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c7c058cd1c617f1/Documents/New Local Repo/MZ_DABootCamp/01-Assignments/01-Kickstarter/Resources/"/>
    </mc:Choice>
  </mc:AlternateContent>
  <xr:revisionPtr revIDLastSave="11" documentId="8_{10A68B5A-81CA-4A63-97EC-30995DE610DC}" xr6:coauthVersionLast="46" xr6:coauthVersionMax="46" xr10:uidLastSave="{BD3BDB8B-B2D0-4E57-B31A-2797196C1E37}"/>
  <bookViews>
    <workbookView xWindow="28680" yWindow="-120" windowWidth="29040" windowHeight="15840" activeTab="2" xr2:uid="{00000000-000D-0000-FFFF-FFFF00000000}"/>
  </bookViews>
  <sheets>
    <sheet name="Kickstarter" sheetId="1" r:id="rId1"/>
    <sheet name="Outcomes Based on Goals" sheetId="8" r:id="rId2"/>
    <sheet name="Theater Outcomes by Launch Date" sheetId="7" r:id="rId3"/>
  </sheets>
  <definedNames>
    <definedName name="_xlnm._FilterDatabase" localSheetId="0" hidden="1">Kickstarter!$A$1:$R$4115</definedName>
  </definedName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8" l="1"/>
  <c r="C25" i="8"/>
  <c r="D25" i="8"/>
  <c r="B25" i="8"/>
  <c r="B18" i="8"/>
  <c r="C7" i="8"/>
  <c r="E25" i="8" l="1"/>
  <c r="C8" i="8"/>
  <c r="D8" i="8"/>
  <c r="C9" i="8"/>
  <c r="D9" i="8"/>
  <c r="C10" i="8"/>
  <c r="D10" i="8"/>
  <c r="C11" i="8"/>
  <c r="D11" i="8"/>
  <c r="C12" i="8"/>
  <c r="D12" i="8"/>
  <c r="C13" i="8"/>
  <c r="D13" i="8"/>
  <c r="C14" i="8"/>
  <c r="D14" i="8"/>
  <c r="C15" i="8"/>
  <c r="D15" i="8"/>
  <c r="C16" i="8"/>
  <c r="D16" i="8"/>
  <c r="C17" i="8"/>
  <c r="D17" i="8"/>
  <c r="D18" i="8"/>
  <c r="B17" i="8"/>
  <c r="B16" i="8"/>
  <c r="B15" i="8"/>
  <c r="B14" i="8"/>
  <c r="B13" i="8"/>
  <c r="B12" i="8"/>
  <c r="B11" i="8"/>
  <c r="B10" i="8"/>
  <c r="B9" i="8"/>
  <c r="D7" i="8"/>
  <c r="B7" i="8"/>
  <c r="B8" i="8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0" i="1"/>
  <c r="S10" i="1" s="1"/>
  <c r="R11" i="1"/>
  <c r="S11" i="1" s="1"/>
  <c r="R12" i="1"/>
  <c r="S12" i="1" s="1"/>
  <c r="R13" i="1"/>
  <c r="S13" i="1" s="1"/>
  <c r="R14" i="1"/>
  <c r="S14" i="1" s="1"/>
  <c r="R15" i="1"/>
  <c r="S15" i="1" s="1"/>
  <c r="R16" i="1"/>
  <c r="S16" i="1" s="1"/>
  <c r="R17" i="1"/>
  <c r="S17" i="1" s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25" i="1"/>
  <c r="S25" i="1" s="1"/>
  <c r="R26" i="1"/>
  <c r="S26" i="1" s="1"/>
  <c r="R27" i="1"/>
  <c r="S27" i="1" s="1"/>
  <c r="R28" i="1"/>
  <c r="S28" i="1" s="1"/>
  <c r="R29" i="1"/>
  <c r="S29" i="1" s="1"/>
  <c r="R30" i="1"/>
  <c r="S30" i="1" s="1"/>
  <c r="R31" i="1"/>
  <c r="S31" i="1" s="1"/>
  <c r="R32" i="1"/>
  <c r="S32" i="1" s="1"/>
  <c r="R33" i="1"/>
  <c r="S33" i="1" s="1"/>
  <c r="R34" i="1"/>
  <c r="S34" i="1" s="1"/>
  <c r="R35" i="1"/>
  <c r="S35" i="1" s="1"/>
  <c r="R36" i="1"/>
  <c r="S36" i="1" s="1"/>
  <c r="R37" i="1"/>
  <c r="S37" i="1" s="1"/>
  <c r="R38" i="1"/>
  <c r="S38" i="1" s="1"/>
  <c r="R39" i="1"/>
  <c r="S39" i="1" s="1"/>
  <c r="R40" i="1"/>
  <c r="S40" i="1" s="1"/>
  <c r="R41" i="1"/>
  <c r="S41" i="1" s="1"/>
  <c r="R42" i="1"/>
  <c r="S42" i="1" s="1"/>
  <c r="R43" i="1"/>
  <c r="S43" i="1" s="1"/>
  <c r="R44" i="1"/>
  <c r="S44" i="1" s="1"/>
  <c r="R45" i="1"/>
  <c r="S45" i="1" s="1"/>
  <c r="R46" i="1"/>
  <c r="S46" i="1" s="1"/>
  <c r="R47" i="1"/>
  <c r="S47" i="1" s="1"/>
  <c r="R48" i="1"/>
  <c r="S48" i="1" s="1"/>
  <c r="R49" i="1"/>
  <c r="S49" i="1" s="1"/>
  <c r="R50" i="1"/>
  <c r="S50" i="1" s="1"/>
  <c r="R51" i="1"/>
  <c r="S51" i="1" s="1"/>
  <c r="R52" i="1"/>
  <c r="S52" i="1" s="1"/>
  <c r="R53" i="1"/>
  <c r="S53" i="1" s="1"/>
  <c r="R54" i="1"/>
  <c r="S54" i="1" s="1"/>
  <c r="R55" i="1"/>
  <c r="S55" i="1" s="1"/>
  <c r="R56" i="1"/>
  <c r="S56" i="1" s="1"/>
  <c r="R57" i="1"/>
  <c r="S57" i="1" s="1"/>
  <c r="R58" i="1"/>
  <c r="S58" i="1" s="1"/>
  <c r="R59" i="1"/>
  <c r="S59" i="1" s="1"/>
  <c r="R60" i="1"/>
  <c r="S60" i="1" s="1"/>
  <c r="R61" i="1"/>
  <c r="S61" i="1" s="1"/>
  <c r="R62" i="1"/>
  <c r="S62" i="1" s="1"/>
  <c r="R63" i="1"/>
  <c r="S63" i="1" s="1"/>
  <c r="R64" i="1"/>
  <c r="S64" i="1" s="1"/>
  <c r="R65" i="1"/>
  <c r="S65" i="1" s="1"/>
  <c r="R66" i="1"/>
  <c r="S66" i="1" s="1"/>
  <c r="R67" i="1"/>
  <c r="S67" i="1" s="1"/>
  <c r="R68" i="1"/>
  <c r="S68" i="1" s="1"/>
  <c r="R69" i="1"/>
  <c r="S69" i="1" s="1"/>
  <c r="R70" i="1"/>
  <c r="S70" i="1" s="1"/>
  <c r="R71" i="1"/>
  <c r="S71" i="1" s="1"/>
  <c r="R72" i="1"/>
  <c r="S72" i="1" s="1"/>
  <c r="R73" i="1"/>
  <c r="S73" i="1" s="1"/>
  <c r="R74" i="1"/>
  <c r="S74" i="1" s="1"/>
  <c r="R75" i="1"/>
  <c r="S75" i="1" s="1"/>
  <c r="R76" i="1"/>
  <c r="S76" i="1" s="1"/>
  <c r="R77" i="1"/>
  <c r="S77" i="1" s="1"/>
  <c r="R78" i="1"/>
  <c r="S78" i="1" s="1"/>
  <c r="R79" i="1"/>
  <c r="S79" i="1" s="1"/>
  <c r="R80" i="1"/>
  <c r="S80" i="1" s="1"/>
  <c r="R81" i="1"/>
  <c r="S81" i="1" s="1"/>
  <c r="R82" i="1"/>
  <c r="S82" i="1" s="1"/>
  <c r="R83" i="1"/>
  <c r="S83" i="1" s="1"/>
  <c r="R84" i="1"/>
  <c r="S84" i="1" s="1"/>
  <c r="R85" i="1"/>
  <c r="S85" i="1" s="1"/>
  <c r="R86" i="1"/>
  <c r="S86" i="1" s="1"/>
  <c r="R87" i="1"/>
  <c r="S87" i="1" s="1"/>
  <c r="R88" i="1"/>
  <c r="S88" i="1" s="1"/>
  <c r="R89" i="1"/>
  <c r="S89" i="1" s="1"/>
  <c r="R90" i="1"/>
  <c r="S90" i="1" s="1"/>
  <c r="R91" i="1"/>
  <c r="S91" i="1" s="1"/>
  <c r="R92" i="1"/>
  <c r="S92" i="1" s="1"/>
  <c r="R93" i="1"/>
  <c r="S93" i="1" s="1"/>
  <c r="R94" i="1"/>
  <c r="S94" i="1" s="1"/>
  <c r="R95" i="1"/>
  <c r="S95" i="1" s="1"/>
  <c r="R96" i="1"/>
  <c r="S96" i="1" s="1"/>
  <c r="R97" i="1"/>
  <c r="S97" i="1" s="1"/>
  <c r="R98" i="1"/>
  <c r="S98" i="1" s="1"/>
  <c r="R99" i="1"/>
  <c r="S99" i="1" s="1"/>
  <c r="R100" i="1"/>
  <c r="S100" i="1" s="1"/>
  <c r="R101" i="1"/>
  <c r="S101" i="1" s="1"/>
  <c r="R102" i="1"/>
  <c r="S102" i="1" s="1"/>
  <c r="R103" i="1"/>
  <c r="S103" i="1" s="1"/>
  <c r="R104" i="1"/>
  <c r="S104" i="1" s="1"/>
  <c r="R105" i="1"/>
  <c r="S105" i="1" s="1"/>
  <c r="R106" i="1"/>
  <c r="S106" i="1" s="1"/>
  <c r="R107" i="1"/>
  <c r="S107" i="1" s="1"/>
  <c r="R108" i="1"/>
  <c r="S108" i="1" s="1"/>
  <c r="R109" i="1"/>
  <c r="S109" i="1" s="1"/>
  <c r="R110" i="1"/>
  <c r="S110" i="1" s="1"/>
  <c r="R111" i="1"/>
  <c r="S111" i="1" s="1"/>
  <c r="R112" i="1"/>
  <c r="S112" i="1" s="1"/>
  <c r="R113" i="1"/>
  <c r="S113" i="1" s="1"/>
  <c r="R114" i="1"/>
  <c r="S114" i="1" s="1"/>
  <c r="R115" i="1"/>
  <c r="S115" i="1" s="1"/>
  <c r="R116" i="1"/>
  <c r="S116" i="1" s="1"/>
  <c r="R117" i="1"/>
  <c r="S117" i="1" s="1"/>
  <c r="R118" i="1"/>
  <c r="S118" i="1" s="1"/>
  <c r="R119" i="1"/>
  <c r="S119" i="1" s="1"/>
  <c r="R120" i="1"/>
  <c r="S120" i="1" s="1"/>
  <c r="R121" i="1"/>
  <c r="S121" i="1" s="1"/>
  <c r="R122" i="1"/>
  <c r="S122" i="1" s="1"/>
  <c r="R123" i="1"/>
  <c r="S123" i="1" s="1"/>
  <c r="R124" i="1"/>
  <c r="S124" i="1" s="1"/>
  <c r="R125" i="1"/>
  <c r="S125" i="1" s="1"/>
  <c r="R126" i="1"/>
  <c r="S126" i="1" s="1"/>
  <c r="R127" i="1"/>
  <c r="S127" i="1" s="1"/>
  <c r="R128" i="1"/>
  <c r="S128" i="1" s="1"/>
  <c r="R129" i="1"/>
  <c r="S129" i="1" s="1"/>
  <c r="R130" i="1"/>
  <c r="S130" i="1" s="1"/>
  <c r="R131" i="1"/>
  <c r="S131" i="1" s="1"/>
  <c r="R132" i="1"/>
  <c r="S132" i="1" s="1"/>
  <c r="R133" i="1"/>
  <c r="S133" i="1" s="1"/>
  <c r="R134" i="1"/>
  <c r="S134" i="1" s="1"/>
  <c r="R135" i="1"/>
  <c r="S135" i="1" s="1"/>
  <c r="R136" i="1"/>
  <c r="S136" i="1" s="1"/>
  <c r="R137" i="1"/>
  <c r="S137" i="1" s="1"/>
  <c r="R138" i="1"/>
  <c r="S138" i="1" s="1"/>
  <c r="R139" i="1"/>
  <c r="S139" i="1" s="1"/>
  <c r="R140" i="1"/>
  <c r="S140" i="1" s="1"/>
  <c r="R141" i="1"/>
  <c r="S141" i="1" s="1"/>
  <c r="R142" i="1"/>
  <c r="S142" i="1" s="1"/>
  <c r="R143" i="1"/>
  <c r="S143" i="1" s="1"/>
  <c r="R144" i="1"/>
  <c r="S144" i="1" s="1"/>
  <c r="R145" i="1"/>
  <c r="S145" i="1" s="1"/>
  <c r="R146" i="1"/>
  <c r="S146" i="1" s="1"/>
  <c r="R147" i="1"/>
  <c r="S147" i="1" s="1"/>
  <c r="R148" i="1"/>
  <c r="S148" i="1" s="1"/>
  <c r="R149" i="1"/>
  <c r="S149" i="1" s="1"/>
  <c r="R150" i="1"/>
  <c r="S150" i="1" s="1"/>
  <c r="R151" i="1"/>
  <c r="S151" i="1" s="1"/>
  <c r="R152" i="1"/>
  <c r="S152" i="1" s="1"/>
  <c r="R153" i="1"/>
  <c r="S153" i="1" s="1"/>
  <c r="R154" i="1"/>
  <c r="S154" i="1" s="1"/>
  <c r="R155" i="1"/>
  <c r="S155" i="1" s="1"/>
  <c r="R156" i="1"/>
  <c r="S156" i="1" s="1"/>
  <c r="R157" i="1"/>
  <c r="S157" i="1" s="1"/>
  <c r="R158" i="1"/>
  <c r="S158" i="1" s="1"/>
  <c r="R159" i="1"/>
  <c r="S159" i="1" s="1"/>
  <c r="R160" i="1"/>
  <c r="S160" i="1" s="1"/>
  <c r="R161" i="1"/>
  <c r="S161" i="1" s="1"/>
  <c r="R162" i="1"/>
  <c r="S162" i="1" s="1"/>
  <c r="R163" i="1"/>
  <c r="S163" i="1" s="1"/>
  <c r="R164" i="1"/>
  <c r="S164" i="1" s="1"/>
  <c r="R165" i="1"/>
  <c r="S165" i="1" s="1"/>
  <c r="R166" i="1"/>
  <c r="S166" i="1" s="1"/>
  <c r="R167" i="1"/>
  <c r="S167" i="1" s="1"/>
  <c r="R168" i="1"/>
  <c r="S168" i="1" s="1"/>
  <c r="R169" i="1"/>
  <c r="S169" i="1" s="1"/>
  <c r="R170" i="1"/>
  <c r="S170" i="1" s="1"/>
  <c r="R171" i="1"/>
  <c r="S171" i="1" s="1"/>
  <c r="R172" i="1"/>
  <c r="S172" i="1" s="1"/>
  <c r="R173" i="1"/>
  <c r="S173" i="1" s="1"/>
  <c r="R174" i="1"/>
  <c r="S174" i="1" s="1"/>
  <c r="R175" i="1"/>
  <c r="S175" i="1" s="1"/>
  <c r="R176" i="1"/>
  <c r="S176" i="1" s="1"/>
  <c r="R177" i="1"/>
  <c r="S177" i="1" s="1"/>
  <c r="R178" i="1"/>
  <c r="S178" i="1" s="1"/>
  <c r="R179" i="1"/>
  <c r="S179" i="1" s="1"/>
  <c r="R180" i="1"/>
  <c r="S180" i="1" s="1"/>
  <c r="R181" i="1"/>
  <c r="S181" i="1" s="1"/>
  <c r="R182" i="1"/>
  <c r="S182" i="1" s="1"/>
  <c r="R183" i="1"/>
  <c r="S183" i="1" s="1"/>
  <c r="R184" i="1"/>
  <c r="S184" i="1" s="1"/>
  <c r="R185" i="1"/>
  <c r="S185" i="1" s="1"/>
  <c r="R186" i="1"/>
  <c r="S186" i="1" s="1"/>
  <c r="R187" i="1"/>
  <c r="S187" i="1" s="1"/>
  <c r="R188" i="1"/>
  <c r="S188" i="1" s="1"/>
  <c r="R189" i="1"/>
  <c r="S189" i="1" s="1"/>
  <c r="R190" i="1"/>
  <c r="S190" i="1" s="1"/>
  <c r="R191" i="1"/>
  <c r="S191" i="1" s="1"/>
  <c r="R192" i="1"/>
  <c r="S192" i="1" s="1"/>
  <c r="R193" i="1"/>
  <c r="S193" i="1" s="1"/>
  <c r="R194" i="1"/>
  <c r="S194" i="1" s="1"/>
  <c r="R195" i="1"/>
  <c r="S195" i="1" s="1"/>
  <c r="R196" i="1"/>
  <c r="S196" i="1" s="1"/>
  <c r="R197" i="1"/>
  <c r="S197" i="1" s="1"/>
  <c r="R198" i="1"/>
  <c r="S198" i="1" s="1"/>
  <c r="R199" i="1"/>
  <c r="S199" i="1" s="1"/>
  <c r="R200" i="1"/>
  <c r="S200" i="1" s="1"/>
  <c r="R201" i="1"/>
  <c r="S201" i="1" s="1"/>
  <c r="R202" i="1"/>
  <c r="S202" i="1" s="1"/>
  <c r="R203" i="1"/>
  <c r="S203" i="1" s="1"/>
  <c r="R204" i="1"/>
  <c r="S204" i="1" s="1"/>
  <c r="R205" i="1"/>
  <c r="S205" i="1" s="1"/>
  <c r="R206" i="1"/>
  <c r="S206" i="1" s="1"/>
  <c r="R207" i="1"/>
  <c r="S207" i="1" s="1"/>
  <c r="R208" i="1"/>
  <c r="S208" i="1" s="1"/>
  <c r="R209" i="1"/>
  <c r="S209" i="1" s="1"/>
  <c r="R210" i="1"/>
  <c r="S210" i="1" s="1"/>
  <c r="R211" i="1"/>
  <c r="S211" i="1" s="1"/>
  <c r="R212" i="1"/>
  <c r="S212" i="1" s="1"/>
  <c r="R213" i="1"/>
  <c r="S213" i="1" s="1"/>
  <c r="R214" i="1"/>
  <c r="S214" i="1" s="1"/>
  <c r="R215" i="1"/>
  <c r="S215" i="1" s="1"/>
  <c r="R216" i="1"/>
  <c r="S216" i="1" s="1"/>
  <c r="R217" i="1"/>
  <c r="S217" i="1" s="1"/>
  <c r="R218" i="1"/>
  <c r="S218" i="1" s="1"/>
  <c r="R219" i="1"/>
  <c r="S219" i="1" s="1"/>
  <c r="R220" i="1"/>
  <c r="S220" i="1" s="1"/>
  <c r="R221" i="1"/>
  <c r="S221" i="1" s="1"/>
  <c r="R222" i="1"/>
  <c r="S222" i="1" s="1"/>
  <c r="R223" i="1"/>
  <c r="S223" i="1" s="1"/>
  <c r="R224" i="1"/>
  <c r="S224" i="1" s="1"/>
  <c r="R225" i="1"/>
  <c r="S225" i="1" s="1"/>
  <c r="R226" i="1"/>
  <c r="S226" i="1" s="1"/>
  <c r="R227" i="1"/>
  <c r="S227" i="1" s="1"/>
  <c r="R228" i="1"/>
  <c r="S228" i="1" s="1"/>
  <c r="R229" i="1"/>
  <c r="S229" i="1" s="1"/>
  <c r="R230" i="1"/>
  <c r="S230" i="1" s="1"/>
  <c r="R231" i="1"/>
  <c r="S231" i="1" s="1"/>
  <c r="R232" i="1"/>
  <c r="S232" i="1" s="1"/>
  <c r="R233" i="1"/>
  <c r="S233" i="1" s="1"/>
  <c r="R234" i="1"/>
  <c r="S234" i="1" s="1"/>
  <c r="R235" i="1"/>
  <c r="S235" i="1" s="1"/>
  <c r="R236" i="1"/>
  <c r="S236" i="1" s="1"/>
  <c r="R237" i="1"/>
  <c r="S237" i="1" s="1"/>
  <c r="R238" i="1"/>
  <c r="S238" i="1" s="1"/>
  <c r="R239" i="1"/>
  <c r="S239" i="1" s="1"/>
  <c r="R240" i="1"/>
  <c r="S240" i="1" s="1"/>
  <c r="R241" i="1"/>
  <c r="S241" i="1" s="1"/>
  <c r="R242" i="1"/>
  <c r="S242" i="1" s="1"/>
  <c r="R243" i="1"/>
  <c r="S243" i="1" s="1"/>
  <c r="R244" i="1"/>
  <c r="S244" i="1" s="1"/>
  <c r="R245" i="1"/>
  <c r="S245" i="1" s="1"/>
  <c r="R246" i="1"/>
  <c r="S246" i="1" s="1"/>
  <c r="R247" i="1"/>
  <c r="S247" i="1" s="1"/>
  <c r="R248" i="1"/>
  <c r="S248" i="1" s="1"/>
  <c r="R249" i="1"/>
  <c r="S249" i="1" s="1"/>
  <c r="R250" i="1"/>
  <c r="S250" i="1" s="1"/>
  <c r="R251" i="1"/>
  <c r="S251" i="1" s="1"/>
  <c r="R252" i="1"/>
  <c r="S252" i="1" s="1"/>
  <c r="R253" i="1"/>
  <c r="S253" i="1" s="1"/>
  <c r="R254" i="1"/>
  <c r="S254" i="1" s="1"/>
  <c r="R255" i="1"/>
  <c r="S255" i="1" s="1"/>
  <c r="R256" i="1"/>
  <c r="S256" i="1" s="1"/>
  <c r="R257" i="1"/>
  <c r="S257" i="1" s="1"/>
  <c r="R258" i="1"/>
  <c r="S258" i="1" s="1"/>
  <c r="R259" i="1"/>
  <c r="S259" i="1" s="1"/>
  <c r="R260" i="1"/>
  <c r="S260" i="1" s="1"/>
  <c r="R261" i="1"/>
  <c r="S261" i="1" s="1"/>
  <c r="R262" i="1"/>
  <c r="S262" i="1" s="1"/>
  <c r="R263" i="1"/>
  <c r="S263" i="1" s="1"/>
  <c r="R264" i="1"/>
  <c r="S264" i="1" s="1"/>
  <c r="R265" i="1"/>
  <c r="S265" i="1" s="1"/>
  <c r="R266" i="1"/>
  <c r="S266" i="1" s="1"/>
  <c r="R267" i="1"/>
  <c r="S267" i="1" s="1"/>
  <c r="R268" i="1"/>
  <c r="S268" i="1" s="1"/>
  <c r="R269" i="1"/>
  <c r="S269" i="1" s="1"/>
  <c r="R270" i="1"/>
  <c r="S270" i="1" s="1"/>
  <c r="R271" i="1"/>
  <c r="S271" i="1" s="1"/>
  <c r="R272" i="1"/>
  <c r="S272" i="1" s="1"/>
  <c r="R273" i="1"/>
  <c r="S273" i="1" s="1"/>
  <c r="R274" i="1"/>
  <c r="S274" i="1" s="1"/>
  <c r="R275" i="1"/>
  <c r="S275" i="1" s="1"/>
  <c r="R276" i="1"/>
  <c r="S276" i="1" s="1"/>
  <c r="R277" i="1"/>
  <c r="S277" i="1" s="1"/>
  <c r="R278" i="1"/>
  <c r="S278" i="1" s="1"/>
  <c r="R279" i="1"/>
  <c r="S279" i="1" s="1"/>
  <c r="R280" i="1"/>
  <c r="S280" i="1" s="1"/>
  <c r="R281" i="1"/>
  <c r="S281" i="1" s="1"/>
  <c r="R282" i="1"/>
  <c r="S282" i="1" s="1"/>
  <c r="R283" i="1"/>
  <c r="S283" i="1" s="1"/>
  <c r="R284" i="1"/>
  <c r="S284" i="1" s="1"/>
  <c r="R285" i="1"/>
  <c r="S285" i="1" s="1"/>
  <c r="R286" i="1"/>
  <c r="S286" i="1" s="1"/>
  <c r="R287" i="1"/>
  <c r="S287" i="1" s="1"/>
  <c r="R288" i="1"/>
  <c r="S288" i="1" s="1"/>
  <c r="R289" i="1"/>
  <c r="S289" i="1" s="1"/>
  <c r="R290" i="1"/>
  <c r="S290" i="1" s="1"/>
  <c r="R291" i="1"/>
  <c r="S291" i="1" s="1"/>
  <c r="R292" i="1"/>
  <c r="S292" i="1" s="1"/>
  <c r="R293" i="1"/>
  <c r="S293" i="1" s="1"/>
  <c r="R294" i="1"/>
  <c r="S294" i="1" s="1"/>
  <c r="R295" i="1"/>
  <c r="S295" i="1" s="1"/>
  <c r="R296" i="1"/>
  <c r="S296" i="1" s="1"/>
  <c r="R297" i="1"/>
  <c r="S297" i="1" s="1"/>
  <c r="R298" i="1"/>
  <c r="S298" i="1" s="1"/>
  <c r="R299" i="1"/>
  <c r="S299" i="1" s="1"/>
  <c r="R300" i="1"/>
  <c r="S300" i="1" s="1"/>
  <c r="R301" i="1"/>
  <c r="S301" i="1" s="1"/>
  <c r="R302" i="1"/>
  <c r="S302" i="1" s="1"/>
  <c r="R303" i="1"/>
  <c r="S303" i="1" s="1"/>
  <c r="R304" i="1"/>
  <c r="S304" i="1" s="1"/>
  <c r="R305" i="1"/>
  <c r="S305" i="1" s="1"/>
  <c r="R306" i="1"/>
  <c r="S306" i="1" s="1"/>
  <c r="R307" i="1"/>
  <c r="S307" i="1" s="1"/>
  <c r="R308" i="1"/>
  <c r="S308" i="1" s="1"/>
  <c r="R309" i="1"/>
  <c r="S309" i="1" s="1"/>
  <c r="R310" i="1"/>
  <c r="S310" i="1" s="1"/>
  <c r="R311" i="1"/>
  <c r="S311" i="1" s="1"/>
  <c r="R312" i="1"/>
  <c r="S312" i="1" s="1"/>
  <c r="R313" i="1"/>
  <c r="S313" i="1" s="1"/>
  <c r="R314" i="1"/>
  <c r="S314" i="1" s="1"/>
  <c r="R315" i="1"/>
  <c r="S315" i="1" s="1"/>
  <c r="R316" i="1"/>
  <c r="S316" i="1" s="1"/>
  <c r="R317" i="1"/>
  <c r="S317" i="1" s="1"/>
  <c r="R318" i="1"/>
  <c r="S318" i="1" s="1"/>
  <c r="R319" i="1"/>
  <c r="S319" i="1" s="1"/>
  <c r="R320" i="1"/>
  <c r="S320" i="1" s="1"/>
  <c r="R321" i="1"/>
  <c r="S321" i="1" s="1"/>
  <c r="R322" i="1"/>
  <c r="S322" i="1" s="1"/>
  <c r="R323" i="1"/>
  <c r="S323" i="1" s="1"/>
  <c r="R324" i="1"/>
  <c r="S324" i="1" s="1"/>
  <c r="R325" i="1"/>
  <c r="S325" i="1" s="1"/>
  <c r="R326" i="1"/>
  <c r="S326" i="1" s="1"/>
  <c r="R327" i="1"/>
  <c r="S327" i="1" s="1"/>
  <c r="R328" i="1"/>
  <c r="S328" i="1" s="1"/>
  <c r="R329" i="1"/>
  <c r="S329" i="1" s="1"/>
  <c r="R330" i="1"/>
  <c r="S330" i="1" s="1"/>
  <c r="R331" i="1"/>
  <c r="S331" i="1" s="1"/>
  <c r="R332" i="1"/>
  <c r="S332" i="1" s="1"/>
  <c r="R333" i="1"/>
  <c r="S333" i="1" s="1"/>
  <c r="R334" i="1"/>
  <c r="S334" i="1" s="1"/>
  <c r="R335" i="1"/>
  <c r="S335" i="1" s="1"/>
  <c r="R336" i="1"/>
  <c r="S336" i="1" s="1"/>
  <c r="R337" i="1"/>
  <c r="S337" i="1" s="1"/>
  <c r="R338" i="1"/>
  <c r="S338" i="1" s="1"/>
  <c r="R339" i="1"/>
  <c r="S339" i="1" s="1"/>
  <c r="R340" i="1"/>
  <c r="S340" i="1" s="1"/>
  <c r="R341" i="1"/>
  <c r="S341" i="1" s="1"/>
  <c r="R342" i="1"/>
  <c r="S342" i="1" s="1"/>
  <c r="R343" i="1"/>
  <c r="S343" i="1" s="1"/>
  <c r="R344" i="1"/>
  <c r="S344" i="1" s="1"/>
  <c r="R345" i="1"/>
  <c r="S345" i="1" s="1"/>
  <c r="R346" i="1"/>
  <c r="S346" i="1" s="1"/>
  <c r="R347" i="1"/>
  <c r="S347" i="1" s="1"/>
  <c r="R348" i="1"/>
  <c r="S348" i="1" s="1"/>
  <c r="R349" i="1"/>
  <c r="S349" i="1" s="1"/>
  <c r="R350" i="1"/>
  <c r="S350" i="1" s="1"/>
  <c r="R351" i="1"/>
  <c r="S351" i="1" s="1"/>
  <c r="R352" i="1"/>
  <c r="S352" i="1" s="1"/>
  <c r="R353" i="1"/>
  <c r="S353" i="1" s="1"/>
  <c r="R354" i="1"/>
  <c r="S354" i="1" s="1"/>
  <c r="R355" i="1"/>
  <c r="S355" i="1" s="1"/>
  <c r="R356" i="1"/>
  <c r="S356" i="1" s="1"/>
  <c r="R357" i="1"/>
  <c r="S357" i="1" s="1"/>
  <c r="R358" i="1"/>
  <c r="S358" i="1" s="1"/>
  <c r="R359" i="1"/>
  <c r="S359" i="1" s="1"/>
  <c r="R360" i="1"/>
  <c r="S360" i="1" s="1"/>
  <c r="R361" i="1"/>
  <c r="S361" i="1" s="1"/>
  <c r="R362" i="1"/>
  <c r="S362" i="1" s="1"/>
  <c r="R363" i="1"/>
  <c r="S363" i="1" s="1"/>
  <c r="R364" i="1"/>
  <c r="S364" i="1" s="1"/>
  <c r="R365" i="1"/>
  <c r="S365" i="1" s="1"/>
  <c r="R366" i="1"/>
  <c r="S366" i="1" s="1"/>
  <c r="R367" i="1"/>
  <c r="S367" i="1" s="1"/>
  <c r="R368" i="1"/>
  <c r="S368" i="1" s="1"/>
  <c r="R369" i="1"/>
  <c r="S369" i="1" s="1"/>
  <c r="R370" i="1"/>
  <c r="S370" i="1" s="1"/>
  <c r="R371" i="1"/>
  <c r="S371" i="1" s="1"/>
  <c r="R372" i="1"/>
  <c r="S372" i="1" s="1"/>
  <c r="R373" i="1"/>
  <c r="S373" i="1" s="1"/>
  <c r="R374" i="1"/>
  <c r="S374" i="1" s="1"/>
  <c r="R375" i="1"/>
  <c r="S375" i="1" s="1"/>
  <c r="R376" i="1"/>
  <c r="S376" i="1" s="1"/>
  <c r="R377" i="1"/>
  <c r="S377" i="1" s="1"/>
  <c r="R378" i="1"/>
  <c r="S378" i="1" s="1"/>
  <c r="R379" i="1"/>
  <c r="S379" i="1" s="1"/>
  <c r="R380" i="1"/>
  <c r="S380" i="1" s="1"/>
  <c r="R381" i="1"/>
  <c r="S381" i="1" s="1"/>
  <c r="R382" i="1"/>
  <c r="S382" i="1" s="1"/>
  <c r="R383" i="1"/>
  <c r="S383" i="1" s="1"/>
  <c r="R384" i="1"/>
  <c r="S384" i="1" s="1"/>
  <c r="R385" i="1"/>
  <c r="S385" i="1" s="1"/>
  <c r="R386" i="1"/>
  <c r="S386" i="1" s="1"/>
  <c r="R387" i="1"/>
  <c r="S387" i="1" s="1"/>
  <c r="R388" i="1"/>
  <c r="S388" i="1" s="1"/>
  <c r="R389" i="1"/>
  <c r="S389" i="1" s="1"/>
  <c r="R390" i="1"/>
  <c r="S390" i="1" s="1"/>
  <c r="R391" i="1"/>
  <c r="S391" i="1" s="1"/>
  <c r="R392" i="1"/>
  <c r="S392" i="1" s="1"/>
  <c r="R393" i="1"/>
  <c r="S393" i="1" s="1"/>
  <c r="R394" i="1"/>
  <c r="S394" i="1" s="1"/>
  <c r="R395" i="1"/>
  <c r="S395" i="1" s="1"/>
  <c r="R396" i="1"/>
  <c r="S396" i="1" s="1"/>
  <c r="R397" i="1"/>
  <c r="S397" i="1" s="1"/>
  <c r="R398" i="1"/>
  <c r="S398" i="1" s="1"/>
  <c r="R399" i="1"/>
  <c r="S399" i="1" s="1"/>
  <c r="R400" i="1"/>
  <c r="S400" i="1" s="1"/>
  <c r="R401" i="1"/>
  <c r="S401" i="1" s="1"/>
  <c r="R402" i="1"/>
  <c r="S402" i="1" s="1"/>
  <c r="R403" i="1"/>
  <c r="S403" i="1" s="1"/>
  <c r="R404" i="1"/>
  <c r="S404" i="1" s="1"/>
  <c r="R405" i="1"/>
  <c r="S405" i="1" s="1"/>
  <c r="R406" i="1"/>
  <c r="S406" i="1" s="1"/>
  <c r="R407" i="1"/>
  <c r="S407" i="1" s="1"/>
  <c r="R408" i="1"/>
  <c r="S408" i="1" s="1"/>
  <c r="R409" i="1"/>
  <c r="S409" i="1" s="1"/>
  <c r="R410" i="1"/>
  <c r="S410" i="1" s="1"/>
  <c r="R411" i="1"/>
  <c r="S411" i="1" s="1"/>
  <c r="R412" i="1"/>
  <c r="S412" i="1" s="1"/>
  <c r="R413" i="1"/>
  <c r="S413" i="1" s="1"/>
  <c r="R414" i="1"/>
  <c r="S414" i="1" s="1"/>
  <c r="R415" i="1"/>
  <c r="S415" i="1" s="1"/>
  <c r="R416" i="1"/>
  <c r="S416" i="1" s="1"/>
  <c r="R417" i="1"/>
  <c r="S417" i="1" s="1"/>
  <c r="R418" i="1"/>
  <c r="S418" i="1" s="1"/>
  <c r="R419" i="1"/>
  <c r="S419" i="1" s="1"/>
  <c r="R420" i="1"/>
  <c r="S420" i="1" s="1"/>
  <c r="R421" i="1"/>
  <c r="S421" i="1" s="1"/>
  <c r="R422" i="1"/>
  <c r="S422" i="1" s="1"/>
  <c r="R423" i="1"/>
  <c r="S423" i="1" s="1"/>
  <c r="R424" i="1"/>
  <c r="S424" i="1" s="1"/>
  <c r="R425" i="1"/>
  <c r="S425" i="1" s="1"/>
  <c r="R426" i="1"/>
  <c r="S426" i="1" s="1"/>
  <c r="R427" i="1"/>
  <c r="S427" i="1" s="1"/>
  <c r="R428" i="1"/>
  <c r="S428" i="1" s="1"/>
  <c r="R429" i="1"/>
  <c r="S429" i="1" s="1"/>
  <c r="R430" i="1"/>
  <c r="S430" i="1" s="1"/>
  <c r="R431" i="1"/>
  <c r="S431" i="1" s="1"/>
  <c r="R432" i="1"/>
  <c r="S432" i="1" s="1"/>
  <c r="R433" i="1"/>
  <c r="S433" i="1" s="1"/>
  <c r="R434" i="1"/>
  <c r="S434" i="1" s="1"/>
  <c r="R435" i="1"/>
  <c r="S435" i="1" s="1"/>
  <c r="R436" i="1"/>
  <c r="S436" i="1" s="1"/>
  <c r="R437" i="1"/>
  <c r="S437" i="1" s="1"/>
  <c r="R438" i="1"/>
  <c r="S438" i="1" s="1"/>
  <c r="R439" i="1"/>
  <c r="S439" i="1" s="1"/>
  <c r="R440" i="1"/>
  <c r="S440" i="1" s="1"/>
  <c r="R441" i="1"/>
  <c r="S441" i="1" s="1"/>
  <c r="R442" i="1"/>
  <c r="S442" i="1" s="1"/>
  <c r="R443" i="1"/>
  <c r="S443" i="1" s="1"/>
  <c r="R444" i="1"/>
  <c r="S444" i="1" s="1"/>
  <c r="R445" i="1"/>
  <c r="S445" i="1" s="1"/>
  <c r="R446" i="1"/>
  <c r="S446" i="1" s="1"/>
  <c r="R447" i="1"/>
  <c r="S447" i="1" s="1"/>
  <c r="R448" i="1"/>
  <c r="S448" i="1" s="1"/>
  <c r="R449" i="1"/>
  <c r="S449" i="1" s="1"/>
  <c r="R450" i="1"/>
  <c r="S450" i="1" s="1"/>
  <c r="R451" i="1"/>
  <c r="S451" i="1" s="1"/>
  <c r="R452" i="1"/>
  <c r="S452" i="1" s="1"/>
  <c r="R453" i="1"/>
  <c r="S453" i="1" s="1"/>
  <c r="R454" i="1"/>
  <c r="S454" i="1" s="1"/>
  <c r="R455" i="1"/>
  <c r="S455" i="1" s="1"/>
  <c r="R456" i="1"/>
  <c r="S456" i="1" s="1"/>
  <c r="R457" i="1"/>
  <c r="S457" i="1" s="1"/>
  <c r="R458" i="1"/>
  <c r="S458" i="1" s="1"/>
  <c r="R459" i="1"/>
  <c r="S459" i="1" s="1"/>
  <c r="R460" i="1"/>
  <c r="S460" i="1" s="1"/>
  <c r="R461" i="1"/>
  <c r="S461" i="1" s="1"/>
  <c r="R462" i="1"/>
  <c r="S462" i="1" s="1"/>
  <c r="R463" i="1"/>
  <c r="S463" i="1" s="1"/>
  <c r="R464" i="1"/>
  <c r="S464" i="1" s="1"/>
  <c r="R465" i="1"/>
  <c r="S465" i="1" s="1"/>
  <c r="R466" i="1"/>
  <c r="S466" i="1" s="1"/>
  <c r="R467" i="1"/>
  <c r="S467" i="1" s="1"/>
  <c r="R468" i="1"/>
  <c r="S468" i="1" s="1"/>
  <c r="R469" i="1"/>
  <c r="S469" i="1" s="1"/>
  <c r="R470" i="1"/>
  <c r="S470" i="1" s="1"/>
  <c r="R471" i="1"/>
  <c r="S471" i="1" s="1"/>
  <c r="R472" i="1"/>
  <c r="S472" i="1" s="1"/>
  <c r="R473" i="1"/>
  <c r="S473" i="1" s="1"/>
  <c r="R474" i="1"/>
  <c r="S474" i="1" s="1"/>
  <c r="R475" i="1"/>
  <c r="S475" i="1" s="1"/>
  <c r="R476" i="1"/>
  <c r="S476" i="1" s="1"/>
  <c r="R477" i="1"/>
  <c r="S477" i="1" s="1"/>
  <c r="R478" i="1"/>
  <c r="S478" i="1" s="1"/>
  <c r="R479" i="1"/>
  <c r="S479" i="1" s="1"/>
  <c r="R480" i="1"/>
  <c r="S480" i="1" s="1"/>
  <c r="R481" i="1"/>
  <c r="S481" i="1" s="1"/>
  <c r="R482" i="1"/>
  <c r="S482" i="1" s="1"/>
  <c r="R483" i="1"/>
  <c r="S483" i="1" s="1"/>
  <c r="R484" i="1"/>
  <c r="S484" i="1" s="1"/>
  <c r="R485" i="1"/>
  <c r="S485" i="1" s="1"/>
  <c r="R486" i="1"/>
  <c r="S486" i="1" s="1"/>
  <c r="R487" i="1"/>
  <c r="S487" i="1" s="1"/>
  <c r="R488" i="1"/>
  <c r="S488" i="1" s="1"/>
  <c r="R489" i="1"/>
  <c r="S489" i="1" s="1"/>
  <c r="R490" i="1"/>
  <c r="S490" i="1" s="1"/>
  <c r="R491" i="1"/>
  <c r="S491" i="1" s="1"/>
  <c r="R492" i="1"/>
  <c r="S492" i="1" s="1"/>
  <c r="R493" i="1"/>
  <c r="S493" i="1" s="1"/>
  <c r="R494" i="1"/>
  <c r="S494" i="1" s="1"/>
  <c r="R495" i="1"/>
  <c r="S495" i="1" s="1"/>
  <c r="R496" i="1"/>
  <c r="S496" i="1" s="1"/>
  <c r="R497" i="1"/>
  <c r="S497" i="1" s="1"/>
  <c r="R498" i="1"/>
  <c r="S498" i="1" s="1"/>
  <c r="R499" i="1"/>
  <c r="S499" i="1" s="1"/>
  <c r="R500" i="1"/>
  <c r="S500" i="1" s="1"/>
  <c r="R501" i="1"/>
  <c r="S501" i="1" s="1"/>
  <c r="R502" i="1"/>
  <c r="S502" i="1" s="1"/>
  <c r="R503" i="1"/>
  <c r="S503" i="1" s="1"/>
  <c r="R504" i="1"/>
  <c r="S504" i="1" s="1"/>
  <c r="R505" i="1"/>
  <c r="S505" i="1" s="1"/>
  <c r="R506" i="1"/>
  <c r="S506" i="1" s="1"/>
  <c r="R507" i="1"/>
  <c r="S507" i="1" s="1"/>
  <c r="R508" i="1"/>
  <c r="S508" i="1" s="1"/>
  <c r="R509" i="1"/>
  <c r="S509" i="1" s="1"/>
  <c r="R510" i="1"/>
  <c r="S510" i="1" s="1"/>
  <c r="R511" i="1"/>
  <c r="S511" i="1" s="1"/>
  <c r="R512" i="1"/>
  <c r="S512" i="1" s="1"/>
  <c r="R513" i="1"/>
  <c r="S513" i="1" s="1"/>
  <c r="R514" i="1"/>
  <c r="S514" i="1" s="1"/>
  <c r="R515" i="1"/>
  <c r="S515" i="1" s="1"/>
  <c r="R516" i="1"/>
  <c r="S516" i="1" s="1"/>
  <c r="R517" i="1"/>
  <c r="S517" i="1" s="1"/>
  <c r="R518" i="1"/>
  <c r="S518" i="1" s="1"/>
  <c r="R519" i="1"/>
  <c r="S519" i="1" s="1"/>
  <c r="R520" i="1"/>
  <c r="S520" i="1" s="1"/>
  <c r="R521" i="1"/>
  <c r="S521" i="1" s="1"/>
  <c r="R522" i="1"/>
  <c r="S522" i="1" s="1"/>
  <c r="R523" i="1"/>
  <c r="S523" i="1" s="1"/>
  <c r="R524" i="1"/>
  <c r="S524" i="1" s="1"/>
  <c r="R525" i="1"/>
  <c r="S525" i="1" s="1"/>
  <c r="R526" i="1"/>
  <c r="S526" i="1" s="1"/>
  <c r="R527" i="1"/>
  <c r="S527" i="1" s="1"/>
  <c r="R528" i="1"/>
  <c r="S528" i="1" s="1"/>
  <c r="R529" i="1"/>
  <c r="S529" i="1" s="1"/>
  <c r="R530" i="1"/>
  <c r="S530" i="1" s="1"/>
  <c r="R531" i="1"/>
  <c r="S531" i="1" s="1"/>
  <c r="R532" i="1"/>
  <c r="S532" i="1" s="1"/>
  <c r="R533" i="1"/>
  <c r="S533" i="1" s="1"/>
  <c r="R534" i="1"/>
  <c r="S534" i="1" s="1"/>
  <c r="R535" i="1"/>
  <c r="S535" i="1" s="1"/>
  <c r="R536" i="1"/>
  <c r="S536" i="1" s="1"/>
  <c r="R537" i="1"/>
  <c r="S537" i="1" s="1"/>
  <c r="R538" i="1"/>
  <c r="S538" i="1" s="1"/>
  <c r="R539" i="1"/>
  <c r="S539" i="1" s="1"/>
  <c r="R540" i="1"/>
  <c r="S540" i="1" s="1"/>
  <c r="R541" i="1"/>
  <c r="S541" i="1" s="1"/>
  <c r="R542" i="1"/>
  <c r="S542" i="1" s="1"/>
  <c r="R543" i="1"/>
  <c r="S543" i="1" s="1"/>
  <c r="R544" i="1"/>
  <c r="S544" i="1" s="1"/>
  <c r="R545" i="1"/>
  <c r="S545" i="1" s="1"/>
  <c r="R546" i="1"/>
  <c r="S546" i="1" s="1"/>
  <c r="R547" i="1"/>
  <c r="S547" i="1" s="1"/>
  <c r="R548" i="1"/>
  <c r="S548" i="1" s="1"/>
  <c r="R549" i="1"/>
  <c r="S549" i="1" s="1"/>
  <c r="R550" i="1"/>
  <c r="S550" i="1" s="1"/>
  <c r="R551" i="1"/>
  <c r="S551" i="1" s="1"/>
  <c r="R552" i="1"/>
  <c r="S552" i="1" s="1"/>
  <c r="R553" i="1"/>
  <c r="S553" i="1" s="1"/>
  <c r="R554" i="1"/>
  <c r="S554" i="1" s="1"/>
  <c r="R555" i="1"/>
  <c r="S555" i="1" s="1"/>
  <c r="R556" i="1"/>
  <c r="S556" i="1" s="1"/>
  <c r="R557" i="1"/>
  <c r="S557" i="1" s="1"/>
  <c r="R558" i="1"/>
  <c r="S558" i="1" s="1"/>
  <c r="R559" i="1"/>
  <c r="S559" i="1" s="1"/>
  <c r="R560" i="1"/>
  <c r="S560" i="1" s="1"/>
  <c r="R561" i="1"/>
  <c r="S561" i="1" s="1"/>
  <c r="R562" i="1"/>
  <c r="S562" i="1" s="1"/>
  <c r="R563" i="1"/>
  <c r="S563" i="1" s="1"/>
  <c r="R564" i="1"/>
  <c r="S564" i="1" s="1"/>
  <c r="R565" i="1"/>
  <c r="S565" i="1" s="1"/>
  <c r="R566" i="1"/>
  <c r="S566" i="1" s="1"/>
  <c r="R567" i="1"/>
  <c r="S567" i="1" s="1"/>
  <c r="R568" i="1"/>
  <c r="S568" i="1" s="1"/>
  <c r="R569" i="1"/>
  <c r="S569" i="1" s="1"/>
  <c r="R570" i="1"/>
  <c r="S570" i="1" s="1"/>
  <c r="R571" i="1"/>
  <c r="S571" i="1" s="1"/>
  <c r="R572" i="1"/>
  <c r="S572" i="1" s="1"/>
  <c r="R573" i="1"/>
  <c r="S573" i="1" s="1"/>
  <c r="R574" i="1"/>
  <c r="S574" i="1" s="1"/>
  <c r="R575" i="1"/>
  <c r="S575" i="1" s="1"/>
  <c r="R576" i="1"/>
  <c r="S576" i="1" s="1"/>
  <c r="R577" i="1"/>
  <c r="S577" i="1" s="1"/>
  <c r="R578" i="1"/>
  <c r="S578" i="1" s="1"/>
  <c r="R579" i="1"/>
  <c r="S579" i="1" s="1"/>
  <c r="R580" i="1"/>
  <c r="S580" i="1" s="1"/>
  <c r="R581" i="1"/>
  <c r="S581" i="1" s="1"/>
  <c r="R582" i="1"/>
  <c r="S582" i="1" s="1"/>
  <c r="R583" i="1"/>
  <c r="S583" i="1" s="1"/>
  <c r="R584" i="1"/>
  <c r="S584" i="1" s="1"/>
  <c r="R585" i="1"/>
  <c r="S585" i="1" s="1"/>
  <c r="R586" i="1"/>
  <c r="S586" i="1" s="1"/>
  <c r="R587" i="1"/>
  <c r="S587" i="1" s="1"/>
  <c r="R588" i="1"/>
  <c r="S588" i="1" s="1"/>
  <c r="R589" i="1"/>
  <c r="S589" i="1" s="1"/>
  <c r="R590" i="1"/>
  <c r="S590" i="1" s="1"/>
  <c r="R591" i="1"/>
  <c r="S591" i="1" s="1"/>
  <c r="R592" i="1"/>
  <c r="S592" i="1" s="1"/>
  <c r="R593" i="1"/>
  <c r="S593" i="1" s="1"/>
  <c r="R594" i="1"/>
  <c r="S594" i="1" s="1"/>
  <c r="R595" i="1"/>
  <c r="S595" i="1" s="1"/>
  <c r="R596" i="1"/>
  <c r="S596" i="1" s="1"/>
  <c r="R597" i="1"/>
  <c r="S597" i="1" s="1"/>
  <c r="R598" i="1"/>
  <c r="S598" i="1" s="1"/>
  <c r="R599" i="1"/>
  <c r="S599" i="1" s="1"/>
  <c r="R600" i="1"/>
  <c r="S600" i="1" s="1"/>
  <c r="R601" i="1"/>
  <c r="S601" i="1" s="1"/>
  <c r="R602" i="1"/>
  <c r="S602" i="1" s="1"/>
  <c r="R603" i="1"/>
  <c r="S603" i="1" s="1"/>
  <c r="R604" i="1"/>
  <c r="S604" i="1" s="1"/>
  <c r="R605" i="1"/>
  <c r="S605" i="1" s="1"/>
  <c r="R606" i="1"/>
  <c r="S606" i="1" s="1"/>
  <c r="R607" i="1"/>
  <c r="S607" i="1" s="1"/>
  <c r="R608" i="1"/>
  <c r="S608" i="1" s="1"/>
  <c r="R609" i="1"/>
  <c r="S609" i="1" s="1"/>
  <c r="R610" i="1"/>
  <c r="S610" i="1" s="1"/>
  <c r="R611" i="1"/>
  <c r="S611" i="1" s="1"/>
  <c r="R612" i="1"/>
  <c r="S612" i="1" s="1"/>
  <c r="R613" i="1"/>
  <c r="S613" i="1" s="1"/>
  <c r="R614" i="1"/>
  <c r="S614" i="1" s="1"/>
  <c r="R615" i="1"/>
  <c r="S615" i="1" s="1"/>
  <c r="R616" i="1"/>
  <c r="S616" i="1" s="1"/>
  <c r="R617" i="1"/>
  <c r="S617" i="1" s="1"/>
  <c r="R618" i="1"/>
  <c r="S618" i="1" s="1"/>
  <c r="R619" i="1"/>
  <c r="S619" i="1" s="1"/>
  <c r="R620" i="1"/>
  <c r="S620" i="1" s="1"/>
  <c r="R621" i="1"/>
  <c r="S621" i="1" s="1"/>
  <c r="R622" i="1"/>
  <c r="S622" i="1" s="1"/>
  <c r="R623" i="1"/>
  <c r="S623" i="1" s="1"/>
  <c r="R624" i="1"/>
  <c r="S624" i="1" s="1"/>
  <c r="R625" i="1"/>
  <c r="S625" i="1" s="1"/>
  <c r="R626" i="1"/>
  <c r="S626" i="1" s="1"/>
  <c r="R627" i="1"/>
  <c r="S627" i="1" s="1"/>
  <c r="R628" i="1"/>
  <c r="S628" i="1" s="1"/>
  <c r="R629" i="1"/>
  <c r="S629" i="1" s="1"/>
  <c r="R630" i="1"/>
  <c r="S630" i="1" s="1"/>
  <c r="R631" i="1"/>
  <c r="S631" i="1" s="1"/>
  <c r="R632" i="1"/>
  <c r="S632" i="1" s="1"/>
  <c r="R633" i="1"/>
  <c r="S633" i="1" s="1"/>
  <c r="R634" i="1"/>
  <c r="S634" i="1" s="1"/>
  <c r="R635" i="1"/>
  <c r="S635" i="1" s="1"/>
  <c r="R636" i="1"/>
  <c r="S636" i="1" s="1"/>
  <c r="R637" i="1"/>
  <c r="S637" i="1" s="1"/>
  <c r="R638" i="1"/>
  <c r="S638" i="1" s="1"/>
  <c r="R639" i="1"/>
  <c r="S639" i="1" s="1"/>
  <c r="R640" i="1"/>
  <c r="S640" i="1" s="1"/>
  <c r="R641" i="1"/>
  <c r="S641" i="1" s="1"/>
  <c r="R642" i="1"/>
  <c r="S642" i="1" s="1"/>
  <c r="R643" i="1"/>
  <c r="S643" i="1" s="1"/>
  <c r="R644" i="1"/>
  <c r="S644" i="1" s="1"/>
  <c r="R645" i="1"/>
  <c r="S645" i="1" s="1"/>
  <c r="R646" i="1"/>
  <c r="S646" i="1" s="1"/>
  <c r="R647" i="1"/>
  <c r="S647" i="1" s="1"/>
  <c r="R648" i="1"/>
  <c r="S648" i="1" s="1"/>
  <c r="R649" i="1"/>
  <c r="S649" i="1" s="1"/>
  <c r="R650" i="1"/>
  <c r="S650" i="1" s="1"/>
  <c r="R651" i="1"/>
  <c r="S651" i="1" s="1"/>
  <c r="R652" i="1"/>
  <c r="S652" i="1" s="1"/>
  <c r="R653" i="1"/>
  <c r="S653" i="1" s="1"/>
  <c r="R654" i="1"/>
  <c r="S654" i="1" s="1"/>
  <c r="R655" i="1"/>
  <c r="S655" i="1" s="1"/>
  <c r="R656" i="1"/>
  <c r="S656" i="1" s="1"/>
  <c r="R657" i="1"/>
  <c r="S657" i="1" s="1"/>
  <c r="R658" i="1"/>
  <c r="S658" i="1" s="1"/>
  <c r="R659" i="1"/>
  <c r="S659" i="1" s="1"/>
  <c r="R660" i="1"/>
  <c r="S660" i="1" s="1"/>
  <c r="R661" i="1"/>
  <c r="S661" i="1" s="1"/>
  <c r="R662" i="1"/>
  <c r="S662" i="1" s="1"/>
  <c r="R663" i="1"/>
  <c r="S663" i="1" s="1"/>
  <c r="R664" i="1"/>
  <c r="S664" i="1" s="1"/>
  <c r="R665" i="1"/>
  <c r="S665" i="1" s="1"/>
  <c r="R666" i="1"/>
  <c r="S666" i="1" s="1"/>
  <c r="R667" i="1"/>
  <c r="S667" i="1" s="1"/>
  <c r="R668" i="1"/>
  <c r="S668" i="1" s="1"/>
  <c r="R669" i="1"/>
  <c r="S669" i="1" s="1"/>
  <c r="R670" i="1"/>
  <c r="S670" i="1" s="1"/>
  <c r="R671" i="1"/>
  <c r="S671" i="1" s="1"/>
  <c r="R672" i="1"/>
  <c r="S672" i="1" s="1"/>
  <c r="R673" i="1"/>
  <c r="S673" i="1" s="1"/>
  <c r="R674" i="1"/>
  <c r="S674" i="1" s="1"/>
  <c r="R675" i="1"/>
  <c r="S675" i="1" s="1"/>
  <c r="R676" i="1"/>
  <c r="S676" i="1" s="1"/>
  <c r="R677" i="1"/>
  <c r="S677" i="1" s="1"/>
  <c r="R678" i="1"/>
  <c r="S678" i="1" s="1"/>
  <c r="R679" i="1"/>
  <c r="S679" i="1" s="1"/>
  <c r="R680" i="1"/>
  <c r="S680" i="1" s="1"/>
  <c r="R681" i="1"/>
  <c r="S681" i="1" s="1"/>
  <c r="R682" i="1"/>
  <c r="S682" i="1" s="1"/>
  <c r="R683" i="1"/>
  <c r="S683" i="1" s="1"/>
  <c r="R684" i="1"/>
  <c r="S684" i="1" s="1"/>
  <c r="R685" i="1"/>
  <c r="S685" i="1" s="1"/>
  <c r="R686" i="1"/>
  <c r="S686" i="1" s="1"/>
  <c r="R687" i="1"/>
  <c r="S687" i="1" s="1"/>
  <c r="R688" i="1"/>
  <c r="S688" i="1" s="1"/>
  <c r="R689" i="1"/>
  <c r="S689" i="1" s="1"/>
  <c r="R690" i="1"/>
  <c r="S690" i="1" s="1"/>
  <c r="R691" i="1"/>
  <c r="S691" i="1" s="1"/>
  <c r="R692" i="1"/>
  <c r="S692" i="1" s="1"/>
  <c r="R693" i="1"/>
  <c r="S693" i="1" s="1"/>
  <c r="R694" i="1"/>
  <c r="S694" i="1" s="1"/>
  <c r="R695" i="1"/>
  <c r="S695" i="1" s="1"/>
  <c r="R696" i="1"/>
  <c r="S696" i="1" s="1"/>
  <c r="R697" i="1"/>
  <c r="S697" i="1" s="1"/>
  <c r="R698" i="1"/>
  <c r="S698" i="1" s="1"/>
  <c r="R699" i="1"/>
  <c r="S699" i="1" s="1"/>
  <c r="R700" i="1"/>
  <c r="S700" i="1" s="1"/>
  <c r="R701" i="1"/>
  <c r="S701" i="1" s="1"/>
  <c r="R702" i="1"/>
  <c r="S702" i="1" s="1"/>
  <c r="R703" i="1"/>
  <c r="S703" i="1" s="1"/>
  <c r="R704" i="1"/>
  <c r="S704" i="1" s="1"/>
  <c r="R705" i="1"/>
  <c r="S705" i="1" s="1"/>
  <c r="R706" i="1"/>
  <c r="S706" i="1" s="1"/>
  <c r="R707" i="1"/>
  <c r="S707" i="1" s="1"/>
  <c r="R708" i="1"/>
  <c r="S708" i="1" s="1"/>
  <c r="R709" i="1"/>
  <c r="S709" i="1" s="1"/>
  <c r="R710" i="1"/>
  <c r="S710" i="1" s="1"/>
  <c r="R711" i="1"/>
  <c r="S711" i="1" s="1"/>
  <c r="R712" i="1"/>
  <c r="S712" i="1" s="1"/>
  <c r="R713" i="1"/>
  <c r="S713" i="1" s="1"/>
  <c r="R714" i="1"/>
  <c r="S714" i="1" s="1"/>
  <c r="R715" i="1"/>
  <c r="S715" i="1" s="1"/>
  <c r="R716" i="1"/>
  <c r="S716" i="1" s="1"/>
  <c r="R717" i="1"/>
  <c r="S717" i="1" s="1"/>
  <c r="R718" i="1"/>
  <c r="S718" i="1" s="1"/>
  <c r="R719" i="1"/>
  <c r="S719" i="1" s="1"/>
  <c r="R720" i="1"/>
  <c r="S720" i="1" s="1"/>
  <c r="R721" i="1"/>
  <c r="S721" i="1" s="1"/>
  <c r="R722" i="1"/>
  <c r="S722" i="1" s="1"/>
  <c r="R723" i="1"/>
  <c r="S723" i="1" s="1"/>
  <c r="R724" i="1"/>
  <c r="S724" i="1" s="1"/>
  <c r="R725" i="1"/>
  <c r="S725" i="1" s="1"/>
  <c r="R726" i="1"/>
  <c r="S726" i="1" s="1"/>
  <c r="R727" i="1"/>
  <c r="S727" i="1" s="1"/>
  <c r="R728" i="1"/>
  <c r="S728" i="1" s="1"/>
  <c r="R729" i="1"/>
  <c r="S729" i="1" s="1"/>
  <c r="R730" i="1"/>
  <c r="S730" i="1" s="1"/>
  <c r="R731" i="1"/>
  <c r="S731" i="1" s="1"/>
  <c r="R732" i="1"/>
  <c r="S732" i="1" s="1"/>
  <c r="R733" i="1"/>
  <c r="S733" i="1" s="1"/>
  <c r="R734" i="1"/>
  <c r="S734" i="1" s="1"/>
  <c r="R735" i="1"/>
  <c r="S735" i="1" s="1"/>
  <c r="R736" i="1"/>
  <c r="S736" i="1" s="1"/>
  <c r="R737" i="1"/>
  <c r="S737" i="1" s="1"/>
  <c r="R738" i="1"/>
  <c r="S738" i="1" s="1"/>
  <c r="R739" i="1"/>
  <c r="S739" i="1" s="1"/>
  <c r="R740" i="1"/>
  <c r="S740" i="1" s="1"/>
  <c r="R741" i="1"/>
  <c r="S741" i="1" s="1"/>
  <c r="R742" i="1"/>
  <c r="S742" i="1" s="1"/>
  <c r="R743" i="1"/>
  <c r="S743" i="1" s="1"/>
  <c r="R744" i="1"/>
  <c r="S744" i="1" s="1"/>
  <c r="R745" i="1"/>
  <c r="S745" i="1" s="1"/>
  <c r="R746" i="1"/>
  <c r="S746" i="1" s="1"/>
  <c r="R747" i="1"/>
  <c r="S747" i="1" s="1"/>
  <c r="R748" i="1"/>
  <c r="S748" i="1" s="1"/>
  <c r="R749" i="1"/>
  <c r="S749" i="1" s="1"/>
  <c r="R750" i="1"/>
  <c r="S750" i="1" s="1"/>
  <c r="R751" i="1"/>
  <c r="S751" i="1" s="1"/>
  <c r="R752" i="1"/>
  <c r="S752" i="1" s="1"/>
  <c r="R753" i="1"/>
  <c r="S753" i="1" s="1"/>
  <c r="R754" i="1"/>
  <c r="S754" i="1" s="1"/>
  <c r="R755" i="1"/>
  <c r="S755" i="1" s="1"/>
  <c r="R756" i="1"/>
  <c r="S756" i="1" s="1"/>
  <c r="R757" i="1"/>
  <c r="S757" i="1" s="1"/>
  <c r="R758" i="1"/>
  <c r="S758" i="1" s="1"/>
  <c r="R759" i="1"/>
  <c r="S759" i="1" s="1"/>
  <c r="R760" i="1"/>
  <c r="S760" i="1" s="1"/>
  <c r="R761" i="1"/>
  <c r="S761" i="1" s="1"/>
  <c r="R762" i="1"/>
  <c r="S762" i="1" s="1"/>
  <c r="R763" i="1"/>
  <c r="S763" i="1" s="1"/>
  <c r="R764" i="1"/>
  <c r="S764" i="1" s="1"/>
  <c r="R765" i="1"/>
  <c r="S765" i="1" s="1"/>
  <c r="R766" i="1"/>
  <c r="S766" i="1" s="1"/>
  <c r="R767" i="1"/>
  <c r="S767" i="1" s="1"/>
  <c r="R768" i="1"/>
  <c r="S768" i="1" s="1"/>
  <c r="R769" i="1"/>
  <c r="S769" i="1" s="1"/>
  <c r="R770" i="1"/>
  <c r="S770" i="1" s="1"/>
  <c r="R771" i="1"/>
  <c r="S771" i="1" s="1"/>
  <c r="R772" i="1"/>
  <c r="S772" i="1" s="1"/>
  <c r="R773" i="1"/>
  <c r="S773" i="1" s="1"/>
  <c r="R774" i="1"/>
  <c r="S774" i="1" s="1"/>
  <c r="R775" i="1"/>
  <c r="S775" i="1" s="1"/>
  <c r="R776" i="1"/>
  <c r="S776" i="1" s="1"/>
  <c r="R777" i="1"/>
  <c r="S777" i="1" s="1"/>
  <c r="R778" i="1"/>
  <c r="S778" i="1" s="1"/>
  <c r="R779" i="1"/>
  <c r="S779" i="1" s="1"/>
  <c r="R780" i="1"/>
  <c r="S780" i="1" s="1"/>
  <c r="R781" i="1"/>
  <c r="S781" i="1" s="1"/>
  <c r="R782" i="1"/>
  <c r="S782" i="1" s="1"/>
  <c r="R783" i="1"/>
  <c r="S783" i="1" s="1"/>
  <c r="R784" i="1"/>
  <c r="S784" i="1" s="1"/>
  <c r="R785" i="1"/>
  <c r="S785" i="1" s="1"/>
  <c r="R786" i="1"/>
  <c r="S786" i="1" s="1"/>
  <c r="R787" i="1"/>
  <c r="S787" i="1" s="1"/>
  <c r="R788" i="1"/>
  <c r="S788" i="1" s="1"/>
  <c r="R789" i="1"/>
  <c r="S789" i="1" s="1"/>
  <c r="R790" i="1"/>
  <c r="S790" i="1" s="1"/>
  <c r="R791" i="1"/>
  <c r="S791" i="1" s="1"/>
  <c r="R792" i="1"/>
  <c r="S792" i="1" s="1"/>
  <c r="R793" i="1"/>
  <c r="S793" i="1" s="1"/>
  <c r="R794" i="1"/>
  <c r="S794" i="1" s="1"/>
  <c r="R795" i="1"/>
  <c r="S795" i="1" s="1"/>
  <c r="R796" i="1"/>
  <c r="S796" i="1" s="1"/>
  <c r="R797" i="1"/>
  <c r="S797" i="1" s="1"/>
  <c r="R798" i="1"/>
  <c r="S798" i="1" s="1"/>
  <c r="R799" i="1"/>
  <c r="S799" i="1" s="1"/>
  <c r="R800" i="1"/>
  <c r="S800" i="1" s="1"/>
  <c r="R801" i="1"/>
  <c r="S801" i="1" s="1"/>
  <c r="R802" i="1"/>
  <c r="S802" i="1" s="1"/>
  <c r="R803" i="1"/>
  <c r="S803" i="1" s="1"/>
  <c r="R804" i="1"/>
  <c r="S804" i="1" s="1"/>
  <c r="R805" i="1"/>
  <c r="S805" i="1" s="1"/>
  <c r="R806" i="1"/>
  <c r="S806" i="1" s="1"/>
  <c r="R807" i="1"/>
  <c r="S807" i="1" s="1"/>
  <c r="R808" i="1"/>
  <c r="S808" i="1" s="1"/>
  <c r="R809" i="1"/>
  <c r="S809" i="1" s="1"/>
  <c r="R810" i="1"/>
  <c r="S810" i="1" s="1"/>
  <c r="R811" i="1"/>
  <c r="S811" i="1" s="1"/>
  <c r="R812" i="1"/>
  <c r="S812" i="1" s="1"/>
  <c r="R813" i="1"/>
  <c r="S813" i="1" s="1"/>
  <c r="R814" i="1"/>
  <c r="S814" i="1" s="1"/>
  <c r="R815" i="1"/>
  <c r="S815" i="1" s="1"/>
  <c r="R816" i="1"/>
  <c r="S816" i="1" s="1"/>
  <c r="R817" i="1"/>
  <c r="S817" i="1" s="1"/>
  <c r="R818" i="1"/>
  <c r="S818" i="1" s="1"/>
  <c r="R819" i="1"/>
  <c r="S819" i="1" s="1"/>
  <c r="R820" i="1"/>
  <c r="S820" i="1" s="1"/>
  <c r="R821" i="1"/>
  <c r="S821" i="1" s="1"/>
  <c r="R822" i="1"/>
  <c r="S822" i="1" s="1"/>
  <c r="R823" i="1"/>
  <c r="S823" i="1" s="1"/>
  <c r="R824" i="1"/>
  <c r="S824" i="1" s="1"/>
  <c r="R825" i="1"/>
  <c r="S825" i="1" s="1"/>
  <c r="R826" i="1"/>
  <c r="S826" i="1" s="1"/>
  <c r="R827" i="1"/>
  <c r="S827" i="1" s="1"/>
  <c r="R828" i="1"/>
  <c r="S828" i="1" s="1"/>
  <c r="R829" i="1"/>
  <c r="S829" i="1" s="1"/>
  <c r="R830" i="1"/>
  <c r="S830" i="1" s="1"/>
  <c r="R831" i="1"/>
  <c r="S831" i="1" s="1"/>
  <c r="R832" i="1"/>
  <c r="S832" i="1" s="1"/>
  <c r="R833" i="1"/>
  <c r="S833" i="1" s="1"/>
  <c r="R834" i="1"/>
  <c r="S834" i="1" s="1"/>
  <c r="R835" i="1"/>
  <c r="S835" i="1" s="1"/>
  <c r="R836" i="1"/>
  <c r="S836" i="1" s="1"/>
  <c r="R837" i="1"/>
  <c r="S837" i="1" s="1"/>
  <c r="R838" i="1"/>
  <c r="S838" i="1" s="1"/>
  <c r="R839" i="1"/>
  <c r="S839" i="1" s="1"/>
  <c r="R840" i="1"/>
  <c r="S840" i="1" s="1"/>
  <c r="R841" i="1"/>
  <c r="S841" i="1" s="1"/>
  <c r="R842" i="1"/>
  <c r="S842" i="1" s="1"/>
  <c r="R843" i="1"/>
  <c r="S843" i="1" s="1"/>
  <c r="R844" i="1"/>
  <c r="S844" i="1" s="1"/>
  <c r="R845" i="1"/>
  <c r="S845" i="1" s="1"/>
  <c r="R846" i="1"/>
  <c r="S846" i="1" s="1"/>
  <c r="R847" i="1"/>
  <c r="S847" i="1" s="1"/>
  <c r="R848" i="1"/>
  <c r="S848" i="1" s="1"/>
  <c r="R849" i="1"/>
  <c r="S849" i="1" s="1"/>
  <c r="R850" i="1"/>
  <c r="S850" i="1" s="1"/>
  <c r="R851" i="1"/>
  <c r="S851" i="1" s="1"/>
  <c r="R852" i="1"/>
  <c r="S852" i="1" s="1"/>
  <c r="R853" i="1"/>
  <c r="S853" i="1" s="1"/>
  <c r="R854" i="1"/>
  <c r="S854" i="1" s="1"/>
  <c r="R855" i="1"/>
  <c r="S855" i="1" s="1"/>
  <c r="R856" i="1"/>
  <c r="S856" i="1" s="1"/>
  <c r="R857" i="1"/>
  <c r="S857" i="1" s="1"/>
  <c r="R858" i="1"/>
  <c r="S858" i="1" s="1"/>
  <c r="R859" i="1"/>
  <c r="S859" i="1" s="1"/>
  <c r="R860" i="1"/>
  <c r="S860" i="1" s="1"/>
  <c r="R861" i="1"/>
  <c r="S861" i="1" s="1"/>
  <c r="R862" i="1"/>
  <c r="S862" i="1" s="1"/>
  <c r="R863" i="1"/>
  <c r="S863" i="1" s="1"/>
  <c r="R864" i="1"/>
  <c r="S864" i="1" s="1"/>
  <c r="R865" i="1"/>
  <c r="S865" i="1" s="1"/>
  <c r="R866" i="1"/>
  <c r="S866" i="1" s="1"/>
  <c r="R867" i="1"/>
  <c r="S867" i="1" s="1"/>
  <c r="R868" i="1"/>
  <c r="S868" i="1" s="1"/>
  <c r="R869" i="1"/>
  <c r="S869" i="1" s="1"/>
  <c r="R870" i="1"/>
  <c r="S870" i="1" s="1"/>
  <c r="R871" i="1"/>
  <c r="S871" i="1" s="1"/>
  <c r="R872" i="1"/>
  <c r="S872" i="1" s="1"/>
  <c r="R873" i="1"/>
  <c r="S873" i="1" s="1"/>
  <c r="R874" i="1"/>
  <c r="S874" i="1" s="1"/>
  <c r="R875" i="1"/>
  <c r="S875" i="1" s="1"/>
  <c r="R876" i="1"/>
  <c r="S876" i="1" s="1"/>
  <c r="R877" i="1"/>
  <c r="S877" i="1" s="1"/>
  <c r="R878" i="1"/>
  <c r="S878" i="1" s="1"/>
  <c r="R879" i="1"/>
  <c r="S879" i="1" s="1"/>
  <c r="R880" i="1"/>
  <c r="S880" i="1" s="1"/>
  <c r="R881" i="1"/>
  <c r="S881" i="1" s="1"/>
  <c r="R882" i="1"/>
  <c r="S882" i="1" s="1"/>
  <c r="R883" i="1"/>
  <c r="S883" i="1" s="1"/>
  <c r="R884" i="1"/>
  <c r="S884" i="1" s="1"/>
  <c r="R885" i="1"/>
  <c r="S885" i="1" s="1"/>
  <c r="R886" i="1"/>
  <c r="S886" i="1" s="1"/>
  <c r="R887" i="1"/>
  <c r="S887" i="1" s="1"/>
  <c r="R888" i="1"/>
  <c r="S888" i="1" s="1"/>
  <c r="R889" i="1"/>
  <c r="S889" i="1" s="1"/>
  <c r="R890" i="1"/>
  <c r="S890" i="1" s="1"/>
  <c r="R891" i="1"/>
  <c r="S891" i="1" s="1"/>
  <c r="R892" i="1"/>
  <c r="S892" i="1" s="1"/>
  <c r="R893" i="1"/>
  <c r="S893" i="1" s="1"/>
  <c r="R894" i="1"/>
  <c r="S894" i="1" s="1"/>
  <c r="R895" i="1"/>
  <c r="S895" i="1" s="1"/>
  <c r="R896" i="1"/>
  <c r="S896" i="1" s="1"/>
  <c r="R897" i="1"/>
  <c r="S897" i="1" s="1"/>
  <c r="R898" i="1"/>
  <c r="S898" i="1" s="1"/>
  <c r="R899" i="1"/>
  <c r="S899" i="1" s="1"/>
  <c r="R900" i="1"/>
  <c r="S900" i="1" s="1"/>
  <c r="R901" i="1"/>
  <c r="S901" i="1" s="1"/>
  <c r="R902" i="1"/>
  <c r="S902" i="1" s="1"/>
  <c r="R903" i="1"/>
  <c r="S903" i="1" s="1"/>
  <c r="R904" i="1"/>
  <c r="S904" i="1" s="1"/>
  <c r="R905" i="1"/>
  <c r="S905" i="1" s="1"/>
  <c r="R906" i="1"/>
  <c r="S906" i="1" s="1"/>
  <c r="R907" i="1"/>
  <c r="S907" i="1" s="1"/>
  <c r="R908" i="1"/>
  <c r="S908" i="1" s="1"/>
  <c r="R909" i="1"/>
  <c r="S909" i="1" s="1"/>
  <c r="R910" i="1"/>
  <c r="S910" i="1" s="1"/>
  <c r="R911" i="1"/>
  <c r="S911" i="1" s="1"/>
  <c r="R912" i="1"/>
  <c r="S912" i="1" s="1"/>
  <c r="R913" i="1"/>
  <c r="S913" i="1" s="1"/>
  <c r="R914" i="1"/>
  <c r="S914" i="1" s="1"/>
  <c r="R915" i="1"/>
  <c r="S915" i="1" s="1"/>
  <c r="R916" i="1"/>
  <c r="S916" i="1" s="1"/>
  <c r="R917" i="1"/>
  <c r="S917" i="1" s="1"/>
  <c r="R918" i="1"/>
  <c r="S918" i="1" s="1"/>
  <c r="R919" i="1"/>
  <c r="S919" i="1" s="1"/>
  <c r="R920" i="1"/>
  <c r="S920" i="1" s="1"/>
  <c r="R921" i="1"/>
  <c r="S921" i="1" s="1"/>
  <c r="R922" i="1"/>
  <c r="S922" i="1" s="1"/>
  <c r="R923" i="1"/>
  <c r="S923" i="1" s="1"/>
  <c r="R924" i="1"/>
  <c r="S924" i="1" s="1"/>
  <c r="R925" i="1"/>
  <c r="S925" i="1" s="1"/>
  <c r="R926" i="1"/>
  <c r="S926" i="1" s="1"/>
  <c r="R927" i="1"/>
  <c r="S927" i="1" s="1"/>
  <c r="R928" i="1"/>
  <c r="S928" i="1" s="1"/>
  <c r="R929" i="1"/>
  <c r="S929" i="1" s="1"/>
  <c r="R930" i="1"/>
  <c r="S930" i="1" s="1"/>
  <c r="R931" i="1"/>
  <c r="S931" i="1" s="1"/>
  <c r="R932" i="1"/>
  <c r="S932" i="1" s="1"/>
  <c r="R933" i="1"/>
  <c r="S933" i="1" s="1"/>
  <c r="R934" i="1"/>
  <c r="S934" i="1" s="1"/>
  <c r="R935" i="1"/>
  <c r="S935" i="1" s="1"/>
  <c r="R936" i="1"/>
  <c r="S936" i="1" s="1"/>
  <c r="R937" i="1"/>
  <c r="S937" i="1" s="1"/>
  <c r="R938" i="1"/>
  <c r="S938" i="1" s="1"/>
  <c r="R939" i="1"/>
  <c r="S939" i="1" s="1"/>
  <c r="R940" i="1"/>
  <c r="S940" i="1" s="1"/>
  <c r="R941" i="1"/>
  <c r="S941" i="1" s="1"/>
  <c r="R942" i="1"/>
  <c r="S942" i="1" s="1"/>
  <c r="R943" i="1"/>
  <c r="S943" i="1" s="1"/>
  <c r="R944" i="1"/>
  <c r="S944" i="1" s="1"/>
  <c r="R945" i="1"/>
  <c r="S945" i="1" s="1"/>
  <c r="R946" i="1"/>
  <c r="S946" i="1" s="1"/>
  <c r="R947" i="1"/>
  <c r="S947" i="1" s="1"/>
  <c r="R948" i="1"/>
  <c r="S948" i="1" s="1"/>
  <c r="R949" i="1"/>
  <c r="S949" i="1" s="1"/>
  <c r="R950" i="1"/>
  <c r="S950" i="1" s="1"/>
  <c r="R951" i="1"/>
  <c r="S951" i="1" s="1"/>
  <c r="R952" i="1"/>
  <c r="S952" i="1" s="1"/>
  <c r="R953" i="1"/>
  <c r="S953" i="1" s="1"/>
  <c r="R954" i="1"/>
  <c r="S954" i="1" s="1"/>
  <c r="R955" i="1"/>
  <c r="S955" i="1" s="1"/>
  <c r="R956" i="1"/>
  <c r="S956" i="1" s="1"/>
  <c r="R957" i="1"/>
  <c r="S957" i="1" s="1"/>
  <c r="R958" i="1"/>
  <c r="S958" i="1" s="1"/>
  <c r="R959" i="1"/>
  <c r="S959" i="1" s="1"/>
  <c r="R960" i="1"/>
  <c r="S960" i="1" s="1"/>
  <c r="R961" i="1"/>
  <c r="S961" i="1" s="1"/>
  <c r="R962" i="1"/>
  <c r="S962" i="1" s="1"/>
  <c r="R963" i="1"/>
  <c r="S963" i="1" s="1"/>
  <c r="R964" i="1"/>
  <c r="S964" i="1" s="1"/>
  <c r="R965" i="1"/>
  <c r="S965" i="1" s="1"/>
  <c r="R966" i="1"/>
  <c r="S966" i="1" s="1"/>
  <c r="R967" i="1"/>
  <c r="S967" i="1" s="1"/>
  <c r="R968" i="1"/>
  <c r="S968" i="1" s="1"/>
  <c r="R969" i="1"/>
  <c r="S969" i="1" s="1"/>
  <c r="R970" i="1"/>
  <c r="S970" i="1" s="1"/>
  <c r="R971" i="1"/>
  <c r="S971" i="1" s="1"/>
  <c r="R972" i="1"/>
  <c r="S972" i="1" s="1"/>
  <c r="R973" i="1"/>
  <c r="S973" i="1" s="1"/>
  <c r="R974" i="1"/>
  <c r="S974" i="1" s="1"/>
  <c r="R975" i="1"/>
  <c r="S975" i="1" s="1"/>
  <c r="R976" i="1"/>
  <c r="S976" i="1" s="1"/>
  <c r="R977" i="1"/>
  <c r="S977" i="1" s="1"/>
  <c r="R978" i="1"/>
  <c r="S978" i="1" s="1"/>
  <c r="R979" i="1"/>
  <c r="S979" i="1" s="1"/>
  <c r="R980" i="1"/>
  <c r="S980" i="1" s="1"/>
  <c r="R981" i="1"/>
  <c r="S981" i="1" s="1"/>
  <c r="R982" i="1"/>
  <c r="S982" i="1" s="1"/>
  <c r="R983" i="1"/>
  <c r="S983" i="1" s="1"/>
  <c r="R984" i="1"/>
  <c r="S984" i="1" s="1"/>
  <c r="R985" i="1"/>
  <c r="S985" i="1" s="1"/>
  <c r="R986" i="1"/>
  <c r="S986" i="1" s="1"/>
  <c r="R987" i="1"/>
  <c r="S987" i="1" s="1"/>
  <c r="R988" i="1"/>
  <c r="S988" i="1" s="1"/>
  <c r="R989" i="1"/>
  <c r="S989" i="1" s="1"/>
  <c r="R990" i="1"/>
  <c r="S990" i="1" s="1"/>
  <c r="R991" i="1"/>
  <c r="S991" i="1" s="1"/>
  <c r="R992" i="1"/>
  <c r="S992" i="1" s="1"/>
  <c r="R993" i="1"/>
  <c r="S993" i="1" s="1"/>
  <c r="R994" i="1"/>
  <c r="S994" i="1" s="1"/>
  <c r="R995" i="1"/>
  <c r="S995" i="1" s="1"/>
  <c r="R996" i="1"/>
  <c r="S996" i="1" s="1"/>
  <c r="R997" i="1"/>
  <c r="S997" i="1" s="1"/>
  <c r="R998" i="1"/>
  <c r="S998" i="1" s="1"/>
  <c r="R999" i="1"/>
  <c r="S999" i="1" s="1"/>
  <c r="R1000" i="1"/>
  <c r="S1000" i="1" s="1"/>
  <c r="R1001" i="1"/>
  <c r="S1001" i="1" s="1"/>
  <c r="R1002" i="1"/>
  <c r="S1002" i="1" s="1"/>
  <c r="R1003" i="1"/>
  <c r="S1003" i="1" s="1"/>
  <c r="R1004" i="1"/>
  <c r="S1004" i="1" s="1"/>
  <c r="R1005" i="1"/>
  <c r="S1005" i="1" s="1"/>
  <c r="R1006" i="1"/>
  <c r="S1006" i="1" s="1"/>
  <c r="R1007" i="1"/>
  <c r="S1007" i="1" s="1"/>
  <c r="R1008" i="1"/>
  <c r="S1008" i="1" s="1"/>
  <c r="R1009" i="1"/>
  <c r="S1009" i="1" s="1"/>
  <c r="R1010" i="1"/>
  <c r="S1010" i="1" s="1"/>
  <c r="R1011" i="1"/>
  <c r="S1011" i="1" s="1"/>
  <c r="R1012" i="1"/>
  <c r="S1012" i="1" s="1"/>
  <c r="R1013" i="1"/>
  <c r="S1013" i="1" s="1"/>
  <c r="R1014" i="1"/>
  <c r="S1014" i="1" s="1"/>
  <c r="R1015" i="1"/>
  <c r="S1015" i="1" s="1"/>
  <c r="R1016" i="1"/>
  <c r="S1016" i="1" s="1"/>
  <c r="R1017" i="1"/>
  <c r="S1017" i="1" s="1"/>
  <c r="R1018" i="1"/>
  <c r="S1018" i="1" s="1"/>
  <c r="R1019" i="1"/>
  <c r="S1019" i="1" s="1"/>
  <c r="R1020" i="1"/>
  <c r="S1020" i="1" s="1"/>
  <c r="R1021" i="1"/>
  <c r="S1021" i="1" s="1"/>
  <c r="R1022" i="1"/>
  <c r="S1022" i="1" s="1"/>
  <c r="R1023" i="1"/>
  <c r="S1023" i="1" s="1"/>
  <c r="R1024" i="1"/>
  <c r="S1024" i="1" s="1"/>
  <c r="R1025" i="1"/>
  <c r="S1025" i="1" s="1"/>
  <c r="R1026" i="1"/>
  <c r="S1026" i="1" s="1"/>
  <c r="R1027" i="1"/>
  <c r="S1027" i="1" s="1"/>
  <c r="R1028" i="1"/>
  <c r="S1028" i="1" s="1"/>
  <c r="R1029" i="1"/>
  <c r="S1029" i="1" s="1"/>
  <c r="R1030" i="1"/>
  <c r="S1030" i="1" s="1"/>
  <c r="R1031" i="1"/>
  <c r="S1031" i="1" s="1"/>
  <c r="R1032" i="1"/>
  <c r="S1032" i="1" s="1"/>
  <c r="R1033" i="1"/>
  <c r="S1033" i="1" s="1"/>
  <c r="R1034" i="1"/>
  <c r="S1034" i="1" s="1"/>
  <c r="R1035" i="1"/>
  <c r="S1035" i="1" s="1"/>
  <c r="R1036" i="1"/>
  <c r="S1036" i="1" s="1"/>
  <c r="R1037" i="1"/>
  <c r="S1037" i="1" s="1"/>
  <c r="R1038" i="1"/>
  <c r="S1038" i="1" s="1"/>
  <c r="R1039" i="1"/>
  <c r="S1039" i="1" s="1"/>
  <c r="R1040" i="1"/>
  <c r="S1040" i="1" s="1"/>
  <c r="R1041" i="1"/>
  <c r="S1041" i="1" s="1"/>
  <c r="R1042" i="1"/>
  <c r="S1042" i="1" s="1"/>
  <c r="R1043" i="1"/>
  <c r="S1043" i="1" s="1"/>
  <c r="R1044" i="1"/>
  <c r="S1044" i="1" s="1"/>
  <c r="R1045" i="1"/>
  <c r="S1045" i="1" s="1"/>
  <c r="R1046" i="1"/>
  <c r="S1046" i="1" s="1"/>
  <c r="R1047" i="1"/>
  <c r="S1047" i="1" s="1"/>
  <c r="R1048" i="1"/>
  <c r="S1048" i="1" s="1"/>
  <c r="R1049" i="1"/>
  <c r="S1049" i="1" s="1"/>
  <c r="R1050" i="1"/>
  <c r="S1050" i="1" s="1"/>
  <c r="R1051" i="1"/>
  <c r="S1051" i="1" s="1"/>
  <c r="R1052" i="1"/>
  <c r="S1052" i="1" s="1"/>
  <c r="R1053" i="1"/>
  <c r="S1053" i="1" s="1"/>
  <c r="R1054" i="1"/>
  <c r="S1054" i="1" s="1"/>
  <c r="R1055" i="1"/>
  <c r="S1055" i="1" s="1"/>
  <c r="R1056" i="1"/>
  <c r="S1056" i="1" s="1"/>
  <c r="R1057" i="1"/>
  <c r="S1057" i="1" s="1"/>
  <c r="R1058" i="1"/>
  <c r="S1058" i="1" s="1"/>
  <c r="R1059" i="1"/>
  <c r="S1059" i="1" s="1"/>
  <c r="R1060" i="1"/>
  <c r="S1060" i="1" s="1"/>
  <c r="R1061" i="1"/>
  <c r="S1061" i="1" s="1"/>
  <c r="R1062" i="1"/>
  <c r="S1062" i="1" s="1"/>
  <c r="R1063" i="1"/>
  <c r="S1063" i="1" s="1"/>
  <c r="R1064" i="1"/>
  <c r="S1064" i="1" s="1"/>
  <c r="R1065" i="1"/>
  <c r="S1065" i="1" s="1"/>
  <c r="R1066" i="1"/>
  <c r="S1066" i="1" s="1"/>
  <c r="R1067" i="1"/>
  <c r="S1067" i="1" s="1"/>
  <c r="R1068" i="1"/>
  <c r="S1068" i="1" s="1"/>
  <c r="R1069" i="1"/>
  <c r="S1069" i="1" s="1"/>
  <c r="R1070" i="1"/>
  <c r="S1070" i="1" s="1"/>
  <c r="R1071" i="1"/>
  <c r="S1071" i="1" s="1"/>
  <c r="R1072" i="1"/>
  <c r="S1072" i="1" s="1"/>
  <c r="R1073" i="1"/>
  <c r="S1073" i="1" s="1"/>
  <c r="R1074" i="1"/>
  <c r="S1074" i="1" s="1"/>
  <c r="R1075" i="1"/>
  <c r="S1075" i="1" s="1"/>
  <c r="R1076" i="1"/>
  <c r="S1076" i="1" s="1"/>
  <c r="R1077" i="1"/>
  <c r="S1077" i="1" s="1"/>
  <c r="R1078" i="1"/>
  <c r="S1078" i="1" s="1"/>
  <c r="R1079" i="1"/>
  <c r="S1079" i="1" s="1"/>
  <c r="R1080" i="1"/>
  <c r="S1080" i="1" s="1"/>
  <c r="R1081" i="1"/>
  <c r="S1081" i="1" s="1"/>
  <c r="R1082" i="1"/>
  <c r="S1082" i="1" s="1"/>
  <c r="R1083" i="1"/>
  <c r="S1083" i="1" s="1"/>
  <c r="R1084" i="1"/>
  <c r="S1084" i="1" s="1"/>
  <c r="R1085" i="1"/>
  <c r="S1085" i="1" s="1"/>
  <c r="R1086" i="1"/>
  <c r="S1086" i="1" s="1"/>
  <c r="R1087" i="1"/>
  <c r="S1087" i="1" s="1"/>
  <c r="R1088" i="1"/>
  <c r="S1088" i="1" s="1"/>
  <c r="R1089" i="1"/>
  <c r="S1089" i="1" s="1"/>
  <c r="R1090" i="1"/>
  <c r="S1090" i="1" s="1"/>
  <c r="R1091" i="1"/>
  <c r="S1091" i="1" s="1"/>
  <c r="R1092" i="1"/>
  <c r="S1092" i="1" s="1"/>
  <c r="R1093" i="1"/>
  <c r="S1093" i="1" s="1"/>
  <c r="R1094" i="1"/>
  <c r="S1094" i="1" s="1"/>
  <c r="R1095" i="1"/>
  <c r="S1095" i="1" s="1"/>
  <c r="R1096" i="1"/>
  <c r="S1096" i="1" s="1"/>
  <c r="R1097" i="1"/>
  <c r="S1097" i="1" s="1"/>
  <c r="R1098" i="1"/>
  <c r="S1098" i="1" s="1"/>
  <c r="R1099" i="1"/>
  <c r="S1099" i="1" s="1"/>
  <c r="R1100" i="1"/>
  <c r="S1100" i="1" s="1"/>
  <c r="R1101" i="1"/>
  <c r="S1101" i="1" s="1"/>
  <c r="R1102" i="1"/>
  <c r="S1102" i="1" s="1"/>
  <c r="R1103" i="1"/>
  <c r="S1103" i="1" s="1"/>
  <c r="R1104" i="1"/>
  <c r="S1104" i="1" s="1"/>
  <c r="R1105" i="1"/>
  <c r="S1105" i="1" s="1"/>
  <c r="R1106" i="1"/>
  <c r="S1106" i="1" s="1"/>
  <c r="R1107" i="1"/>
  <c r="S1107" i="1" s="1"/>
  <c r="R1108" i="1"/>
  <c r="S1108" i="1" s="1"/>
  <c r="R1109" i="1"/>
  <c r="S1109" i="1" s="1"/>
  <c r="R1110" i="1"/>
  <c r="S1110" i="1" s="1"/>
  <c r="R1111" i="1"/>
  <c r="S1111" i="1" s="1"/>
  <c r="R1112" i="1"/>
  <c r="S1112" i="1" s="1"/>
  <c r="R1113" i="1"/>
  <c r="S1113" i="1" s="1"/>
  <c r="R1114" i="1"/>
  <c r="S1114" i="1" s="1"/>
  <c r="R1115" i="1"/>
  <c r="S1115" i="1" s="1"/>
  <c r="R1116" i="1"/>
  <c r="S1116" i="1" s="1"/>
  <c r="R1117" i="1"/>
  <c r="S1117" i="1" s="1"/>
  <c r="R1118" i="1"/>
  <c r="S1118" i="1" s="1"/>
  <c r="R1119" i="1"/>
  <c r="S1119" i="1" s="1"/>
  <c r="R1120" i="1"/>
  <c r="S1120" i="1" s="1"/>
  <c r="R1121" i="1"/>
  <c r="S1121" i="1" s="1"/>
  <c r="R1122" i="1"/>
  <c r="S1122" i="1" s="1"/>
  <c r="R1123" i="1"/>
  <c r="S1123" i="1" s="1"/>
  <c r="R1124" i="1"/>
  <c r="S1124" i="1" s="1"/>
  <c r="R1125" i="1"/>
  <c r="S1125" i="1" s="1"/>
  <c r="R1126" i="1"/>
  <c r="S1126" i="1" s="1"/>
  <c r="R1127" i="1"/>
  <c r="S1127" i="1" s="1"/>
  <c r="R1128" i="1"/>
  <c r="S1128" i="1" s="1"/>
  <c r="R1129" i="1"/>
  <c r="S1129" i="1" s="1"/>
  <c r="R1130" i="1"/>
  <c r="S1130" i="1" s="1"/>
  <c r="R1131" i="1"/>
  <c r="S1131" i="1" s="1"/>
  <c r="R1132" i="1"/>
  <c r="S1132" i="1" s="1"/>
  <c r="R1133" i="1"/>
  <c r="S1133" i="1" s="1"/>
  <c r="R1134" i="1"/>
  <c r="S1134" i="1" s="1"/>
  <c r="R1135" i="1"/>
  <c r="S1135" i="1" s="1"/>
  <c r="R1136" i="1"/>
  <c r="S1136" i="1" s="1"/>
  <c r="R1137" i="1"/>
  <c r="S1137" i="1" s="1"/>
  <c r="R1138" i="1"/>
  <c r="S1138" i="1" s="1"/>
  <c r="R1139" i="1"/>
  <c r="S1139" i="1" s="1"/>
  <c r="R1140" i="1"/>
  <c r="S1140" i="1" s="1"/>
  <c r="R1141" i="1"/>
  <c r="S1141" i="1" s="1"/>
  <c r="R1142" i="1"/>
  <c r="S1142" i="1" s="1"/>
  <c r="R1143" i="1"/>
  <c r="S1143" i="1" s="1"/>
  <c r="R1144" i="1"/>
  <c r="S1144" i="1" s="1"/>
  <c r="R1145" i="1"/>
  <c r="S1145" i="1" s="1"/>
  <c r="R1146" i="1"/>
  <c r="S1146" i="1" s="1"/>
  <c r="R1147" i="1"/>
  <c r="S1147" i="1" s="1"/>
  <c r="R1148" i="1"/>
  <c r="S1148" i="1" s="1"/>
  <c r="R1149" i="1"/>
  <c r="S1149" i="1" s="1"/>
  <c r="R1150" i="1"/>
  <c r="S1150" i="1" s="1"/>
  <c r="R1151" i="1"/>
  <c r="S1151" i="1" s="1"/>
  <c r="R1152" i="1"/>
  <c r="S1152" i="1" s="1"/>
  <c r="R1153" i="1"/>
  <c r="S1153" i="1" s="1"/>
  <c r="R1154" i="1"/>
  <c r="S1154" i="1" s="1"/>
  <c r="R1155" i="1"/>
  <c r="S1155" i="1" s="1"/>
  <c r="R1156" i="1"/>
  <c r="S1156" i="1" s="1"/>
  <c r="R1157" i="1"/>
  <c r="S1157" i="1" s="1"/>
  <c r="R1158" i="1"/>
  <c r="S1158" i="1" s="1"/>
  <c r="R1159" i="1"/>
  <c r="S1159" i="1" s="1"/>
  <c r="R1160" i="1"/>
  <c r="S1160" i="1" s="1"/>
  <c r="R1161" i="1"/>
  <c r="S1161" i="1" s="1"/>
  <c r="R1162" i="1"/>
  <c r="S1162" i="1" s="1"/>
  <c r="R1163" i="1"/>
  <c r="S1163" i="1" s="1"/>
  <c r="R1164" i="1"/>
  <c r="S1164" i="1" s="1"/>
  <c r="R1165" i="1"/>
  <c r="S1165" i="1" s="1"/>
  <c r="R1166" i="1"/>
  <c r="S1166" i="1" s="1"/>
  <c r="R1167" i="1"/>
  <c r="S1167" i="1" s="1"/>
  <c r="R1168" i="1"/>
  <c r="S1168" i="1" s="1"/>
  <c r="R1169" i="1"/>
  <c r="S1169" i="1" s="1"/>
  <c r="R1170" i="1"/>
  <c r="S1170" i="1" s="1"/>
  <c r="R1171" i="1"/>
  <c r="S1171" i="1" s="1"/>
  <c r="R1172" i="1"/>
  <c r="S1172" i="1" s="1"/>
  <c r="R1173" i="1"/>
  <c r="S1173" i="1" s="1"/>
  <c r="R1174" i="1"/>
  <c r="S1174" i="1" s="1"/>
  <c r="R1175" i="1"/>
  <c r="S1175" i="1" s="1"/>
  <c r="R1176" i="1"/>
  <c r="S1176" i="1" s="1"/>
  <c r="R1177" i="1"/>
  <c r="S1177" i="1" s="1"/>
  <c r="R1178" i="1"/>
  <c r="S1178" i="1" s="1"/>
  <c r="R1179" i="1"/>
  <c r="S1179" i="1" s="1"/>
  <c r="R1180" i="1"/>
  <c r="S1180" i="1" s="1"/>
  <c r="R1181" i="1"/>
  <c r="S1181" i="1" s="1"/>
  <c r="R1182" i="1"/>
  <c r="S1182" i="1" s="1"/>
  <c r="R1183" i="1"/>
  <c r="S1183" i="1" s="1"/>
  <c r="R1184" i="1"/>
  <c r="S1184" i="1" s="1"/>
  <c r="R1185" i="1"/>
  <c r="S1185" i="1" s="1"/>
  <c r="R1186" i="1"/>
  <c r="S1186" i="1" s="1"/>
  <c r="R1187" i="1"/>
  <c r="S1187" i="1" s="1"/>
  <c r="R1188" i="1"/>
  <c r="S1188" i="1" s="1"/>
  <c r="R1189" i="1"/>
  <c r="S1189" i="1" s="1"/>
  <c r="R1190" i="1"/>
  <c r="S1190" i="1" s="1"/>
  <c r="R1191" i="1"/>
  <c r="S1191" i="1" s="1"/>
  <c r="R1192" i="1"/>
  <c r="S1192" i="1" s="1"/>
  <c r="R1193" i="1"/>
  <c r="S1193" i="1" s="1"/>
  <c r="R1194" i="1"/>
  <c r="S1194" i="1" s="1"/>
  <c r="R1195" i="1"/>
  <c r="S1195" i="1" s="1"/>
  <c r="R1196" i="1"/>
  <c r="S1196" i="1" s="1"/>
  <c r="R1197" i="1"/>
  <c r="S1197" i="1" s="1"/>
  <c r="R1198" i="1"/>
  <c r="S1198" i="1" s="1"/>
  <c r="R1199" i="1"/>
  <c r="S1199" i="1" s="1"/>
  <c r="R1200" i="1"/>
  <c r="S1200" i="1" s="1"/>
  <c r="R1201" i="1"/>
  <c r="S1201" i="1" s="1"/>
  <c r="R1202" i="1"/>
  <c r="S1202" i="1" s="1"/>
  <c r="R1203" i="1"/>
  <c r="S1203" i="1" s="1"/>
  <c r="R1204" i="1"/>
  <c r="S1204" i="1" s="1"/>
  <c r="R1205" i="1"/>
  <c r="S1205" i="1" s="1"/>
  <c r="R1206" i="1"/>
  <c r="S1206" i="1" s="1"/>
  <c r="R1207" i="1"/>
  <c r="S1207" i="1" s="1"/>
  <c r="R1208" i="1"/>
  <c r="S1208" i="1" s="1"/>
  <c r="R1209" i="1"/>
  <c r="S1209" i="1" s="1"/>
  <c r="R1210" i="1"/>
  <c r="S1210" i="1" s="1"/>
  <c r="R1211" i="1"/>
  <c r="S1211" i="1" s="1"/>
  <c r="R1212" i="1"/>
  <c r="S1212" i="1" s="1"/>
  <c r="R1213" i="1"/>
  <c r="S1213" i="1" s="1"/>
  <c r="R1214" i="1"/>
  <c r="S1214" i="1" s="1"/>
  <c r="R1215" i="1"/>
  <c r="S1215" i="1" s="1"/>
  <c r="R1216" i="1"/>
  <c r="S1216" i="1" s="1"/>
  <c r="R1217" i="1"/>
  <c r="S1217" i="1" s="1"/>
  <c r="R1218" i="1"/>
  <c r="S1218" i="1" s="1"/>
  <c r="R1219" i="1"/>
  <c r="S1219" i="1" s="1"/>
  <c r="R1220" i="1"/>
  <c r="S1220" i="1" s="1"/>
  <c r="R1221" i="1"/>
  <c r="S1221" i="1" s="1"/>
  <c r="R1222" i="1"/>
  <c r="S1222" i="1" s="1"/>
  <c r="R1223" i="1"/>
  <c r="S1223" i="1" s="1"/>
  <c r="R1224" i="1"/>
  <c r="S1224" i="1" s="1"/>
  <c r="R1225" i="1"/>
  <c r="S1225" i="1" s="1"/>
  <c r="R1226" i="1"/>
  <c r="S1226" i="1" s="1"/>
  <c r="R1227" i="1"/>
  <c r="S1227" i="1" s="1"/>
  <c r="R1228" i="1"/>
  <c r="S1228" i="1" s="1"/>
  <c r="R1229" i="1"/>
  <c r="S1229" i="1" s="1"/>
  <c r="R1230" i="1"/>
  <c r="S1230" i="1" s="1"/>
  <c r="R1231" i="1"/>
  <c r="S1231" i="1" s="1"/>
  <c r="R1232" i="1"/>
  <c r="S1232" i="1" s="1"/>
  <c r="R1233" i="1"/>
  <c r="S1233" i="1" s="1"/>
  <c r="R1234" i="1"/>
  <c r="S1234" i="1" s="1"/>
  <c r="R1235" i="1"/>
  <c r="S1235" i="1" s="1"/>
  <c r="R1236" i="1"/>
  <c r="S1236" i="1" s="1"/>
  <c r="R1237" i="1"/>
  <c r="S1237" i="1" s="1"/>
  <c r="R1238" i="1"/>
  <c r="S1238" i="1" s="1"/>
  <c r="R1239" i="1"/>
  <c r="S1239" i="1" s="1"/>
  <c r="R1240" i="1"/>
  <c r="S1240" i="1" s="1"/>
  <c r="R1241" i="1"/>
  <c r="S1241" i="1" s="1"/>
  <c r="R1242" i="1"/>
  <c r="S1242" i="1" s="1"/>
  <c r="R1243" i="1"/>
  <c r="S1243" i="1" s="1"/>
  <c r="R1244" i="1"/>
  <c r="S1244" i="1" s="1"/>
  <c r="R1245" i="1"/>
  <c r="S1245" i="1" s="1"/>
  <c r="R1246" i="1"/>
  <c r="S1246" i="1" s="1"/>
  <c r="R1247" i="1"/>
  <c r="S1247" i="1" s="1"/>
  <c r="R1248" i="1"/>
  <c r="S1248" i="1" s="1"/>
  <c r="R1249" i="1"/>
  <c r="S1249" i="1" s="1"/>
  <c r="R1250" i="1"/>
  <c r="S1250" i="1" s="1"/>
  <c r="R1251" i="1"/>
  <c r="S1251" i="1" s="1"/>
  <c r="R1252" i="1"/>
  <c r="S1252" i="1" s="1"/>
  <c r="R1253" i="1"/>
  <c r="S1253" i="1" s="1"/>
  <c r="R1254" i="1"/>
  <c r="S1254" i="1" s="1"/>
  <c r="R1255" i="1"/>
  <c r="S1255" i="1" s="1"/>
  <c r="R1256" i="1"/>
  <c r="S1256" i="1" s="1"/>
  <c r="R1257" i="1"/>
  <c r="S1257" i="1" s="1"/>
  <c r="R1258" i="1"/>
  <c r="S1258" i="1" s="1"/>
  <c r="R1259" i="1"/>
  <c r="S1259" i="1" s="1"/>
  <c r="R1260" i="1"/>
  <c r="S1260" i="1" s="1"/>
  <c r="R1261" i="1"/>
  <c r="S1261" i="1" s="1"/>
  <c r="R1262" i="1"/>
  <c r="S1262" i="1" s="1"/>
  <c r="R1263" i="1"/>
  <c r="S1263" i="1" s="1"/>
  <c r="R1264" i="1"/>
  <c r="S1264" i="1" s="1"/>
  <c r="R1265" i="1"/>
  <c r="S1265" i="1" s="1"/>
  <c r="R1266" i="1"/>
  <c r="S1266" i="1" s="1"/>
  <c r="R1267" i="1"/>
  <c r="S1267" i="1" s="1"/>
  <c r="R1268" i="1"/>
  <c r="S1268" i="1" s="1"/>
  <c r="R1269" i="1"/>
  <c r="S1269" i="1" s="1"/>
  <c r="R1270" i="1"/>
  <c r="S1270" i="1" s="1"/>
  <c r="R1271" i="1"/>
  <c r="S1271" i="1" s="1"/>
  <c r="R1272" i="1"/>
  <c r="S1272" i="1" s="1"/>
  <c r="R1273" i="1"/>
  <c r="S1273" i="1" s="1"/>
  <c r="R1274" i="1"/>
  <c r="S1274" i="1" s="1"/>
  <c r="R1275" i="1"/>
  <c r="S1275" i="1" s="1"/>
  <c r="R1276" i="1"/>
  <c r="S1276" i="1" s="1"/>
  <c r="R1277" i="1"/>
  <c r="S1277" i="1" s="1"/>
  <c r="R1278" i="1"/>
  <c r="S1278" i="1" s="1"/>
  <c r="R1279" i="1"/>
  <c r="S1279" i="1" s="1"/>
  <c r="R1280" i="1"/>
  <c r="S1280" i="1" s="1"/>
  <c r="R1281" i="1"/>
  <c r="S1281" i="1" s="1"/>
  <c r="R1282" i="1"/>
  <c r="S1282" i="1" s="1"/>
  <c r="R1283" i="1"/>
  <c r="S1283" i="1" s="1"/>
  <c r="R1284" i="1"/>
  <c r="S1284" i="1" s="1"/>
  <c r="R1285" i="1"/>
  <c r="S1285" i="1" s="1"/>
  <c r="R1286" i="1"/>
  <c r="S1286" i="1" s="1"/>
  <c r="R1287" i="1"/>
  <c r="S1287" i="1" s="1"/>
  <c r="R1288" i="1"/>
  <c r="S1288" i="1" s="1"/>
  <c r="R1289" i="1"/>
  <c r="S1289" i="1" s="1"/>
  <c r="R1290" i="1"/>
  <c r="S1290" i="1" s="1"/>
  <c r="R1291" i="1"/>
  <c r="S1291" i="1" s="1"/>
  <c r="R1292" i="1"/>
  <c r="S1292" i="1" s="1"/>
  <c r="R1293" i="1"/>
  <c r="S1293" i="1" s="1"/>
  <c r="R1294" i="1"/>
  <c r="S1294" i="1" s="1"/>
  <c r="R1295" i="1"/>
  <c r="S1295" i="1" s="1"/>
  <c r="R1296" i="1"/>
  <c r="S1296" i="1" s="1"/>
  <c r="R1297" i="1"/>
  <c r="S1297" i="1" s="1"/>
  <c r="R1298" i="1"/>
  <c r="S1298" i="1" s="1"/>
  <c r="R1299" i="1"/>
  <c r="S1299" i="1" s="1"/>
  <c r="R1300" i="1"/>
  <c r="S1300" i="1" s="1"/>
  <c r="R1301" i="1"/>
  <c r="S1301" i="1" s="1"/>
  <c r="R1302" i="1"/>
  <c r="S1302" i="1" s="1"/>
  <c r="R1303" i="1"/>
  <c r="S1303" i="1" s="1"/>
  <c r="R1304" i="1"/>
  <c r="S1304" i="1" s="1"/>
  <c r="R1305" i="1"/>
  <c r="S1305" i="1" s="1"/>
  <c r="R1306" i="1"/>
  <c r="S1306" i="1" s="1"/>
  <c r="R1307" i="1"/>
  <c r="S1307" i="1" s="1"/>
  <c r="R1308" i="1"/>
  <c r="S1308" i="1" s="1"/>
  <c r="R1309" i="1"/>
  <c r="S1309" i="1" s="1"/>
  <c r="R1310" i="1"/>
  <c r="S1310" i="1" s="1"/>
  <c r="R1311" i="1"/>
  <c r="S1311" i="1" s="1"/>
  <c r="R1312" i="1"/>
  <c r="S1312" i="1" s="1"/>
  <c r="R1313" i="1"/>
  <c r="S1313" i="1" s="1"/>
  <c r="R1314" i="1"/>
  <c r="S1314" i="1" s="1"/>
  <c r="R1315" i="1"/>
  <c r="S1315" i="1" s="1"/>
  <c r="R1316" i="1"/>
  <c r="S1316" i="1" s="1"/>
  <c r="R1317" i="1"/>
  <c r="S1317" i="1" s="1"/>
  <c r="R1318" i="1"/>
  <c r="S1318" i="1" s="1"/>
  <c r="R1319" i="1"/>
  <c r="S1319" i="1" s="1"/>
  <c r="R1320" i="1"/>
  <c r="S1320" i="1" s="1"/>
  <c r="R1321" i="1"/>
  <c r="S1321" i="1" s="1"/>
  <c r="R1322" i="1"/>
  <c r="S1322" i="1" s="1"/>
  <c r="R1323" i="1"/>
  <c r="S1323" i="1" s="1"/>
  <c r="R1324" i="1"/>
  <c r="S1324" i="1" s="1"/>
  <c r="R1325" i="1"/>
  <c r="S1325" i="1" s="1"/>
  <c r="R1326" i="1"/>
  <c r="S1326" i="1" s="1"/>
  <c r="R1327" i="1"/>
  <c r="S1327" i="1" s="1"/>
  <c r="R1328" i="1"/>
  <c r="S1328" i="1" s="1"/>
  <c r="R1329" i="1"/>
  <c r="S1329" i="1" s="1"/>
  <c r="R1330" i="1"/>
  <c r="S1330" i="1" s="1"/>
  <c r="R1331" i="1"/>
  <c r="S1331" i="1" s="1"/>
  <c r="R1332" i="1"/>
  <c r="S1332" i="1" s="1"/>
  <c r="R1333" i="1"/>
  <c r="S1333" i="1" s="1"/>
  <c r="R1334" i="1"/>
  <c r="S1334" i="1" s="1"/>
  <c r="R1335" i="1"/>
  <c r="S1335" i="1" s="1"/>
  <c r="R1336" i="1"/>
  <c r="S1336" i="1" s="1"/>
  <c r="R1337" i="1"/>
  <c r="S1337" i="1" s="1"/>
  <c r="R1338" i="1"/>
  <c r="S1338" i="1" s="1"/>
  <c r="R1339" i="1"/>
  <c r="S1339" i="1" s="1"/>
  <c r="R1340" i="1"/>
  <c r="S1340" i="1" s="1"/>
  <c r="R1341" i="1"/>
  <c r="S1341" i="1" s="1"/>
  <c r="R1342" i="1"/>
  <c r="S1342" i="1" s="1"/>
  <c r="R1343" i="1"/>
  <c r="S1343" i="1" s="1"/>
  <c r="R1344" i="1"/>
  <c r="S1344" i="1" s="1"/>
  <c r="R1345" i="1"/>
  <c r="S1345" i="1" s="1"/>
  <c r="R1346" i="1"/>
  <c r="S1346" i="1" s="1"/>
  <c r="R1347" i="1"/>
  <c r="S1347" i="1" s="1"/>
  <c r="R1348" i="1"/>
  <c r="S1348" i="1" s="1"/>
  <c r="R1349" i="1"/>
  <c r="S1349" i="1" s="1"/>
  <c r="R1350" i="1"/>
  <c r="S1350" i="1" s="1"/>
  <c r="R1351" i="1"/>
  <c r="S1351" i="1" s="1"/>
  <c r="R1352" i="1"/>
  <c r="S1352" i="1" s="1"/>
  <c r="R1353" i="1"/>
  <c r="S1353" i="1" s="1"/>
  <c r="R1354" i="1"/>
  <c r="S1354" i="1" s="1"/>
  <c r="R1355" i="1"/>
  <c r="S1355" i="1" s="1"/>
  <c r="R1356" i="1"/>
  <c r="S1356" i="1" s="1"/>
  <c r="R1357" i="1"/>
  <c r="S1357" i="1" s="1"/>
  <c r="R1358" i="1"/>
  <c r="S1358" i="1" s="1"/>
  <c r="R1359" i="1"/>
  <c r="S1359" i="1" s="1"/>
  <c r="R1360" i="1"/>
  <c r="S1360" i="1" s="1"/>
  <c r="R1361" i="1"/>
  <c r="S1361" i="1" s="1"/>
  <c r="R1362" i="1"/>
  <c r="S1362" i="1" s="1"/>
  <c r="R1363" i="1"/>
  <c r="S1363" i="1" s="1"/>
  <c r="R1364" i="1"/>
  <c r="S1364" i="1" s="1"/>
  <c r="R1365" i="1"/>
  <c r="S1365" i="1" s="1"/>
  <c r="R1366" i="1"/>
  <c r="S1366" i="1" s="1"/>
  <c r="R1367" i="1"/>
  <c r="S1367" i="1" s="1"/>
  <c r="R1368" i="1"/>
  <c r="S1368" i="1" s="1"/>
  <c r="R1369" i="1"/>
  <c r="S1369" i="1" s="1"/>
  <c r="R1370" i="1"/>
  <c r="S1370" i="1" s="1"/>
  <c r="R1371" i="1"/>
  <c r="S1371" i="1" s="1"/>
  <c r="R1372" i="1"/>
  <c r="S1372" i="1" s="1"/>
  <c r="R1373" i="1"/>
  <c r="S1373" i="1" s="1"/>
  <c r="R1374" i="1"/>
  <c r="S1374" i="1" s="1"/>
  <c r="R1375" i="1"/>
  <c r="S1375" i="1" s="1"/>
  <c r="R1376" i="1"/>
  <c r="S1376" i="1" s="1"/>
  <c r="R1377" i="1"/>
  <c r="S1377" i="1" s="1"/>
  <c r="R1378" i="1"/>
  <c r="S1378" i="1" s="1"/>
  <c r="R1379" i="1"/>
  <c r="S1379" i="1" s="1"/>
  <c r="R1380" i="1"/>
  <c r="S1380" i="1" s="1"/>
  <c r="R1381" i="1"/>
  <c r="S1381" i="1" s="1"/>
  <c r="R1382" i="1"/>
  <c r="S1382" i="1" s="1"/>
  <c r="R1383" i="1"/>
  <c r="S1383" i="1" s="1"/>
  <c r="R1384" i="1"/>
  <c r="S1384" i="1" s="1"/>
  <c r="R1385" i="1"/>
  <c r="S1385" i="1" s="1"/>
  <c r="R1386" i="1"/>
  <c r="S1386" i="1" s="1"/>
  <c r="R1387" i="1"/>
  <c r="S1387" i="1" s="1"/>
  <c r="R1388" i="1"/>
  <c r="S1388" i="1" s="1"/>
  <c r="R1389" i="1"/>
  <c r="S1389" i="1" s="1"/>
  <c r="R1390" i="1"/>
  <c r="S1390" i="1" s="1"/>
  <c r="R1391" i="1"/>
  <c r="S1391" i="1" s="1"/>
  <c r="R1392" i="1"/>
  <c r="S1392" i="1" s="1"/>
  <c r="R1393" i="1"/>
  <c r="S1393" i="1" s="1"/>
  <c r="R1394" i="1"/>
  <c r="S1394" i="1" s="1"/>
  <c r="R1395" i="1"/>
  <c r="S1395" i="1" s="1"/>
  <c r="R1396" i="1"/>
  <c r="S1396" i="1" s="1"/>
  <c r="R1397" i="1"/>
  <c r="S1397" i="1" s="1"/>
  <c r="R1398" i="1"/>
  <c r="S1398" i="1" s="1"/>
  <c r="R1399" i="1"/>
  <c r="S1399" i="1" s="1"/>
  <c r="R1400" i="1"/>
  <c r="S1400" i="1" s="1"/>
  <c r="R1401" i="1"/>
  <c r="S1401" i="1" s="1"/>
  <c r="R1402" i="1"/>
  <c r="S1402" i="1" s="1"/>
  <c r="R1403" i="1"/>
  <c r="S1403" i="1" s="1"/>
  <c r="R1404" i="1"/>
  <c r="S1404" i="1" s="1"/>
  <c r="R1405" i="1"/>
  <c r="S1405" i="1" s="1"/>
  <c r="R1406" i="1"/>
  <c r="S1406" i="1" s="1"/>
  <c r="R1407" i="1"/>
  <c r="S1407" i="1" s="1"/>
  <c r="R1408" i="1"/>
  <c r="S1408" i="1" s="1"/>
  <c r="R1409" i="1"/>
  <c r="S1409" i="1" s="1"/>
  <c r="R1410" i="1"/>
  <c r="S1410" i="1" s="1"/>
  <c r="R1411" i="1"/>
  <c r="S1411" i="1" s="1"/>
  <c r="R1412" i="1"/>
  <c r="S1412" i="1" s="1"/>
  <c r="R1413" i="1"/>
  <c r="S1413" i="1" s="1"/>
  <c r="R1414" i="1"/>
  <c r="S1414" i="1" s="1"/>
  <c r="R1415" i="1"/>
  <c r="S1415" i="1" s="1"/>
  <c r="R1416" i="1"/>
  <c r="S1416" i="1" s="1"/>
  <c r="R1417" i="1"/>
  <c r="S1417" i="1" s="1"/>
  <c r="R1418" i="1"/>
  <c r="S1418" i="1" s="1"/>
  <c r="R1419" i="1"/>
  <c r="S1419" i="1" s="1"/>
  <c r="R1420" i="1"/>
  <c r="S1420" i="1" s="1"/>
  <c r="R1421" i="1"/>
  <c r="S1421" i="1" s="1"/>
  <c r="R1422" i="1"/>
  <c r="S1422" i="1" s="1"/>
  <c r="R1423" i="1"/>
  <c r="S1423" i="1" s="1"/>
  <c r="R1424" i="1"/>
  <c r="S1424" i="1" s="1"/>
  <c r="R1425" i="1"/>
  <c r="S1425" i="1" s="1"/>
  <c r="R1426" i="1"/>
  <c r="S1426" i="1" s="1"/>
  <c r="R1427" i="1"/>
  <c r="S1427" i="1" s="1"/>
  <c r="R1428" i="1"/>
  <c r="S1428" i="1" s="1"/>
  <c r="R1429" i="1"/>
  <c r="S1429" i="1" s="1"/>
  <c r="R1430" i="1"/>
  <c r="S1430" i="1" s="1"/>
  <c r="R1431" i="1"/>
  <c r="S1431" i="1" s="1"/>
  <c r="R1432" i="1"/>
  <c r="S1432" i="1" s="1"/>
  <c r="R1433" i="1"/>
  <c r="S1433" i="1" s="1"/>
  <c r="R1434" i="1"/>
  <c r="S1434" i="1" s="1"/>
  <c r="R1435" i="1"/>
  <c r="S1435" i="1" s="1"/>
  <c r="R1436" i="1"/>
  <c r="S1436" i="1" s="1"/>
  <c r="R1437" i="1"/>
  <c r="S1437" i="1" s="1"/>
  <c r="R1438" i="1"/>
  <c r="S1438" i="1" s="1"/>
  <c r="R1439" i="1"/>
  <c r="S1439" i="1" s="1"/>
  <c r="R1440" i="1"/>
  <c r="S1440" i="1" s="1"/>
  <c r="R1441" i="1"/>
  <c r="S1441" i="1" s="1"/>
  <c r="R1442" i="1"/>
  <c r="S1442" i="1" s="1"/>
  <c r="R1443" i="1"/>
  <c r="S1443" i="1" s="1"/>
  <c r="R1444" i="1"/>
  <c r="S1444" i="1" s="1"/>
  <c r="R1445" i="1"/>
  <c r="S1445" i="1" s="1"/>
  <c r="R1446" i="1"/>
  <c r="S1446" i="1" s="1"/>
  <c r="R1447" i="1"/>
  <c r="S1447" i="1" s="1"/>
  <c r="R1448" i="1"/>
  <c r="S1448" i="1" s="1"/>
  <c r="R1449" i="1"/>
  <c r="S1449" i="1" s="1"/>
  <c r="R1450" i="1"/>
  <c r="S1450" i="1" s="1"/>
  <c r="R1451" i="1"/>
  <c r="S1451" i="1" s="1"/>
  <c r="R1452" i="1"/>
  <c r="S1452" i="1" s="1"/>
  <c r="R1453" i="1"/>
  <c r="S1453" i="1" s="1"/>
  <c r="R1454" i="1"/>
  <c r="S1454" i="1" s="1"/>
  <c r="R1455" i="1"/>
  <c r="S1455" i="1" s="1"/>
  <c r="R1456" i="1"/>
  <c r="S1456" i="1" s="1"/>
  <c r="R1457" i="1"/>
  <c r="S1457" i="1" s="1"/>
  <c r="R1458" i="1"/>
  <c r="S1458" i="1" s="1"/>
  <c r="R1459" i="1"/>
  <c r="S1459" i="1" s="1"/>
  <c r="R1460" i="1"/>
  <c r="S1460" i="1" s="1"/>
  <c r="R1461" i="1"/>
  <c r="S1461" i="1" s="1"/>
  <c r="R1462" i="1"/>
  <c r="S1462" i="1" s="1"/>
  <c r="R1463" i="1"/>
  <c r="S1463" i="1" s="1"/>
  <c r="R1464" i="1"/>
  <c r="S1464" i="1" s="1"/>
  <c r="R1465" i="1"/>
  <c r="S1465" i="1" s="1"/>
  <c r="R1466" i="1"/>
  <c r="S1466" i="1" s="1"/>
  <c r="R1467" i="1"/>
  <c r="S1467" i="1" s="1"/>
  <c r="R1468" i="1"/>
  <c r="S1468" i="1" s="1"/>
  <c r="R1469" i="1"/>
  <c r="S1469" i="1" s="1"/>
  <c r="R1470" i="1"/>
  <c r="S1470" i="1" s="1"/>
  <c r="R1471" i="1"/>
  <c r="S1471" i="1" s="1"/>
  <c r="R1472" i="1"/>
  <c r="S1472" i="1" s="1"/>
  <c r="R1473" i="1"/>
  <c r="S1473" i="1" s="1"/>
  <c r="R1474" i="1"/>
  <c r="S1474" i="1" s="1"/>
  <c r="R1475" i="1"/>
  <c r="S1475" i="1" s="1"/>
  <c r="R1476" i="1"/>
  <c r="S1476" i="1" s="1"/>
  <c r="R1477" i="1"/>
  <c r="S1477" i="1" s="1"/>
  <c r="R1478" i="1"/>
  <c r="S1478" i="1" s="1"/>
  <c r="R1479" i="1"/>
  <c r="S1479" i="1" s="1"/>
  <c r="R1480" i="1"/>
  <c r="S1480" i="1" s="1"/>
  <c r="R1481" i="1"/>
  <c r="S1481" i="1" s="1"/>
  <c r="R1482" i="1"/>
  <c r="S1482" i="1" s="1"/>
  <c r="R1483" i="1"/>
  <c r="S1483" i="1" s="1"/>
  <c r="R1484" i="1"/>
  <c r="S1484" i="1" s="1"/>
  <c r="R1485" i="1"/>
  <c r="S1485" i="1" s="1"/>
  <c r="R1486" i="1"/>
  <c r="S1486" i="1" s="1"/>
  <c r="R1487" i="1"/>
  <c r="S1487" i="1" s="1"/>
  <c r="R1488" i="1"/>
  <c r="S1488" i="1" s="1"/>
  <c r="R1489" i="1"/>
  <c r="S1489" i="1" s="1"/>
  <c r="R1490" i="1"/>
  <c r="S1490" i="1" s="1"/>
  <c r="R1491" i="1"/>
  <c r="S1491" i="1" s="1"/>
  <c r="R1492" i="1"/>
  <c r="S1492" i="1" s="1"/>
  <c r="R1493" i="1"/>
  <c r="S1493" i="1" s="1"/>
  <c r="R1494" i="1"/>
  <c r="S1494" i="1" s="1"/>
  <c r="R1495" i="1"/>
  <c r="S1495" i="1" s="1"/>
  <c r="R1496" i="1"/>
  <c r="S1496" i="1" s="1"/>
  <c r="R1497" i="1"/>
  <c r="S1497" i="1" s="1"/>
  <c r="R1498" i="1"/>
  <c r="S1498" i="1" s="1"/>
  <c r="R1499" i="1"/>
  <c r="S1499" i="1" s="1"/>
  <c r="R1500" i="1"/>
  <c r="S1500" i="1" s="1"/>
  <c r="R1501" i="1"/>
  <c r="S1501" i="1" s="1"/>
  <c r="R1502" i="1"/>
  <c r="S1502" i="1" s="1"/>
  <c r="R1503" i="1"/>
  <c r="S1503" i="1" s="1"/>
  <c r="R1504" i="1"/>
  <c r="S1504" i="1" s="1"/>
  <c r="R1505" i="1"/>
  <c r="S1505" i="1" s="1"/>
  <c r="R1506" i="1"/>
  <c r="S1506" i="1" s="1"/>
  <c r="R1507" i="1"/>
  <c r="S1507" i="1" s="1"/>
  <c r="R1508" i="1"/>
  <c r="S1508" i="1" s="1"/>
  <c r="R1509" i="1"/>
  <c r="S1509" i="1" s="1"/>
  <c r="R1510" i="1"/>
  <c r="S1510" i="1" s="1"/>
  <c r="R1511" i="1"/>
  <c r="S1511" i="1" s="1"/>
  <c r="R1512" i="1"/>
  <c r="S1512" i="1" s="1"/>
  <c r="R1513" i="1"/>
  <c r="S1513" i="1" s="1"/>
  <c r="R1514" i="1"/>
  <c r="S1514" i="1" s="1"/>
  <c r="R1515" i="1"/>
  <c r="S1515" i="1" s="1"/>
  <c r="R1516" i="1"/>
  <c r="S1516" i="1" s="1"/>
  <c r="R1517" i="1"/>
  <c r="S1517" i="1" s="1"/>
  <c r="R1518" i="1"/>
  <c r="S1518" i="1" s="1"/>
  <c r="R1519" i="1"/>
  <c r="S1519" i="1" s="1"/>
  <c r="R1520" i="1"/>
  <c r="S1520" i="1" s="1"/>
  <c r="R1521" i="1"/>
  <c r="S1521" i="1" s="1"/>
  <c r="R1522" i="1"/>
  <c r="S1522" i="1" s="1"/>
  <c r="R1523" i="1"/>
  <c r="S1523" i="1" s="1"/>
  <c r="R1524" i="1"/>
  <c r="S1524" i="1" s="1"/>
  <c r="R1525" i="1"/>
  <c r="S1525" i="1" s="1"/>
  <c r="R1526" i="1"/>
  <c r="S1526" i="1" s="1"/>
  <c r="R1527" i="1"/>
  <c r="S1527" i="1" s="1"/>
  <c r="R1528" i="1"/>
  <c r="S1528" i="1" s="1"/>
  <c r="R1529" i="1"/>
  <c r="S1529" i="1" s="1"/>
  <c r="R1530" i="1"/>
  <c r="S1530" i="1" s="1"/>
  <c r="R1531" i="1"/>
  <c r="S1531" i="1" s="1"/>
  <c r="R1532" i="1"/>
  <c r="S1532" i="1" s="1"/>
  <c r="R1533" i="1"/>
  <c r="S1533" i="1" s="1"/>
  <c r="R1534" i="1"/>
  <c r="S1534" i="1" s="1"/>
  <c r="R1535" i="1"/>
  <c r="S1535" i="1" s="1"/>
  <c r="R1536" i="1"/>
  <c r="S1536" i="1" s="1"/>
  <c r="R1537" i="1"/>
  <c r="S1537" i="1" s="1"/>
  <c r="R1538" i="1"/>
  <c r="S1538" i="1" s="1"/>
  <c r="R1539" i="1"/>
  <c r="S1539" i="1" s="1"/>
  <c r="R1540" i="1"/>
  <c r="S1540" i="1" s="1"/>
  <c r="R1541" i="1"/>
  <c r="S1541" i="1" s="1"/>
  <c r="R1542" i="1"/>
  <c r="S1542" i="1" s="1"/>
  <c r="R1543" i="1"/>
  <c r="S1543" i="1" s="1"/>
  <c r="R1544" i="1"/>
  <c r="S1544" i="1" s="1"/>
  <c r="R1545" i="1"/>
  <c r="S1545" i="1" s="1"/>
  <c r="R1546" i="1"/>
  <c r="S1546" i="1" s="1"/>
  <c r="R1547" i="1"/>
  <c r="S1547" i="1" s="1"/>
  <c r="R1548" i="1"/>
  <c r="S1548" i="1" s="1"/>
  <c r="R1549" i="1"/>
  <c r="S1549" i="1" s="1"/>
  <c r="R1550" i="1"/>
  <c r="S1550" i="1" s="1"/>
  <c r="R1551" i="1"/>
  <c r="S1551" i="1" s="1"/>
  <c r="R1552" i="1"/>
  <c r="S1552" i="1" s="1"/>
  <c r="R1553" i="1"/>
  <c r="S1553" i="1" s="1"/>
  <c r="R1554" i="1"/>
  <c r="S1554" i="1" s="1"/>
  <c r="R1555" i="1"/>
  <c r="S1555" i="1" s="1"/>
  <c r="R1556" i="1"/>
  <c r="S1556" i="1" s="1"/>
  <c r="R1557" i="1"/>
  <c r="S1557" i="1" s="1"/>
  <c r="R1558" i="1"/>
  <c r="S1558" i="1" s="1"/>
  <c r="R1559" i="1"/>
  <c r="S1559" i="1" s="1"/>
  <c r="R1560" i="1"/>
  <c r="S1560" i="1" s="1"/>
  <c r="R1561" i="1"/>
  <c r="S1561" i="1" s="1"/>
  <c r="R1562" i="1"/>
  <c r="S1562" i="1" s="1"/>
  <c r="R1563" i="1"/>
  <c r="S1563" i="1" s="1"/>
  <c r="R1564" i="1"/>
  <c r="S1564" i="1" s="1"/>
  <c r="R1565" i="1"/>
  <c r="S1565" i="1" s="1"/>
  <c r="R1566" i="1"/>
  <c r="S1566" i="1" s="1"/>
  <c r="R1567" i="1"/>
  <c r="S1567" i="1" s="1"/>
  <c r="R1568" i="1"/>
  <c r="S1568" i="1" s="1"/>
  <c r="R1569" i="1"/>
  <c r="S1569" i="1" s="1"/>
  <c r="R1570" i="1"/>
  <c r="S1570" i="1" s="1"/>
  <c r="R1571" i="1"/>
  <c r="S1571" i="1" s="1"/>
  <c r="R1572" i="1"/>
  <c r="S1572" i="1" s="1"/>
  <c r="R1573" i="1"/>
  <c r="S1573" i="1" s="1"/>
  <c r="R1574" i="1"/>
  <c r="S1574" i="1" s="1"/>
  <c r="R1575" i="1"/>
  <c r="S1575" i="1" s="1"/>
  <c r="R1576" i="1"/>
  <c r="S1576" i="1" s="1"/>
  <c r="R1577" i="1"/>
  <c r="S1577" i="1" s="1"/>
  <c r="R1578" i="1"/>
  <c r="S1578" i="1" s="1"/>
  <c r="R1579" i="1"/>
  <c r="S1579" i="1" s="1"/>
  <c r="R1580" i="1"/>
  <c r="S1580" i="1" s="1"/>
  <c r="R1581" i="1"/>
  <c r="S1581" i="1" s="1"/>
  <c r="R1582" i="1"/>
  <c r="S1582" i="1" s="1"/>
  <c r="R1583" i="1"/>
  <c r="S1583" i="1" s="1"/>
  <c r="R1584" i="1"/>
  <c r="S1584" i="1" s="1"/>
  <c r="R1585" i="1"/>
  <c r="S1585" i="1" s="1"/>
  <c r="R1586" i="1"/>
  <c r="S1586" i="1" s="1"/>
  <c r="R1587" i="1"/>
  <c r="S1587" i="1" s="1"/>
  <c r="R1588" i="1"/>
  <c r="S1588" i="1" s="1"/>
  <c r="R1589" i="1"/>
  <c r="S1589" i="1" s="1"/>
  <c r="R1590" i="1"/>
  <c r="S1590" i="1" s="1"/>
  <c r="R1591" i="1"/>
  <c r="S1591" i="1" s="1"/>
  <c r="R1592" i="1"/>
  <c r="S1592" i="1" s="1"/>
  <c r="R1593" i="1"/>
  <c r="S1593" i="1" s="1"/>
  <c r="R1594" i="1"/>
  <c r="S1594" i="1" s="1"/>
  <c r="R1595" i="1"/>
  <c r="S1595" i="1" s="1"/>
  <c r="R1596" i="1"/>
  <c r="S1596" i="1" s="1"/>
  <c r="R1597" i="1"/>
  <c r="S1597" i="1" s="1"/>
  <c r="R1598" i="1"/>
  <c r="S1598" i="1" s="1"/>
  <c r="R1599" i="1"/>
  <c r="S1599" i="1" s="1"/>
  <c r="R1600" i="1"/>
  <c r="S1600" i="1" s="1"/>
  <c r="R1601" i="1"/>
  <c r="S1601" i="1" s="1"/>
  <c r="R1602" i="1"/>
  <c r="S1602" i="1" s="1"/>
  <c r="R1603" i="1"/>
  <c r="S1603" i="1" s="1"/>
  <c r="R1604" i="1"/>
  <c r="S1604" i="1" s="1"/>
  <c r="R1605" i="1"/>
  <c r="S1605" i="1" s="1"/>
  <c r="R1606" i="1"/>
  <c r="S1606" i="1" s="1"/>
  <c r="R1607" i="1"/>
  <c r="S1607" i="1" s="1"/>
  <c r="R1608" i="1"/>
  <c r="S1608" i="1" s="1"/>
  <c r="R1609" i="1"/>
  <c r="S1609" i="1" s="1"/>
  <c r="R1610" i="1"/>
  <c r="S1610" i="1" s="1"/>
  <c r="R1611" i="1"/>
  <c r="S1611" i="1" s="1"/>
  <c r="R1612" i="1"/>
  <c r="S1612" i="1" s="1"/>
  <c r="R1613" i="1"/>
  <c r="S1613" i="1" s="1"/>
  <c r="R1614" i="1"/>
  <c r="S1614" i="1" s="1"/>
  <c r="R1615" i="1"/>
  <c r="S1615" i="1" s="1"/>
  <c r="R1616" i="1"/>
  <c r="S1616" i="1" s="1"/>
  <c r="R1617" i="1"/>
  <c r="S1617" i="1" s="1"/>
  <c r="R1618" i="1"/>
  <c r="S1618" i="1" s="1"/>
  <c r="R1619" i="1"/>
  <c r="S1619" i="1" s="1"/>
  <c r="R1620" i="1"/>
  <c r="S1620" i="1" s="1"/>
  <c r="R1621" i="1"/>
  <c r="S1621" i="1" s="1"/>
  <c r="R1622" i="1"/>
  <c r="S1622" i="1" s="1"/>
  <c r="R1623" i="1"/>
  <c r="S1623" i="1" s="1"/>
  <c r="R1624" i="1"/>
  <c r="S1624" i="1" s="1"/>
  <c r="R1625" i="1"/>
  <c r="S1625" i="1" s="1"/>
  <c r="R1626" i="1"/>
  <c r="S1626" i="1" s="1"/>
  <c r="R1627" i="1"/>
  <c r="S1627" i="1" s="1"/>
  <c r="R1628" i="1"/>
  <c r="S1628" i="1" s="1"/>
  <c r="R1629" i="1"/>
  <c r="S1629" i="1" s="1"/>
  <c r="R1630" i="1"/>
  <c r="S1630" i="1" s="1"/>
  <c r="R1631" i="1"/>
  <c r="S1631" i="1" s="1"/>
  <c r="R1632" i="1"/>
  <c r="S1632" i="1" s="1"/>
  <c r="R1633" i="1"/>
  <c r="S1633" i="1" s="1"/>
  <c r="R1634" i="1"/>
  <c r="S1634" i="1" s="1"/>
  <c r="R1635" i="1"/>
  <c r="S1635" i="1" s="1"/>
  <c r="R1636" i="1"/>
  <c r="S1636" i="1" s="1"/>
  <c r="R1637" i="1"/>
  <c r="S1637" i="1" s="1"/>
  <c r="R1638" i="1"/>
  <c r="S1638" i="1" s="1"/>
  <c r="R1639" i="1"/>
  <c r="S1639" i="1" s="1"/>
  <c r="R1640" i="1"/>
  <c r="S1640" i="1" s="1"/>
  <c r="R1641" i="1"/>
  <c r="S1641" i="1" s="1"/>
  <c r="R1642" i="1"/>
  <c r="S1642" i="1" s="1"/>
  <c r="R1643" i="1"/>
  <c r="S1643" i="1" s="1"/>
  <c r="R1644" i="1"/>
  <c r="S1644" i="1" s="1"/>
  <c r="R1645" i="1"/>
  <c r="S1645" i="1" s="1"/>
  <c r="R1646" i="1"/>
  <c r="S1646" i="1" s="1"/>
  <c r="R1647" i="1"/>
  <c r="S1647" i="1" s="1"/>
  <c r="R1648" i="1"/>
  <c r="S1648" i="1" s="1"/>
  <c r="R1649" i="1"/>
  <c r="S1649" i="1" s="1"/>
  <c r="R1650" i="1"/>
  <c r="S1650" i="1" s="1"/>
  <c r="R1651" i="1"/>
  <c r="S1651" i="1" s="1"/>
  <c r="R1652" i="1"/>
  <c r="S1652" i="1" s="1"/>
  <c r="R1653" i="1"/>
  <c r="S1653" i="1" s="1"/>
  <c r="R1654" i="1"/>
  <c r="S1654" i="1" s="1"/>
  <c r="R1655" i="1"/>
  <c r="S1655" i="1" s="1"/>
  <c r="R1656" i="1"/>
  <c r="S1656" i="1" s="1"/>
  <c r="R1657" i="1"/>
  <c r="S1657" i="1" s="1"/>
  <c r="R1658" i="1"/>
  <c r="S1658" i="1" s="1"/>
  <c r="R1659" i="1"/>
  <c r="S1659" i="1" s="1"/>
  <c r="R1660" i="1"/>
  <c r="S1660" i="1" s="1"/>
  <c r="R1661" i="1"/>
  <c r="S1661" i="1" s="1"/>
  <c r="R1662" i="1"/>
  <c r="S1662" i="1" s="1"/>
  <c r="R1663" i="1"/>
  <c r="S1663" i="1" s="1"/>
  <c r="R1664" i="1"/>
  <c r="S1664" i="1" s="1"/>
  <c r="R1665" i="1"/>
  <c r="S1665" i="1" s="1"/>
  <c r="R1666" i="1"/>
  <c r="S1666" i="1" s="1"/>
  <c r="R1667" i="1"/>
  <c r="S1667" i="1" s="1"/>
  <c r="R1668" i="1"/>
  <c r="S1668" i="1" s="1"/>
  <c r="R1669" i="1"/>
  <c r="S1669" i="1" s="1"/>
  <c r="R1670" i="1"/>
  <c r="S1670" i="1" s="1"/>
  <c r="R1671" i="1"/>
  <c r="S1671" i="1" s="1"/>
  <c r="R1672" i="1"/>
  <c r="S1672" i="1" s="1"/>
  <c r="R1673" i="1"/>
  <c r="S1673" i="1" s="1"/>
  <c r="R1674" i="1"/>
  <c r="S1674" i="1" s="1"/>
  <c r="R1675" i="1"/>
  <c r="S1675" i="1" s="1"/>
  <c r="R1676" i="1"/>
  <c r="S1676" i="1" s="1"/>
  <c r="R1677" i="1"/>
  <c r="S1677" i="1" s="1"/>
  <c r="R1678" i="1"/>
  <c r="S1678" i="1" s="1"/>
  <c r="R1679" i="1"/>
  <c r="S1679" i="1" s="1"/>
  <c r="R1680" i="1"/>
  <c r="S1680" i="1" s="1"/>
  <c r="R1681" i="1"/>
  <c r="S1681" i="1" s="1"/>
  <c r="R1682" i="1"/>
  <c r="S1682" i="1" s="1"/>
  <c r="R1683" i="1"/>
  <c r="S1683" i="1" s="1"/>
  <c r="R1684" i="1"/>
  <c r="S1684" i="1" s="1"/>
  <c r="R1685" i="1"/>
  <c r="S1685" i="1" s="1"/>
  <c r="R1686" i="1"/>
  <c r="S1686" i="1" s="1"/>
  <c r="R1687" i="1"/>
  <c r="S1687" i="1" s="1"/>
  <c r="R1688" i="1"/>
  <c r="S1688" i="1" s="1"/>
  <c r="R1689" i="1"/>
  <c r="S1689" i="1" s="1"/>
  <c r="R1690" i="1"/>
  <c r="S1690" i="1" s="1"/>
  <c r="R1691" i="1"/>
  <c r="S1691" i="1" s="1"/>
  <c r="R1692" i="1"/>
  <c r="S1692" i="1" s="1"/>
  <c r="R1693" i="1"/>
  <c r="S1693" i="1" s="1"/>
  <c r="R1694" i="1"/>
  <c r="S1694" i="1" s="1"/>
  <c r="R1695" i="1"/>
  <c r="S1695" i="1" s="1"/>
  <c r="R1696" i="1"/>
  <c r="S1696" i="1" s="1"/>
  <c r="R1697" i="1"/>
  <c r="S1697" i="1" s="1"/>
  <c r="R1698" i="1"/>
  <c r="S1698" i="1" s="1"/>
  <c r="R1699" i="1"/>
  <c r="S1699" i="1" s="1"/>
  <c r="R1700" i="1"/>
  <c r="S1700" i="1" s="1"/>
  <c r="R1701" i="1"/>
  <c r="S1701" i="1" s="1"/>
  <c r="R1702" i="1"/>
  <c r="S1702" i="1" s="1"/>
  <c r="R1703" i="1"/>
  <c r="S1703" i="1" s="1"/>
  <c r="R1704" i="1"/>
  <c r="S1704" i="1" s="1"/>
  <c r="R1705" i="1"/>
  <c r="S1705" i="1" s="1"/>
  <c r="R1706" i="1"/>
  <c r="S1706" i="1" s="1"/>
  <c r="R1707" i="1"/>
  <c r="S1707" i="1" s="1"/>
  <c r="R1708" i="1"/>
  <c r="S1708" i="1" s="1"/>
  <c r="R1709" i="1"/>
  <c r="S1709" i="1" s="1"/>
  <c r="R1710" i="1"/>
  <c r="S1710" i="1" s="1"/>
  <c r="R1711" i="1"/>
  <c r="S1711" i="1" s="1"/>
  <c r="R1712" i="1"/>
  <c r="S1712" i="1" s="1"/>
  <c r="R1713" i="1"/>
  <c r="S1713" i="1" s="1"/>
  <c r="R1714" i="1"/>
  <c r="S1714" i="1" s="1"/>
  <c r="R1715" i="1"/>
  <c r="S1715" i="1" s="1"/>
  <c r="R1716" i="1"/>
  <c r="S1716" i="1" s="1"/>
  <c r="R1717" i="1"/>
  <c r="S1717" i="1" s="1"/>
  <c r="R1718" i="1"/>
  <c r="S1718" i="1" s="1"/>
  <c r="R1719" i="1"/>
  <c r="S1719" i="1" s="1"/>
  <c r="R1720" i="1"/>
  <c r="S1720" i="1" s="1"/>
  <c r="R1721" i="1"/>
  <c r="S1721" i="1" s="1"/>
  <c r="R1722" i="1"/>
  <c r="S1722" i="1" s="1"/>
  <c r="R1723" i="1"/>
  <c r="S1723" i="1" s="1"/>
  <c r="R1724" i="1"/>
  <c r="S1724" i="1" s="1"/>
  <c r="R1725" i="1"/>
  <c r="S1725" i="1" s="1"/>
  <c r="R1726" i="1"/>
  <c r="S1726" i="1" s="1"/>
  <c r="R1727" i="1"/>
  <c r="S1727" i="1" s="1"/>
  <c r="R1728" i="1"/>
  <c r="S1728" i="1" s="1"/>
  <c r="R1729" i="1"/>
  <c r="S1729" i="1" s="1"/>
  <c r="R1730" i="1"/>
  <c r="S1730" i="1" s="1"/>
  <c r="R1731" i="1"/>
  <c r="S1731" i="1" s="1"/>
  <c r="R1732" i="1"/>
  <c r="S1732" i="1" s="1"/>
  <c r="R1733" i="1"/>
  <c r="S1733" i="1" s="1"/>
  <c r="R1734" i="1"/>
  <c r="S1734" i="1" s="1"/>
  <c r="R1735" i="1"/>
  <c r="S1735" i="1" s="1"/>
  <c r="R1736" i="1"/>
  <c r="S1736" i="1" s="1"/>
  <c r="R1737" i="1"/>
  <c r="S1737" i="1" s="1"/>
  <c r="R1738" i="1"/>
  <c r="S1738" i="1" s="1"/>
  <c r="R1739" i="1"/>
  <c r="S1739" i="1" s="1"/>
  <c r="R1740" i="1"/>
  <c r="S1740" i="1" s="1"/>
  <c r="R1741" i="1"/>
  <c r="S1741" i="1" s="1"/>
  <c r="R1742" i="1"/>
  <c r="S1742" i="1" s="1"/>
  <c r="R1743" i="1"/>
  <c r="S1743" i="1" s="1"/>
  <c r="R1744" i="1"/>
  <c r="S1744" i="1" s="1"/>
  <c r="R1745" i="1"/>
  <c r="S1745" i="1" s="1"/>
  <c r="R1746" i="1"/>
  <c r="S1746" i="1" s="1"/>
  <c r="R1747" i="1"/>
  <c r="S1747" i="1" s="1"/>
  <c r="R1748" i="1"/>
  <c r="S1748" i="1" s="1"/>
  <c r="R1749" i="1"/>
  <c r="S1749" i="1" s="1"/>
  <c r="R1750" i="1"/>
  <c r="S1750" i="1" s="1"/>
  <c r="R1751" i="1"/>
  <c r="S1751" i="1" s="1"/>
  <c r="R1752" i="1"/>
  <c r="S1752" i="1" s="1"/>
  <c r="R1753" i="1"/>
  <c r="S1753" i="1" s="1"/>
  <c r="R1754" i="1"/>
  <c r="S1754" i="1" s="1"/>
  <c r="R1755" i="1"/>
  <c r="S1755" i="1" s="1"/>
  <c r="R1756" i="1"/>
  <c r="S1756" i="1" s="1"/>
  <c r="R1757" i="1"/>
  <c r="S1757" i="1" s="1"/>
  <c r="R1758" i="1"/>
  <c r="S1758" i="1" s="1"/>
  <c r="R1759" i="1"/>
  <c r="S1759" i="1" s="1"/>
  <c r="R1760" i="1"/>
  <c r="S1760" i="1" s="1"/>
  <c r="R1761" i="1"/>
  <c r="S1761" i="1" s="1"/>
  <c r="R1762" i="1"/>
  <c r="S1762" i="1" s="1"/>
  <c r="R1763" i="1"/>
  <c r="S1763" i="1" s="1"/>
  <c r="R1764" i="1"/>
  <c r="S1764" i="1" s="1"/>
  <c r="R1765" i="1"/>
  <c r="S1765" i="1" s="1"/>
  <c r="R1766" i="1"/>
  <c r="S1766" i="1" s="1"/>
  <c r="R1767" i="1"/>
  <c r="S1767" i="1" s="1"/>
  <c r="R1768" i="1"/>
  <c r="S1768" i="1" s="1"/>
  <c r="R1769" i="1"/>
  <c r="S1769" i="1" s="1"/>
  <c r="R1770" i="1"/>
  <c r="S1770" i="1" s="1"/>
  <c r="R1771" i="1"/>
  <c r="S1771" i="1" s="1"/>
  <c r="R1772" i="1"/>
  <c r="S1772" i="1" s="1"/>
  <c r="R1773" i="1"/>
  <c r="S1773" i="1" s="1"/>
  <c r="R1774" i="1"/>
  <c r="S1774" i="1" s="1"/>
  <c r="R1775" i="1"/>
  <c r="S1775" i="1" s="1"/>
  <c r="R1776" i="1"/>
  <c r="S1776" i="1" s="1"/>
  <c r="R1777" i="1"/>
  <c r="S1777" i="1" s="1"/>
  <c r="R1778" i="1"/>
  <c r="S1778" i="1" s="1"/>
  <c r="R1779" i="1"/>
  <c r="S1779" i="1" s="1"/>
  <c r="R1780" i="1"/>
  <c r="S1780" i="1" s="1"/>
  <c r="R1781" i="1"/>
  <c r="S1781" i="1" s="1"/>
  <c r="R1782" i="1"/>
  <c r="S1782" i="1" s="1"/>
  <c r="R1783" i="1"/>
  <c r="S1783" i="1" s="1"/>
  <c r="R1784" i="1"/>
  <c r="S1784" i="1" s="1"/>
  <c r="R1785" i="1"/>
  <c r="S1785" i="1" s="1"/>
  <c r="R1786" i="1"/>
  <c r="S1786" i="1" s="1"/>
  <c r="R1787" i="1"/>
  <c r="S1787" i="1" s="1"/>
  <c r="R1788" i="1"/>
  <c r="S1788" i="1" s="1"/>
  <c r="R1789" i="1"/>
  <c r="S1789" i="1" s="1"/>
  <c r="R1790" i="1"/>
  <c r="S1790" i="1" s="1"/>
  <c r="R1791" i="1"/>
  <c r="S1791" i="1" s="1"/>
  <c r="R1792" i="1"/>
  <c r="S1792" i="1" s="1"/>
  <c r="R1793" i="1"/>
  <c r="S1793" i="1" s="1"/>
  <c r="R1794" i="1"/>
  <c r="S1794" i="1" s="1"/>
  <c r="R1795" i="1"/>
  <c r="S1795" i="1" s="1"/>
  <c r="R1796" i="1"/>
  <c r="S1796" i="1" s="1"/>
  <c r="R1797" i="1"/>
  <c r="S1797" i="1" s="1"/>
  <c r="R1798" i="1"/>
  <c r="S1798" i="1" s="1"/>
  <c r="R1799" i="1"/>
  <c r="S1799" i="1" s="1"/>
  <c r="R1800" i="1"/>
  <c r="S1800" i="1" s="1"/>
  <c r="R1801" i="1"/>
  <c r="S1801" i="1" s="1"/>
  <c r="R1802" i="1"/>
  <c r="S1802" i="1" s="1"/>
  <c r="R1803" i="1"/>
  <c r="S1803" i="1" s="1"/>
  <c r="R1804" i="1"/>
  <c r="S1804" i="1" s="1"/>
  <c r="R1805" i="1"/>
  <c r="S1805" i="1" s="1"/>
  <c r="R1806" i="1"/>
  <c r="S1806" i="1" s="1"/>
  <c r="R1807" i="1"/>
  <c r="S1807" i="1" s="1"/>
  <c r="R1808" i="1"/>
  <c r="S1808" i="1" s="1"/>
  <c r="R1809" i="1"/>
  <c r="S1809" i="1" s="1"/>
  <c r="R1810" i="1"/>
  <c r="S1810" i="1" s="1"/>
  <c r="R1811" i="1"/>
  <c r="S1811" i="1" s="1"/>
  <c r="R1812" i="1"/>
  <c r="S1812" i="1" s="1"/>
  <c r="R1813" i="1"/>
  <c r="S1813" i="1" s="1"/>
  <c r="R1814" i="1"/>
  <c r="S1814" i="1" s="1"/>
  <c r="R1815" i="1"/>
  <c r="S1815" i="1" s="1"/>
  <c r="R1816" i="1"/>
  <c r="S1816" i="1" s="1"/>
  <c r="R1817" i="1"/>
  <c r="S1817" i="1" s="1"/>
  <c r="R1818" i="1"/>
  <c r="S1818" i="1" s="1"/>
  <c r="R1819" i="1"/>
  <c r="S1819" i="1" s="1"/>
  <c r="R1820" i="1"/>
  <c r="S1820" i="1" s="1"/>
  <c r="R1821" i="1"/>
  <c r="S1821" i="1" s="1"/>
  <c r="R1822" i="1"/>
  <c r="S1822" i="1" s="1"/>
  <c r="R1823" i="1"/>
  <c r="S1823" i="1" s="1"/>
  <c r="R1824" i="1"/>
  <c r="S1824" i="1" s="1"/>
  <c r="R1825" i="1"/>
  <c r="S1825" i="1" s="1"/>
  <c r="R1826" i="1"/>
  <c r="S1826" i="1" s="1"/>
  <c r="R1827" i="1"/>
  <c r="S1827" i="1" s="1"/>
  <c r="R1828" i="1"/>
  <c r="S1828" i="1" s="1"/>
  <c r="R1829" i="1"/>
  <c r="S1829" i="1" s="1"/>
  <c r="R1830" i="1"/>
  <c r="S1830" i="1" s="1"/>
  <c r="R1831" i="1"/>
  <c r="S1831" i="1" s="1"/>
  <c r="R1832" i="1"/>
  <c r="S1832" i="1" s="1"/>
  <c r="R1833" i="1"/>
  <c r="S1833" i="1" s="1"/>
  <c r="R1834" i="1"/>
  <c r="S1834" i="1" s="1"/>
  <c r="R1835" i="1"/>
  <c r="S1835" i="1" s="1"/>
  <c r="R1836" i="1"/>
  <c r="S1836" i="1" s="1"/>
  <c r="R1837" i="1"/>
  <c r="S1837" i="1" s="1"/>
  <c r="R1838" i="1"/>
  <c r="S1838" i="1" s="1"/>
  <c r="R1839" i="1"/>
  <c r="S1839" i="1" s="1"/>
  <c r="R1840" i="1"/>
  <c r="S1840" i="1" s="1"/>
  <c r="R1841" i="1"/>
  <c r="S1841" i="1" s="1"/>
  <c r="R1842" i="1"/>
  <c r="S1842" i="1" s="1"/>
  <c r="R1843" i="1"/>
  <c r="S1843" i="1" s="1"/>
  <c r="R1844" i="1"/>
  <c r="S1844" i="1" s="1"/>
  <c r="R1845" i="1"/>
  <c r="S1845" i="1" s="1"/>
  <c r="R1846" i="1"/>
  <c r="S1846" i="1" s="1"/>
  <c r="R1847" i="1"/>
  <c r="S1847" i="1" s="1"/>
  <c r="R1848" i="1"/>
  <c r="S1848" i="1" s="1"/>
  <c r="R1849" i="1"/>
  <c r="S1849" i="1" s="1"/>
  <c r="R1850" i="1"/>
  <c r="S1850" i="1" s="1"/>
  <c r="R1851" i="1"/>
  <c r="S1851" i="1" s="1"/>
  <c r="R1852" i="1"/>
  <c r="S1852" i="1" s="1"/>
  <c r="R1853" i="1"/>
  <c r="S1853" i="1" s="1"/>
  <c r="R1854" i="1"/>
  <c r="S1854" i="1" s="1"/>
  <c r="R1855" i="1"/>
  <c r="S1855" i="1" s="1"/>
  <c r="R1856" i="1"/>
  <c r="S1856" i="1" s="1"/>
  <c r="R1857" i="1"/>
  <c r="S1857" i="1" s="1"/>
  <c r="R1858" i="1"/>
  <c r="S1858" i="1" s="1"/>
  <c r="R1859" i="1"/>
  <c r="S1859" i="1" s="1"/>
  <c r="R1860" i="1"/>
  <c r="S1860" i="1" s="1"/>
  <c r="R1861" i="1"/>
  <c r="S1861" i="1" s="1"/>
  <c r="R1862" i="1"/>
  <c r="S1862" i="1" s="1"/>
  <c r="R1863" i="1"/>
  <c r="S1863" i="1" s="1"/>
  <c r="R1864" i="1"/>
  <c r="S1864" i="1" s="1"/>
  <c r="R1865" i="1"/>
  <c r="S1865" i="1" s="1"/>
  <c r="R1866" i="1"/>
  <c r="S1866" i="1" s="1"/>
  <c r="R1867" i="1"/>
  <c r="S1867" i="1" s="1"/>
  <c r="R1868" i="1"/>
  <c r="S1868" i="1" s="1"/>
  <c r="R1869" i="1"/>
  <c r="S1869" i="1" s="1"/>
  <c r="R1870" i="1"/>
  <c r="S1870" i="1" s="1"/>
  <c r="R1871" i="1"/>
  <c r="S1871" i="1" s="1"/>
  <c r="R1872" i="1"/>
  <c r="S1872" i="1" s="1"/>
  <c r="R1873" i="1"/>
  <c r="S1873" i="1" s="1"/>
  <c r="R1874" i="1"/>
  <c r="S1874" i="1" s="1"/>
  <c r="R1875" i="1"/>
  <c r="S1875" i="1" s="1"/>
  <c r="R1876" i="1"/>
  <c r="S1876" i="1" s="1"/>
  <c r="R1877" i="1"/>
  <c r="S1877" i="1" s="1"/>
  <c r="R1878" i="1"/>
  <c r="S1878" i="1" s="1"/>
  <c r="R1879" i="1"/>
  <c r="S1879" i="1" s="1"/>
  <c r="R1880" i="1"/>
  <c r="S1880" i="1" s="1"/>
  <c r="R1881" i="1"/>
  <c r="S1881" i="1" s="1"/>
  <c r="R1882" i="1"/>
  <c r="S1882" i="1" s="1"/>
  <c r="R1883" i="1"/>
  <c r="S1883" i="1" s="1"/>
  <c r="R1884" i="1"/>
  <c r="S1884" i="1" s="1"/>
  <c r="R1885" i="1"/>
  <c r="S1885" i="1" s="1"/>
  <c r="R1886" i="1"/>
  <c r="S1886" i="1" s="1"/>
  <c r="R1887" i="1"/>
  <c r="S1887" i="1" s="1"/>
  <c r="R1888" i="1"/>
  <c r="S1888" i="1" s="1"/>
  <c r="R1889" i="1"/>
  <c r="S1889" i="1" s="1"/>
  <c r="R1890" i="1"/>
  <c r="S1890" i="1" s="1"/>
  <c r="R1891" i="1"/>
  <c r="S1891" i="1" s="1"/>
  <c r="R1892" i="1"/>
  <c r="S1892" i="1" s="1"/>
  <c r="R1893" i="1"/>
  <c r="S1893" i="1" s="1"/>
  <c r="R1894" i="1"/>
  <c r="S1894" i="1" s="1"/>
  <c r="R1895" i="1"/>
  <c r="S1895" i="1" s="1"/>
  <c r="R1896" i="1"/>
  <c r="S1896" i="1" s="1"/>
  <c r="R1897" i="1"/>
  <c r="S1897" i="1" s="1"/>
  <c r="R1898" i="1"/>
  <c r="S1898" i="1" s="1"/>
  <c r="R1899" i="1"/>
  <c r="S1899" i="1" s="1"/>
  <c r="R1900" i="1"/>
  <c r="S1900" i="1" s="1"/>
  <c r="R1901" i="1"/>
  <c r="S1901" i="1" s="1"/>
  <c r="R1902" i="1"/>
  <c r="S1902" i="1" s="1"/>
  <c r="R1903" i="1"/>
  <c r="S1903" i="1" s="1"/>
  <c r="R1904" i="1"/>
  <c r="S1904" i="1" s="1"/>
  <c r="R1905" i="1"/>
  <c r="S1905" i="1" s="1"/>
  <c r="R1906" i="1"/>
  <c r="S1906" i="1" s="1"/>
  <c r="R1907" i="1"/>
  <c r="S1907" i="1" s="1"/>
  <c r="R1908" i="1"/>
  <c r="S1908" i="1" s="1"/>
  <c r="R1909" i="1"/>
  <c r="S1909" i="1" s="1"/>
  <c r="R1910" i="1"/>
  <c r="S1910" i="1" s="1"/>
  <c r="R1911" i="1"/>
  <c r="S1911" i="1" s="1"/>
  <c r="R1912" i="1"/>
  <c r="S1912" i="1" s="1"/>
  <c r="R1913" i="1"/>
  <c r="S1913" i="1" s="1"/>
  <c r="R1914" i="1"/>
  <c r="S1914" i="1" s="1"/>
  <c r="R1915" i="1"/>
  <c r="S1915" i="1" s="1"/>
  <c r="R1916" i="1"/>
  <c r="S1916" i="1" s="1"/>
  <c r="R1917" i="1"/>
  <c r="S1917" i="1" s="1"/>
  <c r="R1918" i="1"/>
  <c r="S1918" i="1" s="1"/>
  <c r="R1919" i="1"/>
  <c r="S1919" i="1" s="1"/>
  <c r="R1920" i="1"/>
  <c r="S1920" i="1" s="1"/>
  <c r="R1921" i="1"/>
  <c r="S1921" i="1" s="1"/>
  <c r="R1922" i="1"/>
  <c r="S1922" i="1" s="1"/>
  <c r="R1923" i="1"/>
  <c r="S1923" i="1" s="1"/>
  <c r="R1924" i="1"/>
  <c r="S1924" i="1" s="1"/>
  <c r="R1925" i="1"/>
  <c r="S1925" i="1" s="1"/>
  <c r="R1926" i="1"/>
  <c r="S1926" i="1" s="1"/>
  <c r="R1927" i="1"/>
  <c r="S1927" i="1" s="1"/>
  <c r="R1928" i="1"/>
  <c r="S1928" i="1" s="1"/>
  <c r="R1929" i="1"/>
  <c r="S1929" i="1" s="1"/>
  <c r="R1930" i="1"/>
  <c r="S1930" i="1" s="1"/>
  <c r="R1931" i="1"/>
  <c r="S1931" i="1" s="1"/>
  <c r="R1932" i="1"/>
  <c r="S1932" i="1" s="1"/>
  <c r="R1933" i="1"/>
  <c r="S1933" i="1" s="1"/>
  <c r="R1934" i="1"/>
  <c r="S1934" i="1" s="1"/>
  <c r="R1935" i="1"/>
  <c r="S1935" i="1" s="1"/>
  <c r="R1936" i="1"/>
  <c r="S1936" i="1" s="1"/>
  <c r="R1937" i="1"/>
  <c r="S1937" i="1" s="1"/>
  <c r="R1938" i="1"/>
  <c r="S1938" i="1" s="1"/>
  <c r="R1939" i="1"/>
  <c r="S1939" i="1" s="1"/>
  <c r="R1940" i="1"/>
  <c r="S1940" i="1" s="1"/>
  <c r="R1941" i="1"/>
  <c r="S1941" i="1" s="1"/>
  <c r="R1942" i="1"/>
  <c r="S1942" i="1" s="1"/>
  <c r="R1943" i="1"/>
  <c r="S1943" i="1" s="1"/>
  <c r="R1944" i="1"/>
  <c r="S1944" i="1" s="1"/>
  <c r="R1945" i="1"/>
  <c r="S1945" i="1" s="1"/>
  <c r="R1946" i="1"/>
  <c r="S1946" i="1" s="1"/>
  <c r="R1947" i="1"/>
  <c r="S1947" i="1" s="1"/>
  <c r="R1948" i="1"/>
  <c r="S1948" i="1" s="1"/>
  <c r="R1949" i="1"/>
  <c r="S1949" i="1" s="1"/>
  <c r="R1950" i="1"/>
  <c r="S1950" i="1" s="1"/>
  <c r="R1951" i="1"/>
  <c r="S1951" i="1" s="1"/>
  <c r="R1952" i="1"/>
  <c r="S1952" i="1" s="1"/>
  <c r="R1953" i="1"/>
  <c r="S1953" i="1" s="1"/>
  <c r="R1954" i="1"/>
  <c r="S1954" i="1" s="1"/>
  <c r="R1955" i="1"/>
  <c r="S1955" i="1" s="1"/>
  <c r="R1956" i="1"/>
  <c r="S1956" i="1" s="1"/>
  <c r="R1957" i="1"/>
  <c r="S1957" i="1" s="1"/>
  <c r="R1958" i="1"/>
  <c r="S1958" i="1" s="1"/>
  <c r="R1959" i="1"/>
  <c r="S1959" i="1" s="1"/>
  <c r="R1960" i="1"/>
  <c r="S1960" i="1" s="1"/>
  <c r="R1961" i="1"/>
  <c r="S1961" i="1" s="1"/>
  <c r="R1962" i="1"/>
  <c r="S1962" i="1" s="1"/>
  <c r="R1963" i="1"/>
  <c r="S1963" i="1" s="1"/>
  <c r="R1964" i="1"/>
  <c r="S1964" i="1" s="1"/>
  <c r="R1965" i="1"/>
  <c r="S1965" i="1" s="1"/>
  <c r="R1966" i="1"/>
  <c r="S1966" i="1" s="1"/>
  <c r="R1967" i="1"/>
  <c r="S1967" i="1" s="1"/>
  <c r="R1968" i="1"/>
  <c r="S1968" i="1" s="1"/>
  <c r="R1969" i="1"/>
  <c r="S1969" i="1" s="1"/>
  <c r="R1970" i="1"/>
  <c r="S1970" i="1" s="1"/>
  <c r="R1971" i="1"/>
  <c r="S1971" i="1" s="1"/>
  <c r="R1972" i="1"/>
  <c r="S1972" i="1" s="1"/>
  <c r="R1973" i="1"/>
  <c r="S1973" i="1" s="1"/>
  <c r="R1974" i="1"/>
  <c r="S1974" i="1" s="1"/>
  <c r="R1975" i="1"/>
  <c r="S1975" i="1" s="1"/>
  <c r="R1976" i="1"/>
  <c r="S1976" i="1" s="1"/>
  <c r="R1977" i="1"/>
  <c r="S1977" i="1" s="1"/>
  <c r="R1978" i="1"/>
  <c r="S1978" i="1" s="1"/>
  <c r="R1979" i="1"/>
  <c r="S1979" i="1" s="1"/>
  <c r="R1980" i="1"/>
  <c r="S1980" i="1" s="1"/>
  <c r="R1981" i="1"/>
  <c r="S1981" i="1" s="1"/>
  <c r="R1982" i="1"/>
  <c r="S1982" i="1" s="1"/>
  <c r="R1983" i="1"/>
  <c r="S1983" i="1" s="1"/>
  <c r="R1984" i="1"/>
  <c r="S1984" i="1" s="1"/>
  <c r="R1985" i="1"/>
  <c r="S1985" i="1" s="1"/>
  <c r="R1986" i="1"/>
  <c r="S1986" i="1" s="1"/>
  <c r="R1987" i="1"/>
  <c r="S1987" i="1" s="1"/>
  <c r="R1988" i="1"/>
  <c r="S1988" i="1" s="1"/>
  <c r="R1989" i="1"/>
  <c r="S1989" i="1" s="1"/>
  <c r="R1990" i="1"/>
  <c r="S1990" i="1" s="1"/>
  <c r="R1991" i="1"/>
  <c r="S1991" i="1" s="1"/>
  <c r="R1992" i="1"/>
  <c r="S1992" i="1" s="1"/>
  <c r="R1993" i="1"/>
  <c r="S1993" i="1" s="1"/>
  <c r="R1994" i="1"/>
  <c r="S1994" i="1" s="1"/>
  <c r="R1995" i="1"/>
  <c r="S1995" i="1" s="1"/>
  <c r="R1996" i="1"/>
  <c r="S1996" i="1" s="1"/>
  <c r="R1997" i="1"/>
  <c r="S1997" i="1" s="1"/>
  <c r="R1998" i="1"/>
  <c r="S1998" i="1" s="1"/>
  <c r="R1999" i="1"/>
  <c r="S1999" i="1" s="1"/>
  <c r="R2000" i="1"/>
  <c r="S2000" i="1" s="1"/>
  <c r="R2001" i="1"/>
  <c r="S2001" i="1" s="1"/>
  <c r="R2002" i="1"/>
  <c r="S2002" i="1" s="1"/>
  <c r="R2003" i="1"/>
  <c r="S2003" i="1" s="1"/>
  <c r="R2004" i="1"/>
  <c r="S2004" i="1" s="1"/>
  <c r="R2005" i="1"/>
  <c r="S2005" i="1" s="1"/>
  <c r="R2006" i="1"/>
  <c r="S2006" i="1" s="1"/>
  <c r="R2007" i="1"/>
  <c r="S2007" i="1" s="1"/>
  <c r="R2008" i="1"/>
  <c r="S2008" i="1" s="1"/>
  <c r="R2009" i="1"/>
  <c r="S2009" i="1" s="1"/>
  <c r="R2010" i="1"/>
  <c r="S2010" i="1" s="1"/>
  <c r="R2011" i="1"/>
  <c r="S2011" i="1" s="1"/>
  <c r="R2012" i="1"/>
  <c r="S2012" i="1" s="1"/>
  <c r="R2013" i="1"/>
  <c r="S2013" i="1" s="1"/>
  <c r="R2014" i="1"/>
  <c r="S2014" i="1" s="1"/>
  <c r="R2015" i="1"/>
  <c r="S2015" i="1" s="1"/>
  <c r="R2016" i="1"/>
  <c r="S2016" i="1" s="1"/>
  <c r="R2017" i="1"/>
  <c r="S2017" i="1" s="1"/>
  <c r="R2018" i="1"/>
  <c r="S2018" i="1" s="1"/>
  <c r="R2019" i="1"/>
  <c r="S2019" i="1" s="1"/>
  <c r="R2020" i="1"/>
  <c r="S2020" i="1" s="1"/>
  <c r="R2021" i="1"/>
  <c r="S2021" i="1" s="1"/>
  <c r="R2022" i="1"/>
  <c r="S2022" i="1" s="1"/>
  <c r="R2023" i="1"/>
  <c r="S2023" i="1" s="1"/>
  <c r="R2024" i="1"/>
  <c r="S2024" i="1" s="1"/>
  <c r="R2025" i="1"/>
  <c r="S2025" i="1" s="1"/>
  <c r="R2026" i="1"/>
  <c r="S2026" i="1" s="1"/>
  <c r="R2027" i="1"/>
  <c r="S2027" i="1" s="1"/>
  <c r="R2028" i="1"/>
  <c r="S2028" i="1" s="1"/>
  <c r="R2029" i="1"/>
  <c r="S2029" i="1" s="1"/>
  <c r="R2030" i="1"/>
  <c r="S2030" i="1" s="1"/>
  <c r="R2031" i="1"/>
  <c r="S2031" i="1" s="1"/>
  <c r="R2032" i="1"/>
  <c r="S2032" i="1" s="1"/>
  <c r="R2033" i="1"/>
  <c r="S2033" i="1" s="1"/>
  <c r="R2034" i="1"/>
  <c r="S2034" i="1" s="1"/>
  <c r="R2035" i="1"/>
  <c r="S2035" i="1" s="1"/>
  <c r="R2036" i="1"/>
  <c r="S2036" i="1" s="1"/>
  <c r="R2037" i="1"/>
  <c r="S2037" i="1" s="1"/>
  <c r="R2038" i="1"/>
  <c r="S2038" i="1" s="1"/>
  <c r="R2039" i="1"/>
  <c r="S2039" i="1" s="1"/>
  <c r="R2040" i="1"/>
  <c r="S2040" i="1" s="1"/>
  <c r="R2041" i="1"/>
  <c r="S2041" i="1" s="1"/>
  <c r="R2042" i="1"/>
  <c r="S2042" i="1" s="1"/>
  <c r="R2043" i="1"/>
  <c r="S2043" i="1" s="1"/>
  <c r="R2044" i="1"/>
  <c r="S2044" i="1" s="1"/>
  <c r="R2045" i="1"/>
  <c r="S2045" i="1" s="1"/>
  <c r="R2046" i="1"/>
  <c r="S2046" i="1" s="1"/>
  <c r="R2047" i="1"/>
  <c r="S2047" i="1" s="1"/>
  <c r="R2048" i="1"/>
  <c r="S2048" i="1" s="1"/>
  <c r="R2049" i="1"/>
  <c r="S2049" i="1" s="1"/>
  <c r="R2050" i="1"/>
  <c r="S2050" i="1" s="1"/>
  <c r="R2051" i="1"/>
  <c r="S2051" i="1" s="1"/>
  <c r="R2052" i="1"/>
  <c r="S2052" i="1" s="1"/>
  <c r="R2053" i="1"/>
  <c r="S2053" i="1" s="1"/>
  <c r="R2054" i="1"/>
  <c r="S2054" i="1" s="1"/>
  <c r="R2055" i="1"/>
  <c r="S2055" i="1" s="1"/>
  <c r="R2056" i="1"/>
  <c r="S2056" i="1" s="1"/>
  <c r="R2057" i="1"/>
  <c r="S2057" i="1" s="1"/>
  <c r="R2058" i="1"/>
  <c r="S2058" i="1" s="1"/>
  <c r="R2059" i="1"/>
  <c r="S2059" i="1" s="1"/>
  <c r="R2060" i="1"/>
  <c r="S2060" i="1" s="1"/>
  <c r="R2061" i="1"/>
  <c r="S2061" i="1" s="1"/>
  <c r="R2062" i="1"/>
  <c r="S2062" i="1" s="1"/>
  <c r="R2063" i="1"/>
  <c r="S2063" i="1" s="1"/>
  <c r="R2064" i="1"/>
  <c r="S2064" i="1" s="1"/>
  <c r="R2065" i="1"/>
  <c r="S2065" i="1" s="1"/>
  <c r="R2066" i="1"/>
  <c r="S2066" i="1" s="1"/>
  <c r="R2067" i="1"/>
  <c r="S2067" i="1" s="1"/>
  <c r="R2068" i="1"/>
  <c r="S2068" i="1" s="1"/>
  <c r="R2069" i="1"/>
  <c r="S2069" i="1" s="1"/>
  <c r="R2070" i="1"/>
  <c r="S2070" i="1" s="1"/>
  <c r="R2071" i="1"/>
  <c r="S2071" i="1" s="1"/>
  <c r="R2072" i="1"/>
  <c r="S2072" i="1" s="1"/>
  <c r="R2073" i="1"/>
  <c r="S2073" i="1" s="1"/>
  <c r="R2074" i="1"/>
  <c r="S2074" i="1" s="1"/>
  <c r="R2075" i="1"/>
  <c r="S2075" i="1" s="1"/>
  <c r="R2076" i="1"/>
  <c r="S2076" i="1" s="1"/>
  <c r="R2077" i="1"/>
  <c r="S2077" i="1" s="1"/>
  <c r="R2078" i="1"/>
  <c r="S2078" i="1" s="1"/>
  <c r="R2079" i="1"/>
  <c r="S2079" i="1" s="1"/>
  <c r="R2080" i="1"/>
  <c r="S2080" i="1" s="1"/>
  <c r="R2081" i="1"/>
  <c r="S2081" i="1" s="1"/>
  <c r="R2082" i="1"/>
  <c r="S2082" i="1" s="1"/>
  <c r="R2083" i="1"/>
  <c r="S2083" i="1" s="1"/>
  <c r="R2084" i="1"/>
  <c r="S2084" i="1" s="1"/>
  <c r="R2085" i="1"/>
  <c r="S2085" i="1" s="1"/>
  <c r="R2086" i="1"/>
  <c r="S2086" i="1" s="1"/>
  <c r="R2087" i="1"/>
  <c r="S2087" i="1" s="1"/>
  <c r="R2088" i="1"/>
  <c r="S2088" i="1" s="1"/>
  <c r="R2089" i="1"/>
  <c r="S2089" i="1" s="1"/>
  <c r="R2090" i="1"/>
  <c r="S2090" i="1" s="1"/>
  <c r="R2091" i="1"/>
  <c r="S2091" i="1" s="1"/>
  <c r="R2092" i="1"/>
  <c r="S2092" i="1" s="1"/>
  <c r="R2093" i="1"/>
  <c r="S2093" i="1" s="1"/>
  <c r="R2094" i="1"/>
  <c r="S2094" i="1" s="1"/>
  <c r="R2095" i="1"/>
  <c r="S2095" i="1" s="1"/>
  <c r="R2096" i="1"/>
  <c r="S2096" i="1" s="1"/>
  <c r="R2097" i="1"/>
  <c r="S2097" i="1" s="1"/>
  <c r="R2098" i="1"/>
  <c r="S2098" i="1" s="1"/>
  <c r="R2099" i="1"/>
  <c r="S2099" i="1" s="1"/>
  <c r="R2100" i="1"/>
  <c r="S2100" i="1" s="1"/>
  <c r="R2101" i="1"/>
  <c r="S2101" i="1" s="1"/>
  <c r="R2102" i="1"/>
  <c r="S2102" i="1" s="1"/>
  <c r="R2103" i="1"/>
  <c r="S2103" i="1" s="1"/>
  <c r="R2104" i="1"/>
  <c r="S2104" i="1" s="1"/>
  <c r="R2105" i="1"/>
  <c r="S2105" i="1" s="1"/>
  <c r="R2106" i="1"/>
  <c r="S2106" i="1" s="1"/>
  <c r="R2107" i="1"/>
  <c r="S2107" i="1" s="1"/>
  <c r="R2108" i="1"/>
  <c r="S2108" i="1" s="1"/>
  <c r="R2109" i="1"/>
  <c r="S2109" i="1" s="1"/>
  <c r="R2110" i="1"/>
  <c r="S2110" i="1" s="1"/>
  <c r="R2111" i="1"/>
  <c r="S2111" i="1" s="1"/>
  <c r="R2112" i="1"/>
  <c r="S2112" i="1" s="1"/>
  <c r="R2113" i="1"/>
  <c r="S2113" i="1" s="1"/>
  <c r="R2114" i="1"/>
  <c r="S2114" i="1" s="1"/>
  <c r="R2115" i="1"/>
  <c r="S2115" i="1" s="1"/>
  <c r="R2116" i="1"/>
  <c r="S2116" i="1" s="1"/>
  <c r="R2117" i="1"/>
  <c r="S2117" i="1" s="1"/>
  <c r="R2118" i="1"/>
  <c r="S2118" i="1" s="1"/>
  <c r="R2119" i="1"/>
  <c r="S2119" i="1" s="1"/>
  <c r="R2120" i="1"/>
  <c r="S2120" i="1" s="1"/>
  <c r="R2121" i="1"/>
  <c r="S2121" i="1" s="1"/>
  <c r="R2122" i="1"/>
  <c r="S2122" i="1" s="1"/>
  <c r="R2123" i="1"/>
  <c r="S2123" i="1" s="1"/>
  <c r="R2124" i="1"/>
  <c r="S2124" i="1" s="1"/>
  <c r="R2125" i="1"/>
  <c r="S2125" i="1" s="1"/>
  <c r="R2126" i="1"/>
  <c r="S2126" i="1" s="1"/>
  <c r="R2127" i="1"/>
  <c r="S2127" i="1" s="1"/>
  <c r="R2128" i="1"/>
  <c r="S2128" i="1" s="1"/>
  <c r="R2129" i="1"/>
  <c r="S2129" i="1" s="1"/>
  <c r="R2130" i="1"/>
  <c r="S2130" i="1" s="1"/>
  <c r="R2131" i="1"/>
  <c r="S2131" i="1" s="1"/>
  <c r="R2132" i="1"/>
  <c r="S2132" i="1" s="1"/>
  <c r="R2133" i="1"/>
  <c r="S2133" i="1" s="1"/>
  <c r="R2134" i="1"/>
  <c r="S2134" i="1" s="1"/>
  <c r="R2135" i="1"/>
  <c r="S2135" i="1" s="1"/>
  <c r="R2136" i="1"/>
  <c r="S2136" i="1" s="1"/>
  <c r="R2137" i="1"/>
  <c r="S2137" i="1" s="1"/>
  <c r="R2138" i="1"/>
  <c r="S2138" i="1" s="1"/>
  <c r="R2139" i="1"/>
  <c r="S2139" i="1" s="1"/>
  <c r="R2140" i="1"/>
  <c r="S2140" i="1" s="1"/>
  <c r="R2141" i="1"/>
  <c r="S2141" i="1" s="1"/>
  <c r="R2142" i="1"/>
  <c r="S2142" i="1" s="1"/>
  <c r="R2143" i="1"/>
  <c r="S2143" i="1" s="1"/>
  <c r="R2144" i="1"/>
  <c r="S2144" i="1" s="1"/>
  <c r="R2145" i="1"/>
  <c r="S2145" i="1" s="1"/>
  <c r="R2146" i="1"/>
  <c r="S2146" i="1" s="1"/>
  <c r="R2147" i="1"/>
  <c r="S2147" i="1" s="1"/>
  <c r="R2148" i="1"/>
  <c r="S2148" i="1" s="1"/>
  <c r="R2149" i="1"/>
  <c r="S2149" i="1" s="1"/>
  <c r="R2150" i="1"/>
  <c r="S2150" i="1" s="1"/>
  <c r="R2151" i="1"/>
  <c r="S2151" i="1" s="1"/>
  <c r="R2152" i="1"/>
  <c r="S2152" i="1" s="1"/>
  <c r="R2153" i="1"/>
  <c r="S2153" i="1" s="1"/>
  <c r="R2154" i="1"/>
  <c r="S2154" i="1" s="1"/>
  <c r="R2155" i="1"/>
  <c r="S2155" i="1" s="1"/>
  <c r="R2156" i="1"/>
  <c r="S2156" i="1" s="1"/>
  <c r="R2157" i="1"/>
  <c r="S2157" i="1" s="1"/>
  <c r="R2158" i="1"/>
  <c r="S2158" i="1" s="1"/>
  <c r="R2159" i="1"/>
  <c r="S2159" i="1" s="1"/>
  <c r="R2160" i="1"/>
  <c r="S2160" i="1" s="1"/>
  <c r="R2161" i="1"/>
  <c r="S2161" i="1" s="1"/>
  <c r="R2162" i="1"/>
  <c r="S2162" i="1" s="1"/>
  <c r="R2163" i="1"/>
  <c r="S2163" i="1" s="1"/>
  <c r="R2164" i="1"/>
  <c r="S2164" i="1" s="1"/>
  <c r="R2165" i="1"/>
  <c r="S2165" i="1" s="1"/>
  <c r="R2166" i="1"/>
  <c r="S2166" i="1" s="1"/>
  <c r="R2167" i="1"/>
  <c r="S2167" i="1" s="1"/>
  <c r="R2168" i="1"/>
  <c r="S2168" i="1" s="1"/>
  <c r="R2169" i="1"/>
  <c r="S2169" i="1" s="1"/>
  <c r="R2170" i="1"/>
  <c r="S2170" i="1" s="1"/>
  <c r="R2171" i="1"/>
  <c r="S2171" i="1" s="1"/>
  <c r="R2172" i="1"/>
  <c r="S2172" i="1" s="1"/>
  <c r="R2173" i="1"/>
  <c r="S2173" i="1" s="1"/>
  <c r="R2174" i="1"/>
  <c r="S2174" i="1" s="1"/>
  <c r="R2175" i="1"/>
  <c r="S2175" i="1" s="1"/>
  <c r="R2176" i="1"/>
  <c r="S2176" i="1" s="1"/>
  <c r="R2177" i="1"/>
  <c r="S2177" i="1" s="1"/>
  <c r="R2178" i="1"/>
  <c r="S2178" i="1" s="1"/>
  <c r="R2179" i="1"/>
  <c r="S2179" i="1" s="1"/>
  <c r="R2180" i="1"/>
  <c r="S2180" i="1" s="1"/>
  <c r="R2181" i="1"/>
  <c r="S2181" i="1" s="1"/>
  <c r="R2182" i="1"/>
  <c r="S2182" i="1" s="1"/>
  <c r="R2183" i="1"/>
  <c r="S2183" i="1" s="1"/>
  <c r="R2184" i="1"/>
  <c r="S2184" i="1" s="1"/>
  <c r="R2185" i="1"/>
  <c r="S2185" i="1" s="1"/>
  <c r="R2186" i="1"/>
  <c r="S2186" i="1" s="1"/>
  <c r="R2187" i="1"/>
  <c r="S2187" i="1" s="1"/>
  <c r="R2188" i="1"/>
  <c r="S2188" i="1" s="1"/>
  <c r="R2189" i="1"/>
  <c r="S2189" i="1" s="1"/>
  <c r="R2190" i="1"/>
  <c r="S2190" i="1" s="1"/>
  <c r="R2191" i="1"/>
  <c r="S2191" i="1" s="1"/>
  <c r="R2192" i="1"/>
  <c r="S2192" i="1" s="1"/>
  <c r="R2193" i="1"/>
  <c r="S2193" i="1" s="1"/>
  <c r="R2194" i="1"/>
  <c r="S2194" i="1" s="1"/>
  <c r="R2195" i="1"/>
  <c r="S2195" i="1" s="1"/>
  <c r="R2196" i="1"/>
  <c r="S2196" i="1" s="1"/>
  <c r="R2197" i="1"/>
  <c r="S2197" i="1" s="1"/>
  <c r="R2198" i="1"/>
  <c r="S2198" i="1" s="1"/>
  <c r="R2199" i="1"/>
  <c r="S2199" i="1" s="1"/>
  <c r="R2200" i="1"/>
  <c r="S2200" i="1" s="1"/>
  <c r="R2201" i="1"/>
  <c r="S2201" i="1" s="1"/>
  <c r="R2202" i="1"/>
  <c r="S2202" i="1" s="1"/>
  <c r="R2203" i="1"/>
  <c r="S2203" i="1" s="1"/>
  <c r="R2204" i="1"/>
  <c r="S2204" i="1" s="1"/>
  <c r="R2205" i="1"/>
  <c r="S2205" i="1" s="1"/>
  <c r="R2206" i="1"/>
  <c r="S2206" i="1" s="1"/>
  <c r="R2207" i="1"/>
  <c r="S2207" i="1" s="1"/>
  <c r="R2208" i="1"/>
  <c r="S2208" i="1" s="1"/>
  <c r="R2209" i="1"/>
  <c r="S2209" i="1" s="1"/>
  <c r="R2210" i="1"/>
  <c r="S2210" i="1" s="1"/>
  <c r="R2211" i="1"/>
  <c r="S2211" i="1" s="1"/>
  <c r="R2212" i="1"/>
  <c r="S2212" i="1" s="1"/>
  <c r="R2213" i="1"/>
  <c r="S2213" i="1" s="1"/>
  <c r="R2214" i="1"/>
  <c r="S2214" i="1" s="1"/>
  <c r="R2215" i="1"/>
  <c r="S2215" i="1" s="1"/>
  <c r="R2216" i="1"/>
  <c r="S2216" i="1" s="1"/>
  <c r="R2217" i="1"/>
  <c r="S2217" i="1" s="1"/>
  <c r="R2218" i="1"/>
  <c r="S2218" i="1" s="1"/>
  <c r="R2219" i="1"/>
  <c r="S2219" i="1" s="1"/>
  <c r="R2220" i="1"/>
  <c r="S2220" i="1" s="1"/>
  <c r="R2221" i="1"/>
  <c r="S2221" i="1" s="1"/>
  <c r="R2222" i="1"/>
  <c r="S2222" i="1" s="1"/>
  <c r="R2223" i="1"/>
  <c r="S2223" i="1" s="1"/>
  <c r="R2224" i="1"/>
  <c r="S2224" i="1" s="1"/>
  <c r="R2225" i="1"/>
  <c r="S2225" i="1" s="1"/>
  <c r="R2226" i="1"/>
  <c r="S2226" i="1" s="1"/>
  <c r="R2227" i="1"/>
  <c r="S2227" i="1" s="1"/>
  <c r="R2228" i="1"/>
  <c r="S2228" i="1" s="1"/>
  <c r="R2229" i="1"/>
  <c r="S2229" i="1" s="1"/>
  <c r="R2230" i="1"/>
  <c r="S2230" i="1" s="1"/>
  <c r="R2231" i="1"/>
  <c r="S2231" i="1" s="1"/>
  <c r="R2232" i="1"/>
  <c r="S2232" i="1" s="1"/>
  <c r="R2233" i="1"/>
  <c r="S2233" i="1" s="1"/>
  <c r="R2234" i="1"/>
  <c r="S2234" i="1" s="1"/>
  <c r="R2235" i="1"/>
  <c r="S2235" i="1" s="1"/>
  <c r="R2236" i="1"/>
  <c r="S2236" i="1" s="1"/>
  <c r="R2237" i="1"/>
  <c r="S2237" i="1" s="1"/>
  <c r="R2238" i="1"/>
  <c r="S2238" i="1" s="1"/>
  <c r="R2239" i="1"/>
  <c r="S2239" i="1" s="1"/>
  <c r="R2240" i="1"/>
  <c r="S2240" i="1" s="1"/>
  <c r="R2241" i="1"/>
  <c r="S2241" i="1" s="1"/>
  <c r="R2242" i="1"/>
  <c r="S2242" i="1" s="1"/>
  <c r="R2243" i="1"/>
  <c r="S2243" i="1" s="1"/>
  <c r="R2244" i="1"/>
  <c r="S2244" i="1" s="1"/>
  <c r="R2245" i="1"/>
  <c r="S2245" i="1" s="1"/>
  <c r="R2246" i="1"/>
  <c r="S2246" i="1" s="1"/>
  <c r="R2247" i="1"/>
  <c r="S2247" i="1" s="1"/>
  <c r="R2248" i="1"/>
  <c r="S2248" i="1" s="1"/>
  <c r="R2249" i="1"/>
  <c r="S2249" i="1" s="1"/>
  <c r="R2250" i="1"/>
  <c r="S2250" i="1" s="1"/>
  <c r="R2251" i="1"/>
  <c r="S2251" i="1" s="1"/>
  <c r="R2252" i="1"/>
  <c r="S2252" i="1" s="1"/>
  <c r="R2253" i="1"/>
  <c r="S2253" i="1" s="1"/>
  <c r="R2254" i="1"/>
  <c r="S2254" i="1" s="1"/>
  <c r="R2255" i="1"/>
  <c r="S2255" i="1" s="1"/>
  <c r="R2256" i="1"/>
  <c r="S2256" i="1" s="1"/>
  <c r="R2257" i="1"/>
  <c r="S2257" i="1" s="1"/>
  <c r="R2258" i="1"/>
  <c r="S2258" i="1" s="1"/>
  <c r="R2259" i="1"/>
  <c r="S2259" i="1" s="1"/>
  <c r="R2260" i="1"/>
  <c r="S2260" i="1" s="1"/>
  <c r="R2261" i="1"/>
  <c r="S2261" i="1" s="1"/>
  <c r="R2262" i="1"/>
  <c r="S2262" i="1" s="1"/>
  <c r="R2263" i="1"/>
  <c r="S2263" i="1" s="1"/>
  <c r="R2264" i="1"/>
  <c r="S2264" i="1" s="1"/>
  <c r="R2265" i="1"/>
  <c r="S2265" i="1" s="1"/>
  <c r="R2266" i="1"/>
  <c r="S2266" i="1" s="1"/>
  <c r="R2267" i="1"/>
  <c r="S2267" i="1" s="1"/>
  <c r="R2268" i="1"/>
  <c r="S2268" i="1" s="1"/>
  <c r="R2269" i="1"/>
  <c r="S2269" i="1" s="1"/>
  <c r="R2270" i="1"/>
  <c r="S2270" i="1" s="1"/>
  <c r="R2271" i="1"/>
  <c r="S2271" i="1" s="1"/>
  <c r="R2272" i="1"/>
  <c r="S2272" i="1" s="1"/>
  <c r="R2273" i="1"/>
  <c r="S2273" i="1" s="1"/>
  <c r="R2274" i="1"/>
  <c r="S2274" i="1" s="1"/>
  <c r="R2275" i="1"/>
  <c r="S2275" i="1" s="1"/>
  <c r="R2276" i="1"/>
  <c r="S2276" i="1" s="1"/>
  <c r="R2277" i="1"/>
  <c r="S2277" i="1" s="1"/>
  <c r="R2278" i="1"/>
  <c r="S2278" i="1" s="1"/>
  <c r="R2279" i="1"/>
  <c r="S2279" i="1" s="1"/>
  <c r="R2280" i="1"/>
  <c r="S2280" i="1" s="1"/>
  <c r="R2281" i="1"/>
  <c r="S2281" i="1" s="1"/>
  <c r="R2282" i="1"/>
  <c r="S2282" i="1" s="1"/>
  <c r="R2283" i="1"/>
  <c r="S2283" i="1" s="1"/>
  <c r="R2284" i="1"/>
  <c r="S2284" i="1" s="1"/>
  <c r="R2285" i="1"/>
  <c r="S2285" i="1" s="1"/>
  <c r="R2286" i="1"/>
  <c r="S2286" i="1" s="1"/>
  <c r="R2287" i="1"/>
  <c r="S2287" i="1" s="1"/>
  <c r="R2288" i="1"/>
  <c r="S2288" i="1" s="1"/>
  <c r="R2289" i="1"/>
  <c r="S2289" i="1" s="1"/>
  <c r="R2290" i="1"/>
  <c r="S2290" i="1" s="1"/>
  <c r="R2291" i="1"/>
  <c r="S2291" i="1" s="1"/>
  <c r="R2292" i="1"/>
  <c r="S2292" i="1" s="1"/>
  <c r="R2293" i="1"/>
  <c r="S2293" i="1" s="1"/>
  <c r="R2294" i="1"/>
  <c r="S2294" i="1" s="1"/>
  <c r="R2295" i="1"/>
  <c r="S2295" i="1" s="1"/>
  <c r="R2296" i="1"/>
  <c r="S2296" i="1" s="1"/>
  <c r="R2297" i="1"/>
  <c r="S2297" i="1" s="1"/>
  <c r="R2298" i="1"/>
  <c r="S2298" i="1" s="1"/>
  <c r="R2299" i="1"/>
  <c r="S2299" i="1" s="1"/>
  <c r="R2300" i="1"/>
  <c r="S2300" i="1" s="1"/>
  <c r="R2301" i="1"/>
  <c r="S2301" i="1" s="1"/>
  <c r="R2302" i="1"/>
  <c r="S2302" i="1" s="1"/>
  <c r="R2303" i="1"/>
  <c r="S2303" i="1" s="1"/>
  <c r="R2304" i="1"/>
  <c r="S2304" i="1" s="1"/>
  <c r="R2305" i="1"/>
  <c r="S2305" i="1" s="1"/>
  <c r="R2306" i="1"/>
  <c r="S2306" i="1" s="1"/>
  <c r="R2307" i="1"/>
  <c r="S2307" i="1" s="1"/>
  <c r="R2308" i="1"/>
  <c r="S2308" i="1" s="1"/>
  <c r="R2309" i="1"/>
  <c r="S2309" i="1" s="1"/>
  <c r="R2310" i="1"/>
  <c r="S2310" i="1" s="1"/>
  <c r="R2311" i="1"/>
  <c r="S2311" i="1" s="1"/>
  <c r="R2312" i="1"/>
  <c r="S2312" i="1" s="1"/>
  <c r="R2313" i="1"/>
  <c r="S2313" i="1" s="1"/>
  <c r="R2314" i="1"/>
  <c r="S2314" i="1" s="1"/>
  <c r="R2315" i="1"/>
  <c r="S2315" i="1" s="1"/>
  <c r="R2316" i="1"/>
  <c r="S2316" i="1" s="1"/>
  <c r="R2317" i="1"/>
  <c r="S2317" i="1" s="1"/>
  <c r="R2318" i="1"/>
  <c r="S2318" i="1" s="1"/>
  <c r="R2319" i="1"/>
  <c r="S2319" i="1" s="1"/>
  <c r="R2320" i="1"/>
  <c r="S2320" i="1" s="1"/>
  <c r="R2321" i="1"/>
  <c r="S2321" i="1" s="1"/>
  <c r="R2322" i="1"/>
  <c r="S2322" i="1" s="1"/>
  <c r="R2323" i="1"/>
  <c r="S2323" i="1" s="1"/>
  <c r="R2324" i="1"/>
  <c r="S2324" i="1" s="1"/>
  <c r="R2325" i="1"/>
  <c r="S2325" i="1" s="1"/>
  <c r="R2326" i="1"/>
  <c r="S2326" i="1" s="1"/>
  <c r="R2327" i="1"/>
  <c r="S2327" i="1" s="1"/>
  <c r="R2328" i="1"/>
  <c r="S2328" i="1" s="1"/>
  <c r="R2329" i="1"/>
  <c r="S2329" i="1" s="1"/>
  <c r="R2330" i="1"/>
  <c r="S2330" i="1" s="1"/>
  <c r="R2331" i="1"/>
  <c r="S2331" i="1" s="1"/>
  <c r="R2332" i="1"/>
  <c r="S2332" i="1" s="1"/>
  <c r="R2333" i="1"/>
  <c r="S2333" i="1" s="1"/>
  <c r="R2334" i="1"/>
  <c r="S2334" i="1" s="1"/>
  <c r="R2335" i="1"/>
  <c r="S2335" i="1" s="1"/>
  <c r="R2336" i="1"/>
  <c r="S2336" i="1" s="1"/>
  <c r="R2337" i="1"/>
  <c r="S2337" i="1" s="1"/>
  <c r="R2338" i="1"/>
  <c r="S2338" i="1" s="1"/>
  <c r="R2339" i="1"/>
  <c r="S2339" i="1" s="1"/>
  <c r="R2340" i="1"/>
  <c r="S2340" i="1" s="1"/>
  <c r="R2341" i="1"/>
  <c r="S2341" i="1" s="1"/>
  <c r="R2342" i="1"/>
  <c r="S2342" i="1" s="1"/>
  <c r="R2343" i="1"/>
  <c r="S2343" i="1" s="1"/>
  <c r="R2344" i="1"/>
  <c r="S2344" i="1" s="1"/>
  <c r="R2345" i="1"/>
  <c r="S2345" i="1" s="1"/>
  <c r="R2346" i="1"/>
  <c r="S2346" i="1" s="1"/>
  <c r="R2347" i="1"/>
  <c r="S2347" i="1" s="1"/>
  <c r="R2348" i="1"/>
  <c r="S2348" i="1" s="1"/>
  <c r="R2349" i="1"/>
  <c r="S2349" i="1" s="1"/>
  <c r="R2350" i="1"/>
  <c r="S2350" i="1" s="1"/>
  <c r="R2351" i="1"/>
  <c r="S2351" i="1" s="1"/>
  <c r="R2352" i="1"/>
  <c r="S2352" i="1" s="1"/>
  <c r="R2353" i="1"/>
  <c r="S2353" i="1" s="1"/>
  <c r="R2354" i="1"/>
  <c r="S2354" i="1" s="1"/>
  <c r="R2355" i="1"/>
  <c r="S2355" i="1" s="1"/>
  <c r="R2356" i="1"/>
  <c r="S2356" i="1" s="1"/>
  <c r="R2357" i="1"/>
  <c r="S2357" i="1" s="1"/>
  <c r="R2358" i="1"/>
  <c r="S2358" i="1" s="1"/>
  <c r="R2359" i="1"/>
  <c r="S2359" i="1" s="1"/>
  <c r="R2360" i="1"/>
  <c r="S2360" i="1" s="1"/>
  <c r="R2361" i="1"/>
  <c r="S2361" i="1" s="1"/>
  <c r="R2362" i="1"/>
  <c r="S2362" i="1" s="1"/>
  <c r="R2363" i="1"/>
  <c r="S2363" i="1" s="1"/>
  <c r="R2364" i="1"/>
  <c r="S2364" i="1" s="1"/>
  <c r="R2365" i="1"/>
  <c r="S2365" i="1" s="1"/>
  <c r="R2366" i="1"/>
  <c r="S2366" i="1" s="1"/>
  <c r="R2367" i="1"/>
  <c r="S2367" i="1" s="1"/>
  <c r="R2368" i="1"/>
  <c r="S2368" i="1" s="1"/>
  <c r="R2369" i="1"/>
  <c r="S2369" i="1" s="1"/>
  <c r="R2370" i="1"/>
  <c r="S2370" i="1" s="1"/>
  <c r="R2371" i="1"/>
  <c r="S2371" i="1" s="1"/>
  <c r="R2372" i="1"/>
  <c r="S2372" i="1" s="1"/>
  <c r="R2373" i="1"/>
  <c r="S2373" i="1" s="1"/>
  <c r="R2374" i="1"/>
  <c r="S2374" i="1" s="1"/>
  <c r="R2375" i="1"/>
  <c r="S2375" i="1" s="1"/>
  <c r="R2376" i="1"/>
  <c r="S2376" i="1" s="1"/>
  <c r="R2377" i="1"/>
  <c r="S2377" i="1" s="1"/>
  <c r="R2378" i="1"/>
  <c r="S2378" i="1" s="1"/>
  <c r="R2379" i="1"/>
  <c r="S2379" i="1" s="1"/>
  <c r="R2380" i="1"/>
  <c r="S2380" i="1" s="1"/>
  <c r="R2381" i="1"/>
  <c r="S2381" i="1" s="1"/>
  <c r="R2382" i="1"/>
  <c r="S2382" i="1" s="1"/>
  <c r="R2383" i="1"/>
  <c r="S2383" i="1" s="1"/>
  <c r="R2384" i="1"/>
  <c r="S2384" i="1" s="1"/>
  <c r="R2385" i="1"/>
  <c r="S2385" i="1" s="1"/>
  <c r="R2386" i="1"/>
  <c r="S2386" i="1" s="1"/>
  <c r="R2387" i="1"/>
  <c r="S2387" i="1" s="1"/>
  <c r="R2388" i="1"/>
  <c r="S2388" i="1" s="1"/>
  <c r="R2389" i="1"/>
  <c r="S2389" i="1" s="1"/>
  <c r="R2390" i="1"/>
  <c r="S2390" i="1" s="1"/>
  <c r="R2391" i="1"/>
  <c r="S2391" i="1" s="1"/>
  <c r="R2392" i="1"/>
  <c r="S2392" i="1" s="1"/>
  <c r="R2393" i="1"/>
  <c r="S2393" i="1" s="1"/>
  <c r="R2394" i="1"/>
  <c r="S2394" i="1" s="1"/>
  <c r="R2395" i="1"/>
  <c r="S2395" i="1" s="1"/>
  <c r="R2396" i="1"/>
  <c r="S2396" i="1" s="1"/>
  <c r="R2397" i="1"/>
  <c r="S2397" i="1" s="1"/>
  <c r="R2398" i="1"/>
  <c r="S2398" i="1" s="1"/>
  <c r="R2399" i="1"/>
  <c r="S2399" i="1" s="1"/>
  <c r="R2400" i="1"/>
  <c r="S2400" i="1" s="1"/>
  <c r="R2401" i="1"/>
  <c r="S2401" i="1" s="1"/>
  <c r="R2402" i="1"/>
  <c r="S2402" i="1" s="1"/>
  <c r="R2403" i="1"/>
  <c r="S2403" i="1" s="1"/>
  <c r="R2404" i="1"/>
  <c r="S2404" i="1" s="1"/>
  <c r="R2405" i="1"/>
  <c r="S2405" i="1" s="1"/>
  <c r="R2406" i="1"/>
  <c r="S2406" i="1" s="1"/>
  <c r="R2407" i="1"/>
  <c r="S2407" i="1" s="1"/>
  <c r="R2408" i="1"/>
  <c r="S2408" i="1" s="1"/>
  <c r="R2409" i="1"/>
  <c r="S2409" i="1" s="1"/>
  <c r="R2410" i="1"/>
  <c r="S2410" i="1" s="1"/>
  <c r="R2411" i="1"/>
  <c r="S2411" i="1" s="1"/>
  <c r="R2412" i="1"/>
  <c r="S2412" i="1" s="1"/>
  <c r="R2413" i="1"/>
  <c r="S2413" i="1" s="1"/>
  <c r="R2414" i="1"/>
  <c r="S2414" i="1" s="1"/>
  <c r="R2415" i="1"/>
  <c r="S2415" i="1" s="1"/>
  <c r="R2416" i="1"/>
  <c r="S2416" i="1" s="1"/>
  <c r="R2417" i="1"/>
  <c r="S2417" i="1" s="1"/>
  <c r="R2418" i="1"/>
  <c r="S2418" i="1" s="1"/>
  <c r="R2419" i="1"/>
  <c r="S2419" i="1" s="1"/>
  <c r="R2420" i="1"/>
  <c r="S2420" i="1" s="1"/>
  <c r="R2421" i="1"/>
  <c r="S2421" i="1" s="1"/>
  <c r="R2422" i="1"/>
  <c r="S2422" i="1" s="1"/>
  <c r="R2423" i="1"/>
  <c r="S2423" i="1" s="1"/>
  <c r="R2424" i="1"/>
  <c r="S2424" i="1" s="1"/>
  <c r="R2425" i="1"/>
  <c r="S2425" i="1" s="1"/>
  <c r="R2426" i="1"/>
  <c r="S2426" i="1" s="1"/>
  <c r="R2427" i="1"/>
  <c r="S2427" i="1" s="1"/>
  <c r="R2428" i="1"/>
  <c r="S2428" i="1" s="1"/>
  <c r="R2429" i="1"/>
  <c r="S2429" i="1" s="1"/>
  <c r="R2430" i="1"/>
  <c r="S2430" i="1" s="1"/>
  <c r="R2431" i="1"/>
  <c r="S2431" i="1" s="1"/>
  <c r="R2432" i="1"/>
  <c r="S2432" i="1" s="1"/>
  <c r="R2433" i="1"/>
  <c r="S2433" i="1" s="1"/>
  <c r="R2434" i="1"/>
  <c r="S2434" i="1" s="1"/>
  <c r="R2435" i="1"/>
  <c r="S2435" i="1" s="1"/>
  <c r="R2436" i="1"/>
  <c r="S2436" i="1" s="1"/>
  <c r="R2437" i="1"/>
  <c r="S2437" i="1" s="1"/>
  <c r="R2438" i="1"/>
  <c r="S2438" i="1" s="1"/>
  <c r="R2439" i="1"/>
  <c r="S2439" i="1" s="1"/>
  <c r="R2440" i="1"/>
  <c r="S2440" i="1" s="1"/>
  <c r="R2441" i="1"/>
  <c r="S2441" i="1" s="1"/>
  <c r="R2442" i="1"/>
  <c r="S2442" i="1" s="1"/>
  <c r="R2443" i="1"/>
  <c r="S2443" i="1" s="1"/>
  <c r="R2444" i="1"/>
  <c r="S2444" i="1" s="1"/>
  <c r="R2445" i="1"/>
  <c r="S2445" i="1" s="1"/>
  <c r="R2446" i="1"/>
  <c r="S2446" i="1" s="1"/>
  <c r="R2447" i="1"/>
  <c r="S2447" i="1" s="1"/>
  <c r="R2448" i="1"/>
  <c r="S2448" i="1" s="1"/>
  <c r="R2449" i="1"/>
  <c r="S2449" i="1" s="1"/>
  <c r="R2450" i="1"/>
  <c r="S2450" i="1" s="1"/>
  <c r="R2451" i="1"/>
  <c r="S2451" i="1" s="1"/>
  <c r="R2452" i="1"/>
  <c r="S2452" i="1" s="1"/>
  <c r="R2453" i="1"/>
  <c r="S2453" i="1" s="1"/>
  <c r="R2454" i="1"/>
  <c r="S2454" i="1" s="1"/>
  <c r="R2455" i="1"/>
  <c r="S2455" i="1" s="1"/>
  <c r="R2456" i="1"/>
  <c r="S2456" i="1" s="1"/>
  <c r="R2457" i="1"/>
  <c r="S2457" i="1" s="1"/>
  <c r="R2458" i="1"/>
  <c r="S2458" i="1" s="1"/>
  <c r="R2459" i="1"/>
  <c r="S2459" i="1" s="1"/>
  <c r="R2460" i="1"/>
  <c r="S2460" i="1" s="1"/>
  <c r="R2461" i="1"/>
  <c r="S2461" i="1" s="1"/>
  <c r="R2462" i="1"/>
  <c r="S2462" i="1" s="1"/>
  <c r="R2463" i="1"/>
  <c r="S2463" i="1" s="1"/>
  <c r="R2464" i="1"/>
  <c r="S2464" i="1" s="1"/>
  <c r="R2465" i="1"/>
  <c r="S2465" i="1" s="1"/>
  <c r="R2466" i="1"/>
  <c r="S2466" i="1" s="1"/>
  <c r="R2467" i="1"/>
  <c r="S2467" i="1" s="1"/>
  <c r="R2468" i="1"/>
  <c r="S2468" i="1" s="1"/>
  <c r="R2469" i="1"/>
  <c r="S2469" i="1" s="1"/>
  <c r="R2470" i="1"/>
  <c r="S2470" i="1" s="1"/>
  <c r="R2471" i="1"/>
  <c r="S2471" i="1" s="1"/>
  <c r="R2472" i="1"/>
  <c r="S2472" i="1" s="1"/>
  <c r="R2473" i="1"/>
  <c r="S2473" i="1" s="1"/>
  <c r="R2474" i="1"/>
  <c r="S2474" i="1" s="1"/>
  <c r="R2475" i="1"/>
  <c r="S2475" i="1" s="1"/>
  <c r="R2476" i="1"/>
  <c r="S2476" i="1" s="1"/>
  <c r="R2477" i="1"/>
  <c r="S2477" i="1" s="1"/>
  <c r="R2478" i="1"/>
  <c r="S2478" i="1" s="1"/>
  <c r="R2479" i="1"/>
  <c r="S2479" i="1" s="1"/>
  <c r="R2480" i="1"/>
  <c r="S2480" i="1" s="1"/>
  <c r="R2481" i="1"/>
  <c r="S2481" i="1" s="1"/>
  <c r="R2482" i="1"/>
  <c r="S2482" i="1" s="1"/>
  <c r="R2483" i="1"/>
  <c r="S2483" i="1" s="1"/>
  <c r="R2484" i="1"/>
  <c r="S2484" i="1" s="1"/>
  <c r="R2485" i="1"/>
  <c r="S2485" i="1" s="1"/>
  <c r="R2486" i="1"/>
  <c r="S2486" i="1" s="1"/>
  <c r="R2487" i="1"/>
  <c r="S2487" i="1" s="1"/>
  <c r="R2488" i="1"/>
  <c r="S2488" i="1" s="1"/>
  <c r="R2489" i="1"/>
  <c r="S2489" i="1" s="1"/>
  <c r="R2490" i="1"/>
  <c r="S2490" i="1" s="1"/>
  <c r="R2491" i="1"/>
  <c r="S2491" i="1" s="1"/>
  <c r="R2492" i="1"/>
  <c r="S2492" i="1" s="1"/>
  <c r="R2493" i="1"/>
  <c r="S2493" i="1" s="1"/>
  <c r="R2494" i="1"/>
  <c r="S2494" i="1" s="1"/>
  <c r="R2495" i="1"/>
  <c r="S2495" i="1" s="1"/>
  <c r="R2496" i="1"/>
  <c r="S2496" i="1" s="1"/>
  <c r="R2497" i="1"/>
  <c r="S2497" i="1" s="1"/>
  <c r="R2498" i="1"/>
  <c r="S2498" i="1" s="1"/>
  <c r="R2499" i="1"/>
  <c r="S2499" i="1" s="1"/>
  <c r="R2500" i="1"/>
  <c r="S2500" i="1" s="1"/>
  <c r="R2501" i="1"/>
  <c r="S2501" i="1" s="1"/>
  <c r="R2502" i="1"/>
  <c r="S2502" i="1" s="1"/>
  <c r="R2503" i="1"/>
  <c r="S2503" i="1" s="1"/>
  <c r="R2504" i="1"/>
  <c r="S2504" i="1" s="1"/>
  <c r="R2505" i="1"/>
  <c r="S2505" i="1" s="1"/>
  <c r="R2506" i="1"/>
  <c r="S2506" i="1" s="1"/>
  <c r="R2507" i="1"/>
  <c r="S2507" i="1" s="1"/>
  <c r="R2508" i="1"/>
  <c r="S2508" i="1" s="1"/>
  <c r="R2509" i="1"/>
  <c r="S2509" i="1" s="1"/>
  <c r="R2510" i="1"/>
  <c r="S2510" i="1" s="1"/>
  <c r="R2511" i="1"/>
  <c r="S2511" i="1" s="1"/>
  <c r="R2512" i="1"/>
  <c r="S2512" i="1" s="1"/>
  <c r="R2513" i="1"/>
  <c r="S2513" i="1" s="1"/>
  <c r="R2514" i="1"/>
  <c r="S2514" i="1" s="1"/>
  <c r="R2515" i="1"/>
  <c r="S2515" i="1" s="1"/>
  <c r="R2516" i="1"/>
  <c r="S2516" i="1" s="1"/>
  <c r="R2517" i="1"/>
  <c r="S2517" i="1" s="1"/>
  <c r="R2518" i="1"/>
  <c r="S2518" i="1" s="1"/>
  <c r="R2519" i="1"/>
  <c r="S2519" i="1" s="1"/>
  <c r="R2520" i="1"/>
  <c r="S2520" i="1" s="1"/>
  <c r="R2521" i="1"/>
  <c r="S2521" i="1" s="1"/>
  <c r="R2522" i="1"/>
  <c r="S2522" i="1" s="1"/>
  <c r="R2523" i="1"/>
  <c r="S2523" i="1" s="1"/>
  <c r="R2524" i="1"/>
  <c r="S2524" i="1" s="1"/>
  <c r="R2525" i="1"/>
  <c r="S2525" i="1" s="1"/>
  <c r="R2526" i="1"/>
  <c r="S2526" i="1" s="1"/>
  <c r="R2527" i="1"/>
  <c r="S2527" i="1" s="1"/>
  <c r="R2528" i="1"/>
  <c r="S2528" i="1" s="1"/>
  <c r="R2529" i="1"/>
  <c r="S2529" i="1" s="1"/>
  <c r="R2530" i="1"/>
  <c r="S2530" i="1" s="1"/>
  <c r="R2531" i="1"/>
  <c r="S2531" i="1" s="1"/>
  <c r="R2532" i="1"/>
  <c r="S2532" i="1" s="1"/>
  <c r="R2533" i="1"/>
  <c r="S2533" i="1" s="1"/>
  <c r="R2534" i="1"/>
  <c r="S2534" i="1" s="1"/>
  <c r="R2535" i="1"/>
  <c r="S2535" i="1" s="1"/>
  <c r="R2536" i="1"/>
  <c r="S2536" i="1" s="1"/>
  <c r="R2537" i="1"/>
  <c r="S2537" i="1" s="1"/>
  <c r="R2538" i="1"/>
  <c r="S2538" i="1" s="1"/>
  <c r="R2539" i="1"/>
  <c r="S2539" i="1" s="1"/>
  <c r="R2540" i="1"/>
  <c r="S2540" i="1" s="1"/>
  <c r="R2541" i="1"/>
  <c r="S2541" i="1" s="1"/>
  <c r="R2542" i="1"/>
  <c r="S2542" i="1" s="1"/>
  <c r="R2543" i="1"/>
  <c r="S2543" i="1" s="1"/>
  <c r="R2544" i="1"/>
  <c r="S2544" i="1" s="1"/>
  <c r="R2545" i="1"/>
  <c r="S2545" i="1" s="1"/>
  <c r="R2546" i="1"/>
  <c r="S2546" i="1" s="1"/>
  <c r="R2547" i="1"/>
  <c r="S2547" i="1" s="1"/>
  <c r="R2548" i="1"/>
  <c r="S2548" i="1" s="1"/>
  <c r="R2549" i="1"/>
  <c r="S2549" i="1" s="1"/>
  <c r="R2550" i="1"/>
  <c r="S2550" i="1" s="1"/>
  <c r="R2551" i="1"/>
  <c r="S2551" i="1" s="1"/>
  <c r="R2552" i="1"/>
  <c r="S2552" i="1" s="1"/>
  <c r="R2553" i="1"/>
  <c r="S2553" i="1" s="1"/>
  <c r="R2554" i="1"/>
  <c r="S2554" i="1" s="1"/>
  <c r="R2555" i="1"/>
  <c r="S2555" i="1" s="1"/>
  <c r="R2556" i="1"/>
  <c r="S2556" i="1" s="1"/>
  <c r="R2557" i="1"/>
  <c r="S2557" i="1" s="1"/>
  <c r="R2558" i="1"/>
  <c r="S2558" i="1" s="1"/>
  <c r="R2559" i="1"/>
  <c r="S2559" i="1" s="1"/>
  <c r="R2560" i="1"/>
  <c r="S2560" i="1" s="1"/>
  <c r="R2561" i="1"/>
  <c r="S2561" i="1" s="1"/>
  <c r="R2562" i="1"/>
  <c r="S2562" i="1" s="1"/>
  <c r="R2563" i="1"/>
  <c r="S2563" i="1" s="1"/>
  <c r="R2564" i="1"/>
  <c r="S2564" i="1" s="1"/>
  <c r="R2565" i="1"/>
  <c r="S2565" i="1" s="1"/>
  <c r="R2566" i="1"/>
  <c r="S2566" i="1" s="1"/>
  <c r="R2567" i="1"/>
  <c r="S2567" i="1" s="1"/>
  <c r="R2568" i="1"/>
  <c r="S2568" i="1" s="1"/>
  <c r="R2569" i="1"/>
  <c r="S2569" i="1" s="1"/>
  <c r="R2570" i="1"/>
  <c r="S2570" i="1" s="1"/>
  <c r="R2571" i="1"/>
  <c r="S2571" i="1" s="1"/>
  <c r="R2572" i="1"/>
  <c r="S2572" i="1" s="1"/>
  <c r="R2573" i="1"/>
  <c r="S2573" i="1" s="1"/>
  <c r="R2574" i="1"/>
  <c r="S2574" i="1" s="1"/>
  <c r="R2575" i="1"/>
  <c r="S2575" i="1" s="1"/>
  <c r="R2576" i="1"/>
  <c r="S2576" i="1" s="1"/>
  <c r="R2577" i="1"/>
  <c r="S2577" i="1" s="1"/>
  <c r="R2578" i="1"/>
  <c r="S2578" i="1" s="1"/>
  <c r="R2579" i="1"/>
  <c r="S2579" i="1" s="1"/>
  <c r="R2580" i="1"/>
  <c r="S2580" i="1" s="1"/>
  <c r="R2581" i="1"/>
  <c r="S2581" i="1" s="1"/>
  <c r="R2582" i="1"/>
  <c r="S2582" i="1" s="1"/>
  <c r="R2583" i="1"/>
  <c r="S2583" i="1" s="1"/>
  <c r="R2584" i="1"/>
  <c r="S2584" i="1" s="1"/>
  <c r="R2585" i="1"/>
  <c r="S2585" i="1" s="1"/>
  <c r="R2586" i="1"/>
  <c r="S2586" i="1" s="1"/>
  <c r="R2587" i="1"/>
  <c r="S2587" i="1" s="1"/>
  <c r="R2588" i="1"/>
  <c r="S2588" i="1" s="1"/>
  <c r="R2589" i="1"/>
  <c r="S2589" i="1" s="1"/>
  <c r="R2590" i="1"/>
  <c r="S2590" i="1" s="1"/>
  <c r="R2591" i="1"/>
  <c r="S2591" i="1" s="1"/>
  <c r="R2592" i="1"/>
  <c r="S2592" i="1" s="1"/>
  <c r="R2593" i="1"/>
  <c r="S2593" i="1" s="1"/>
  <c r="R2594" i="1"/>
  <c r="S2594" i="1" s="1"/>
  <c r="R2595" i="1"/>
  <c r="S2595" i="1" s="1"/>
  <c r="R2596" i="1"/>
  <c r="S2596" i="1" s="1"/>
  <c r="R2597" i="1"/>
  <c r="S2597" i="1" s="1"/>
  <c r="R2598" i="1"/>
  <c r="S2598" i="1" s="1"/>
  <c r="R2599" i="1"/>
  <c r="S2599" i="1" s="1"/>
  <c r="R2600" i="1"/>
  <c r="S2600" i="1" s="1"/>
  <c r="R2601" i="1"/>
  <c r="S2601" i="1" s="1"/>
  <c r="R2602" i="1"/>
  <c r="S2602" i="1" s="1"/>
  <c r="R2603" i="1"/>
  <c r="S2603" i="1" s="1"/>
  <c r="R2604" i="1"/>
  <c r="S2604" i="1" s="1"/>
  <c r="R2605" i="1"/>
  <c r="S2605" i="1" s="1"/>
  <c r="R2606" i="1"/>
  <c r="S2606" i="1" s="1"/>
  <c r="R2607" i="1"/>
  <c r="S2607" i="1" s="1"/>
  <c r="R2608" i="1"/>
  <c r="S2608" i="1" s="1"/>
  <c r="R2609" i="1"/>
  <c r="S2609" i="1" s="1"/>
  <c r="R2610" i="1"/>
  <c r="S2610" i="1" s="1"/>
  <c r="R2611" i="1"/>
  <c r="S2611" i="1" s="1"/>
  <c r="R2612" i="1"/>
  <c r="S2612" i="1" s="1"/>
  <c r="R2613" i="1"/>
  <c r="S2613" i="1" s="1"/>
  <c r="R2614" i="1"/>
  <c r="S2614" i="1" s="1"/>
  <c r="R2615" i="1"/>
  <c r="S2615" i="1" s="1"/>
  <c r="R2616" i="1"/>
  <c r="S2616" i="1" s="1"/>
  <c r="R2617" i="1"/>
  <c r="S2617" i="1" s="1"/>
  <c r="R2618" i="1"/>
  <c r="S2618" i="1" s="1"/>
  <c r="R2619" i="1"/>
  <c r="S2619" i="1" s="1"/>
  <c r="R2620" i="1"/>
  <c r="S2620" i="1" s="1"/>
  <c r="R2621" i="1"/>
  <c r="S2621" i="1" s="1"/>
  <c r="R2622" i="1"/>
  <c r="S2622" i="1" s="1"/>
  <c r="R2623" i="1"/>
  <c r="S2623" i="1" s="1"/>
  <c r="R2624" i="1"/>
  <c r="S2624" i="1" s="1"/>
  <c r="R2625" i="1"/>
  <c r="S2625" i="1" s="1"/>
  <c r="R2626" i="1"/>
  <c r="S2626" i="1" s="1"/>
  <c r="R2627" i="1"/>
  <c r="S2627" i="1" s="1"/>
  <c r="R2628" i="1"/>
  <c r="S2628" i="1" s="1"/>
  <c r="R2629" i="1"/>
  <c r="S2629" i="1" s="1"/>
  <c r="R2630" i="1"/>
  <c r="S2630" i="1" s="1"/>
  <c r="R2631" i="1"/>
  <c r="S2631" i="1" s="1"/>
  <c r="R2632" i="1"/>
  <c r="S2632" i="1" s="1"/>
  <c r="R2633" i="1"/>
  <c r="S2633" i="1" s="1"/>
  <c r="R2634" i="1"/>
  <c r="S2634" i="1" s="1"/>
  <c r="R2635" i="1"/>
  <c r="S2635" i="1" s="1"/>
  <c r="R2636" i="1"/>
  <c r="S2636" i="1" s="1"/>
  <c r="R2637" i="1"/>
  <c r="S2637" i="1" s="1"/>
  <c r="R2638" i="1"/>
  <c r="S2638" i="1" s="1"/>
  <c r="R2639" i="1"/>
  <c r="S2639" i="1" s="1"/>
  <c r="R2640" i="1"/>
  <c r="S2640" i="1" s="1"/>
  <c r="R2641" i="1"/>
  <c r="S2641" i="1" s="1"/>
  <c r="R2642" i="1"/>
  <c r="S2642" i="1" s="1"/>
  <c r="R2643" i="1"/>
  <c r="S2643" i="1" s="1"/>
  <c r="R2644" i="1"/>
  <c r="S2644" i="1" s="1"/>
  <c r="R2645" i="1"/>
  <c r="S2645" i="1" s="1"/>
  <c r="R2646" i="1"/>
  <c r="S2646" i="1" s="1"/>
  <c r="R2647" i="1"/>
  <c r="S2647" i="1" s="1"/>
  <c r="R2648" i="1"/>
  <c r="S2648" i="1" s="1"/>
  <c r="R2649" i="1"/>
  <c r="S2649" i="1" s="1"/>
  <c r="R2650" i="1"/>
  <c r="S2650" i="1" s="1"/>
  <c r="R2651" i="1"/>
  <c r="S2651" i="1" s="1"/>
  <c r="R2652" i="1"/>
  <c r="S2652" i="1" s="1"/>
  <c r="R2653" i="1"/>
  <c r="S2653" i="1" s="1"/>
  <c r="R2654" i="1"/>
  <c r="S2654" i="1" s="1"/>
  <c r="R2655" i="1"/>
  <c r="S2655" i="1" s="1"/>
  <c r="R2656" i="1"/>
  <c r="S2656" i="1" s="1"/>
  <c r="R2657" i="1"/>
  <c r="S2657" i="1" s="1"/>
  <c r="R2658" i="1"/>
  <c r="S2658" i="1" s="1"/>
  <c r="R2659" i="1"/>
  <c r="S2659" i="1" s="1"/>
  <c r="R2660" i="1"/>
  <c r="S2660" i="1" s="1"/>
  <c r="R2661" i="1"/>
  <c r="S2661" i="1" s="1"/>
  <c r="R2662" i="1"/>
  <c r="S2662" i="1" s="1"/>
  <c r="R2663" i="1"/>
  <c r="S2663" i="1" s="1"/>
  <c r="R2664" i="1"/>
  <c r="S2664" i="1" s="1"/>
  <c r="R2665" i="1"/>
  <c r="S2665" i="1" s="1"/>
  <c r="R2666" i="1"/>
  <c r="S2666" i="1" s="1"/>
  <c r="R2667" i="1"/>
  <c r="S2667" i="1" s="1"/>
  <c r="R2668" i="1"/>
  <c r="S2668" i="1" s="1"/>
  <c r="R2669" i="1"/>
  <c r="S2669" i="1" s="1"/>
  <c r="R2670" i="1"/>
  <c r="S2670" i="1" s="1"/>
  <c r="R2671" i="1"/>
  <c r="S2671" i="1" s="1"/>
  <c r="R2672" i="1"/>
  <c r="S2672" i="1" s="1"/>
  <c r="R2673" i="1"/>
  <c r="S2673" i="1" s="1"/>
  <c r="R2674" i="1"/>
  <c r="S2674" i="1" s="1"/>
  <c r="R2675" i="1"/>
  <c r="S2675" i="1" s="1"/>
  <c r="R2676" i="1"/>
  <c r="S2676" i="1" s="1"/>
  <c r="R2677" i="1"/>
  <c r="S2677" i="1" s="1"/>
  <c r="R2678" i="1"/>
  <c r="S2678" i="1" s="1"/>
  <c r="R2679" i="1"/>
  <c r="S2679" i="1" s="1"/>
  <c r="R2680" i="1"/>
  <c r="S2680" i="1" s="1"/>
  <c r="R2681" i="1"/>
  <c r="S2681" i="1" s="1"/>
  <c r="R2682" i="1"/>
  <c r="S2682" i="1" s="1"/>
  <c r="R2683" i="1"/>
  <c r="S2683" i="1" s="1"/>
  <c r="R2684" i="1"/>
  <c r="S2684" i="1" s="1"/>
  <c r="R2685" i="1"/>
  <c r="S2685" i="1" s="1"/>
  <c r="R2686" i="1"/>
  <c r="S2686" i="1" s="1"/>
  <c r="R2687" i="1"/>
  <c r="S2687" i="1" s="1"/>
  <c r="R2688" i="1"/>
  <c r="S2688" i="1" s="1"/>
  <c r="R2689" i="1"/>
  <c r="S2689" i="1" s="1"/>
  <c r="R2690" i="1"/>
  <c r="S2690" i="1" s="1"/>
  <c r="R2691" i="1"/>
  <c r="S2691" i="1" s="1"/>
  <c r="R2692" i="1"/>
  <c r="S2692" i="1" s="1"/>
  <c r="R2693" i="1"/>
  <c r="S2693" i="1" s="1"/>
  <c r="R2694" i="1"/>
  <c r="S2694" i="1" s="1"/>
  <c r="R2695" i="1"/>
  <c r="S2695" i="1" s="1"/>
  <c r="R2696" i="1"/>
  <c r="S2696" i="1" s="1"/>
  <c r="R2697" i="1"/>
  <c r="S2697" i="1" s="1"/>
  <c r="R2698" i="1"/>
  <c r="S2698" i="1" s="1"/>
  <c r="R2699" i="1"/>
  <c r="S2699" i="1" s="1"/>
  <c r="R2700" i="1"/>
  <c r="S2700" i="1" s="1"/>
  <c r="R2701" i="1"/>
  <c r="S2701" i="1" s="1"/>
  <c r="R2702" i="1"/>
  <c r="S2702" i="1" s="1"/>
  <c r="R2703" i="1"/>
  <c r="S2703" i="1" s="1"/>
  <c r="R2704" i="1"/>
  <c r="S2704" i="1" s="1"/>
  <c r="R2705" i="1"/>
  <c r="S2705" i="1" s="1"/>
  <c r="R2706" i="1"/>
  <c r="S2706" i="1" s="1"/>
  <c r="R2707" i="1"/>
  <c r="S2707" i="1" s="1"/>
  <c r="R2708" i="1"/>
  <c r="S2708" i="1" s="1"/>
  <c r="R2709" i="1"/>
  <c r="S2709" i="1" s="1"/>
  <c r="R2710" i="1"/>
  <c r="S2710" i="1" s="1"/>
  <c r="R2711" i="1"/>
  <c r="S2711" i="1" s="1"/>
  <c r="R2712" i="1"/>
  <c r="S2712" i="1" s="1"/>
  <c r="R2713" i="1"/>
  <c r="S2713" i="1" s="1"/>
  <c r="R2714" i="1"/>
  <c r="S2714" i="1" s="1"/>
  <c r="R2715" i="1"/>
  <c r="S2715" i="1" s="1"/>
  <c r="R2716" i="1"/>
  <c r="S2716" i="1" s="1"/>
  <c r="R2717" i="1"/>
  <c r="S2717" i="1" s="1"/>
  <c r="R2718" i="1"/>
  <c r="S2718" i="1" s="1"/>
  <c r="R2719" i="1"/>
  <c r="S2719" i="1" s="1"/>
  <c r="R2720" i="1"/>
  <c r="S2720" i="1" s="1"/>
  <c r="R2721" i="1"/>
  <c r="S2721" i="1" s="1"/>
  <c r="R2722" i="1"/>
  <c r="S2722" i="1" s="1"/>
  <c r="R2723" i="1"/>
  <c r="S2723" i="1" s="1"/>
  <c r="R2724" i="1"/>
  <c r="S2724" i="1" s="1"/>
  <c r="R2725" i="1"/>
  <c r="S2725" i="1" s="1"/>
  <c r="R2726" i="1"/>
  <c r="S2726" i="1" s="1"/>
  <c r="R2727" i="1"/>
  <c r="S2727" i="1" s="1"/>
  <c r="R2728" i="1"/>
  <c r="S2728" i="1" s="1"/>
  <c r="R2729" i="1"/>
  <c r="S2729" i="1" s="1"/>
  <c r="R2730" i="1"/>
  <c r="S2730" i="1" s="1"/>
  <c r="R2731" i="1"/>
  <c r="S2731" i="1" s="1"/>
  <c r="R2732" i="1"/>
  <c r="S2732" i="1" s="1"/>
  <c r="R2733" i="1"/>
  <c r="S2733" i="1" s="1"/>
  <c r="R2734" i="1"/>
  <c r="S2734" i="1" s="1"/>
  <c r="R2735" i="1"/>
  <c r="S2735" i="1" s="1"/>
  <c r="R2736" i="1"/>
  <c r="S2736" i="1" s="1"/>
  <c r="R2737" i="1"/>
  <c r="S2737" i="1" s="1"/>
  <c r="R2738" i="1"/>
  <c r="S2738" i="1" s="1"/>
  <c r="R2739" i="1"/>
  <c r="S2739" i="1" s="1"/>
  <c r="R2740" i="1"/>
  <c r="S2740" i="1" s="1"/>
  <c r="R2741" i="1"/>
  <c r="S2741" i="1" s="1"/>
  <c r="R2742" i="1"/>
  <c r="S2742" i="1" s="1"/>
  <c r="R2743" i="1"/>
  <c r="S2743" i="1" s="1"/>
  <c r="R2744" i="1"/>
  <c r="S2744" i="1" s="1"/>
  <c r="R2745" i="1"/>
  <c r="S2745" i="1" s="1"/>
  <c r="R2746" i="1"/>
  <c r="S2746" i="1" s="1"/>
  <c r="R2747" i="1"/>
  <c r="S2747" i="1" s="1"/>
  <c r="R2748" i="1"/>
  <c r="S2748" i="1" s="1"/>
  <c r="R2749" i="1"/>
  <c r="S2749" i="1" s="1"/>
  <c r="R2750" i="1"/>
  <c r="S2750" i="1" s="1"/>
  <c r="R2751" i="1"/>
  <c r="S2751" i="1" s="1"/>
  <c r="R2752" i="1"/>
  <c r="S2752" i="1" s="1"/>
  <c r="R2753" i="1"/>
  <c r="S2753" i="1" s="1"/>
  <c r="R2754" i="1"/>
  <c r="S2754" i="1" s="1"/>
  <c r="R2755" i="1"/>
  <c r="S2755" i="1" s="1"/>
  <c r="R2756" i="1"/>
  <c r="S2756" i="1" s="1"/>
  <c r="R2757" i="1"/>
  <c r="S2757" i="1" s="1"/>
  <c r="R2758" i="1"/>
  <c r="S2758" i="1" s="1"/>
  <c r="R2759" i="1"/>
  <c r="S2759" i="1" s="1"/>
  <c r="R2760" i="1"/>
  <c r="S2760" i="1" s="1"/>
  <c r="R2761" i="1"/>
  <c r="S2761" i="1" s="1"/>
  <c r="R2762" i="1"/>
  <c r="S2762" i="1" s="1"/>
  <c r="R2763" i="1"/>
  <c r="S2763" i="1" s="1"/>
  <c r="R2764" i="1"/>
  <c r="S2764" i="1" s="1"/>
  <c r="R2765" i="1"/>
  <c r="S2765" i="1" s="1"/>
  <c r="R2766" i="1"/>
  <c r="S2766" i="1" s="1"/>
  <c r="R2767" i="1"/>
  <c r="S2767" i="1" s="1"/>
  <c r="R2768" i="1"/>
  <c r="S2768" i="1" s="1"/>
  <c r="R2769" i="1"/>
  <c r="S2769" i="1" s="1"/>
  <c r="R2770" i="1"/>
  <c r="S2770" i="1" s="1"/>
  <c r="R2771" i="1"/>
  <c r="S2771" i="1" s="1"/>
  <c r="R2772" i="1"/>
  <c r="S2772" i="1" s="1"/>
  <c r="R2773" i="1"/>
  <c r="S2773" i="1" s="1"/>
  <c r="R2774" i="1"/>
  <c r="S2774" i="1" s="1"/>
  <c r="R2775" i="1"/>
  <c r="S2775" i="1" s="1"/>
  <c r="R2776" i="1"/>
  <c r="S2776" i="1" s="1"/>
  <c r="R2777" i="1"/>
  <c r="S2777" i="1" s="1"/>
  <c r="R2778" i="1"/>
  <c r="S2778" i="1" s="1"/>
  <c r="R2779" i="1"/>
  <c r="S2779" i="1" s="1"/>
  <c r="R2780" i="1"/>
  <c r="S2780" i="1" s="1"/>
  <c r="R2781" i="1"/>
  <c r="S2781" i="1" s="1"/>
  <c r="R2782" i="1"/>
  <c r="S2782" i="1" s="1"/>
  <c r="R2783" i="1"/>
  <c r="S2783" i="1" s="1"/>
  <c r="R2784" i="1"/>
  <c r="S2784" i="1" s="1"/>
  <c r="R2785" i="1"/>
  <c r="S2785" i="1" s="1"/>
  <c r="R2786" i="1"/>
  <c r="S2786" i="1" s="1"/>
  <c r="R2787" i="1"/>
  <c r="S2787" i="1" s="1"/>
  <c r="R2788" i="1"/>
  <c r="S2788" i="1" s="1"/>
  <c r="R2789" i="1"/>
  <c r="S2789" i="1" s="1"/>
  <c r="R2790" i="1"/>
  <c r="S2790" i="1" s="1"/>
  <c r="R2791" i="1"/>
  <c r="S2791" i="1" s="1"/>
  <c r="R2792" i="1"/>
  <c r="S2792" i="1" s="1"/>
  <c r="R2793" i="1"/>
  <c r="S2793" i="1" s="1"/>
  <c r="R2794" i="1"/>
  <c r="S2794" i="1" s="1"/>
  <c r="R2795" i="1"/>
  <c r="S2795" i="1" s="1"/>
  <c r="R2796" i="1"/>
  <c r="S2796" i="1" s="1"/>
  <c r="R2797" i="1"/>
  <c r="S2797" i="1" s="1"/>
  <c r="R2798" i="1"/>
  <c r="S2798" i="1" s="1"/>
  <c r="R2799" i="1"/>
  <c r="S2799" i="1" s="1"/>
  <c r="R2800" i="1"/>
  <c r="S2800" i="1" s="1"/>
  <c r="R2801" i="1"/>
  <c r="S2801" i="1" s="1"/>
  <c r="R2802" i="1"/>
  <c r="S2802" i="1" s="1"/>
  <c r="R2803" i="1"/>
  <c r="S2803" i="1" s="1"/>
  <c r="R2804" i="1"/>
  <c r="S2804" i="1" s="1"/>
  <c r="R2805" i="1"/>
  <c r="S2805" i="1" s="1"/>
  <c r="R2806" i="1"/>
  <c r="S2806" i="1" s="1"/>
  <c r="R2807" i="1"/>
  <c r="S2807" i="1" s="1"/>
  <c r="R2808" i="1"/>
  <c r="S2808" i="1" s="1"/>
  <c r="R2809" i="1"/>
  <c r="S2809" i="1" s="1"/>
  <c r="R2810" i="1"/>
  <c r="S2810" i="1" s="1"/>
  <c r="R2811" i="1"/>
  <c r="S2811" i="1" s="1"/>
  <c r="R2812" i="1"/>
  <c r="S2812" i="1" s="1"/>
  <c r="R2813" i="1"/>
  <c r="S2813" i="1" s="1"/>
  <c r="R2814" i="1"/>
  <c r="S2814" i="1" s="1"/>
  <c r="R2815" i="1"/>
  <c r="S2815" i="1" s="1"/>
  <c r="R2816" i="1"/>
  <c r="S2816" i="1" s="1"/>
  <c r="R2817" i="1"/>
  <c r="S2817" i="1" s="1"/>
  <c r="R2818" i="1"/>
  <c r="S2818" i="1" s="1"/>
  <c r="R2819" i="1"/>
  <c r="S2819" i="1" s="1"/>
  <c r="R2820" i="1"/>
  <c r="S2820" i="1" s="1"/>
  <c r="R2821" i="1"/>
  <c r="S2821" i="1" s="1"/>
  <c r="R2822" i="1"/>
  <c r="S2822" i="1" s="1"/>
  <c r="R2823" i="1"/>
  <c r="S2823" i="1" s="1"/>
  <c r="R2824" i="1"/>
  <c r="S2824" i="1" s="1"/>
  <c r="R2825" i="1"/>
  <c r="S2825" i="1" s="1"/>
  <c r="R2826" i="1"/>
  <c r="S2826" i="1" s="1"/>
  <c r="R2827" i="1"/>
  <c r="S2827" i="1" s="1"/>
  <c r="R2828" i="1"/>
  <c r="S2828" i="1" s="1"/>
  <c r="R2829" i="1"/>
  <c r="S2829" i="1" s="1"/>
  <c r="R2830" i="1"/>
  <c r="S2830" i="1" s="1"/>
  <c r="R2831" i="1"/>
  <c r="S2831" i="1" s="1"/>
  <c r="R2832" i="1"/>
  <c r="S2832" i="1" s="1"/>
  <c r="R2833" i="1"/>
  <c r="S2833" i="1" s="1"/>
  <c r="R2834" i="1"/>
  <c r="S2834" i="1" s="1"/>
  <c r="R2835" i="1"/>
  <c r="S2835" i="1" s="1"/>
  <c r="R2836" i="1"/>
  <c r="S2836" i="1" s="1"/>
  <c r="R2837" i="1"/>
  <c r="S2837" i="1" s="1"/>
  <c r="R2838" i="1"/>
  <c r="S2838" i="1" s="1"/>
  <c r="R2839" i="1"/>
  <c r="S2839" i="1" s="1"/>
  <c r="R2840" i="1"/>
  <c r="S2840" i="1" s="1"/>
  <c r="R2841" i="1"/>
  <c r="S2841" i="1" s="1"/>
  <c r="R2842" i="1"/>
  <c r="S2842" i="1" s="1"/>
  <c r="R2843" i="1"/>
  <c r="S2843" i="1" s="1"/>
  <c r="R2844" i="1"/>
  <c r="S2844" i="1" s="1"/>
  <c r="R2845" i="1"/>
  <c r="S2845" i="1" s="1"/>
  <c r="R2846" i="1"/>
  <c r="S2846" i="1" s="1"/>
  <c r="R2847" i="1"/>
  <c r="S2847" i="1" s="1"/>
  <c r="R2848" i="1"/>
  <c r="S2848" i="1" s="1"/>
  <c r="R2849" i="1"/>
  <c r="S2849" i="1" s="1"/>
  <c r="R2850" i="1"/>
  <c r="S2850" i="1" s="1"/>
  <c r="R2851" i="1"/>
  <c r="S2851" i="1" s="1"/>
  <c r="R2852" i="1"/>
  <c r="S2852" i="1" s="1"/>
  <c r="R2853" i="1"/>
  <c r="S2853" i="1" s="1"/>
  <c r="R2854" i="1"/>
  <c r="S2854" i="1" s="1"/>
  <c r="R2855" i="1"/>
  <c r="S2855" i="1" s="1"/>
  <c r="R2856" i="1"/>
  <c r="S2856" i="1" s="1"/>
  <c r="R2857" i="1"/>
  <c r="S2857" i="1" s="1"/>
  <c r="R2858" i="1"/>
  <c r="S2858" i="1" s="1"/>
  <c r="R2859" i="1"/>
  <c r="S2859" i="1" s="1"/>
  <c r="R2860" i="1"/>
  <c r="S2860" i="1" s="1"/>
  <c r="R2861" i="1"/>
  <c r="S2861" i="1" s="1"/>
  <c r="R2862" i="1"/>
  <c r="S2862" i="1" s="1"/>
  <c r="R2863" i="1"/>
  <c r="S2863" i="1" s="1"/>
  <c r="R2864" i="1"/>
  <c r="S2864" i="1" s="1"/>
  <c r="R2865" i="1"/>
  <c r="S2865" i="1" s="1"/>
  <c r="R2866" i="1"/>
  <c r="S2866" i="1" s="1"/>
  <c r="R2867" i="1"/>
  <c r="S2867" i="1" s="1"/>
  <c r="R2868" i="1"/>
  <c r="S2868" i="1" s="1"/>
  <c r="R2869" i="1"/>
  <c r="S2869" i="1" s="1"/>
  <c r="R2870" i="1"/>
  <c r="S2870" i="1" s="1"/>
  <c r="R2871" i="1"/>
  <c r="S2871" i="1" s="1"/>
  <c r="R2872" i="1"/>
  <c r="S2872" i="1" s="1"/>
  <c r="R2873" i="1"/>
  <c r="S2873" i="1" s="1"/>
  <c r="R2874" i="1"/>
  <c r="S2874" i="1" s="1"/>
  <c r="R2875" i="1"/>
  <c r="S2875" i="1" s="1"/>
  <c r="R2876" i="1"/>
  <c r="S2876" i="1" s="1"/>
  <c r="R2877" i="1"/>
  <c r="S2877" i="1" s="1"/>
  <c r="R2878" i="1"/>
  <c r="S2878" i="1" s="1"/>
  <c r="R2879" i="1"/>
  <c r="S2879" i="1" s="1"/>
  <c r="R2880" i="1"/>
  <c r="S2880" i="1" s="1"/>
  <c r="R2881" i="1"/>
  <c r="S2881" i="1" s="1"/>
  <c r="R2882" i="1"/>
  <c r="S2882" i="1" s="1"/>
  <c r="R2883" i="1"/>
  <c r="S2883" i="1" s="1"/>
  <c r="R2884" i="1"/>
  <c r="S2884" i="1" s="1"/>
  <c r="R2885" i="1"/>
  <c r="S2885" i="1" s="1"/>
  <c r="R2886" i="1"/>
  <c r="S2886" i="1" s="1"/>
  <c r="R2887" i="1"/>
  <c r="S2887" i="1" s="1"/>
  <c r="R2888" i="1"/>
  <c r="S2888" i="1" s="1"/>
  <c r="R2889" i="1"/>
  <c r="S2889" i="1" s="1"/>
  <c r="R2890" i="1"/>
  <c r="S2890" i="1" s="1"/>
  <c r="R2891" i="1"/>
  <c r="S2891" i="1" s="1"/>
  <c r="R2892" i="1"/>
  <c r="S2892" i="1" s="1"/>
  <c r="R2893" i="1"/>
  <c r="S2893" i="1" s="1"/>
  <c r="R2894" i="1"/>
  <c r="S2894" i="1" s="1"/>
  <c r="R2895" i="1"/>
  <c r="S2895" i="1" s="1"/>
  <c r="R2896" i="1"/>
  <c r="S2896" i="1" s="1"/>
  <c r="R2897" i="1"/>
  <c r="S2897" i="1" s="1"/>
  <c r="R2898" i="1"/>
  <c r="S2898" i="1" s="1"/>
  <c r="R2899" i="1"/>
  <c r="S2899" i="1" s="1"/>
  <c r="R2900" i="1"/>
  <c r="S2900" i="1" s="1"/>
  <c r="R2901" i="1"/>
  <c r="S2901" i="1" s="1"/>
  <c r="R2902" i="1"/>
  <c r="S2902" i="1" s="1"/>
  <c r="R2903" i="1"/>
  <c r="S2903" i="1" s="1"/>
  <c r="R2904" i="1"/>
  <c r="S2904" i="1" s="1"/>
  <c r="R2905" i="1"/>
  <c r="S2905" i="1" s="1"/>
  <c r="R2906" i="1"/>
  <c r="S2906" i="1" s="1"/>
  <c r="R2907" i="1"/>
  <c r="S2907" i="1" s="1"/>
  <c r="R2908" i="1"/>
  <c r="S2908" i="1" s="1"/>
  <c r="R2909" i="1"/>
  <c r="S2909" i="1" s="1"/>
  <c r="R2910" i="1"/>
  <c r="S2910" i="1" s="1"/>
  <c r="R2911" i="1"/>
  <c r="S2911" i="1" s="1"/>
  <c r="R2912" i="1"/>
  <c r="S2912" i="1" s="1"/>
  <c r="R2913" i="1"/>
  <c r="S2913" i="1" s="1"/>
  <c r="R2914" i="1"/>
  <c r="S2914" i="1" s="1"/>
  <c r="R2915" i="1"/>
  <c r="S2915" i="1" s="1"/>
  <c r="R2916" i="1"/>
  <c r="S2916" i="1" s="1"/>
  <c r="R2917" i="1"/>
  <c r="S2917" i="1" s="1"/>
  <c r="R2918" i="1"/>
  <c r="S2918" i="1" s="1"/>
  <c r="R2919" i="1"/>
  <c r="S2919" i="1" s="1"/>
  <c r="R2920" i="1"/>
  <c r="S2920" i="1" s="1"/>
  <c r="R2921" i="1"/>
  <c r="S2921" i="1" s="1"/>
  <c r="R2922" i="1"/>
  <c r="S2922" i="1" s="1"/>
  <c r="R2923" i="1"/>
  <c r="S2923" i="1" s="1"/>
  <c r="R2924" i="1"/>
  <c r="S2924" i="1" s="1"/>
  <c r="R2925" i="1"/>
  <c r="S2925" i="1" s="1"/>
  <c r="R2926" i="1"/>
  <c r="S2926" i="1" s="1"/>
  <c r="R2927" i="1"/>
  <c r="S2927" i="1" s="1"/>
  <c r="R2928" i="1"/>
  <c r="S2928" i="1" s="1"/>
  <c r="R2929" i="1"/>
  <c r="S2929" i="1" s="1"/>
  <c r="R2930" i="1"/>
  <c r="S2930" i="1" s="1"/>
  <c r="R2931" i="1"/>
  <c r="S2931" i="1" s="1"/>
  <c r="R2932" i="1"/>
  <c r="S2932" i="1" s="1"/>
  <c r="R2933" i="1"/>
  <c r="S2933" i="1" s="1"/>
  <c r="R2934" i="1"/>
  <c r="S2934" i="1" s="1"/>
  <c r="R2935" i="1"/>
  <c r="S2935" i="1" s="1"/>
  <c r="R2936" i="1"/>
  <c r="S2936" i="1" s="1"/>
  <c r="R2937" i="1"/>
  <c r="S2937" i="1" s="1"/>
  <c r="R2938" i="1"/>
  <c r="S2938" i="1" s="1"/>
  <c r="R2939" i="1"/>
  <c r="S2939" i="1" s="1"/>
  <c r="R2940" i="1"/>
  <c r="S2940" i="1" s="1"/>
  <c r="R2941" i="1"/>
  <c r="S2941" i="1" s="1"/>
  <c r="R2942" i="1"/>
  <c r="S2942" i="1" s="1"/>
  <c r="R2943" i="1"/>
  <c r="S2943" i="1" s="1"/>
  <c r="R2944" i="1"/>
  <c r="S2944" i="1" s="1"/>
  <c r="R2945" i="1"/>
  <c r="S2945" i="1" s="1"/>
  <c r="R2946" i="1"/>
  <c r="S2946" i="1" s="1"/>
  <c r="R2947" i="1"/>
  <c r="S2947" i="1" s="1"/>
  <c r="R2948" i="1"/>
  <c r="S2948" i="1" s="1"/>
  <c r="R2949" i="1"/>
  <c r="S2949" i="1" s="1"/>
  <c r="R2950" i="1"/>
  <c r="S2950" i="1" s="1"/>
  <c r="R2951" i="1"/>
  <c r="S2951" i="1" s="1"/>
  <c r="R2952" i="1"/>
  <c r="S2952" i="1" s="1"/>
  <c r="R2953" i="1"/>
  <c r="S2953" i="1" s="1"/>
  <c r="R2954" i="1"/>
  <c r="S2954" i="1" s="1"/>
  <c r="R2955" i="1"/>
  <c r="S2955" i="1" s="1"/>
  <c r="R2956" i="1"/>
  <c r="S2956" i="1" s="1"/>
  <c r="R2957" i="1"/>
  <c r="S2957" i="1" s="1"/>
  <c r="R2958" i="1"/>
  <c r="S2958" i="1" s="1"/>
  <c r="R2959" i="1"/>
  <c r="S2959" i="1" s="1"/>
  <c r="R2960" i="1"/>
  <c r="S2960" i="1" s="1"/>
  <c r="R2961" i="1"/>
  <c r="S2961" i="1" s="1"/>
  <c r="R2962" i="1"/>
  <c r="S2962" i="1" s="1"/>
  <c r="R2963" i="1"/>
  <c r="S2963" i="1" s="1"/>
  <c r="R2964" i="1"/>
  <c r="S2964" i="1" s="1"/>
  <c r="R2965" i="1"/>
  <c r="S2965" i="1" s="1"/>
  <c r="R2966" i="1"/>
  <c r="S2966" i="1" s="1"/>
  <c r="R2967" i="1"/>
  <c r="S2967" i="1" s="1"/>
  <c r="R2968" i="1"/>
  <c r="S2968" i="1" s="1"/>
  <c r="R2969" i="1"/>
  <c r="S2969" i="1" s="1"/>
  <c r="R2970" i="1"/>
  <c r="S2970" i="1" s="1"/>
  <c r="R2971" i="1"/>
  <c r="S2971" i="1" s="1"/>
  <c r="R2972" i="1"/>
  <c r="S2972" i="1" s="1"/>
  <c r="R2973" i="1"/>
  <c r="S2973" i="1" s="1"/>
  <c r="R2974" i="1"/>
  <c r="S2974" i="1" s="1"/>
  <c r="R2975" i="1"/>
  <c r="S2975" i="1" s="1"/>
  <c r="R2976" i="1"/>
  <c r="S2976" i="1" s="1"/>
  <c r="R2977" i="1"/>
  <c r="S2977" i="1" s="1"/>
  <c r="R2978" i="1"/>
  <c r="S2978" i="1" s="1"/>
  <c r="R2979" i="1"/>
  <c r="S2979" i="1" s="1"/>
  <c r="R2980" i="1"/>
  <c r="S2980" i="1" s="1"/>
  <c r="R2981" i="1"/>
  <c r="S2981" i="1" s="1"/>
  <c r="R2982" i="1"/>
  <c r="S2982" i="1" s="1"/>
  <c r="R2983" i="1"/>
  <c r="S2983" i="1" s="1"/>
  <c r="R2984" i="1"/>
  <c r="S2984" i="1" s="1"/>
  <c r="R2985" i="1"/>
  <c r="S2985" i="1" s="1"/>
  <c r="R2986" i="1"/>
  <c r="S2986" i="1" s="1"/>
  <c r="R2987" i="1"/>
  <c r="S2987" i="1" s="1"/>
  <c r="R2988" i="1"/>
  <c r="S2988" i="1" s="1"/>
  <c r="R2989" i="1"/>
  <c r="S2989" i="1" s="1"/>
  <c r="R2990" i="1"/>
  <c r="S2990" i="1" s="1"/>
  <c r="R2991" i="1"/>
  <c r="S2991" i="1" s="1"/>
  <c r="R2992" i="1"/>
  <c r="S2992" i="1" s="1"/>
  <c r="R2993" i="1"/>
  <c r="S2993" i="1" s="1"/>
  <c r="R2994" i="1"/>
  <c r="S2994" i="1" s="1"/>
  <c r="R2995" i="1"/>
  <c r="S2995" i="1" s="1"/>
  <c r="R2996" i="1"/>
  <c r="S2996" i="1" s="1"/>
  <c r="R2997" i="1"/>
  <c r="S2997" i="1" s="1"/>
  <c r="R2998" i="1"/>
  <c r="S2998" i="1" s="1"/>
  <c r="R2999" i="1"/>
  <c r="S2999" i="1" s="1"/>
  <c r="R3000" i="1"/>
  <c r="S3000" i="1" s="1"/>
  <c r="R3001" i="1"/>
  <c r="S3001" i="1" s="1"/>
  <c r="R3002" i="1"/>
  <c r="S3002" i="1" s="1"/>
  <c r="R3003" i="1"/>
  <c r="S3003" i="1" s="1"/>
  <c r="R3004" i="1"/>
  <c r="S3004" i="1" s="1"/>
  <c r="R3005" i="1"/>
  <c r="S3005" i="1" s="1"/>
  <c r="R3006" i="1"/>
  <c r="S3006" i="1" s="1"/>
  <c r="R3007" i="1"/>
  <c r="S3007" i="1" s="1"/>
  <c r="R3008" i="1"/>
  <c r="S3008" i="1" s="1"/>
  <c r="R3009" i="1"/>
  <c r="S3009" i="1" s="1"/>
  <c r="R3010" i="1"/>
  <c r="S3010" i="1" s="1"/>
  <c r="R3011" i="1"/>
  <c r="S3011" i="1" s="1"/>
  <c r="R3012" i="1"/>
  <c r="S3012" i="1" s="1"/>
  <c r="R3013" i="1"/>
  <c r="S3013" i="1" s="1"/>
  <c r="R3014" i="1"/>
  <c r="S3014" i="1" s="1"/>
  <c r="R3015" i="1"/>
  <c r="S3015" i="1" s="1"/>
  <c r="R3016" i="1"/>
  <c r="S3016" i="1" s="1"/>
  <c r="R3017" i="1"/>
  <c r="S3017" i="1" s="1"/>
  <c r="R3018" i="1"/>
  <c r="S3018" i="1" s="1"/>
  <c r="R3019" i="1"/>
  <c r="S3019" i="1" s="1"/>
  <c r="R3020" i="1"/>
  <c r="S3020" i="1" s="1"/>
  <c r="R3021" i="1"/>
  <c r="S3021" i="1" s="1"/>
  <c r="R3022" i="1"/>
  <c r="S3022" i="1" s="1"/>
  <c r="R3023" i="1"/>
  <c r="S3023" i="1" s="1"/>
  <c r="R3024" i="1"/>
  <c r="S3024" i="1" s="1"/>
  <c r="R3025" i="1"/>
  <c r="S3025" i="1" s="1"/>
  <c r="R3026" i="1"/>
  <c r="S3026" i="1" s="1"/>
  <c r="R3027" i="1"/>
  <c r="S3027" i="1" s="1"/>
  <c r="R3028" i="1"/>
  <c r="S3028" i="1" s="1"/>
  <c r="R3029" i="1"/>
  <c r="S3029" i="1" s="1"/>
  <c r="R3030" i="1"/>
  <c r="S3030" i="1" s="1"/>
  <c r="R3031" i="1"/>
  <c r="S3031" i="1" s="1"/>
  <c r="R3032" i="1"/>
  <c r="S3032" i="1" s="1"/>
  <c r="R3033" i="1"/>
  <c r="S3033" i="1" s="1"/>
  <c r="R3034" i="1"/>
  <c r="S3034" i="1" s="1"/>
  <c r="R3035" i="1"/>
  <c r="S3035" i="1" s="1"/>
  <c r="R3036" i="1"/>
  <c r="S3036" i="1" s="1"/>
  <c r="R3037" i="1"/>
  <c r="S3037" i="1" s="1"/>
  <c r="R3038" i="1"/>
  <c r="S3038" i="1" s="1"/>
  <c r="R3039" i="1"/>
  <c r="S3039" i="1" s="1"/>
  <c r="R3040" i="1"/>
  <c r="S3040" i="1" s="1"/>
  <c r="R3041" i="1"/>
  <c r="S3041" i="1" s="1"/>
  <c r="R3042" i="1"/>
  <c r="S3042" i="1" s="1"/>
  <c r="R3043" i="1"/>
  <c r="S3043" i="1" s="1"/>
  <c r="R3044" i="1"/>
  <c r="S3044" i="1" s="1"/>
  <c r="R3045" i="1"/>
  <c r="S3045" i="1" s="1"/>
  <c r="R3046" i="1"/>
  <c r="S3046" i="1" s="1"/>
  <c r="R3047" i="1"/>
  <c r="S3047" i="1" s="1"/>
  <c r="R3048" i="1"/>
  <c r="S3048" i="1" s="1"/>
  <c r="R3049" i="1"/>
  <c r="S3049" i="1" s="1"/>
  <c r="R3050" i="1"/>
  <c r="S3050" i="1" s="1"/>
  <c r="R3051" i="1"/>
  <c r="S3051" i="1" s="1"/>
  <c r="R3052" i="1"/>
  <c r="S3052" i="1" s="1"/>
  <c r="R3053" i="1"/>
  <c r="S3053" i="1" s="1"/>
  <c r="R3054" i="1"/>
  <c r="S3054" i="1" s="1"/>
  <c r="R3055" i="1"/>
  <c r="S3055" i="1" s="1"/>
  <c r="R3056" i="1"/>
  <c r="S3056" i="1" s="1"/>
  <c r="R3057" i="1"/>
  <c r="S3057" i="1" s="1"/>
  <c r="R3058" i="1"/>
  <c r="S3058" i="1" s="1"/>
  <c r="R3059" i="1"/>
  <c r="S3059" i="1" s="1"/>
  <c r="R3060" i="1"/>
  <c r="S3060" i="1" s="1"/>
  <c r="R3061" i="1"/>
  <c r="S3061" i="1" s="1"/>
  <c r="R3062" i="1"/>
  <c r="S3062" i="1" s="1"/>
  <c r="R3063" i="1"/>
  <c r="S3063" i="1" s="1"/>
  <c r="R3064" i="1"/>
  <c r="S3064" i="1" s="1"/>
  <c r="R3065" i="1"/>
  <c r="S3065" i="1" s="1"/>
  <c r="R3066" i="1"/>
  <c r="S3066" i="1" s="1"/>
  <c r="R3067" i="1"/>
  <c r="S3067" i="1" s="1"/>
  <c r="R3068" i="1"/>
  <c r="S3068" i="1" s="1"/>
  <c r="R3069" i="1"/>
  <c r="S3069" i="1" s="1"/>
  <c r="R3070" i="1"/>
  <c r="S3070" i="1" s="1"/>
  <c r="R3071" i="1"/>
  <c r="S3071" i="1" s="1"/>
  <c r="R3072" i="1"/>
  <c r="S3072" i="1" s="1"/>
  <c r="R3073" i="1"/>
  <c r="S3073" i="1" s="1"/>
  <c r="R3074" i="1"/>
  <c r="S3074" i="1" s="1"/>
  <c r="R3075" i="1"/>
  <c r="S3075" i="1" s="1"/>
  <c r="R3076" i="1"/>
  <c r="S3076" i="1" s="1"/>
  <c r="R3077" i="1"/>
  <c r="S3077" i="1" s="1"/>
  <c r="R3078" i="1"/>
  <c r="S3078" i="1" s="1"/>
  <c r="R3079" i="1"/>
  <c r="S3079" i="1" s="1"/>
  <c r="R3080" i="1"/>
  <c r="S3080" i="1" s="1"/>
  <c r="R3081" i="1"/>
  <c r="S3081" i="1" s="1"/>
  <c r="R3082" i="1"/>
  <c r="S3082" i="1" s="1"/>
  <c r="R3083" i="1"/>
  <c r="S3083" i="1" s="1"/>
  <c r="R3084" i="1"/>
  <c r="S3084" i="1" s="1"/>
  <c r="R3085" i="1"/>
  <c r="S3085" i="1" s="1"/>
  <c r="R3086" i="1"/>
  <c r="S3086" i="1" s="1"/>
  <c r="R3087" i="1"/>
  <c r="S3087" i="1" s="1"/>
  <c r="R3088" i="1"/>
  <c r="S3088" i="1" s="1"/>
  <c r="R3089" i="1"/>
  <c r="S3089" i="1" s="1"/>
  <c r="R3090" i="1"/>
  <c r="S3090" i="1" s="1"/>
  <c r="R3091" i="1"/>
  <c r="S3091" i="1" s="1"/>
  <c r="R3092" i="1"/>
  <c r="S3092" i="1" s="1"/>
  <c r="R3093" i="1"/>
  <c r="S3093" i="1" s="1"/>
  <c r="R3094" i="1"/>
  <c r="S3094" i="1" s="1"/>
  <c r="R3095" i="1"/>
  <c r="S3095" i="1" s="1"/>
  <c r="R3096" i="1"/>
  <c r="S3096" i="1" s="1"/>
  <c r="R3097" i="1"/>
  <c r="S3097" i="1" s="1"/>
  <c r="R3098" i="1"/>
  <c r="S3098" i="1" s="1"/>
  <c r="R3099" i="1"/>
  <c r="S3099" i="1" s="1"/>
  <c r="R3100" i="1"/>
  <c r="S3100" i="1" s="1"/>
  <c r="R3101" i="1"/>
  <c r="S3101" i="1" s="1"/>
  <c r="R3102" i="1"/>
  <c r="S3102" i="1" s="1"/>
  <c r="R3103" i="1"/>
  <c r="S3103" i="1" s="1"/>
  <c r="R3104" i="1"/>
  <c r="S3104" i="1" s="1"/>
  <c r="R3105" i="1"/>
  <c r="S3105" i="1" s="1"/>
  <c r="R3106" i="1"/>
  <c r="S3106" i="1" s="1"/>
  <c r="R3107" i="1"/>
  <c r="S3107" i="1" s="1"/>
  <c r="R3108" i="1"/>
  <c r="S3108" i="1" s="1"/>
  <c r="R3109" i="1"/>
  <c r="S3109" i="1" s="1"/>
  <c r="R3110" i="1"/>
  <c r="S3110" i="1" s="1"/>
  <c r="R3111" i="1"/>
  <c r="S3111" i="1" s="1"/>
  <c r="R3112" i="1"/>
  <c r="S3112" i="1" s="1"/>
  <c r="R3113" i="1"/>
  <c r="S3113" i="1" s="1"/>
  <c r="R3114" i="1"/>
  <c r="S3114" i="1" s="1"/>
  <c r="R3115" i="1"/>
  <c r="S3115" i="1" s="1"/>
  <c r="R3116" i="1"/>
  <c r="S3116" i="1" s="1"/>
  <c r="R3117" i="1"/>
  <c r="S3117" i="1" s="1"/>
  <c r="R3118" i="1"/>
  <c r="S3118" i="1" s="1"/>
  <c r="R3119" i="1"/>
  <c r="S3119" i="1" s="1"/>
  <c r="R3120" i="1"/>
  <c r="S3120" i="1" s="1"/>
  <c r="R3121" i="1"/>
  <c r="S3121" i="1" s="1"/>
  <c r="R3122" i="1"/>
  <c r="S3122" i="1" s="1"/>
  <c r="R3123" i="1"/>
  <c r="S3123" i="1" s="1"/>
  <c r="R3124" i="1"/>
  <c r="S3124" i="1" s="1"/>
  <c r="R3125" i="1"/>
  <c r="S3125" i="1" s="1"/>
  <c r="R3126" i="1"/>
  <c r="S3126" i="1" s="1"/>
  <c r="R3127" i="1"/>
  <c r="S3127" i="1" s="1"/>
  <c r="R3128" i="1"/>
  <c r="S3128" i="1" s="1"/>
  <c r="R3129" i="1"/>
  <c r="S3129" i="1" s="1"/>
  <c r="R3130" i="1"/>
  <c r="S3130" i="1" s="1"/>
  <c r="R3131" i="1"/>
  <c r="S3131" i="1" s="1"/>
  <c r="R3132" i="1"/>
  <c r="S3132" i="1" s="1"/>
  <c r="R3133" i="1"/>
  <c r="S3133" i="1" s="1"/>
  <c r="R3134" i="1"/>
  <c r="S3134" i="1" s="1"/>
  <c r="R3135" i="1"/>
  <c r="S3135" i="1" s="1"/>
  <c r="R3136" i="1"/>
  <c r="S3136" i="1" s="1"/>
  <c r="R3137" i="1"/>
  <c r="S3137" i="1" s="1"/>
  <c r="R3138" i="1"/>
  <c r="S3138" i="1" s="1"/>
  <c r="R3139" i="1"/>
  <c r="S3139" i="1" s="1"/>
  <c r="R3140" i="1"/>
  <c r="S3140" i="1" s="1"/>
  <c r="R3141" i="1"/>
  <c r="S3141" i="1" s="1"/>
  <c r="R3142" i="1"/>
  <c r="S3142" i="1" s="1"/>
  <c r="R3143" i="1"/>
  <c r="S3143" i="1" s="1"/>
  <c r="R3144" i="1"/>
  <c r="S3144" i="1" s="1"/>
  <c r="R3145" i="1"/>
  <c r="S3145" i="1" s="1"/>
  <c r="R3146" i="1"/>
  <c r="S3146" i="1" s="1"/>
  <c r="R3147" i="1"/>
  <c r="S3147" i="1" s="1"/>
  <c r="R3148" i="1"/>
  <c r="S3148" i="1" s="1"/>
  <c r="R3149" i="1"/>
  <c r="S3149" i="1" s="1"/>
  <c r="R3150" i="1"/>
  <c r="S3150" i="1" s="1"/>
  <c r="R3151" i="1"/>
  <c r="S3151" i="1" s="1"/>
  <c r="R3152" i="1"/>
  <c r="S3152" i="1" s="1"/>
  <c r="R3153" i="1"/>
  <c r="S3153" i="1" s="1"/>
  <c r="R3154" i="1"/>
  <c r="S3154" i="1" s="1"/>
  <c r="R3155" i="1"/>
  <c r="S3155" i="1" s="1"/>
  <c r="R3156" i="1"/>
  <c r="S3156" i="1" s="1"/>
  <c r="R3157" i="1"/>
  <c r="S3157" i="1" s="1"/>
  <c r="R3158" i="1"/>
  <c r="S3158" i="1" s="1"/>
  <c r="R3159" i="1"/>
  <c r="S3159" i="1" s="1"/>
  <c r="R3160" i="1"/>
  <c r="S3160" i="1" s="1"/>
  <c r="R3161" i="1"/>
  <c r="S3161" i="1" s="1"/>
  <c r="R3162" i="1"/>
  <c r="S3162" i="1" s="1"/>
  <c r="R3163" i="1"/>
  <c r="S3163" i="1" s="1"/>
  <c r="R3164" i="1"/>
  <c r="S3164" i="1" s="1"/>
  <c r="R3165" i="1"/>
  <c r="S3165" i="1" s="1"/>
  <c r="R3166" i="1"/>
  <c r="S3166" i="1" s="1"/>
  <c r="R3167" i="1"/>
  <c r="S3167" i="1" s="1"/>
  <c r="R3168" i="1"/>
  <c r="S3168" i="1" s="1"/>
  <c r="R3169" i="1"/>
  <c r="S3169" i="1" s="1"/>
  <c r="R3170" i="1"/>
  <c r="S3170" i="1" s="1"/>
  <c r="R3171" i="1"/>
  <c r="S3171" i="1" s="1"/>
  <c r="R3172" i="1"/>
  <c r="S3172" i="1" s="1"/>
  <c r="R3173" i="1"/>
  <c r="S3173" i="1" s="1"/>
  <c r="R3174" i="1"/>
  <c r="S3174" i="1" s="1"/>
  <c r="R3175" i="1"/>
  <c r="S3175" i="1" s="1"/>
  <c r="R3176" i="1"/>
  <c r="S3176" i="1" s="1"/>
  <c r="R3177" i="1"/>
  <c r="S3177" i="1" s="1"/>
  <c r="R3178" i="1"/>
  <c r="S3178" i="1" s="1"/>
  <c r="R3179" i="1"/>
  <c r="S3179" i="1" s="1"/>
  <c r="R3180" i="1"/>
  <c r="S3180" i="1" s="1"/>
  <c r="R3181" i="1"/>
  <c r="S3181" i="1" s="1"/>
  <c r="R3182" i="1"/>
  <c r="S3182" i="1" s="1"/>
  <c r="R3183" i="1"/>
  <c r="S3183" i="1" s="1"/>
  <c r="R3184" i="1"/>
  <c r="S3184" i="1" s="1"/>
  <c r="R3185" i="1"/>
  <c r="S3185" i="1" s="1"/>
  <c r="R3186" i="1"/>
  <c r="S3186" i="1" s="1"/>
  <c r="R3187" i="1"/>
  <c r="S3187" i="1" s="1"/>
  <c r="R3188" i="1"/>
  <c r="S3188" i="1" s="1"/>
  <c r="R3189" i="1"/>
  <c r="S3189" i="1" s="1"/>
  <c r="R3190" i="1"/>
  <c r="S3190" i="1" s="1"/>
  <c r="R3191" i="1"/>
  <c r="S3191" i="1" s="1"/>
  <c r="R3192" i="1"/>
  <c r="S3192" i="1" s="1"/>
  <c r="R3193" i="1"/>
  <c r="S3193" i="1" s="1"/>
  <c r="R3194" i="1"/>
  <c r="S3194" i="1" s="1"/>
  <c r="R3195" i="1"/>
  <c r="S3195" i="1" s="1"/>
  <c r="R3196" i="1"/>
  <c r="S3196" i="1" s="1"/>
  <c r="R3197" i="1"/>
  <c r="S3197" i="1" s="1"/>
  <c r="R3198" i="1"/>
  <c r="S3198" i="1" s="1"/>
  <c r="R3199" i="1"/>
  <c r="S3199" i="1" s="1"/>
  <c r="R3200" i="1"/>
  <c r="S3200" i="1" s="1"/>
  <c r="R3201" i="1"/>
  <c r="S3201" i="1" s="1"/>
  <c r="R3202" i="1"/>
  <c r="S3202" i="1" s="1"/>
  <c r="R3203" i="1"/>
  <c r="S3203" i="1" s="1"/>
  <c r="R3204" i="1"/>
  <c r="S3204" i="1" s="1"/>
  <c r="R3205" i="1"/>
  <c r="S3205" i="1" s="1"/>
  <c r="R3206" i="1"/>
  <c r="S3206" i="1" s="1"/>
  <c r="R3207" i="1"/>
  <c r="S3207" i="1" s="1"/>
  <c r="R3208" i="1"/>
  <c r="S3208" i="1" s="1"/>
  <c r="R3209" i="1"/>
  <c r="S3209" i="1" s="1"/>
  <c r="R3210" i="1"/>
  <c r="S3210" i="1" s="1"/>
  <c r="R3211" i="1"/>
  <c r="S3211" i="1" s="1"/>
  <c r="R3212" i="1"/>
  <c r="S3212" i="1" s="1"/>
  <c r="R3213" i="1"/>
  <c r="S3213" i="1" s="1"/>
  <c r="R3214" i="1"/>
  <c r="S3214" i="1" s="1"/>
  <c r="R3215" i="1"/>
  <c r="S3215" i="1" s="1"/>
  <c r="R3216" i="1"/>
  <c r="S3216" i="1" s="1"/>
  <c r="R3217" i="1"/>
  <c r="S3217" i="1" s="1"/>
  <c r="R3218" i="1"/>
  <c r="S3218" i="1" s="1"/>
  <c r="R3219" i="1"/>
  <c r="S3219" i="1" s="1"/>
  <c r="R3220" i="1"/>
  <c r="S3220" i="1" s="1"/>
  <c r="R3221" i="1"/>
  <c r="S3221" i="1" s="1"/>
  <c r="R3222" i="1"/>
  <c r="S3222" i="1" s="1"/>
  <c r="R3223" i="1"/>
  <c r="S3223" i="1" s="1"/>
  <c r="R3224" i="1"/>
  <c r="S3224" i="1" s="1"/>
  <c r="R3225" i="1"/>
  <c r="S3225" i="1" s="1"/>
  <c r="R3226" i="1"/>
  <c r="S3226" i="1" s="1"/>
  <c r="R3227" i="1"/>
  <c r="S3227" i="1" s="1"/>
  <c r="R3228" i="1"/>
  <c r="S3228" i="1" s="1"/>
  <c r="R3229" i="1"/>
  <c r="S3229" i="1" s="1"/>
  <c r="R3230" i="1"/>
  <c r="S3230" i="1" s="1"/>
  <c r="R3231" i="1"/>
  <c r="S3231" i="1" s="1"/>
  <c r="R3232" i="1"/>
  <c r="S3232" i="1" s="1"/>
  <c r="R3233" i="1"/>
  <c r="S3233" i="1" s="1"/>
  <c r="R3234" i="1"/>
  <c r="S3234" i="1" s="1"/>
  <c r="R3235" i="1"/>
  <c r="S3235" i="1" s="1"/>
  <c r="R3236" i="1"/>
  <c r="S3236" i="1" s="1"/>
  <c r="R3237" i="1"/>
  <c r="S3237" i="1" s="1"/>
  <c r="R3238" i="1"/>
  <c r="S3238" i="1" s="1"/>
  <c r="R3239" i="1"/>
  <c r="S3239" i="1" s="1"/>
  <c r="R3240" i="1"/>
  <c r="S3240" i="1" s="1"/>
  <c r="R3241" i="1"/>
  <c r="S3241" i="1" s="1"/>
  <c r="R3242" i="1"/>
  <c r="S3242" i="1" s="1"/>
  <c r="R3243" i="1"/>
  <c r="S3243" i="1" s="1"/>
  <c r="R3244" i="1"/>
  <c r="S3244" i="1" s="1"/>
  <c r="R3245" i="1"/>
  <c r="S3245" i="1" s="1"/>
  <c r="R3246" i="1"/>
  <c r="S3246" i="1" s="1"/>
  <c r="R3247" i="1"/>
  <c r="S3247" i="1" s="1"/>
  <c r="R3248" i="1"/>
  <c r="S3248" i="1" s="1"/>
  <c r="R3249" i="1"/>
  <c r="S3249" i="1" s="1"/>
  <c r="R3250" i="1"/>
  <c r="S3250" i="1" s="1"/>
  <c r="R3251" i="1"/>
  <c r="S3251" i="1" s="1"/>
  <c r="R3252" i="1"/>
  <c r="S3252" i="1" s="1"/>
  <c r="R3253" i="1"/>
  <c r="S3253" i="1" s="1"/>
  <c r="R3254" i="1"/>
  <c r="S3254" i="1" s="1"/>
  <c r="R3255" i="1"/>
  <c r="S3255" i="1" s="1"/>
  <c r="R3256" i="1"/>
  <c r="S3256" i="1" s="1"/>
  <c r="R3257" i="1"/>
  <c r="S3257" i="1" s="1"/>
  <c r="R3258" i="1"/>
  <c r="S3258" i="1" s="1"/>
  <c r="R3259" i="1"/>
  <c r="S3259" i="1" s="1"/>
  <c r="R3260" i="1"/>
  <c r="S3260" i="1" s="1"/>
  <c r="R3261" i="1"/>
  <c r="S3261" i="1" s="1"/>
  <c r="R3262" i="1"/>
  <c r="S3262" i="1" s="1"/>
  <c r="R3263" i="1"/>
  <c r="S3263" i="1" s="1"/>
  <c r="R3264" i="1"/>
  <c r="S3264" i="1" s="1"/>
  <c r="R3265" i="1"/>
  <c r="S3265" i="1" s="1"/>
  <c r="R3266" i="1"/>
  <c r="S3266" i="1" s="1"/>
  <c r="R3267" i="1"/>
  <c r="S3267" i="1" s="1"/>
  <c r="R3268" i="1"/>
  <c r="S3268" i="1" s="1"/>
  <c r="R3269" i="1"/>
  <c r="S3269" i="1" s="1"/>
  <c r="R3270" i="1"/>
  <c r="S3270" i="1" s="1"/>
  <c r="R3271" i="1"/>
  <c r="S3271" i="1" s="1"/>
  <c r="R3272" i="1"/>
  <c r="S3272" i="1" s="1"/>
  <c r="R3273" i="1"/>
  <c r="S3273" i="1" s="1"/>
  <c r="R3274" i="1"/>
  <c r="S3274" i="1" s="1"/>
  <c r="R3275" i="1"/>
  <c r="S3275" i="1" s="1"/>
  <c r="R3276" i="1"/>
  <c r="S3276" i="1" s="1"/>
  <c r="R3277" i="1"/>
  <c r="S3277" i="1" s="1"/>
  <c r="R3278" i="1"/>
  <c r="S3278" i="1" s="1"/>
  <c r="R3279" i="1"/>
  <c r="S3279" i="1" s="1"/>
  <c r="R3280" i="1"/>
  <c r="S3280" i="1" s="1"/>
  <c r="R3281" i="1"/>
  <c r="S3281" i="1" s="1"/>
  <c r="R3282" i="1"/>
  <c r="S3282" i="1" s="1"/>
  <c r="R3283" i="1"/>
  <c r="S3283" i="1" s="1"/>
  <c r="R3284" i="1"/>
  <c r="S3284" i="1" s="1"/>
  <c r="R3285" i="1"/>
  <c r="S3285" i="1" s="1"/>
  <c r="R3286" i="1"/>
  <c r="S3286" i="1" s="1"/>
  <c r="R3287" i="1"/>
  <c r="S3287" i="1" s="1"/>
  <c r="R3288" i="1"/>
  <c r="S3288" i="1" s="1"/>
  <c r="R3289" i="1"/>
  <c r="S3289" i="1" s="1"/>
  <c r="R3290" i="1"/>
  <c r="S3290" i="1" s="1"/>
  <c r="R3291" i="1"/>
  <c r="S3291" i="1" s="1"/>
  <c r="R3292" i="1"/>
  <c r="S3292" i="1" s="1"/>
  <c r="R3293" i="1"/>
  <c r="S3293" i="1" s="1"/>
  <c r="R3294" i="1"/>
  <c r="S3294" i="1" s="1"/>
  <c r="R3295" i="1"/>
  <c r="S3295" i="1" s="1"/>
  <c r="R3296" i="1"/>
  <c r="S3296" i="1" s="1"/>
  <c r="R3297" i="1"/>
  <c r="S3297" i="1" s="1"/>
  <c r="R3298" i="1"/>
  <c r="S3298" i="1" s="1"/>
  <c r="R3299" i="1"/>
  <c r="S3299" i="1" s="1"/>
  <c r="R3300" i="1"/>
  <c r="S3300" i="1" s="1"/>
  <c r="R3301" i="1"/>
  <c r="S3301" i="1" s="1"/>
  <c r="R3302" i="1"/>
  <c r="S3302" i="1" s="1"/>
  <c r="R3303" i="1"/>
  <c r="S3303" i="1" s="1"/>
  <c r="R3304" i="1"/>
  <c r="S3304" i="1" s="1"/>
  <c r="R3305" i="1"/>
  <c r="S3305" i="1" s="1"/>
  <c r="R3306" i="1"/>
  <c r="S3306" i="1" s="1"/>
  <c r="R3307" i="1"/>
  <c r="S3307" i="1" s="1"/>
  <c r="R3308" i="1"/>
  <c r="S3308" i="1" s="1"/>
  <c r="R3309" i="1"/>
  <c r="S3309" i="1" s="1"/>
  <c r="R3310" i="1"/>
  <c r="S3310" i="1" s="1"/>
  <c r="R3311" i="1"/>
  <c r="S3311" i="1" s="1"/>
  <c r="R3312" i="1"/>
  <c r="S3312" i="1" s="1"/>
  <c r="R3313" i="1"/>
  <c r="S3313" i="1" s="1"/>
  <c r="R3314" i="1"/>
  <c r="S3314" i="1" s="1"/>
  <c r="R3315" i="1"/>
  <c r="S3315" i="1" s="1"/>
  <c r="R3316" i="1"/>
  <c r="S3316" i="1" s="1"/>
  <c r="R3317" i="1"/>
  <c r="S3317" i="1" s="1"/>
  <c r="R3318" i="1"/>
  <c r="S3318" i="1" s="1"/>
  <c r="R3319" i="1"/>
  <c r="S3319" i="1" s="1"/>
  <c r="R3320" i="1"/>
  <c r="S3320" i="1" s="1"/>
  <c r="R3321" i="1"/>
  <c r="S3321" i="1" s="1"/>
  <c r="R3322" i="1"/>
  <c r="S3322" i="1" s="1"/>
  <c r="R3323" i="1"/>
  <c r="S3323" i="1" s="1"/>
  <c r="R3324" i="1"/>
  <c r="S3324" i="1" s="1"/>
  <c r="R3325" i="1"/>
  <c r="S3325" i="1" s="1"/>
  <c r="R3326" i="1"/>
  <c r="S3326" i="1" s="1"/>
  <c r="R3327" i="1"/>
  <c r="S3327" i="1" s="1"/>
  <c r="R3328" i="1"/>
  <c r="S3328" i="1" s="1"/>
  <c r="R3329" i="1"/>
  <c r="S3329" i="1" s="1"/>
  <c r="R3330" i="1"/>
  <c r="S3330" i="1" s="1"/>
  <c r="R3331" i="1"/>
  <c r="S3331" i="1" s="1"/>
  <c r="R3332" i="1"/>
  <c r="S3332" i="1" s="1"/>
  <c r="R3333" i="1"/>
  <c r="S3333" i="1" s="1"/>
  <c r="R3334" i="1"/>
  <c r="S3334" i="1" s="1"/>
  <c r="R3335" i="1"/>
  <c r="S3335" i="1" s="1"/>
  <c r="R3336" i="1"/>
  <c r="S3336" i="1" s="1"/>
  <c r="R3337" i="1"/>
  <c r="S3337" i="1" s="1"/>
  <c r="R3338" i="1"/>
  <c r="S3338" i="1" s="1"/>
  <c r="R3339" i="1"/>
  <c r="S3339" i="1" s="1"/>
  <c r="R3340" i="1"/>
  <c r="S3340" i="1" s="1"/>
  <c r="R3341" i="1"/>
  <c r="S3341" i="1" s="1"/>
  <c r="R3342" i="1"/>
  <c r="S3342" i="1" s="1"/>
  <c r="R3343" i="1"/>
  <c r="S3343" i="1" s="1"/>
  <c r="R3344" i="1"/>
  <c r="S3344" i="1" s="1"/>
  <c r="R3345" i="1"/>
  <c r="S3345" i="1" s="1"/>
  <c r="R3346" i="1"/>
  <c r="S3346" i="1" s="1"/>
  <c r="R3347" i="1"/>
  <c r="S3347" i="1" s="1"/>
  <c r="R3348" i="1"/>
  <c r="S3348" i="1" s="1"/>
  <c r="R3349" i="1"/>
  <c r="S3349" i="1" s="1"/>
  <c r="R3350" i="1"/>
  <c r="S3350" i="1" s="1"/>
  <c r="R3351" i="1"/>
  <c r="S3351" i="1" s="1"/>
  <c r="R3352" i="1"/>
  <c r="S3352" i="1" s="1"/>
  <c r="R3353" i="1"/>
  <c r="S3353" i="1" s="1"/>
  <c r="R3354" i="1"/>
  <c r="S3354" i="1" s="1"/>
  <c r="R3355" i="1"/>
  <c r="S3355" i="1" s="1"/>
  <c r="R3356" i="1"/>
  <c r="S3356" i="1" s="1"/>
  <c r="R3357" i="1"/>
  <c r="S3357" i="1" s="1"/>
  <c r="R3358" i="1"/>
  <c r="S3358" i="1" s="1"/>
  <c r="R3359" i="1"/>
  <c r="S3359" i="1" s="1"/>
  <c r="R3360" i="1"/>
  <c r="S3360" i="1" s="1"/>
  <c r="R3361" i="1"/>
  <c r="S3361" i="1" s="1"/>
  <c r="R3362" i="1"/>
  <c r="S3362" i="1" s="1"/>
  <c r="R3363" i="1"/>
  <c r="S3363" i="1" s="1"/>
  <c r="R3364" i="1"/>
  <c r="S3364" i="1" s="1"/>
  <c r="R3365" i="1"/>
  <c r="S3365" i="1" s="1"/>
  <c r="R3366" i="1"/>
  <c r="S3366" i="1" s="1"/>
  <c r="R3367" i="1"/>
  <c r="S3367" i="1" s="1"/>
  <c r="R3368" i="1"/>
  <c r="S3368" i="1" s="1"/>
  <c r="R3369" i="1"/>
  <c r="S3369" i="1" s="1"/>
  <c r="R3370" i="1"/>
  <c r="S3370" i="1" s="1"/>
  <c r="R3371" i="1"/>
  <c r="S3371" i="1" s="1"/>
  <c r="R3372" i="1"/>
  <c r="S3372" i="1" s="1"/>
  <c r="R3373" i="1"/>
  <c r="S3373" i="1" s="1"/>
  <c r="R3374" i="1"/>
  <c r="S3374" i="1" s="1"/>
  <c r="R3375" i="1"/>
  <c r="S3375" i="1" s="1"/>
  <c r="R3376" i="1"/>
  <c r="S3376" i="1" s="1"/>
  <c r="R3377" i="1"/>
  <c r="S3377" i="1" s="1"/>
  <c r="R3378" i="1"/>
  <c r="S3378" i="1" s="1"/>
  <c r="R3379" i="1"/>
  <c r="S3379" i="1" s="1"/>
  <c r="R3380" i="1"/>
  <c r="S3380" i="1" s="1"/>
  <c r="R3381" i="1"/>
  <c r="S3381" i="1" s="1"/>
  <c r="R3382" i="1"/>
  <c r="S3382" i="1" s="1"/>
  <c r="R3383" i="1"/>
  <c r="S3383" i="1" s="1"/>
  <c r="R3384" i="1"/>
  <c r="S3384" i="1" s="1"/>
  <c r="R3385" i="1"/>
  <c r="S3385" i="1" s="1"/>
  <c r="R3386" i="1"/>
  <c r="S3386" i="1" s="1"/>
  <c r="R3387" i="1"/>
  <c r="S3387" i="1" s="1"/>
  <c r="R3388" i="1"/>
  <c r="S3388" i="1" s="1"/>
  <c r="R3389" i="1"/>
  <c r="S3389" i="1" s="1"/>
  <c r="R3390" i="1"/>
  <c r="S3390" i="1" s="1"/>
  <c r="R3391" i="1"/>
  <c r="S3391" i="1" s="1"/>
  <c r="R3392" i="1"/>
  <c r="S3392" i="1" s="1"/>
  <c r="R3393" i="1"/>
  <c r="S3393" i="1" s="1"/>
  <c r="R3394" i="1"/>
  <c r="S3394" i="1" s="1"/>
  <c r="R3395" i="1"/>
  <c r="S3395" i="1" s="1"/>
  <c r="R3396" i="1"/>
  <c r="S3396" i="1" s="1"/>
  <c r="R3397" i="1"/>
  <c r="S3397" i="1" s="1"/>
  <c r="R3398" i="1"/>
  <c r="S3398" i="1" s="1"/>
  <c r="R3399" i="1"/>
  <c r="S3399" i="1" s="1"/>
  <c r="R3400" i="1"/>
  <c r="S3400" i="1" s="1"/>
  <c r="R3401" i="1"/>
  <c r="S3401" i="1" s="1"/>
  <c r="R3402" i="1"/>
  <c r="S3402" i="1" s="1"/>
  <c r="R3403" i="1"/>
  <c r="S3403" i="1" s="1"/>
  <c r="R3404" i="1"/>
  <c r="S3404" i="1" s="1"/>
  <c r="R3405" i="1"/>
  <c r="S3405" i="1" s="1"/>
  <c r="R3406" i="1"/>
  <c r="S3406" i="1" s="1"/>
  <c r="R3407" i="1"/>
  <c r="S3407" i="1" s="1"/>
  <c r="R3408" i="1"/>
  <c r="S3408" i="1" s="1"/>
  <c r="R3409" i="1"/>
  <c r="S3409" i="1" s="1"/>
  <c r="R3410" i="1"/>
  <c r="S3410" i="1" s="1"/>
  <c r="R3411" i="1"/>
  <c r="S3411" i="1" s="1"/>
  <c r="R3412" i="1"/>
  <c r="S3412" i="1" s="1"/>
  <c r="R3413" i="1"/>
  <c r="S3413" i="1" s="1"/>
  <c r="R3414" i="1"/>
  <c r="S3414" i="1" s="1"/>
  <c r="R3415" i="1"/>
  <c r="S3415" i="1" s="1"/>
  <c r="R3416" i="1"/>
  <c r="S3416" i="1" s="1"/>
  <c r="R3417" i="1"/>
  <c r="S3417" i="1" s="1"/>
  <c r="R3418" i="1"/>
  <c r="S3418" i="1" s="1"/>
  <c r="R3419" i="1"/>
  <c r="S3419" i="1" s="1"/>
  <c r="R3420" i="1"/>
  <c r="S3420" i="1" s="1"/>
  <c r="R3421" i="1"/>
  <c r="S3421" i="1" s="1"/>
  <c r="R3422" i="1"/>
  <c r="S3422" i="1" s="1"/>
  <c r="R3423" i="1"/>
  <c r="S3423" i="1" s="1"/>
  <c r="R3424" i="1"/>
  <c r="S3424" i="1" s="1"/>
  <c r="R3425" i="1"/>
  <c r="S3425" i="1" s="1"/>
  <c r="R3426" i="1"/>
  <c r="S3426" i="1" s="1"/>
  <c r="R3427" i="1"/>
  <c r="S3427" i="1" s="1"/>
  <c r="R3428" i="1"/>
  <c r="S3428" i="1" s="1"/>
  <c r="R3429" i="1"/>
  <c r="S3429" i="1" s="1"/>
  <c r="R3430" i="1"/>
  <c r="S3430" i="1" s="1"/>
  <c r="R3431" i="1"/>
  <c r="S3431" i="1" s="1"/>
  <c r="R3432" i="1"/>
  <c r="S3432" i="1" s="1"/>
  <c r="R3433" i="1"/>
  <c r="S3433" i="1" s="1"/>
  <c r="R3434" i="1"/>
  <c r="S3434" i="1" s="1"/>
  <c r="R3435" i="1"/>
  <c r="S3435" i="1" s="1"/>
  <c r="R3436" i="1"/>
  <c r="S3436" i="1" s="1"/>
  <c r="R3437" i="1"/>
  <c r="S3437" i="1" s="1"/>
  <c r="R3438" i="1"/>
  <c r="S3438" i="1" s="1"/>
  <c r="R3439" i="1"/>
  <c r="S3439" i="1" s="1"/>
  <c r="R3440" i="1"/>
  <c r="S3440" i="1" s="1"/>
  <c r="R3441" i="1"/>
  <c r="S3441" i="1" s="1"/>
  <c r="R3442" i="1"/>
  <c r="S3442" i="1" s="1"/>
  <c r="R3443" i="1"/>
  <c r="S3443" i="1" s="1"/>
  <c r="R3444" i="1"/>
  <c r="S3444" i="1" s="1"/>
  <c r="R3445" i="1"/>
  <c r="S3445" i="1" s="1"/>
  <c r="R3446" i="1"/>
  <c r="S3446" i="1" s="1"/>
  <c r="R3447" i="1"/>
  <c r="S3447" i="1" s="1"/>
  <c r="R3448" i="1"/>
  <c r="S3448" i="1" s="1"/>
  <c r="R3449" i="1"/>
  <c r="S3449" i="1" s="1"/>
  <c r="R3450" i="1"/>
  <c r="S3450" i="1" s="1"/>
  <c r="R3451" i="1"/>
  <c r="S3451" i="1" s="1"/>
  <c r="R3452" i="1"/>
  <c r="S3452" i="1" s="1"/>
  <c r="R3453" i="1"/>
  <c r="S3453" i="1" s="1"/>
  <c r="R3454" i="1"/>
  <c r="S3454" i="1" s="1"/>
  <c r="R3455" i="1"/>
  <c r="S3455" i="1" s="1"/>
  <c r="R3456" i="1"/>
  <c r="S3456" i="1" s="1"/>
  <c r="R3457" i="1"/>
  <c r="S3457" i="1" s="1"/>
  <c r="R3458" i="1"/>
  <c r="S3458" i="1" s="1"/>
  <c r="R3459" i="1"/>
  <c r="S3459" i="1" s="1"/>
  <c r="R3460" i="1"/>
  <c r="S3460" i="1" s="1"/>
  <c r="R3461" i="1"/>
  <c r="S3461" i="1" s="1"/>
  <c r="R3462" i="1"/>
  <c r="S3462" i="1" s="1"/>
  <c r="R3463" i="1"/>
  <c r="S3463" i="1" s="1"/>
  <c r="R3464" i="1"/>
  <c r="S3464" i="1" s="1"/>
  <c r="R3465" i="1"/>
  <c r="S3465" i="1" s="1"/>
  <c r="R3466" i="1"/>
  <c r="S3466" i="1" s="1"/>
  <c r="R3467" i="1"/>
  <c r="S3467" i="1" s="1"/>
  <c r="R3468" i="1"/>
  <c r="S3468" i="1" s="1"/>
  <c r="R3469" i="1"/>
  <c r="S3469" i="1" s="1"/>
  <c r="R3470" i="1"/>
  <c r="S3470" i="1" s="1"/>
  <c r="R3471" i="1"/>
  <c r="S3471" i="1" s="1"/>
  <c r="R3472" i="1"/>
  <c r="S3472" i="1" s="1"/>
  <c r="R3473" i="1"/>
  <c r="S3473" i="1" s="1"/>
  <c r="R3474" i="1"/>
  <c r="S3474" i="1" s="1"/>
  <c r="R3475" i="1"/>
  <c r="S3475" i="1" s="1"/>
  <c r="R3476" i="1"/>
  <c r="S3476" i="1" s="1"/>
  <c r="R3477" i="1"/>
  <c r="S3477" i="1" s="1"/>
  <c r="R3478" i="1"/>
  <c r="S3478" i="1" s="1"/>
  <c r="R3479" i="1"/>
  <c r="S3479" i="1" s="1"/>
  <c r="R3480" i="1"/>
  <c r="S3480" i="1" s="1"/>
  <c r="R3481" i="1"/>
  <c r="S3481" i="1" s="1"/>
  <c r="R3482" i="1"/>
  <c r="S3482" i="1" s="1"/>
  <c r="R3483" i="1"/>
  <c r="S3483" i="1" s="1"/>
  <c r="R3484" i="1"/>
  <c r="S3484" i="1" s="1"/>
  <c r="R3485" i="1"/>
  <c r="S3485" i="1" s="1"/>
  <c r="R3486" i="1"/>
  <c r="S3486" i="1" s="1"/>
  <c r="R3487" i="1"/>
  <c r="S3487" i="1" s="1"/>
  <c r="R3488" i="1"/>
  <c r="S3488" i="1" s="1"/>
  <c r="R3489" i="1"/>
  <c r="S3489" i="1" s="1"/>
  <c r="R3490" i="1"/>
  <c r="S3490" i="1" s="1"/>
  <c r="R3491" i="1"/>
  <c r="S3491" i="1" s="1"/>
  <c r="R3492" i="1"/>
  <c r="S3492" i="1" s="1"/>
  <c r="R3493" i="1"/>
  <c r="S3493" i="1" s="1"/>
  <c r="R3494" i="1"/>
  <c r="S3494" i="1" s="1"/>
  <c r="R3495" i="1"/>
  <c r="S3495" i="1" s="1"/>
  <c r="R3496" i="1"/>
  <c r="S3496" i="1" s="1"/>
  <c r="R3497" i="1"/>
  <c r="S3497" i="1" s="1"/>
  <c r="R3498" i="1"/>
  <c r="S3498" i="1" s="1"/>
  <c r="R3499" i="1"/>
  <c r="S3499" i="1" s="1"/>
  <c r="R3500" i="1"/>
  <c r="S3500" i="1" s="1"/>
  <c r="R3501" i="1"/>
  <c r="S3501" i="1" s="1"/>
  <c r="R3502" i="1"/>
  <c r="S3502" i="1" s="1"/>
  <c r="R3503" i="1"/>
  <c r="S3503" i="1" s="1"/>
  <c r="R3504" i="1"/>
  <c r="S3504" i="1" s="1"/>
  <c r="R3505" i="1"/>
  <c r="S3505" i="1" s="1"/>
  <c r="R3506" i="1"/>
  <c r="S3506" i="1" s="1"/>
  <c r="R3507" i="1"/>
  <c r="S3507" i="1" s="1"/>
  <c r="R3508" i="1"/>
  <c r="S3508" i="1" s="1"/>
  <c r="R3509" i="1"/>
  <c r="S3509" i="1" s="1"/>
  <c r="R3510" i="1"/>
  <c r="S3510" i="1" s="1"/>
  <c r="R3511" i="1"/>
  <c r="S3511" i="1" s="1"/>
  <c r="R3512" i="1"/>
  <c r="S3512" i="1" s="1"/>
  <c r="R3513" i="1"/>
  <c r="S3513" i="1" s="1"/>
  <c r="R3514" i="1"/>
  <c r="S3514" i="1" s="1"/>
  <c r="R3515" i="1"/>
  <c r="S3515" i="1" s="1"/>
  <c r="R3516" i="1"/>
  <c r="S3516" i="1" s="1"/>
  <c r="R3517" i="1"/>
  <c r="S3517" i="1" s="1"/>
  <c r="R3518" i="1"/>
  <c r="S3518" i="1" s="1"/>
  <c r="R3519" i="1"/>
  <c r="S3519" i="1" s="1"/>
  <c r="R3520" i="1"/>
  <c r="S3520" i="1" s="1"/>
  <c r="R3521" i="1"/>
  <c r="S3521" i="1" s="1"/>
  <c r="R3522" i="1"/>
  <c r="S3522" i="1" s="1"/>
  <c r="R3523" i="1"/>
  <c r="S3523" i="1" s="1"/>
  <c r="R3524" i="1"/>
  <c r="S3524" i="1" s="1"/>
  <c r="R3525" i="1"/>
  <c r="S3525" i="1" s="1"/>
  <c r="R3526" i="1"/>
  <c r="S3526" i="1" s="1"/>
  <c r="R3527" i="1"/>
  <c r="S3527" i="1" s="1"/>
  <c r="R3528" i="1"/>
  <c r="S3528" i="1" s="1"/>
  <c r="R3529" i="1"/>
  <c r="S3529" i="1" s="1"/>
  <c r="R3530" i="1"/>
  <c r="S3530" i="1" s="1"/>
  <c r="R3531" i="1"/>
  <c r="S3531" i="1" s="1"/>
  <c r="R3532" i="1"/>
  <c r="S3532" i="1" s="1"/>
  <c r="R3533" i="1"/>
  <c r="S3533" i="1" s="1"/>
  <c r="R3534" i="1"/>
  <c r="S3534" i="1" s="1"/>
  <c r="R3535" i="1"/>
  <c r="S3535" i="1" s="1"/>
  <c r="R3536" i="1"/>
  <c r="S3536" i="1" s="1"/>
  <c r="R3537" i="1"/>
  <c r="S3537" i="1" s="1"/>
  <c r="R3538" i="1"/>
  <c r="S3538" i="1" s="1"/>
  <c r="R3539" i="1"/>
  <c r="S3539" i="1" s="1"/>
  <c r="R3540" i="1"/>
  <c r="S3540" i="1" s="1"/>
  <c r="R3541" i="1"/>
  <c r="S3541" i="1" s="1"/>
  <c r="R3542" i="1"/>
  <c r="S3542" i="1" s="1"/>
  <c r="R3543" i="1"/>
  <c r="S3543" i="1" s="1"/>
  <c r="R3544" i="1"/>
  <c r="S3544" i="1" s="1"/>
  <c r="R3545" i="1"/>
  <c r="S3545" i="1" s="1"/>
  <c r="R3546" i="1"/>
  <c r="S3546" i="1" s="1"/>
  <c r="R3547" i="1"/>
  <c r="S3547" i="1" s="1"/>
  <c r="R3548" i="1"/>
  <c r="S3548" i="1" s="1"/>
  <c r="R3549" i="1"/>
  <c r="S3549" i="1" s="1"/>
  <c r="R3550" i="1"/>
  <c r="S3550" i="1" s="1"/>
  <c r="R3551" i="1"/>
  <c r="S3551" i="1" s="1"/>
  <c r="R3552" i="1"/>
  <c r="S3552" i="1" s="1"/>
  <c r="R3553" i="1"/>
  <c r="S3553" i="1" s="1"/>
  <c r="R3554" i="1"/>
  <c r="S3554" i="1" s="1"/>
  <c r="R3555" i="1"/>
  <c r="S3555" i="1" s="1"/>
  <c r="R3556" i="1"/>
  <c r="S3556" i="1" s="1"/>
  <c r="R3557" i="1"/>
  <c r="S3557" i="1" s="1"/>
  <c r="R3558" i="1"/>
  <c r="S3558" i="1" s="1"/>
  <c r="R3559" i="1"/>
  <c r="S3559" i="1" s="1"/>
  <c r="R3560" i="1"/>
  <c r="S3560" i="1" s="1"/>
  <c r="R3561" i="1"/>
  <c r="S3561" i="1" s="1"/>
  <c r="R3562" i="1"/>
  <c r="S3562" i="1" s="1"/>
  <c r="R3563" i="1"/>
  <c r="S3563" i="1" s="1"/>
  <c r="R3564" i="1"/>
  <c r="S3564" i="1" s="1"/>
  <c r="R3565" i="1"/>
  <c r="S3565" i="1" s="1"/>
  <c r="R3566" i="1"/>
  <c r="S3566" i="1" s="1"/>
  <c r="R3567" i="1"/>
  <c r="S3567" i="1" s="1"/>
  <c r="R3568" i="1"/>
  <c r="S3568" i="1" s="1"/>
  <c r="R3569" i="1"/>
  <c r="S3569" i="1" s="1"/>
  <c r="R3570" i="1"/>
  <c r="S3570" i="1" s="1"/>
  <c r="R3571" i="1"/>
  <c r="S3571" i="1" s="1"/>
  <c r="R3572" i="1"/>
  <c r="S3572" i="1" s="1"/>
  <c r="R3573" i="1"/>
  <c r="S3573" i="1" s="1"/>
  <c r="R3574" i="1"/>
  <c r="S3574" i="1" s="1"/>
  <c r="R3575" i="1"/>
  <c r="S3575" i="1" s="1"/>
  <c r="R3576" i="1"/>
  <c r="S3576" i="1" s="1"/>
  <c r="R3577" i="1"/>
  <c r="S3577" i="1" s="1"/>
  <c r="R3578" i="1"/>
  <c r="S3578" i="1" s="1"/>
  <c r="R3579" i="1"/>
  <c r="S3579" i="1" s="1"/>
  <c r="R3580" i="1"/>
  <c r="S3580" i="1" s="1"/>
  <c r="R3581" i="1"/>
  <c r="S3581" i="1" s="1"/>
  <c r="R3582" i="1"/>
  <c r="S3582" i="1" s="1"/>
  <c r="R3583" i="1"/>
  <c r="S3583" i="1" s="1"/>
  <c r="R3584" i="1"/>
  <c r="S3584" i="1" s="1"/>
  <c r="R3585" i="1"/>
  <c r="S3585" i="1" s="1"/>
  <c r="R3586" i="1"/>
  <c r="S3586" i="1" s="1"/>
  <c r="R3587" i="1"/>
  <c r="S3587" i="1" s="1"/>
  <c r="R3588" i="1"/>
  <c r="S3588" i="1" s="1"/>
  <c r="R3589" i="1"/>
  <c r="S3589" i="1" s="1"/>
  <c r="R3590" i="1"/>
  <c r="S3590" i="1" s="1"/>
  <c r="R3591" i="1"/>
  <c r="S3591" i="1" s="1"/>
  <c r="R3592" i="1"/>
  <c r="S3592" i="1" s="1"/>
  <c r="R3593" i="1"/>
  <c r="S3593" i="1" s="1"/>
  <c r="R3594" i="1"/>
  <c r="S3594" i="1" s="1"/>
  <c r="R3595" i="1"/>
  <c r="S3595" i="1" s="1"/>
  <c r="R3596" i="1"/>
  <c r="S3596" i="1" s="1"/>
  <c r="R3597" i="1"/>
  <c r="S3597" i="1" s="1"/>
  <c r="R3598" i="1"/>
  <c r="S3598" i="1" s="1"/>
  <c r="R3599" i="1"/>
  <c r="S3599" i="1" s="1"/>
  <c r="R3600" i="1"/>
  <c r="S3600" i="1" s="1"/>
  <c r="R3601" i="1"/>
  <c r="S3601" i="1" s="1"/>
  <c r="R3602" i="1"/>
  <c r="S3602" i="1" s="1"/>
  <c r="R3603" i="1"/>
  <c r="S3603" i="1" s="1"/>
  <c r="R3604" i="1"/>
  <c r="S3604" i="1" s="1"/>
  <c r="R3605" i="1"/>
  <c r="S3605" i="1" s="1"/>
  <c r="R3606" i="1"/>
  <c r="S3606" i="1" s="1"/>
  <c r="R3607" i="1"/>
  <c r="S3607" i="1" s="1"/>
  <c r="R3608" i="1"/>
  <c r="S3608" i="1" s="1"/>
  <c r="R3609" i="1"/>
  <c r="S3609" i="1" s="1"/>
  <c r="R3610" i="1"/>
  <c r="S3610" i="1" s="1"/>
  <c r="R3611" i="1"/>
  <c r="S3611" i="1" s="1"/>
  <c r="R3612" i="1"/>
  <c r="S3612" i="1" s="1"/>
  <c r="R3613" i="1"/>
  <c r="S3613" i="1" s="1"/>
  <c r="R3614" i="1"/>
  <c r="S3614" i="1" s="1"/>
  <c r="R3615" i="1"/>
  <c r="S3615" i="1" s="1"/>
  <c r="R3616" i="1"/>
  <c r="S3616" i="1" s="1"/>
  <c r="R3617" i="1"/>
  <c r="S3617" i="1" s="1"/>
  <c r="R3618" i="1"/>
  <c r="S3618" i="1" s="1"/>
  <c r="R3619" i="1"/>
  <c r="S3619" i="1" s="1"/>
  <c r="R3620" i="1"/>
  <c r="S3620" i="1" s="1"/>
  <c r="R3621" i="1"/>
  <c r="S3621" i="1" s="1"/>
  <c r="R3622" i="1"/>
  <c r="S3622" i="1" s="1"/>
  <c r="R3623" i="1"/>
  <c r="S3623" i="1" s="1"/>
  <c r="R3624" i="1"/>
  <c r="S3624" i="1" s="1"/>
  <c r="R3625" i="1"/>
  <c r="S3625" i="1" s="1"/>
  <c r="R3626" i="1"/>
  <c r="S3626" i="1" s="1"/>
  <c r="R3627" i="1"/>
  <c r="S3627" i="1" s="1"/>
  <c r="R3628" i="1"/>
  <c r="S3628" i="1" s="1"/>
  <c r="R3629" i="1"/>
  <c r="S3629" i="1" s="1"/>
  <c r="R3630" i="1"/>
  <c r="S3630" i="1" s="1"/>
  <c r="R3631" i="1"/>
  <c r="S3631" i="1" s="1"/>
  <c r="R3632" i="1"/>
  <c r="S3632" i="1" s="1"/>
  <c r="R3633" i="1"/>
  <c r="S3633" i="1" s="1"/>
  <c r="R3634" i="1"/>
  <c r="S3634" i="1" s="1"/>
  <c r="R3635" i="1"/>
  <c r="S3635" i="1" s="1"/>
  <c r="R3636" i="1"/>
  <c r="S3636" i="1" s="1"/>
  <c r="R3637" i="1"/>
  <c r="S3637" i="1" s="1"/>
  <c r="R3638" i="1"/>
  <c r="S3638" i="1" s="1"/>
  <c r="R3639" i="1"/>
  <c r="S3639" i="1" s="1"/>
  <c r="R3640" i="1"/>
  <c r="S3640" i="1" s="1"/>
  <c r="R3641" i="1"/>
  <c r="S3641" i="1" s="1"/>
  <c r="R3642" i="1"/>
  <c r="S3642" i="1" s="1"/>
  <c r="R3643" i="1"/>
  <c r="S3643" i="1" s="1"/>
  <c r="R3644" i="1"/>
  <c r="S3644" i="1" s="1"/>
  <c r="R3645" i="1"/>
  <c r="S3645" i="1" s="1"/>
  <c r="R3646" i="1"/>
  <c r="S3646" i="1" s="1"/>
  <c r="R3647" i="1"/>
  <c r="S3647" i="1" s="1"/>
  <c r="R3648" i="1"/>
  <c r="S3648" i="1" s="1"/>
  <c r="R3649" i="1"/>
  <c r="S3649" i="1" s="1"/>
  <c r="R3650" i="1"/>
  <c r="S3650" i="1" s="1"/>
  <c r="R3651" i="1"/>
  <c r="S3651" i="1" s="1"/>
  <c r="R3652" i="1"/>
  <c r="S3652" i="1" s="1"/>
  <c r="R3653" i="1"/>
  <c r="S3653" i="1" s="1"/>
  <c r="R3654" i="1"/>
  <c r="S3654" i="1" s="1"/>
  <c r="R3655" i="1"/>
  <c r="S3655" i="1" s="1"/>
  <c r="R3656" i="1"/>
  <c r="S3656" i="1" s="1"/>
  <c r="R3657" i="1"/>
  <c r="S3657" i="1" s="1"/>
  <c r="R3658" i="1"/>
  <c r="S3658" i="1" s="1"/>
  <c r="R3659" i="1"/>
  <c r="S3659" i="1" s="1"/>
  <c r="R3660" i="1"/>
  <c r="S3660" i="1" s="1"/>
  <c r="R3661" i="1"/>
  <c r="S3661" i="1" s="1"/>
  <c r="R3662" i="1"/>
  <c r="S3662" i="1" s="1"/>
  <c r="R3663" i="1"/>
  <c r="S3663" i="1" s="1"/>
  <c r="R3664" i="1"/>
  <c r="S3664" i="1" s="1"/>
  <c r="R3665" i="1"/>
  <c r="S3665" i="1" s="1"/>
  <c r="R3666" i="1"/>
  <c r="S3666" i="1" s="1"/>
  <c r="R3667" i="1"/>
  <c r="S3667" i="1" s="1"/>
  <c r="R3668" i="1"/>
  <c r="S3668" i="1" s="1"/>
  <c r="R3669" i="1"/>
  <c r="S3669" i="1" s="1"/>
  <c r="R3670" i="1"/>
  <c r="S3670" i="1" s="1"/>
  <c r="R3671" i="1"/>
  <c r="S3671" i="1" s="1"/>
  <c r="R3672" i="1"/>
  <c r="S3672" i="1" s="1"/>
  <c r="R3673" i="1"/>
  <c r="S3673" i="1" s="1"/>
  <c r="R3674" i="1"/>
  <c r="S3674" i="1" s="1"/>
  <c r="R3675" i="1"/>
  <c r="S3675" i="1" s="1"/>
  <c r="R3676" i="1"/>
  <c r="S3676" i="1" s="1"/>
  <c r="R3677" i="1"/>
  <c r="S3677" i="1" s="1"/>
  <c r="R3678" i="1"/>
  <c r="S3678" i="1" s="1"/>
  <c r="R3679" i="1"/>
  <c r="S3679" i="1" s="1"/>
  <c r="R3680" i="1"/>
  <c r="S3680" i="1" s="1"/>
  <c r="R3681" i="1"/>
  <c r="S3681" i="1" s="1"/>
  <c r="R3682" i="1"/>
  <c r="S3682" i="1" s="1"/>
  <c r="R3683" i="1"/>
  <c r="S3683" i="1" s="1"/>
  <c r="R3684" i="1"/>
  <c r="S3684" i="1" s="1"/>
  <c r="R3685" i="1"/>
  <c r="S3685" i="1" s="1"/>
  <c r="R3686" i="1"/>
  <c r="S3686" i="1" s="1"/>
  <c r="R3687" i="1"/>
  <c r="S3687" i="1" s="1"/>
  <c r="R3688" i="1"/>
  <c r="S3688" i="1" s="1"/>
  <c r="R3689" i="1"/>
  <c r="S3689" i="1" s="1"/>
  <c r="R3690" i="1"/>
  <c r="S3690" i="1" s="1"/>
  <c r="R3691" i="1"/>
  <c r="S3691" i="1" s="1"/>
  <c r="R3692" i="1"/>
  <c r="S3692" i="1" s="1"/>
  <c r="R3693" i="1"/>
  <c r="S3693" i="1" s="1"/>
  <c r="R3694" i="1"/>
  <c r="S3694" i="1" s="1"/>
  <c r="R3695" i="1"/>
  <c r="S3695" i="1" s="1"/>
  <c r="R3696" i="1"/>
  <c r="S3696" i="1" s="1"/>
  <c r="R3697" i="1"/>
  <c r="S3697" i="1" s="1"/>
  <c r="R3698" i="1"/>
  <c r="S3698" i="1" s="1"/>
  <c r="R3699" i="1"/>
  <c r="S3699" i="1" s="1"/>
  <c r="R3700" i="1"/>
  <c r="S3700" i="1" s="1"/>
  <c r="R3701" i="1"/>
  <c r="S3701" i="1" s="1"/>
  <c r="R3702" i="1"/>
  <c r="S3702" i="1" s="1"/>
  <c r="R3703" i="1"/>
  <c r="S3703" i="1" s="1"/>
  <c r="R3704" i="1"/>
  <c r="S3704" i="1" s="1"/>
  <c r="R3705" i="1"/>
  <c r="S3705" i="1" s="1"/>
  <c r="R3706" i="1"/>
  <c r="S3706" i="1" s="1"/>
  <c r="R3707" i="1"/>
  <c r="S3707" i="1" s="1"/>
  <c r="R3708" i="1"/>
  <c r="S3708" i="1" s="1"/>
  <c r="R3709" i="1"/>
  <c r="S3709" i="1" s="1"/>
  <c r="R3710" i="1"/>
  <c r="S3710" i="1" s="1"/>
  <c r="R3711" i="1"/>
  <c r="S3711" i="1" s="1"/>
  <c r="R3712" i="1"/>
  <c r="S3712" i="1" s="1"/>
  <c r="R3713" i="1"/>
  <c r="S3713" i="1" s="1"/>
  <c r="R3714" i="1"/>
  <c r="S3714" i="1" s="1"/>
  <c r="R3715" i="1"/>
  <c r="S3715" i="1" s="1"/>
  <c r="R3716" i="1"/>
  <c r="S3716" i="1" s="1"/>
  <c r="R3717" i="1"/>
  <c r="S3717" i="1" s="1"/>
  <c r="R3718" i="1"/>
  <c r="S3718" i="1" s="1"/>
  <c r="R3719" i="1"/>
  <c r="S3719" i="1" s="1"/>
  <c r="R3720" i="1"/>
  <c r="S3720" i="1" s="1"/>
  <c r="R3721" i="1"/>
  <c r="S3721" i="1" s="1"/>
  <c r="R3722" i="1"/>
  <c r="S3722" i="1" s="1"/>
  <c r="R3723" i="1"/>
  <c r="S3723" i="1" s="1"/>
  <c r="R3724" i="1"/>
  <c r="S3724" i="1" s="1"/>
  <c r="R3725" i="1"/>
  <c r="S3725" i="1" s="1"/>
  <c r="R3726" i="1"/>
  <c r="S3726" i="1" s="1"/>
  <c r="R3727" i="1"/>
  <c r="S3727" i="1" s="1"/>
  <c r="R3728" i="1"/>
  <c r="S3728" i="1" s="1"/>
  <c r="R3729" i="1"/>
  <c r="S3729" i="1" s="1"/>
  <c r="R3730" i="1"/>
  <c r="S3730" i="1" s="1"/>
  <c r="R3731" i="1"/>
  <c r="S3731" i="1" s="1"/>
  <c r="R3732" i="1"/>
  <c r="S3732" i="1" s="1"/>
  <c r="R3733" i="1"/>
  <c r="S3733" i="1" s="1"/>
  <c r="R3734" i="1"/>
  <c r="S3734" i="1" s="1"/>
  <c r="R3735" i="1"/>
  <c r="S3735" i="1" s="1"/>
  <c r="R3736" i="1"/>
  <c r="S3736" i="1" s="1"/>
  <c r="R3737" i="1"/>
  <c r="S3737" i="1" s="1"/>
  <c r="R3738" i="1"/>
  <c r="S3738" i="1" s="1"/>
  <c r="R3739" i="1"/>
  <c r="S3739" i="1" s="1"/>
  <c r="R3740" i="1"/>
  <c r="S3740" i="1" s="1"/>
  <c r="R3741" i="1"/>
  <c r="S3741" i="1" s="1"/>
  <c r="R3742" i="1"/>
  <c r="S3742" i="1" s="1"/>
  <c r="R3743" i="1"/>
  <c r="S3743" i="1" s="1"/>
  <c r="R3744" i="1"/>
  <c r="S3744" i="1" s="1"/>
  <c r="R3745" i="1"/>
  <c r="S3745" i="1" s="1"/>
  <c r="R3746" i="1"/>
  <c r="S3746" i="1" s="1"/>
  <c r="R3747" i="1"/>
  <c r="S3747" i="1" s="1"/>
  <c r="R3748" i="1"/>
  <c r="S3748" i="1" s="1"/>
  <c r="R3749" i="1"/>
  <c r="S3749" i="1" s="1"/>
  <c r="R3750" i="1"/>
  <c r="S3750" i="1" s="1"/>
  <c r="R3751" i="1"/>
  <c r="S3751" i="1" s="1"/>
  <c r="R3752" i="1"/>
  <c r="S3752" i="1" s="1"/>
  <c r="R3753" i="1"/>
  <c r="S3753" i="1" s="1"/>
  <c r="R3754" i="1"/>
  <c r="S3754" i="1" s="1"/>
  <c r="R3755" i="1"/>
  <c r="S3755" i="1" s="1"/>
  <c r="R3756" i="1"/>
  <c r="S3756" i="1" s="1"/>
  <c r="R3757" i="1"/>
  <c r="S3757" i="1" s="1"/>
  <c r="R3758" i="1"/>
  <c r="S3758" i="1" s="1"/>
  <c r="R3759" i="1"/>
  <c r="S3759" i="1" s="1"/>
  <c r="R3760" i="1"/>
  <c r="S3760" i="1" s="1"/>
  <c r="R3761" i="1"/>
  <c r="S3761" i="1" s="1"/>
  <c r="R3762" i="1"/>
  <c r="S3762" i="1" s="1"/>
  <c r="R3763" i="1"/>
  <c r="S3763" i="1" s="1"/>
  <c r="R3764" i="1"/>
  <c r="S3764" i="1" s="1"/>
  <c r="R3765" i="1"/>
  <c r="S3765" i="1" s="1"/>
  <c r="R3766" i="1"/>
  <c r="S3766" i="1" s="1"/>
  <c r="R3767" i="1"/>
  <c r="S3767" i="1" s="1"/>
  <c r="R3768" i="1"/>
  <c r="S3768" i="1" s="1"/>
  <c r="R3769" i="1"/>
  <c r="S3769" i="1" s="1"/>
  <c r="R3770" i="1"/>
  <c r="S3770" i="1" s="1"/>
  <c r="R3771" i="1"/>
  <c r="S3771" i="1" s="1"/>
  <c r="R3772" i="1"/>
  <c r="S3772" i="1" s="1"/>
  <c r="R3773" i="1"/>
  <c r="S3773" i="1" s="1"/>
  <c r="R3774" i="1"/>
  <c r="S3774" i="1" s="1"/>
  <c r="R3775" i="1"/>
  <c r="S3775" i="1" s="1"/>
  <c r="R3776" i="1"/>
  <c r="S3776" i="1" s="1"/>
  <c r="R3777" i="1"/>
  <c r="S3777" i="1" s="1"/>
  <c r="R3778" i="1"/>
  <c r="S3778" i="1" s="1"/>
  <c r="R3779" i="1"/>
  <c r="S3779" i="1" s="1"/>
  <c r="R3780" i="1"/>
  <c r="S3780" i="1" s="1"/>
  <c r="R3781" i="1"/>
  <c r="S3781" i="1" s="1"/>
  <c r="R3782" i="1"/>
  <c r="S3782" i="1" s="1"/>
  <c r="R3783" i="1"/>
  <c r="S3783" i="1" s="1"/>
  <c r="R3784" i="1"/>
  <c r="S3784" i="1" s="1"/>
  <c r="R3785" i="1"/>
  <c r="S3785" i="1" s="1"/>
  <c r="R3786" i="1"/>
  <c r="S3786" i="1" s="1"/>
  <c r="R3787" i="1"/>
  <c r="S3787" i="1" s="1"/>
  <c r="R3788" i="1"/>
  <c r="S3788" i="1" s="1"/>
  <c r="R3789" i="1"/>
  <c r="S3789" i="1" s="1"/>
  <c r="R3790" i="1"/>
  <c r="S3790" i="1" s="1"/>
  <c r="R3791" i="1"/>
  <c r="S3791" i="1" s="1"/>
  <c r="R3792" i="1"/>
  <c r="S3792" i="1" s="1"/>
  <c r="R3793" i="1"/>
  <c r="S3793" i="1" s="1"/>
  <c r="R3794" i="1"/>
  <c r="S3794" i="1" s="1"/>
  <c r="R3795" i="1"/>
  <c r="S3795" i="1" s="1"/>
  <c r="R3796" i="1"/>
  <c r="S3796" i="1" s="1"/>
  <c r="R3797" i="1"/>
  <c r="S3797" i="1" s="1"/>
  <c r="R3798" i="1"/>
  <c r="S3798" i="1" s="1"/>
  <c r="R3799" i="1"/>
  <c r="S3799" i="1" s="1"/>
  <c r="R3800" i="1"/>
  <c r="S3800" i="1" s="1"/>
  <c r="R3801" i="1"/>
  <c r="S3801" i="1" s="1"/>
  <c r="R3802" i="1"/>
  <c r="S3802" i="1" s="1"/>
  <c r="R3803" i="1"/>
  <c r="S3803" i="1" s="1"/>
  <c r="R3804" i="1"/>
  <c r="S3804" i="1" s="1"/>
  <c r="R3805" i="1"/>
  <c r="S3805" i="1" s="1"/>
  <c r="R3806" i="1"/>
  <c r="S3806" i="1" s="1"/>
  <c r="R3807" i="1"/>
  <c r="S3807" i="1" s="1"/>
  <c r="R3808" i="1"/>
  <c r="S3808" i="1" s="1"/>
  <c r="R3809" i="1"/>
  <c r="S3809" i="1" s="1"/>
  <c r="R3810" i="1"/>
  <c r="S3810" i="1" s="1"/>
  <c r="R3811" i="1"/>
  <c r="S3811" i="1" s="1"/>
  <c r="R3812" i="1"/>
  <c r="S3812" i="1" s="1"/>
  <c r="R3813" i="1"/>
  <c r="S3813" i="1" s="1"/>
  <c r="R3814" i="1"/>
  <c r="S3814" i="1" s="1"/>
  <c r="R3815" i="1"/>
  <c r="S3815" i="1" s="1"/>
  <c r="R3816" i="1"/>
  <c r="S3816" i="1" s="1"/>
  <c r="R3817" i="1"/>
  <c r="S3817" i="1" s="1"/>
  <c r="R3818" i="1"/>
  <c r="S3818" i="1" s="1"/>
  <c r="R3819" i="1"/>
  <c r="S3819" i="1" s="1"/>
  <c r="R3820" i="1"/>
  <c r="S3820" i="1" s="1"/>
  <c r="R3821" i="1"/>
  <c r="S3821" i="1" s="1"/>
  <c r="R3822" i="1"/>
  <c r="S3822" i="1" s="1"/>
  <c r="R3823" i="1"/>
  <c r="S3823" i="1" s="1"/>
  <c r="R3824" i="1"/>
  <c r="S3824" i="1" s="1"/>
  <c r="R3825" i="1"/>
  <c r="S3825" i="1" s="1"/>
  <c r="R3826" i="1"/>
  <c r="S3826" i="1" s="1"/>
  <c r="R3827" i="1"/>
  <c r="S3827" i="1" s="1"/>
  <c r="R3828" i="1"/>
  <c r="S3828" i="1" s="1"/>
  <c r="R3829" i="1"/>
  <c r="S3829" i="1" s="1"/>
  <c r="R3830" i="1"/>
  <c r="S3830" i="1" s="1"/>
  <c r="R3831" i="1"/>
  <c r="S3831" i="1" s="1"/>
  <c r="R3832" i="1"/>
  <c r="S3832" i="1" s="1"/>
  <c r="R3833" i="1"/>
  <c r="S3833" i="1" s="1"/>
  <c r="R3834" i="1"/>
  <c r="S3834" i="1" s="1"/>
  <c r="R3835" i="1"/>
  <c r="S3835" i="1" s="1"/>
  <c r="R3836" i="1"/>
  <c r="S3836" i="1" s="1"/>
  <c r="R3837" i="1"/>
  <c r="S3837" i="1" s="1"/>
  <c r="R3838" i="1"/>
  <c r="S3838" i="1" s="1"/>
  <c r="R3839" i="1"/>
  <c r="S3839" i="1" s="1"/>
  <c r="R3840" i="1"/>
  <c r="S3840" i="1" s="1"/>
  <c r="R3841" i="1"/>
  <c r="S3841" i="1" s="1"/>
  <c r="R3842" i="1"/>
  <c r="S3842" i="1" s="1"/>
  <c r="R3843" i="1"/>
  <c r="S3843" i="1" s="1"/>
  <c r="R3844" i="1"/>
  <c r="S3844" i="1" s="1"/>
  <c r="R3845" i="1"/>
  <c r="S3845" i="1" s="1"/>
  <c r="R3846" i="1"/>
  <c r="S3846" i="1" s="1"/>
  <c r="R3847" i="1"/>
  <c r="S3847" i="1" s="1"/>
  <c r="R3848" i="1"/>
  <c r="S3848" i="1" s="1"/>
  <c r="R3849" i="1"/>
  <c r="S3849" i="1" s="1"/>
  <c r="R3850" i="1"/>
  <c r="S3850" i="1" s="1"/>
  <c r="R3851" i="1"/>
  <c r="S3851" i="1" s="1"/>
  <c r="R3852" i="1"/>
  <c r="S3852" i="1" s="1"/>
  <c r="R3853" i="1"/>
  <c r="S3853" i="1" s="1"/>
  <c r="R3854" i="1"/>
  <c r="S3854" i="1" s="1"/>
  <c r="R3855" i="1"/>
  <c r="S3855" i="1" s="1"/>
  <c r="R3856" i="1"/>
  <c r="S3856" i="1" s="1"/>
  <c r="R3857" i="1"/>
  <c r="S3857" i="1" s="1"/>
  <c r="R3858" i="1"/>
  <c r="S3858" i="1" s="1"/>
  <c r="R3859" i="1"/>
  <c r="S3859" i="1" s="1"/>
  <c r="R3860" i="1"/>
  <c r="S3860" i="1" s="1"/>
  <c r="R3861" i="1"/>
  <c r="S3861" i="1" s="1"/>
  <c r="R3862" i="1"/>
  <c r="S3862" i="1" s="1"/>
  <c r="R3863" i="1"/>
  <c r="S3863" i="1" s="1"/>
  <c r="R3864" i="1"/>
  <c r="S3864" i="1" s="1"/>
  <c r="R3865" i="1"/>
  <c r="S3865" i="1" s="1"/>
  <c r="R3866" i="1"/>
  <c r="S3866" i="1" s="1"/>
  <c r="R3867" i="1"/>
  <c r="S3867" i="1" s="1"/>
  <c r="R3868" i="1"/>
  <c r="S3868" i="1" s="1"/>
  <c r="R3869" i="1"/>
  <c r="S3869" i="1" s="1"/>
  <c r="R3870" i="1"/>
  <c r="S3870" i="1" s="1"/>
  <c r="R3871" i="1"/>
  <c r="S3871" i="1" s="1"/>
  <c r="R3872" i="1"/>
  <c r="S3872" i="1" s="1"/>
  <c r="R3873" i="1"/>
  <c r="S3873" i="1" s="1"/>
  <c r="R3874" i="1"/>
  <c r="S3874" i="1" s="1"/>
  <c r="R3875" i="1"/>
  <c r="S3875" i="1" s="1"/>
  <c r="R3876" i="1"/>
  <c r="S3876" i="1" s="1"/>
  <c r="R3877" i="1"/>
  <c r="S3877" i="1" s="1"/>
  <c r="R3878" i="1"/>
  <c r="S3878" i="1" s="1"/>
  <c r="R3879" i="1"/>
  <c r="S3879" i="1" s="1"/>
  <c r="R3880" i="1"/>
  <c r="S3880" i="1" s="1"/>
  <c r="R3881" i="1"/>
  <c r="S3881" i="1" s="1"/>
  <c r="R3882" i="1"/>
  <c r="S3882" i="1" s="1"/>
  <c r="R3883" i="1"/>
  <c r="S3883" i="1" s="1"/>
  <c r="R3884" i="1"/>
  <c r="S3884" i="1" s="1"/>
  <c r="R3885" i="1"/>
  <c r="S3885" i="1" s="1"/>
  <c r="R3886" i="1"/>
  <c r="S3886" i="1" s="1"/>
  <c r="R3887" i="1"/>
  <c r="S3887" i="1" s="1"/>
  <c r="R3888" i="1"/>
  <c r="S3888" i="1" s="1"/>
  <c r="R3889" i="1"/>
  <c r="S3889" i="1" s="1"/>
  <c r="R3890" i="1"/>
  <c r="S3890" i="1" s="1"/>
  <c r="R3891" i="1"/>
  <c r="S3891" i="1" s="1"/>
  <c r="R3892" i="1"/>
  <c r="S3892" i="1" s="1"/>
  <c r="R3893" i="1"/>
  <c r="S3893" i="1" s="1"/>
  <c r="R3894" i="1"/>
  <c r="S3894" i="1" s="1"/>
  <c r="R3895" i="1"/>
  <c r="S3895" i="1" s="1"/>
  <c r="R3896" i="1"/>
  <c r="S3896" i="1" s="1"/>
  <c r="R3897" i="1"/>
  <c r="S3897" i="1" s="1"/>
  <c r="R3898" i="1"/>
  <c r="S3898" i="1" s="1"/>
  <c r="R3899" i="1"/>
  <c r="S3899" i="1" s="1"/>
  <c r="R3900" i="1"/>
  <c r="S3900" i="1" s="1"/>
  <c r="R3901" i="1"/>
  <c r="S3901" i="1" s="1"/>
  <c r="R3902" i="1"/>
  <c r="S3902" i="1" s="1"/>
  <c r="R3903" i="1"/>
  <c r="S3903" i="1" s="1"/>
  <c r="R3904" i="1"/>
  <c r="S3904" i="1" s="1"/>
  <c r="R3905" i="1"/>
  <c r="S3905" i="1" s="1"/>
  <c r="R3906" i="1"/>
  <c r="S3906" i="1" s="1"/>
  <c r="R3907" i="1"/>
  <c r="S3907" i="1" s="1"/>
  <c r="R3908" i="1"/>
  <c r="S3908" i="1" s="1"/>
  <c r="R3909" i="1"/>
  <c r="S3909" i="1" s="1"/>
  <c r="R3910" i="1"/>
  <c r="S3910" i="1" s="1"/>
  <c r="R3911" i="1"/>
  <c r="S3911" i="1" s="1"/>
  <c r="R3912" i="1"/>
  <c r="S3912" i="1" s="1"/>
  <c r="R3913" i="1"/>
  <c r="S3913" i="1" s="1"/>
  <c r="R3914" i="1"/>
  <c r="S3914" i="1" s="1"/>
  <c r="R3915" i="1"/>
  <c r="S3915" i="1" s="1"/>
  <c r="R3916" i="1"/>
  <c r="S3916" i="1" s="1"/>
  <c r="R3917" i="1"/>
  <c r="S3917" i="1" s="1"/>
  <c r="R3918" i="1"/>
  <c r="S3918" i="1" s="1"/>
  <c r="R3919" i="1"/>
  <c r="S3919" i="1" s="1"/>
  <c r="R3920" i="1"/>
  <c r="S3920" i="1" s="1"/>
  <c r="R3921" i="1"/>
  <c r="S3921" i="1" s="1"/>
  <c r="R3922" i="1"/>
  <c r="S3922" i="1" s="1"/>
  <c r="R3923" i="1"/>
  <c r="S3923" i="1" s="1"/>
  <c r="R3924" i="1"/>
  <c r="S3924" i="1" s="1"/>
  <c r="R3925" i="1"/>
  <c r="S3925" i="1" s="1"/>
  <c r="R3926" i="1"/>
  <c r="S3926" i="1" s="1"/>
  <c r="R3927" i="1"/>
  <c r="S3927" i="1" s="1"/>
  <c r="R3928" i="1"/>
  <c r="S3928" i="1" s="1"/>
  <c r="R3929" i="1"/>
  <c r="S3929" i="1" s="1"/>
  <c r="R3930" i="1"/>
  <c r="S3930" i="1" s="1"/>
  <c r="R3931" i="1"/>
  <c r="S3931" i="1" s="1"/>
  <c r="R3932" i="1"/>
  <c r="S3932" i="1" s="1"/>
  <c r="R3933" i="1"/>
  <c r="S3933" i="1" s="1"/>
  <c r="R3934" i="1"/>
  <c r="S3934" i="1" s="1"/>
  <c r="R3935" i="1"/>
  <c r="S3935" i="1" s="1"/>
  <c r="R3936" i="1"/>
  <c r="S3936" i="1" s="1"/>
  <c r="R3937" i="1"/>
  <c r="S3937" i="1" s="1"/>
  <c r="R3938" i="1"/>
  <c r="S3938" i="1" s="1"/>
  <c r="R3939" i="1"/>
  <c r="S3939" i="1" s="1"/>
  <c r="R3940" i="1"/>
  <c r="S3940" i="1" s="1"/>
  <c r="R3941" i="1"/>
  <c r="S3941" i="1" s="1"/>
  <c r="R3942" i="1"/>
  <c r="S3942" i="1" s="1"/>
  <c r="R3943" i="1"/>
  <c r="S3943" i="1" s="1"/>
  <c r="R3944" i="1"/>
  <c r="S3944" i="1" s="1"/>
  <c r="R3945" i="1"/>
  <c r="S3945" i="1" s="1"/>
  <c r="R3946" i="1"/>
  <c r="S3946" i="1" s="1"/>
  <c r="R3947" i="1"/>
  <c r="S3947" i="1" s="1"/>
  <c r="R3948" i="1"/>
  <c r="S3948" i="1" s="1"/>
  <c r="R3949" i="1"/>
  <c r="S3949" i="1" s="1"/>
  <c r="R3950" i="1"/>
  <c r="S3950" i="1" s="1"/>
  <c r="R3951" i="1"/>
  <c r="S3951" i="1" s="1"/>
  <c r="R3952" i="1"/>
  <c r="S3952" i="1" s="1"/>
  <c r="R3953" i="1"/>
  <c r="S3953" i="1" s="1"/>
  <c r="R3954" i="1"/>
  <c r="S3954" i="1" s="1"/>
  <c r="R3955" i="1"/>
  <c r="S3955" i="1" s="1"/>
  <c r="R3956" i="1"/>
  <c r="S3956" i="1" s="1"/>
  <c r="R3957" i="1"/>
  <c r="S3957" i="1" s="1"/>
  <c r="R3958" i="1"/>
  <c r="S3958" i="1" s="1"/>
  <c r="R3959" i="1"/>
  <c r="S3959" i="1" s="1"/>
  <c r="R3960" i="1"/>
  <c r="S3960" i="1" s="1"/>
  <c r="R3961" i="1"/>
  <c r="S3961" i="1" s="1"/>
  <c r="R3962" i="1"/>
  <c r="S3962" i="1" s="1"/>
  <c r="R3963" i="1"/>
  <c r="S3963" i="1" s="1"/>
  <c r="R3964" i="1"/>
  <c r="S3964" i="1" s="1"/>
  <c r="R3965" i="1"/>
  <c r="S3965" i="1" s="1"/>
  <c r="R3966" i="1"/>
  <c r="S3966" i="1" s="1"/>
  <c r="R3967" i="1"/>
  <c r="S3967" i="1" s="1"/>
  <c r="R3968" i="1"/>
  <c r="S3968" i="1" s="1"/>
  <c r="R3969" i="1"/>
  <c r="S3969" i="1" s="1"/>
  <c r="R3970" i="1"/>
  <c r="S3970" i="1" s="1"/>
  <c r="R3971" i="1"/>
  <c r="S3971" i="1" s="1"/>
  <c r="R3972" i="1"/>
  <c r="S3972" i="1" s="1"/>
  <c r="R3973" i="1"/>
  <c r="S3973" i="1" s="1"/>
  <c r="R3974" i="1"/>
  <c r="S3974" i="1" s="1"/>
  <c r="R3975" i="1"/>
  <c r="S3975" i="1" s="1"/>
  <c r="R3976" i="1"/>
  <c r="S3976" i="1" s="1"/>
  <c r="R3977" i="1"/>
  <c r="S3977" i="1" s="1"/>
  <c r="R3978" i="1"/>
  <c r="S3978" i="1" s="1"/>
  <c r="R3979" i="1"/>
  <c r="S3979" i="1" s="1"/>
  <c r="R3980" i="1"/>
  <c r="S3980" i="1" s="1"/>
  <c r="R3981" i="1"/>
  <c r="S3981" i="1" s="1"/>
  <c r="R3982" i="1"/>
  <c r="S3982" i="1" s="1"/>
  <c r="R3983" i="1"/>
  <c r="S3983" i="1" s="1"/>
  <c r="R3984" i="1"/>
  <c r="S3984" i="1" s="1"/>
  <c r="R3985" i="1"/>
  <c r="S3985" i="1" s="1"/>
  <c r="R3986" i="1"/>
  <c r="S3986" i="1" s="1"/>
  <c r="R3987" i="1"/>
  <c r="S3987" i="1" s="1"/>
  <c r="R3988" i="1"/>
  <c r="S3988" i="1" s="1"/>
  <c r="R3989" i="1"/>
  <c r="S3989" i="1" s="1"/>
  <c r="R3990" i="1"/>
  <c r="S3990" i="1" s="1"/>
  <c r="R3991" i="1"/>
  <c r="S3991" i="1" s="1"/>
  <c r="R3992" i="1"/>
  <c r="S3992" i="1" s="1"/>
  <c r="R3993" i="1"/>
  <c r="S3993" i="1" s="1"/>
  <c r="R3994" i="1"/>
  <c r="S3994" i="1" s="1"/>
  <c r="R3995" i="1"/>
  <c r="S3995" i="1" s="1"/>
  <c r="R3996" i="1"/>
  <c r="S3996" i="1" s="1"/>
  <c r="R3997" i="1"/>
  <c r="S3997" i="1" s="1"/>
  <c r="R3998" i="1"/>
  <c r="S3998" i="1" s="1"/>
  <c r="R3999" i="1"/>
  <c r="S3999" i="1" s="1"/>
  <c r="R4000" i="1"/>
  <c r="S4000" i="1" s="1"/>
  <c r="R4001" i="1"/>
  <c r="S4001" i="1" s="1"/>
  <c r="R4002" i="1"/>
  <c r="S4002" i="1" s="1"/>
  <c r="R4003" i="1"/>
  <c r="S4003" i="1" s="1"/>
  <c r="R4004" i="1"/>
  <c r="S4004" i="1" s="1"/>
  <c r="R4005" i="1"/>
  <c r="S4005" i="1" s="1"/>
  <c r="R4006" i="1"/>
  <c r="S4006" i="1" s="1"/>
  <c r="R4007" i="1"/>
  <c r="S4007" i="1" s="1"/>
  <c r="R4008" i="1"/>
  <c r="S4008" i="1" s="1"/>
  <c r="R4009" i="1"/>
  <c r="S4009" i="1" s="1"/>
  <c r="R4010" i="1"/>
  <c r="S4010" i="1" s="1"/>
  <c r="R4011" i="1"/>
  <c r="S4011" i="1" s="1"/>
  <c r="R4012" i="1"/>
  <c r="S4012" i="1" s="1"/>
  <c r="R4013" i="1"/>
  <c r="S4013" i="1" s="1"/>
  <c r="R4014" i="1"/>
  <c r="S4014" i="1" s="1"/>
  <c r="R4015" i="1"/>
  <c r="S4015" i="1" s="1"/>
  <c r="R4016" i="1"/>
  <c r="S4016" i="1" s="1"/>
  <c r="R4017" i="1"/>
  <c r="S4017" i="1" s="1"/>
  <c r="R4018" i="1"/>
  <c r="S4018" i="1" s="1"/>
  <c r="R4019" i="1"/>
  <c r="S4019" i="1" s="1"/>
  <c r="R4020" i="1"/>
  <c r="S4020" i="1" s="1"/>
  <c r="R4021" i="1"/>
  <c r="S4021" i="1" s="1"/>
  <c r="R4022" i="1"/>
  <c r="S4022" i="1" s="1"/>
  <c r="R4023" i="1"/>
  <c r="S4023" i="1" s="1"/>
  <c r="R4024" i="1"/>
  <c r="S4024" i="1" s="1"/>
  <c r="R4025" i="1"/>
  <c r="S4025" i="1" s="1"/>
  <c r="R4026" i="1"/>
  <c r="S4026" i="1" s="1"/>
  <c r="R4027" i="1"/>
  <c r="S4027" i="1" s="1"/>
  <c r="R4028" i="1"/>
  <c r="S4028" i="1" s="1"/>
  <c r="R4029" i="1"/>
  <c r="S4029" i="1" s="1"/>
  <c r="R4030" i="1"/>
  <c r="S4030" i="1" s="1"/>
  <c r="R4031" i="1"/>
  <c r="S4031" i="1" s="1"/>
  <c r="R4032" i="1"/>
  <c r="S4032" i="1" s="1"/>
  <c r="R4033" i="1"/>
  <c r="S4033" i="1" s="1"/>
  <c r="R4034" i="1"/>
  <c r="S4034" i="1" s="1"/>
  <c r="R4035" i="1"/>
  <c r="S4035" i="1" s="1"/>
  <c r="R4036" i="1"/>
  <c r="S4036" i="1" s="1"/>
  <c r="R4037" i="1"/>
  <c r="S4037" i="1" s="1"/>
  <c r="R4038" i="1"/>
  <c r="S4038" i="1" s="1"/>
  <c r="R4039" i="1"/>
  <c r="S4039" i="1" s="1"/>
  <c r="R4040" i="1"/>
  <c r="S4040" i="1" s="1"/>
  <c r="R4041" i="1"/>
  <c r="S4041" i="1" s="1"/>
  <c r="R4042" i="1"/>
  <c r="S4042" i="1" s="1"/>
  <c r="R4043" i="1"/>
  <c r="S4043" i="1" s="1"/>
  <c r="R4044" i="1"/>
  <c r="S4044" i="1" s="1"/>
  <c r="R4045" i="1"/>
  <c r="S4045" i="1" s="1"/>
  <c r="R4046" i="1"/>
  <c r="S4046" i="1" s="1"/>
  <c r="R4047" i="1"/>
  <c r="S4047" i="1" s="1"/>
  <c r="R4048" i="1"/>
  <c r="S4048" i="1" s="1"/>
  <c r="R4049" i="1"/>
  <c r="S4049" i="1" s="1"/>
  <c r="R4050" i="1"/>
  <c r="S4050" i="1" s="1"/>
  <c r="R4051" i="1"/>
  <c r="S4051" i="1" s="1"/>
  <c r="R4052" i="1"/>
  <c r="S4052" i="1" s="1"/>
  <c r="R4053" i="1"/>
  <c r="S4053" i="1" s="1"/>
  <c r="R4054" i="1"/>
  <c r="S4054" i="1" s="1"/>
  <c r="R4055" i="1"/>
  <c r="S4055" i="1" s="1"/>
  <c r="R4056" i="1"/>
  <c r="S4056" i="1" s="1"/>
  <c r="R4057" i="1"/>
  <c r="S4057" i="1" s="1"/>
  <c r="R4058" i="1"/>
  <c r="S4058" i="1" s="1"/>
  <c r="R4059" i="1"/>
  <c r="S4059" i="1" s="1"/>
  <c r="R4060" i="1"/>
  <c r="S4060" i="1" s="1"/>
  <c r="R4061" i="1"/>
  <c r="S4061" i="1" s="1"/>
  <c r="R4062" i="1"/>
  <c r="S4062" i="1" s="1"/>
  <c r="R4063" i="1"/>
  <c r="S4063" i="1" s="1"/>
  <c r="R4064" i="1"/>
  <c r="S4064" i="1" s="1"/>
  <c r="R4065" i="1"/>
  <c r="S4065" i="1" s="1"/>
  <c r="R4066" i="1"/>
  <c r="S4066" i="1" s="1"/>
  <c r="R4067" i="1"/>
  <c r="S4067" i="1" s="1"/>
  <c r="R4068" i="1"/>
  <c r="S4068" i="1" s="1"/>
  <c r="R4069" i="1"/>
  <c r="S4069" i="1" s="1"/>
  <c r="R4070" i="1"/>
  <c r="S4070" i="1" s="1"/>
  <c r="R4071" i="1"/>
  <c r="S4071" i="1" s="1"/>
  <c r="R4072" i="1"/>
  <c r="S4072" i="1" s="1"/>
  <c r="R4073" i="1"/>
  <c r="S4073" i="1" s="1"/>
  <c r="R4074" i="1"/>
  <c r="S4074" i="1" s="1"/>
  <c r="R4075" i="1"/>
  <c r="S4075" i="1" s="1"/>
  <c r="R4076" i="1"/>
  <c r="S4076" i="1" s="1"/>
  <c r="R4077" i="1"/>
  <c r="S4077" i="1" s="1"/>
  <c r="R4078" i="1"/>
  <c r="S4078" i="1" s="1"/>
  <c r="R4079" i="1"/>
  <c r="S4079" i="1" s="1"/>
  <c r="R4080" i="1"/>
  <c r="S4080" i="1" s="1"/>
  <c r="R4081" i="1"/>
  <c r="S4081" i="1" s="1"/>
  <c r="R4082" i="1"/>
  <c r="S4082" i="1" s="1"/>
  <c r="R4083" i="1"/>
  <c r="S4083" i="1" s="1"/>
  <c r="R4084" i="1"/>
  <c r="S4084" i="1" s="1"/>
  <c r="R4085" i="1"/>
  <c r="S4085" i="1" s="1"/>
  <c r="R4086" i="1"/>
  <c r="S4086" i="1" s="1"/>
  <c r="R4087" i="1"/>
  <c r="S4087" i="1" s="1"/>
  <c r="R4088" i="1"/>
  <c r="S4088" i="1" s="1"/>
  <c r="R4089" i="1"/>
  <c r="S4089" i="1" s="1"/>
  <c r="R4090" i="1"/>
  <c r="S4090" i="1" s="1"/>
  <c r="R4091" i="1"/>
  <c r="S4091" i="1" s="1"/>
  <c r="R4092" i="1"/>
  <c r="S4092" i="1" s="1"/>
  <c r="R4093" i="1"/>
  <c r="S4093" i="1" s="1"/>
  <c r="R4094" i="1"/>
  <c r="S4094" i="1" s="1"/>
  <c r="R4095" i="1"/>
  <c r="S4095" i="1" s="1"/>
  <c r="R4096" i="1"/>
  <c r="S4096" i="1" s="1"/>
  <c r="R4097" i="1"/>
  <c r="S4097" i="1" s="1"/>
  <c r="R4098" i="1"/>
  <c r="S4098" i="1" s="1"/>
  <c r="R4099" i="1"/>
  <c r="S4099" i="1" s="1"/>
  <c r="R4100" i="1"/>
  <c r="S4100" i="1" s="1"/>
  <c r="R4101" i="1"/>
  <c r="S4101" i="1" s="1"/>
  <c r="R4102" i="1"/>
  <c r="S4102" i="1" s="1"/>
  <c r="R4103" i="1"/>
  <c r="S4103" i="1" s="1"/>
  <c r="R4104" i="1"/>
  <c r="S4104" i="1" s="1"/>
  <c r="R4105" i="1"/>
  <c r="S4105" i="1" s="1"/>
  <c r="R4106" i="1"/>
  <c r="S4106" i="1" s="1"/>
  <c r="R4107" i="1"/>
  <c r="S4107" i="1" s="1"/>
  <c r="R4108" i="1"/>
  <c r="S4108" i="1" s="1"/>
  <c r="R4109" i="1"/>
  <c r="S4109" i="1" s="1"/>
  <c r="R4110" i="1"/>
  <c r="S4110" i="1" s="1"/>
  <c r="R4111" i="1"/>
  <c r="S4111" i="1" s="1"/>
  <c r="R4112" i="1"/>
  <c r="S4112" i="1" s="1"/>
  <c r="R4113" i="1"/>
  <c r="S4113" i="1" s="1"/>
  <c r="R4114" i="1"/>
  <c r="S4114" i="1" s="1"/>
  <c r="R4115" i="1"/>
  <c r="S4115" i="1" s="1"/>
  <c r="R3" i="1"/>
  <c r="S3" i="1" s="1"/>
  <c r="R2" i="1"/>
  <c r="S2" i="1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D24" i="8" l="1"/>
  <c r="C24" i="8"/>
  <c r="B24" i="8"/>
  <c r="E18" i="8"/>
  <c r="F18" i="8" s="1"/>
  <c r="E11" i="8"/>
  <c r="H11" i="8" s="1"/>
  <c r="E15" i="8"/>
  <c r="H15" i="8" s="1"/>
  <c r="E9" i="8"/>
  <c r="H9" i="8" s="1"/>
  <c r="E13" i="8"/>
  <c r="H13" i="8" s="1"/>
  <c r="E17" i="8"/>
  <c r="H17" i="8" s="1"/>
  <c r="E10" i="8"/>
  <c r="H10" i="8" s="1"/>
  <c r="E14" i="8"/>
  <c r="F14" i="8" s="1"/>
  <c r="E12" i="8"/>
  <c r="H12" i="8" s="1"/>
  <c r="E16" i="8"/>
  <c r="H16" i="8" s="1"/>
  <c r="E8" i="8"/>
  <c r="H8" i="8" s="1"/>
  <c r="E7" i="8"/>
  <c r="G7" i="8" s="1"/>
  <c r="F7" i="8" l="1"/>
  <c r="E24" i="8"/>
  <c r="F13" i="8"/>
  <c r="G15" i="8"/>
  <c r="G17" i="8"/>
  <c r="G11" i="8"/>
  <c r="F17" i="8"/>
  <c r="F11" i="8"/>
  <c r="G12" i="8"/>
  <c r="G13" i="8"/>
  <c r="F12" i="8"/>
  <c r="F9" i="8"/>
  <c r="G9" i="8"/>
  <c r="G18" i="8"/>
  <c r="F15" i="8"/>
  <c r="G10" i="8"/>
  <c r="F10" i="8"/>
  <c r="H14" i="8"/>
  <c r="G14" i="8"/>
  <c r="H18" i="8"/>
  <c r="G16" i="8"/>
  <c r="F16" i="8"/>
  <c r="F8" i="8"/>
  <c r="G8" i="8"/>
  <c r="H7" i="8"/>
</calcChain>
</file>

<file path=xl/sharedStrings.xml><?xml version="1.0" encoding="utf-8"?>
<sst xmlns="http://schemas.openxmlformats.org/spreadsheetml/2006/main" count="32985" uniqueCount="8405">
  <si>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</si>
  <si>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</si>
  <si>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</si>
  <si>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</si>
  <si>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</si>
  <si>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</si>
  <si>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</si>
  <si>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</si>
  <si>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</si>
  <si>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</si>
  <si>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</si>
  <si>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</si>
  <si>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</si>
  <si>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</si>
  <si>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</si>
  <si>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</si>
  <si>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</si>
  <si>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</si>
  <si>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</si>
  <si>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</si>
  <si>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</si>
  <si>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</si>
  <si>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</si>
  <si>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</si>
  <si>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</si>
  <si>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</si>
  <si>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</si>
  <si>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</si>
  <si>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</si>
  <si>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</si>
  <si>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</si>
  <si>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</si>
  <si>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</si>
  <si>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</si>
  <si>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</si>
  <si>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</si>
  <si>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</si>
  <si>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</si>
  <si>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</si>
  <si>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</si>
  <si>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</si>
  <si>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</si>
  <si>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</si>
  <si>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</si>
  <si>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</si>
  <si>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</si>
  <si>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</si>
  <si>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</si>
  <si>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</si>
  <si>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</si>
  <si>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</si>
  <si>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</si>
  <si>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</si>
  <si>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</si>
  <si>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</si>
  <si>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</si>
  <si>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</si>
  <si>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</si>
  <si>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</si>
  <si>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</si>
  <si>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</si>
  <si>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</si>
  <si>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</si>
  <si>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</si>
  <si>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</si>
  <si>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</si>
  <si>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</si>
  <si>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</si>
  <si>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</si>
  <si>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</si>
  <si>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</si>
  <si>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</si>
  <si>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</si>
  <si>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</si>
  <si>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</si>
  <si>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</si>
  <si>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</si>
  <si>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</si>
  <si>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</si>
  <si>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</si>
  <si>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</si>
  <si>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</si>
  <si>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</si>
  <si>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</si>
  <si>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</si>
  <si>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</si>
  <si>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</si>
  <si>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</si>
  <si>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</si>
  <si>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</si>
  <si>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</si>
  <si>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</si>
  <si>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</si>
  <si>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</si>
  <si>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</si>
  <si>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</si>
  <si>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</si>
  <si>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</si>
  <si>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</si>
  <si>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</si>
  <si>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</si>
  <si>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</si>
  <si>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</si>
  <si>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</si>
  <si>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</si>
  <si>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</si>
  <si>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</si>
  <si>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</si>
  <si>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</si>
  <si>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</si>
  <si>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</si>
  <si>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</si>
  <si>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</si>
  <si>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</si>
  <si>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</si>
  <si>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</si>
  <si>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</si>
  <si>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</si>
  <si>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</si>
  <si>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</si>
  <si>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</si>
  <si>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</si>
  <si>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</si>
  <si>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</si>
  <si>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</si>
  <si>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</si>
  <si>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</si>
  <si>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</si>
  <si>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</si>
  <si>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</si>
  <si>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</si>
  <si>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</si>
  <si>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</si>
  <si>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</si>
  <si>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</si>
  <si>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</si>
  <si>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</si>
  <si>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</si>
  <si>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</si>
  <si>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</si>
  <si>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</si>
  <si>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</si>
  <si>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</si>
  <si>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</si>
  <si>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</si>
  <si>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</si>
  <si>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</si>
  <si>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</si>
  <si>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</si>
  <si>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</si>
  <si>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</si>
  <si>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</si>
  <si>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</si>
  <si>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</si>
  <si>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</si>
  <si>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</si>
  <si>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</si>
  <si>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</si>
  <si>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</si>
  <si>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</si>
  <si>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</si>
  <si>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</si>
  <si>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</si>
  <si>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</si>
  <si>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</si>
  <si>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</si>
  <si>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</si>
  <si>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</si>
  <si>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</si>
  <si>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</si>
  <si>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</si>
  <si>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</si>
  <si>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</si>
  <si>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</si>
  <si>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</si>
  <si>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</si>
  <si>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</si>
  <si>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</si>
  <si>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</si>
  <si>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</si>
  <si>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</si>
  <si>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</si>
  <si>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</si>
  <si>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</si>
  <si>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</si>
  <si>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</si>
  <si>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</si>
  <si>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</si>
  <si>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</si>
  <si>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</si>
  <si>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</si>
  <si>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</si>
  <si>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</si>
  <si>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</si>
  <si>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</si>
  <si>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</si>
  <si>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</si>
  <si>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</si>
  <si>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</si>
  <si>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</si>
  <si>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</si>
  <si>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</si>
  <si>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</si>
  <si>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</si>
  <si>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</si>
  <si>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</si>
  <si>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</si>
  <si>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</si>
  <si>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</si>
  <si>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</si>
  <si>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</si>
  <si>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</si>
  <si>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</si>
  <si>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</si>
  <si>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</si>
  <si>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</si>
  <si>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</si>
  <si>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</si>
  <si>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</si>
  <si>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</si>
  <si>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</si>
  <si>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</si>
  <si>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</si>
  <si>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</si>
  <si>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</si>
  <si>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</si>
  <si>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</si>
  <si>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</si>
  <si>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</si>
  <si>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</si>
  <si>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</si>
  <si>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</si>
  <si>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</si>
  <si>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</si>
  <si>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</si>
  <si>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</si>
  <si>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</si>
  <si>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</si>
  <si>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</si>
  <si>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</si>
  <si>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</si>
  <si>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</si>
  <si>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</si>
  <si>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</si>
  <si>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</si>
  <si>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</si>
  <si>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</si>
  <si>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</si>
  <si>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</si>
  <si>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</si>
  <si>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</si>
  <si>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</si>
  <si>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</si>
  <si>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</si>
  <si>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</si>
  <si>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</si>
  <si>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</si>
  <si>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</si>
  <si>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</si>
  <si>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</si>
  <si>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</si>
  <si>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</si>
  <si>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</si>
  <si>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</si>
  <si>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</si>
  <si>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</si>
  <si>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</si>
  <si>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</si>
  <si>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</si>
  <si>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</si>
  <si>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</si>
  <si>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</si>
  <si>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</si>
  <si>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</si>
  <si>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</si>
  <si>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</si>
  <si>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</si>
  <si>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</si>
  <si>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</si>
  <si>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</si>
  <si>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</si>
  <si>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</si>
  <si>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</si>
  <si>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</si>
  <si>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</si>
  <si>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</si>
  <si>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</si>
  <si>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</si>
  <si>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</si>
  <si>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</si>
  <si>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</si>
  <si>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</si>
  <si>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</si>
  <si>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</si>
  <si>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</si>
  <si>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</si>
  <si>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</si>
  <si>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</si>
  <si>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</si>
  <si>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</si>
  <si>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</si>
  <si>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</si>
  <si>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</si>
  <si>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</si>
  <si>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</si>
  <si>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</si>
  <si>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</si>
  <si>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</si>
  <si>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</si>
  <si>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</si>
  <si>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</si>
  <si>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</si>
  <si>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</si>
  <si>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</si>
  <si>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</si>
  <si>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</si>
  <si>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</si>
  <si>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</si>
  <si>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</si>
  <si>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</si>
  <si>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</si>
  <si>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</si>
  <si>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</si>
  <si>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</si>
  <si>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</si>
  <si>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</si>
  <si>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</si>
  <si>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</si>
  <si>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</si>
  <si>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</si>
  <si>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</si>
  <si>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</si>
  <si>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</si>
  <si>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</si>
  <si>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</si>
  <si>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</si>
  <si>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</si>
  <si>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</si>
  <si>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</si>
  <si>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</si>
  <si>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</si>
  <si>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</si>
  <si>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</si>
  <si>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</si>
  <si>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</si>
  <si>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</si>
  <si>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</si>
  <si>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</si>
  <si>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</si>
  <si>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</si>
  <si>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</si>
  <si>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</si>
  <si>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</si>
  <si>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</si>
  <si>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</si>
  <si>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</si>
  <si>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</si>
  <si>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</si>
  <si>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</si>
  <si>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</si>
  <si>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</si>
  <si>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</si>
  <si>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</si>
  <si>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</si>
  <si>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</si>
  <si>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</si>
  <si>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</si>
  <si>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</si>
  <si>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</si>
  <si>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</si>
  <si>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</si>
  <si>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</si>
  <si>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</si>
  <si>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</si>
  <si>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</si>
  <si>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</si>
  <si>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</si>
  <si>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</si>
  <si>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</si>
  <si>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</si>
  <si>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</si>
  <si>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</si>
  <si>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</si>
  <si>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</si>
  <si>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</si>
  <si>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</si>
  <si>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</si>
  <si>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</si>
  <si>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</si>
  <si>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</si>
  <si>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</si>
  <si>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</si>
  <si>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</si>
  <si>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</si>
  <si>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</si>
  <si>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</si>
  <si>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</si>
  <si>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</si>
  <si>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</si>
  <si>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</si>
  <si>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</si>
  <si>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</si>
  <si>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</si>
  <si>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</si>
  <si>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</si>
  <si>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</si>
  <si>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</si>
  <si>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</si>
  <si>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</si>
  <si>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</si>
  <si>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</si>
  <si>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</si>
  <si>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</si>
  <si>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</si>
  <si>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</si>
  <si>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</si>
  <si>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</si>
  <si>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</si>
  <si>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</si>
  <si>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</si>
  <si>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</si>
  <si>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</si>
  <si>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</si>
  <si>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</si>
  <si>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</si>
  <si>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</si>
  <si>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</si>
  <si>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</si>
  <si>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</si>
  <si>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</si>
  <si>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</si>
  <si>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</si>
  <si>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</si>
  <si>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</si>
  <si>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</si>
  <si>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</si>
  <si>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</si>
  <si>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</si>
  <si>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</si>
  <si>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</si>
  <si>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</si>
  <si>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</si>
  <si>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</si>
  <si>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</si>
  <si>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</si>
  <si>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</si>
  <si>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</si>
  <si>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</si>
  <si>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</si>
  <si>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</si>
  <si>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</si>
  <si>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</si>
  <si>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</si>
  <si>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</si>
  <si>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</si>
  <si>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</si>
  <si>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</si>
  <si>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</si>
  <si>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</si>
  <si>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</si>
  <si>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</si>
  <si>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</si>
  <si>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</si>
  <si>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</si>
  <si>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</si>
  <si>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</si>
  <si>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</si>
  <si>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</si>
  <si>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</si>
  <si>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</si>
  <si>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</si>
  <si>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</si>
  <si>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</si>
  <si>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</si>
  <si>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</si>
  <si>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</si>
  <si>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</si>
  <si>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</si>
  <si>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</si>
  <si>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</si>
  <si>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</si>
  <si>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</si>
  <si>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</si>
  <si>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</si>
  <si>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</si>
  <si>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</si>
  <si>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</si>
  <si>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</si>
  <si>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</si>
  <si>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</si>
  <si>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</si>
  <si>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</si>
  <si>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</si>
  <si>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</si>
  <si>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</si>
  <si>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</si>
  <si>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</si>
  <si>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</si>
  <si>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</si>
  <si>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</si>
  <si>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</si>
  <si>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</si>
  <si>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</si>
  <si>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</si>
  <si>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</si>
  <si>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</si>
  <si>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</si>
  <si>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</si>
  <si>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</si>
  <si>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</si>
  <si>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</si>
  <si>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</si>
  <si>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</si>
  <si>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</si>
  <si>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</si>
  <si>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</si>
  <si>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</si>
  <si>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</si>
  <si>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</si>
  <si>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</si>
  <si>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</si>
  <si>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</si>
  <si>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</si>
  <si>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</si>
  <si>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</si>
  <si>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</si>
  <si>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</si>
  <si>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</si>
  <si>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</si>
  <si>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</si>
  <si>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</si>
  <si>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</si>
  <si>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</si>
  <si>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</si>
  <si>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</si>
  <si>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</si>
  <si>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</si>
  <si>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</si>
  <si>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</si>
  <si>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</si>
  <si>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</si>
  <si>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</si>
  <si>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</si>
  <si>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</si>
  <si>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</si>
  <si>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</si>
  <si>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</si>
  <si>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</si>
  <si>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</si>
  <si>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</si>
  <si>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</si>
  <si>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</si>
  <si>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</si>
  <si>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</si>
  <si>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</si>
  <si>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</si>
  <si>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</si>
  <si>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</si>
  <si>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</si>
  <si>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</si>
  <si>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</si>
  <si>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</si>
  <si>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</si>
  <si>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</si>
  <si>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</si>
  <si>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</si>
  <si>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</si>
  <si>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</si>
  <si>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</si>
  <si>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</si>
  <si>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</si>
  <si>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</si>
  <si>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</si>
  <si>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</si>
  <si>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</si>
  <si>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</si>
  <si>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</si>
  <si>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</si>
  <si>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</si>
  <si>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</si>
  <si>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</si>
  <si>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</si>
  <si>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</si>
  <si>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</si>
  <si>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</si>
  <si>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</si>
  <si>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</si>
  <si>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</si>
  <si>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</si>
  <si>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</si>
  <si>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</si>
  <si>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</si>
  <si>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</si>
  <si>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</si>
  <si>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</si>
  <si>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</si>
  <si>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</si>
  <si>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</si>
  <si>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</si>
  <si>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</si>
  <si>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</si>
  <si>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</si>
  <si>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</si>
  <si>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</si>
  <si>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</si>
  <si>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</si>
  <si>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</si>
  <si>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</si>
  <si>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</si>
  <si>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</si>
  <si>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</si>
  <si>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</si>
  <si>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</si>
  <si>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</si>
  <si>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</si>
  <si>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</si>
  <si>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</si>
  <si>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</si>
  <si>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</si>
  <si>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</si>
  <si>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</si>
  <si>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</si>
  <si>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</si>
  <si>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</si>
  <si>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</si>
  <si>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</si>
  <si>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</si>
  <si>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</si>
  <si>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</si>
  <si>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</si>
  <si>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</si>
  <si>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</si>
  <si>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</si>
  <si>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</si>
  <si>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</si>
  <si>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</si>
  <si>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</si>
  <si>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</si>
  <si>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</si>
  <si>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</si>
  <si>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</si>
  <si>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</si>
  <si>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</si>
  <si>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</si>
  <si>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</si>
  <si>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</si>
  <si>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</si>
  <si>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</si>
  <si>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</si>
  <si>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</si>
  <si>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</si>
  <si>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</si>
  <si>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</si>
  <si>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</si>
  <si>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</si>
  <si>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</si>
  <si>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</si>
  <si>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</si>
  <si>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</si>
  <si>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</si>
  <si>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</si>
  <si>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</si>
  <si>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</si>
  <si>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</si>
  <si>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</si>
  <si>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</si>
  <si>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</si>
  <si>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</si>
  <si>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</si>
  <si>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</si>
  <si>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</si>
  <si>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</si>
  <si>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</si>
  <si>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</si>
  <si>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</si>
  <si>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</si>
  <si>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</si>
  <si>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</si>
  <si>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</si>
  <si>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</si>
  <si>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</si>
  <si>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</si>
  <si>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</si>
  <si>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</si>
  <si>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</si>
  <si>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</si>
  <si>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</si>
  <si>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</si>
  <si>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</si>
  <si>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</si>
  <si>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</si>
  <si>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</si>
  <si>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</si>
  <si>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</si>
  <si>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</si>
  <si>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</si>
  <si>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</si>
  <si>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</si>
  <si>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</si>
  <si>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</si>
  <si>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</si>
  <si>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</si>
  <si>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</si>
  <si>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</si>
  <si>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</si>
  <si>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</si>
  <si>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</si>
  <si>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</si>
  <si>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</si>
  <si>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</si>
  <si>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</si>
  <si>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</si>
  <si>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</si>
  <si>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</si>
  <si>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</si>
  <si>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</si>
  <si>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</si>
  <si>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</si>
  <si>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</si>
  <si>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</si>
  <si>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</si>
  <si>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</si>
  <si>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</si>
  <si>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</si>
  <si>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</si>
  <si>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</si>
  <si>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</si>
  <si>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</si>
  <si>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</si>
  <si>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</si>
  <si>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</si>
  <si>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</si>
  <si>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</si>
  <si>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</si>
  <si>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</si>
  <si>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</si>
  <si>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</si>
  <si>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</si>
  <si>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</si>
  <si>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</si>
  <si>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</si>
  <si>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</si>
  <si>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</si>
  <si>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</si>
  <si>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</si>
  <si>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</si>
  <si>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</si>
  <si>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</si>
  <si>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</si>
  <si>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</si>
  <si>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</si>
  <si>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</si>
  <si>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</si>
  <si>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</si>
  <si>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</si>
  <si>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</si>
  <si>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</si>
  <si>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</si>
  <si>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</si>
  <si>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</si>
  <si>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</si>
  <si>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</si>
  <si>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</si>
  <si>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</si>
  <si>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</si>
  <si>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</si>
  <si>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</si>
  <si>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</si>
  <si>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</si>
  <si>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</si>
  <si>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</si>
  <si>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</si>
  <si>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</si>
  <si>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</si>
  <si>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</si>
  <si>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</si>
  <si>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</si>
  <si>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</si>
  <si>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</si>
  <si>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</si>
  <si>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</si>
  <si>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</si>
  <si>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</si>
  <si>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</si>
  <si>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</si>
  <si>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</si>
  <si>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</si>
  <si>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</si>
  <si>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</si>
  <si>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</si>
  <si>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</si>
  <si>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</si>
  <si>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</si>
  <si>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</si>
  <si>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</si>
  <si>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</si>
  <si>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</si>
  <si>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</si>
  <si>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</si>
  <si>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</si>
  <si>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</si>
  <si>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</si>
  <si>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</si>
  <si>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</si>
  <si>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</si>
  <si>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</si>
  <si>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</si>
  <si>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</si>
  <si>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</si>
  <si>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</si>
  <si>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</si>
  <si>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</si>
  <si>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</si>
  <si>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</si>
  <si>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</si>
  <si>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</si>
  <si>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</si>
  <si>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</si>
  <si>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</si>
  <si>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</si>
  <si>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</si>
  <si>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</si>
  <si>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</si>
  <si>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</si>
  <si>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</si>
  <si>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</si>
  <si>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</si>
  <si>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</si>
  <si>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</si>
  <si>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</si>
  <si>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</si>
  <si>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</si>
  <si>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</si>
  <si>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</si>
  <si>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</si>
  <si>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</si>
  <si>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</si>
  <si>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</si>
  <si>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</si>
  <si>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</si>
  <si>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</si>
  <si>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</si>
  <si>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</si>
  <si>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</si>
  <si>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</si>
  <si>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</si>
  <si>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</si>
  <si>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</si>
  <si>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</si>
  <si>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</si>
  <si>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</si>
  <si>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</si>
  <si>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</si>
  <si>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</si>
  <si>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</si>
  <si>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</si>
  <si>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</si>
  <si>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</si>
  <si>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</si>
  <si>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</si>
  <si>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</si>
  <si>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</si>
  <si>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</si>
  <si>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</si>
  <si>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</si>
  <si>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</si>
  <si>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</si>
  <si>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</si>
  <si>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</si>
  <si>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</si>
  <si>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</si>
  <si>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</si>
  <si>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</si>
  <si>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</si>
  <si>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</si>
  <si>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</si>
  <si>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</si>
  <si>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</si>
  <si>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</si>
  <si>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</si>
  <si>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</si>
  <si>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</si>
  <si>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</si>
  <si>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</si>
  <si>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</si>
  <si>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</si>
  <si>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</si>
  <si>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</si>
  <si>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</si>
  <si>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</si>
  <si>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</si>
  <si>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</si>
  <si>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</si>
  <si>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</si>
  <si>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</si>
  <si>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</si>
  <si>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</si>
  <si>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</si>
  <si>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</si>
  <si>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</si>
  <si>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</si>
  <si>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</si>
  <si>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</si>
  <si>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</si>
  <si>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</si>
  <si>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</si>
  <si>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</si>
  <si>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</si>
  <si>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</si>
  <si>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</si>
  <si>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</si>
  <si>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</si>
  <si>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</si>
  <si>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</si>
  <si>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</si>
  <si>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</si>
  <si>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</si>
  <si>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</si>
  <si>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</si>
  <si>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</si>
  <si>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</si>
  <si>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</si>
  <si>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</si>
  <si>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</si>
  <si>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</si>
  <si>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</si>
  <si>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</si>
  <si>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</si>
  <si>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</si>
  <si>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</si>
  <si>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</si>
  <si>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</si>
  <si>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</si>
  <si>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</si>
  <si>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</si>
  <si>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</si>
  <si>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</si>
  <si>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</si>
  <si>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</si>
  <si>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</si>
  <si>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</si>
  <si>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</si>
  <si>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</si>
  <si>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</si>
  <si>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</si>
  <si>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</si>
  <si>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</si>
  <si>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</si>
  <si>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</si>
  <si>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</si>
  <si>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</si>
  <si>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</si>
  <si>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</si>
  <si>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</si>
  <si>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</si>
  <si>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</si>
  <si>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</si>
  <si>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</si>
  <si>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</si>
  <si>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</si>
  <si>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</si>
  <si>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</si>
  <si>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</si>
  <si>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</si>
  <si>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</si>
  <si>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</si>
  <si>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</si>
  <si>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</si>
  <si>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</si>
  <si>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</si>
  <si>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</si>
  <si>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</si>
  <si>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</si>
  <si>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</si>
  <si>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</si>
  <si>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</si>
  <si>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</si>
  <si>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</si>
  <si>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</si>
  <si>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</si>
  <si>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</si>
  <si>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</si>
  <si>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</si>
  <si>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</si>
  <si>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</si>
  <si>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</si>
  <si>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</si>
  <si>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</si>
  <si>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</si>
  <si>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</si>
  <si>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</si>
  <si>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</si>
  <si>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</si>
  <si>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</si>
  <si>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</si>
  <si>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</si>
  <si>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</si>
  <si>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</si>
  <si>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</si>
  <si>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</si>
  <si>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</si>
  <si>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</si>
  <si>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</si>
  <si>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</si>
  <si>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</si>
  <si>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</si>
  <si>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</si>
  <si>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</si>
  <si>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</si>
  <si>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</si>
  <si>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</si>
  <si>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</si>
  <si>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</si>
  <si>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</si>
  <si>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</si>
  <si>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</si>
  <si>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</si>
  <si>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</si>
  <si>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</si>
  <si>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</si>
  <si>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</si>
  <si>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</si>
  <si>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</si>
  <si>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</si>
  <si>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</si>
  <si>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</si>
  <si>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</si>
  <si>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</si>
  <si>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</si>
  <si>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</si>
  <si>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</si>
  <si>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</si>
  <si>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</si>
  <si>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</si>
  <si>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</si>
  <si>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</si>
  <si>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</si>
  <si>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</si>
  <si>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</si>
  <si>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</si>
  <si>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</si>
  <si>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</si>
  <si>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</si>
  <si>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</si>
  <si>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</si>
  <si>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</si>
  <si>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</si>
  <si>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</si>
  <si>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</si>
  <si>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</si>
  <si>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</si>
  <si>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</si>
  <si>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</si>
  <si>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</si>
  <si>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</si>
  <si>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</si>
  <si>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</si>
  <si>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</si>
  <si>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</si>
  <si>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</si>
  <si>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</si>
  <si>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</si>
  <si>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</si>
  <si>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</si>
  <si>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</si>
  <si>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</si>
  <si>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</si>
  <si>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</si>
  <si>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</si>
  <si>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</si>
  <si>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</si>
  <si>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</si>
  <si>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</si>
  <si>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</si>
  <si>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</si>
  <si>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</si>
  <si>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</si>
  <si>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</si>
  <si>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</si>
  <si>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</si>
  <si>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</si>
  <si>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</si>
  <si>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</si>
  <si>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</si>
  <si>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</si>
  <si>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</si>
  <si>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</si>
  <si>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</si>
  <si>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</si>
  <si>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</si>
  <si>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</si>
  <si>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</si>
  <si>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</si>
  <si>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</si>
  <si>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</si>
  <si>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</si>
  <si>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</si>
  <si>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</si>
  <si>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</si>
  <si>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</si>
  <si>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</si>
  <si>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</si>
  <si>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</si>
  <si>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</si>
  <si>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</si>
  <si>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</si>
  <si>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</si>
  <si>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</si>
  <si>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</si>
  <si>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</si>
  <si>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</si>
  <si>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</si>
  <si>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</si>
  <si>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</si>
  <si>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</si>
  <si>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</si>
  <si>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</si>
  <si>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</si>
  <si>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</si>
  <si>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</si>
  <si>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</si>
  <si>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</si>
  <si>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</si>
  <si>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</si>
  <si>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</si>
  <si>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</si>
  <si>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</si>
  <si>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</si>
  <si>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</si>
  <si>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</si>
  <si>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</si>
  <si>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</si>
  <si>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</si>
  <si>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</si>
  <si>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</si>
  <si>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</si>
  <si>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</si>
  <si>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</si>
  <si>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</si>
  <si>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</si>
  <si>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</si>
  <si>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</si>
  <si>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</si>
  <si>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</si>
  <si>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</si>
  <si>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</si>
  <si>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</si>
  <si>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</si>
  <si>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</si>
  <si>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</si>
  <si>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</si>
  <si>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</si>
  <si>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</si>
  <si>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</si>
  <si>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</si>
  <si>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</si>
  <si>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</si>
  <si>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</si>
  <si>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</si>
  <si>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</si>
  <si>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</si>
  <si>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</si>
  <si>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</si>
  <si>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</si>
  <si>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</si>
  <si>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</si>
  <si>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</si>
  <si>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</si>
  <si>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</si>
  <si>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</si>
  <si>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</si>
  <si>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</si>
  <si>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</si>
  <si>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</si>
  <si>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</si>
  <si>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</si>
  <si>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</si>
  <si>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</si>
  <si>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</si>
  <si>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</si>
  <si>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</si>
  <si>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</si>
  <si>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</si>
  <si>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</si>
  <si>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</si>
  <si>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</si>
  <si>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</si>
  <si>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</si>
  <si>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</si>
  <si>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</si>
  <si>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</si>
  <si>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</si>
  <si>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</si>
  <si>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</si>
  <si>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</si>
  <si>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</si>
  <si>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</si>
  <si>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</si>
  <si>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</si>
  <si>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</si>
  <si>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</si>
  <si>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</si>
  <si>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</si>
  <si>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</si>
  <si>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</si>
  <si>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</si>
  <si>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</si>
  <si>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</si>
  <si>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</si>
  <si>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</si>
  <si>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</si>
  <si>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</si>
  <si>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</si>
  <si>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</si>
  <si>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</si>
  <si>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</si>
  <si>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</si>
  <si>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</si>
  <si>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</si>
  <si>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</si>
  <si>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</si>
  <si>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</si>
  <si>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</si>
  <si>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</si>
  <si>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</si>
  <si>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</si>
  <si>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</si>
  <si>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</si>
  <si>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</si>
  <si>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</si>
  <si>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</si>
  <si>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</si>
  <si>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</si>
  <si>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</si>
  <si>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</si>
  <si>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</si>
  <si>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</si>
  <si>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</si>
  <si>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</si>
  <si>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</si>
  <si>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</si>
  <si>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</si>
  <si>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</si>
  <si>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</si>
  <si>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</si>
  <si>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</si>
  <si>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</si>
  <si>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</si>
  <si>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</si>
  <si>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</si>
  <si>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</si>
  <si>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</si>
  <si>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</si>
  <si>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</si>
  <si>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</si>
  <si>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</si>
  <si>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</si>
  <si>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</si>
  <si>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</si>
  <si>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</si>
  <si>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</si>
  <si>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</si>
  <si>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</si>
  <si>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</si>
  <si>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</si>
  <si>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</si>
  <si>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</si>
  <si>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</si>
  <si>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</si>
  <si>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</si>
  <si>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</si>
  <si>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</si>
  <si>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</si>
  <si>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</si>
  <si>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</si>
  <si>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</si>
  <si>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</si>
  <si>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</si>
  <si>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</si>
  <si>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</si>
  <si>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</si>
  <si>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</si>
  <si>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</si>
  <si>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</si>
  <si>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</si>
  <si>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</si>
  <si>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</si>
  <si>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</si>
  <si>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</si>
  <si>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</si>
  <si>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</si>
  <si>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</si>
  <si>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</si>
  <si>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</si>
  <si>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</si>
  <si>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</si>
  <si>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</si>
  <si>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</si>
  <si>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</si>
  <si>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</si>
  <si>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</si>
  <si>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</si>
  <si>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</si>
  <si>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</si>
  <si>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</si>
  <si>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</si>
  <si>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</si>
  <si>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</si>
  <si>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</si>
  <si>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</si>
  <si>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</si>
  <si>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</si>
  <si>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</si>
  <si>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</si>
  <si>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</si>
  <si>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</si>
  <si>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</si>
  <si>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</si>
  <si>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</si>
  <si>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</si>
  <si>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</si>
  <si>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</si>
  <si>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</si>
  <si>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</si>
  <si>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</si>
  <si>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</si>
  <si>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</si>
  <si>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</si>
  <si>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</si>
  <si>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</si>
  <si>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</si>
  <si>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</si>
  <si>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</si>
  <si>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</si>
  <si>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</si>
  <si>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</si>
  <si>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</si>
  <si>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</si>
  <si>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</si>
  <si>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</si>
  <si>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</si>
  <si>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</si>
  <si>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</si>
  <si>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</si>
  <si>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</si>
  <si>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</si>
  <si>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</si>
  <si>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</si>
  <si>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</si>
  <si>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</si>
  <si>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</si>
  <si>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</si>
  <si>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</si>
  <si>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</si>
  <si>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</si>
  <si>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</si>
  <si>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</si>
  <si>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</si>
  <si>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</si>
  <si>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</si>
  <si>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</si>
  <si>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</si>
  <si>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</si>
  <si>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</si>
  <si>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</si>
  <si>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</si>
  <si>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</si>
  <si>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</si>
  <si>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</si>
  <si>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</si>
  <si>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</si>
  <si>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</si>
  <si>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</si>
  <si>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</si>
  <si>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</si>
  <si>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</si>
  <si>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</si>
  <si>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</si>
  <si>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</si>
  <si>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</si>
  <si>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</si>
  <si>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</si>
  <si>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</si>
  <si>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</si>
  <si>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</si>
  <si>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</si>
  <si>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</si>
  <si>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</si>
  <si>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</si>
  <si>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</si>
  <si>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</si>
  <si>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</si>
  <si>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</si>
  <si>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</si>
  <si>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</si>
  <si>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</si>
  <si>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</si>
  <si>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</si>
  <si>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</si>
  <si>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</si>
  <si>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</si>
  <si>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</si>
  <si>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</si>
  <si>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</si>
  <si>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</si>
  <si>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</si>
  <si>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</si>
  <si>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</si>
  <si>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</si>
  <si>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</si>
  <si>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</si>
  <si>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</si>
  <si>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</si>
  <si>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</si>
  <si>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</si>
  <si>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</si>
  <si>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</si>
  <si>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</si>
  <si>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</si>
  <si>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</si>
  <si>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</si>
  <si>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</si>
  <si>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</si>
  <si>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</si>
  <si>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</si>
  <si>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</si>
  <si>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</si>
  <si>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</si>
  <si>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</si>
  <si>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</si>
  <si>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</si>
  <si>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</si>
  <si>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</si>
  <si>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</si>
  <si>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</si>
  <si>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</si>
  <si>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</si>
  <si>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</si>
  <si>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</si>
  <si>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</si>
  <si>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</si>
  <si>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</si>
  <si>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</si>
  <si>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</si>
  <si>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</si>
  <si>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</si>
  <si>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</si>
  <si>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</si>
  <si>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</si>
  <si>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</si>
  <si>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</si>
  <si>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</si>
  <si>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</si>
  <si>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</si>
  <si>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</si>
  <si>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</si>
  <si>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</si>
  <si>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</si>
  <si>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</si>
  <si>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</si>
  <si>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</si>
  <si>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</si>
  <si>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</si>
  <si>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</si>
  <si>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</si>
  <si>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</si>
  <si>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</si>
  <si>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</si>
  <si>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</si>
  <si>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</si>
  <si>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</si>
  <si>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</si>
  <si>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</si>
  <si>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</si>
  <si>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</si>
  <si>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</si>
  <si>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</si>
  <si>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</si>
  <si>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</si>
  <si>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</si>
  <si>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</si>
  <si>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</si>
  <si>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</si>
  <si>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</si>
  <si>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</si>
  <si>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</si>
  <si>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</si>
  <si>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</si>
  <si>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</si>
  <si>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</si>
  <si>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</si>
  <si>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</si>
  <si>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</si>
  <si>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</si>
  <si>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</si>
  <si>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</si>
  <si>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</si>
  <si>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</si>
  <si>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</si>
  <si>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</si>
  <si>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</si>
  <si>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</si>
  <si>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</si>
  <si>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</si>
  <si>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</si>
  <si>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</si>
  <si>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</si>
  <si>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</si>
  <si>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</si>
  <si>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</si>
  <si>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</si>
  <si>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</si>
  <si>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</si>
  <si>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</si>
  <si>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</si>
  <si>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</si>
  <si>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</si>
  <si>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</si>
  <si>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</si>
  <si>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</si>
  <si>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</si>
  <si>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</si>
  <si>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</si>
  <si>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</si>
  <si>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</si>
  <si>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</si>
  <si>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</si>
  <si>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</si>
  <si>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</si>
  <si>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</si>
  <si>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</si>
  <si>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</si>
  <si>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</si>
  <si>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</si>
  <si>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</si>
  <si>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</si>
  <si>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</si>
  <si>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</si>
  <si>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</si>
  <si>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</si>
  <si>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</si>
  <si>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</si>
  <si>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</si>
  <si>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</si>
  <si>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</si>
  <si>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</si>
  <si>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</si>
  <si>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</si>
  <si>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</si>
  <si>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</si>
  <si>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</si>
  <si>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</si>
  <si>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</si>
  <si>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</si>
  <si>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</si>
  <si>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</si>
  <si>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</si>
  <si>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</si>
  <si>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</si>
  <si>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</si>
  <si>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</si>
  <si>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</si>
  <si>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</si>
  <si>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</si>
  <si>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</si>
  <si>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</si>
  <si>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</si>
  <si>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</si>
  <si>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</si>
  <si>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</si>
  <si>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</si>
  <si>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</si>
  <si>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</si>
  <si>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</si>
  <si>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</si>
  <si>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</si>
  <si>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</si>
  <si>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</si>
  <si>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</si>
  <si>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</si>
  <si>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</si>
  <si>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</si>
  <si>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</si>
  <si>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</si>
  <si>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</si>
  <si>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</si>
  <si>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</si>
  <si>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</si>
  <si>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</si>
  <si>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</si>
  <si>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</si>
  <si>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</si>
  <si>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</si>
  <si>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</si>
  <si>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</si>
  <si>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</si>
  <si>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</si>
  <si>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</si>
  <si>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</si>
  <si>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</si>
  <si>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</si>
  <si>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</si>
  <si>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</si>
  <si>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</si>
  <si>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</si>
  <si>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</si>
  <si>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</si>
  <si>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</si>
  <si>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</si>
  <si>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</si>
  <si>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</si>
  <si>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</si>
  <si>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</si>
  <si>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</si>
  <si>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</si>
  <si>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</si>
  <si>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</si>
  <si>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</si>
  <si>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</si>
  <si>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</si>
  <si>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</si>
  <si>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</si>
  <si>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</si>
  <si>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</si>
  <si>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</si>
  <si>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</si>
  <si>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</si>
  <si>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</si>
  <si>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</si>
  <si>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</si>
  <si>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</si>
  <si>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</si>
  <si>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</si>
  <si>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</si>
  <si>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</si>
  <si>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</si>
  <si>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</si>
  <si>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</si>
  <si>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</si>
  <si>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</si>
  <si>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</si>
  <si>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</si>
  <si>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</si>
  <si>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</si>
  <si>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</si>
  <si>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</si>
  <si>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</si>
  <si>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</si>
  <si>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</si>
  <si>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</si>
  <si>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</si>
  <si>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</si>
  <si>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</si>
  <si>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</si>
  <si>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</si>
  <si>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</si>
  <si>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</si>
  <si>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</si>
  <si>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</si>
  <si>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</si>
  <si>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</si>
  <si>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</si>
  <si>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</si>
  <si>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</si>
  <si>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</si>
  <si>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</si>
  <si>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</si>
  <si>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</si>
  <si>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</si>
  <si>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</si>
  <si>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</si>
  <si>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</si>
  <si>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</si>
  <si>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</si>
  <si>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</si>
  <si>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</si>
  <si>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</si>
  <si>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</si>
  <si>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</si>
  <si>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</si>
  <si>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</si>
  <si>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</si>
  <si>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</si>
  <si>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</si>
  <si>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</si>
  <si>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</si>
  <si>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</si>
  <si>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</si>
  <si>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</si>
  <si>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</si>
  <si>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</si>
  <si>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</si>
  <si>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</si>
  <si>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</si>
  <si>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</si>
  <si>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</si>
  <si>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</si>
  <si>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</si>
  <si>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</si>
  <si>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</si>
  <si>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</si>
  <si>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</si>
  <si>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</si>
  <si>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</si>
  <si>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</si>
  <si>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</si>
  <si>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</si>
  <si>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</si>
  <si>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</si>
  <si>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</si>
  <si>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</si>
  <si>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</si>
  <si>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</si>
  <si>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</si>
  <si>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</si>
  <si>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</si>
  <si>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</si>
  <si>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</si>
  <si>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</si>
  <si>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</si>
  <si>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</si>
  <si>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</si>
  <si>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</si>
  <si>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</si>
  <si>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</si>
  <si>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</si>
  <si>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</si>
  <si>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</si>
  <si>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</si>
  <si>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</si>
  <si>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</si>
  <si>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</si>
  <si>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</si>
  <si>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</si>
  <si>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</si>
  <si>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</si>
  <si>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</si>
  <si>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</si>
  <si>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</si>
  <si>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</si>
  <si>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</si>
  <si>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</si>
  <si>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</si>
  <si>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</si>
  <si>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</si>
  <si>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</si>
  <si>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</si>
  <si>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</si>
  <si>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</si>
  <si>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</si>
  <si>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</si>
  <si>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</si>
  <si>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</si>
  <si>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</si>
  <si>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</si>
  <si>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</si>
  <si>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</si>
  <si>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</si>
  <si>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</si>
  <si>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</si>
  <si>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</si>
  <si>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</si>
  <si>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</si>
  <si>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</si>
  <si>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</si>
  <si>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</si>
  <si>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</si>
  <si>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</si>
  <si>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</si>
  <si>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</si>
  <si>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</si>
  <si>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</si>
  <si>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</si>
  <si>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</si>
  <si>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</si>
  <si>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</si>
  <si>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</si>
  <si>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</si>
  <si>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</si>
  <si>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</si>
  <si>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</si>
  <si>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</si>
  <si>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</si>
  <si>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</si>
  <si>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</si>
  <si>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</si>
  <si>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</si>
  <si>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</si>
  <si>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</si>
  <si>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</si>
  <si>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</si>
  <si>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</si>
  <si>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</si>
  <si>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</si>
  <si>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</si>
  <si>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</si>
  <si>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</si>
  <si>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</si>
  <si>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</si>
  <si>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</si>
  <si>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</si>
  <si>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</si>
  <si>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</si>
  <si>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</si>
  <si>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</si>
  <si>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</si>
  <si>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</si>
  <si>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</si>
  <si>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</si>
  <si>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</si>
  <si>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</si>
  <si>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</si>
  <si>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</si>
  <si>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</si>
  <si>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</si>
  <si>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</si>
  <si>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</si>
  <si>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</si>
  <si>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</si>
  <si>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</si>
  <si>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</si>
  <si>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</si>
  <si>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</si>
  <si>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</si>
  <si>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</si>
  <si>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</si>
  <si>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</si>
  <si>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</si>
  <si>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</si>
  <si>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</si>
  <si>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</si>
  <si>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</si>
  <si>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</si>
  <si>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</si>
  <si>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</si>
  <si>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</si>
  <si>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</si>
  <si>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</si>
  <si>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</si>
  <si>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</si>
  <si>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</si>
  <si>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</si>
  <si>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</si>
  <si>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</si>
  <si>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</si>
  <si>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</si>
  <si>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</si>
  <si>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</si>
  <si>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</si>
  <si>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</si>
  <si>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</si>
  <si>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</si>
  <si>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</si>
  <si>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</si>
  <si>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</si>
  <si>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</si>
  <si>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</si>
  <si>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</si>
  <si>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</si>
  <si>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</si>
  <si>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</si>
  <si>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</si>
  <si>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</si>
  <si>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</si>
  <si>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</si>
  <si>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</si>
  <si>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</si>
  <si>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</si>
  <si>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</si>
  <si>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</si>
  <si>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</si>
  <si>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</si>
  <si>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</si>
  <si>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</si>
  <si>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</si>
  <si>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</si>
  <si>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</si>
  <si>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</si>
  <si>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</si>
  <si>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</si>
  <si>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</si>
  <si>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</si>
  <si>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</si>
  <si>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</si>
  <si>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</si>
  <si>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</si>
  <si>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</si>
  <si>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</si>
  <si>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</si>
  <si>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</si>
  <si>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</si>
  <si>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</si>
  <si>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</si>
  <si>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</si>
  <si>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</si>
  <si>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</si>
  <si>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</si>
  <si>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</si>
  <si>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</si>
  <si>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</si>
  <si>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</si>
  <si>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</si>
  <si>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</si>
  <si>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</si>
  <si>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</si>
  <si>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</si>
  <si>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</si>
  <si>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</si>
  <si>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</si>
  <si>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</si>
  <si>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</si>
  <si>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</si>
  <si>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</si>
  <si>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</si>
  <si>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</si>
  <si>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</si>
  <si>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</si>
  <si>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</si>
  <si>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</si>
  <si>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</si>
  <si>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</si>
  <si>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</si>
  <si>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</si>
  <si>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</si>
  <si>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</si>
  <si>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</si>
  <si>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</si>
  <si>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</si>
  <si>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</si>
  <si>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</si>
  <si>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</si>
  <si>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</si>
  <si>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</si>
  <si>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</si>
  <si>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</si>
  <si>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</si>
  <si>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</si>
  <si>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</si>
  <si>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</si>
  <si>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</si>
  <si>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</si>
  <si>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</si>
  <si>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</si>
  <si>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</si>
  <si>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</si>
  <si>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</si>
  <si>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</si>
  <si>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</si>
  <si>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</si>
  <si>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</si>
  <si>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</si>
  <si>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</si>
  <si>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</si>
  <si>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</si>
  <si>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</si>
  <si>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</si>
  <si>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</si>
  <si>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</si>
  <si>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</si>
  <si>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</si>
  <si>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</si>
  <si>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</si>
  <si>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</si>
  <si>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</si>
  <si>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</si>
  <si>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</si>
  <si>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</si>
  <si>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</si>
  <si>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</si>
  <si>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</si>
  <si>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</si>
  <si>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</si>
  <si>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</si>
  <si>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</si>
  <si>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</si>
  <si>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</si>
  <si>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</si>
  <si>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</si>
  <si>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</si>
  <si>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</si>
  <si>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</si>
  <si>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</si>
  <si>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</si>
  <si>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</si>
  <si>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</si>
  <si>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</si>
  <si>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</si>
  <si>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</si>
  <si>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</si>
  <si>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</si>
  <si>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</si>
  <si>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</si>
  <si>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</si>
  <si>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</si>
  <si>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</si>
  <si>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</si>
  <si>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</si>
  <si>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</si>
  <si>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</si>
  <si>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</si>
  <si>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</si>
  <si>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</si>
  <si>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</si>
  <si>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</si>
  <si>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</si>
  <si>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</si>
  <si>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</si>
  <si>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</si>
  <si>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</si>
  <si>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</si>
  <si>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</si>
  <si>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</si>
  <si>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</si>
  <si>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</si>
  <si>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</si>
  <si>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</si>
  <si>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</si>
  <si>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</si>
  <si>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</si>
  <si>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</si>
  <si>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</si>
  <si>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</si>
  <si>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</si>
  <si>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</si>
  <si>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</si>
  <si>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</si>
  <si>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</si>
  <si>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</si>
  <si>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</si>
  <si>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</si>
  <si>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</si>
  <si>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</si>
  <si>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</si>
  <si>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</si>
  <si>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</si>
  <si>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</si>
  <si>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</si>
  <si>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</si>
  <si>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</si>
  <si>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</si>
  <si>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</si>
  <si>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</si>
  <si>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</si>
  <si>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</si>
  <si>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</si>
  <si>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</si>
  <si>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</si>
  <si>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</si>
  <si>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</si>
  <si>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</si>
  <si>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</si>
  <si>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</si>
  <si>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</si>
  <si>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</si>
  <si>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</si>
  <si>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</si>
  <si>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</si>
  <si>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</si>
  <si>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</si>
  <si>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</si>
  <si>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</si>
  <si>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</si>
  <si>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</si>
  <si>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</si>
  <si>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</si>
  <si>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</si>
  <si>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</si>
  <si>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</si>
  <si>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</si>
  <si>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</si>
  <si>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</si>
  <si>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</si>
  <si>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</si>
  <si>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</si>
  <si>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</si>
  <si>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</si>
  <si>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</si>
  <si>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</si>
  <si>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</si>
  <si>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</si>
  <si>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</si>
  <si>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</si>
  <si>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</si>
  <si>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</si>
  <si>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</si>
  <si>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</si>
  <si>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</si>
  <si>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</si>
  <si>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</si>
  <si>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</si>
  <si>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</si>
  <si>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</si>
  <si>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</si>
  <si>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</si>
  <si>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</si>
  <si>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</si>
  <si>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</si>
  <si>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</si>
  <si>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</si>
  <si>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</si>
  <si>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</si>
  <si>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</si>
  <si>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</si>
  <si>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</si>
  <si>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</si>
  <si>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</si>
  <si>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</si>
  <si>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</si>
  <si>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</si>
  <si>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</si>
  <si>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</si>
  <si>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</si>
  <si>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</si>
  <si>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</si>
  <si>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</si>
  <si>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</si>
  <si>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</si>
  <si>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</si>
  <si>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</si>
  <si>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</si>
  <si>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</si>
  <si>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</si>
  <si>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</si>
  <si>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</si>
  <si>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</si>
  <si>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</si>
  <si>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</si>
  <si>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</si>
  <si>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</si>
  <si>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</si>
  <si>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</si>
  <si>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</si>
  <si>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</si>
  <si>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</si>
  <si>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</si>
  <si>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</si>
  <si>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</si>
  <si>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</si>
  <si>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</si>
  <si>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</si>
  <si>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</si>
  <si>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</si>
  <si>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</si>
  <si>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</si>
  <si>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</si>
  <si>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</si>
  <si>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</si>
  <si>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</si>
  <si>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</si>
  <si>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</si>
  <si>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</si>
  <si>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</si>
  <si>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</si>
  <si>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</si>
  <si>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</si>
  <si>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</si>
  <si>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</si>
  <si>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</si>
  <si>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</si>
  <si>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</si>
  <si>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</si>
  <si>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</si>
  <si>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</si>
  <si>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</si>
  <si>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</si>
  <si>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</si>
  <si>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</si>
  <si>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</si>
  <si>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</si>
  <si>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</si>
  <si>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</si>
  <si>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</si>
  <si>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</si>
  <si>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</si>
  <si>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</si>
  <si>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</si>
  <si>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</si>
  <si>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</si>
  <si>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</si>
  <si>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</si>
  <si>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</si>
  <si>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</si>
  <si>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</si>
  <si>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</si>
  <si>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</si>
  <si>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</si>
  <si>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</si>
  <si>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</si>
  <si>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</si>
  <si>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</si>
  <si>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</si>
  <si>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</si>
  <si>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</si>
  <si>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</si>
  <si>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</si>
  <si>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</si>
  <si>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</si>
  <si>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</si>
  <si>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</si>
  <si>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</si>
  <si>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</si>
  <si>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</si>
  <si>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</si>
  <si>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</si>
  <si>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</si>
  <si>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</si>
  <si>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</si>
  <si>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</si>
  <si>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</si>
  <si>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</si>
  <si>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</si>
  <si>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</si>
  <si>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</si>
  <si>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</si>
  <si>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</si>
  <si>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</si>
  <si>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</si>
  <si>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</si>
  <si>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</si>
  <si>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</si>
  <si>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</si>
  <si>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</si>
  <si>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</si>
  <si>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</si>
  <si>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</si>
  <si>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</si>
  <si>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</si>
  <si>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</si>
  <si>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</si>
  <si>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</si>
  <si>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</si>
  <si>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</si>
  <si>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</si>
  <si>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</si>
  <si>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</si>
  <si>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</si>
  <si>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</si>
  <si>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</si>
  <si>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</si>
  <si>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</si>
  <si>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</si>
  <si>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</si>
  <si>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</si>
  <si>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</si>
  <si>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</si>
  <si>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</si>
  <si>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</si>
  <si>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</si>
  <si>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</si>
  <si>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</si>
  <si>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</si>
  <si>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</si>
  <si>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</si>
  <si>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</si>
  <si>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</si>
  <si>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</si>
  <si>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</si>
  <si>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</si>
  <si>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</si>
  <si>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</si>
  <si>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</si>
  <si>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</si>
  <si>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</si>
  <si>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</si>
  <si>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</si>
  <si>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</si>
  <si>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</si>
  <si>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</si>
  <si>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</si>
  <si>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</si>
  <si>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</si>
  <si>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</si>
  <si>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</si>
  <si>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</si>
  <si>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</si>
  <si>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</si>
  <si>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</si>
  <si>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</si>
  <si>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</si>
  <si>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</si>
  <si>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</si>
  <si>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</si>
  <si>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</si>
  <si>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</si>
  <si>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</si>
  <si>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</si>
  <si>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</si>
  <si>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</si>
  <si>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</si>
  <si>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</si>
  <si>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</si>
  <si>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</si>
  <si>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</si>
  <si>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</si>
  <si>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</si>
  <si>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</si>
  <si>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</si>
  <si>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</si>
  <si>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</si>
  <si>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</si>
  <si>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</si>
  <si>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</si>
  <si>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</si>
  <si>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</si>
  <si>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</si>
  <si>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</si>
  <si>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</si>
  <si>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</si>
  <si>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</si>
  <si>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</si>
  <si>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</si>
  <si>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</si>
  <si>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</si>
  <si>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</si>
  <si>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</si>
  <si>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</si>
  <si>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</si>
  <si>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</si>
  <si>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</si>
  <si>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</si>
  <si>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</si>
  <si>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</si>
  <si>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</si>
  <si>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</si>
  <si>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</si>
  <si>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</si>
  <si>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</si>
  <si>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</si>
  <si>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</si>
  <si>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</si>
  <si>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</si>
  <si>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</si>
  <si>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</si>
  <si>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</si>
  <si>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</si>
  <si>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</si>
  <si>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</si>
  <si>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</si>
  <si>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</si>
  <si>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</si>
  <si>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</si>
  <si>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</si>
  <si>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</si>
  <si>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</si>
  <si>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</si>
  <si>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</si>
  <si>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</si>
  <si>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</si>
  <si>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</si>
  <si>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</si>
  <si>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</si>
  <si>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</si>
  <si>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</si>
  <si>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</si>
  <si>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</si>
  <si>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</si>
  <si>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</si>
  <si>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</si>
  <si>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</si>
  <si>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</si>
  <si>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</si>
  <si>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</si>
  <si>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</si>
  <si>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</si>
  <si>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</si>
  <si>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</si>
  <si>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</si>
  <si>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</si>
  <si>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</si>
  <si>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</si>
  <si>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</si>
  <si>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</si>
  <si>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</si>
  <si>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</si>
  <si>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</si>
  <si>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</si>
  <si>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</si>
  <si>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</si>
  <si>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</si>
  <si>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</si>
  <si>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</si>
  <si>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</si>
  <si>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</si>
  <si>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</si>
  <si>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</si>
  <si>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</si>
  <si>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</si>
  <si>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</si>
  <si>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</si>
  <si>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</si>
  <si>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</si>
  <si>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</si>
  <si>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</si>
  <si>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</si>
  <si>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</si>
  <si>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</si>
  <si>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</si>
  <si>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</si>
  <si>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</si>
  <si>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</si>
  <si>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</si>
  <si>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</si>
  <si>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</si>
  <si>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</si>
  <si>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</si>
  <si>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</si>
  <si>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</si>
  <si>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</si>
  <si>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</si>
  <si>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</si>
  <si>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</si>
  <si>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</si>
  <si>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</si>
  <si>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</si>
  <si>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</si>
  <si>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</si>
  <si>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</si>
  <si>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</si>
  <si>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</si>
  <si>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</si>
  <si>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</si>
  <si>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</si>
  <si>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</si>
  <si>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</si>
  <si>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</si>
  <si>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</si>
  <si>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</si>
  <si>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</si>
  <si>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</si>
  <si>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</si>
  <si>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</si>
  <si>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</si>
  <si>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</si>
  <si>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</si>
  <si>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</si>
  <si>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</si>
  <si>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</si>
  <si>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</si>
  <si>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</si>
  <si>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</si>
  <si>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</si>
  <si>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</si>
  <si>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</si>
  <si>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</si>
  <si>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</si>
  <si>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</si>
  <si>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</si>
  <si>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</si>
  <si>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</si>
  <si>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</si>
  <si>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</si>
  <si>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</si>
  <si>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</si>
  <si>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</si>
  <si>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</si>
  <si>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</si>
  <si>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</si>
  <si>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</si>
  <si>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</si>
  <si>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</si>
  <si>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</si>
  <si>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</si>
  <si>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</si>
  <si>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</si>
  <si>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</si>
  <si>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</si>
  <si>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</si>
  <si>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</si>
  <si>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</si>
  <si>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</si>
  <si>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</si>
  <si>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</si>
  <si>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</si>
  <si>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</si>
  <si>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</si>
  <si>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</si>
  <si>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</si>
  <si>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</si>
  <si>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</si>
  <si>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</si>
  <si>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</si>
  <si>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</si>
  <si>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</si>
  <si>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</si>
  <si>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</si>
  <si>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</si>
  <si>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</si>
  <si>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</si>
  <si>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</si>
  <si>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</si>
  <si>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</si>
  <si>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</si>
  <si>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</si>
  <si>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</si>
  <si>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</si>
  <si>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</si>
  <si>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</si>
  <si>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</si>
  <si>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</si>
  <si>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</si>
  <si>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</si>
  <si>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</si>
  <si>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</si>
  <si>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</si>
  <si>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</si>
  <si>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</si>
  <si>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</si>
  <si>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</si>
  <si>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</si>
  <si>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</si>
  <si>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</si>
  <si>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</si>
  <si>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</si>
  <si>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</si>
  <si>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</si>
  <si>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</si>
  <si>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</si>
  <si>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</si>
  <si>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</si>
  <si>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</si>
  <si>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</si>
  <si>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</si>
  <si>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</si>
  <si>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</si>
  <si>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</si>
  <si>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</si>
  <si>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</si>
  <si>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</si>
  <si>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</si>
  <si>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</si>
  <si>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</si>
  <si>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</si>
  <si>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</si>
  <si>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</si>
  <si>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</si>
  <si>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</si>
  <si>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</si>
  <si>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</si>
  <si>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</si>
  <si>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</si>
  <si>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</si>
  <si>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</si>
  <si>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</si>
  <si>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</si>
  <si>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</si>
  <si>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</si>
  <si>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</si>
  <si>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</si>
  <si>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</si>
  <si>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</si>
  <si>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</si>
  <si>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</si>
  <si>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</si>
  <si>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</si>
  <si>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</si>
  <si>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</si>
  <si>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</si>
  <si>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</si>
  <si>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</si>
  <si>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</si>
  <si>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</si>
  <si>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</si>
  <si>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</si>
  <si>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</si>
  <si>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</si>
  <si>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</si>
  <si>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</si>
  <si>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</si>
  <si>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</si>
  <si>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</si>
  <si>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</si>
  <si>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</si>
  <si>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</si>
  <si>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</si>
  <si>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</si>
  <si>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</si>
  <si>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</si>
  <si>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</si>
  <si>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</si>
  <si>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</si>
  <si>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</si>
  <si>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</si>
  <si>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</si>
  <si>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</si>
  <si>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</si>
  <si>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</si>
  <si>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</si>
  <si>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</si>
  <si>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</si>
  <si>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</si>
  <si>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</si>
  <si>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</si>
  <si>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</si>
  <si>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</si>
  <si>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</si>
  <si>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</si>
  <si>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</si>
  <si>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</si>
  <si>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</si>
  <si>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</si>
  <si>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</si>
  <si>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</si>
  <si>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</si>
  <si>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</si>
  <si>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</si>
  <si>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</si>
  <si>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</si>
  <si>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</si>
  <si>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</si>
  <si>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</si>
  <si>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</si>
  <si>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</si>
  <si>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</si>
  <si>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</si>
  <si>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</si>
  <si>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</si>
  <si>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</si>
  <si>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</si>
  <si>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</si>
  <si>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</si>
  <si>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</si>
  <si>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</si>
  <si>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</si>
  <si>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</si>
  <si>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</si>
  <si>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</si>
  <si>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</si>
  <si>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</si>
  <si>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</si>
  <si>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</si>
  <si>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</si>
  <si>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</si>
  <si>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</si>
  <si>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</si>
  <si>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</si>
  <si>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</si>
  <si>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</si>
  <si>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</si>
  <si>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</si>
  <si>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</si>
  <si>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</si>
  <si>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</si>
  <si>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</si>
  <si>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</si>
  <si>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</si>
  <si>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</si>
  <si>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</si>
  <si>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</si>
  <si>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</si>
  <si>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</si>
  <si>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</si>
  <si>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</si>
  <si>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</si>
  <si>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</si>
  <si>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</si>
  <si>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</si>
  <si>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</si>
  <si>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</si>
  <si>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</si>
  <si>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</si>
  <si>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</si>
  <si>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</si>
  <si>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</si>
  <si>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</si>
  <si>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</si>
  <si>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</si>
  <si>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</si>
  <si>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</si>
  <si>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</si>
  <si>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</si>
  <si>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</si>
  <si>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</si>
  <si>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</si>
  <si>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</si>
  <si>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</si>
  <si>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</si>
  <si>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</si>
  <si>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</si>
  <si>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</si>
  <si>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</si>
  <si>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</si>
  <si>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</si>
  <si>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</si>
  <si>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</si>
  <si>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</si>
  <si>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</si>
  <si>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</si>
  <si>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</si>
  <si>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</si>
  <si>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</si>
  <si>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</si>
  <si>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</si>
  <si>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</si>
  <si>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</si>
  <si>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</si>
  <si>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</si>
  <si>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</si>
  <si>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</si>
  <si>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</si>
  <si>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</si>
  <si>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</si>
  <si>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</si>
  <si>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</si>
  <si>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</si>
  <si>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</si>
  <si>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</si>
  <si>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</si>
  <si>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</si>
  <si>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</si>
  <si>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</si>
  <si>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</si>
  <si>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</si>
  <si>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</si>
  <si>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</si>
  <si>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</si>
  <si>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</si>
  <si>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</si>
  <si>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</si>
  <si>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</si>
  <si>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</si>
  <si>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</si>
  <si>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</si>
  <si>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</si>
  <si>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</si>
  <si>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</si>
  <si>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</si>
  <si>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</si>
  <si>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</si>
  <si>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</si>
  <si>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</si>
  <si>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</si>
  <si>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</si>
  <si>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</si>
  <si>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</si>
  <si>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</si>
  <si>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</si>
  <si>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</si>
  <si>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</si>
  <si>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</si>
  <si>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</si>
  <si>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</si>
  <si>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</si>
  <si>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</si>
  <si>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</si>
  <si>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</si>
  <si>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</si>
  <si>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</si>
  <si>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</si>
  <si>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</si>
  <si>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</si>
  <si>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</si>
  <si>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</si>
  <si>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</si>
  <si>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</si>
  <si>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</si>
  <si>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</si>
  <si>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</si>
  <si>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</si>
  <si>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</si>
  <si>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</si>
  <si>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</si>
  <si>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</si>
  <si>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</si>
  <si>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</si>
  <si>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</si>
  <si>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</si>
  <si>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</si>
  <si>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</si>
  <si>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</si>
  <si>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</si>
  <si>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</si>
  <si>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</si>
  <si>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</si>
  <si>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</si>
  <si>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</si>
  <si>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</si>
  <si>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</si>
  <si>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</si>
  <si>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</si>
  <si>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</si>
  <si>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</si>
  <si>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</si>
  <si>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</si>
  <si>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</si>
  <si>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</si>
  <si>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</si>
  <si>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</si>
  <si>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</si>
  <si>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</si>
  <si>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</si>
  <si>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</si>
  <si>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</si>
  <si>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</si>
  <si>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</si>
  <si>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</si>
  <si>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</si>
  <si>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</si>
  <si>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</si>
  <si>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</si>
  <si>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</si>
  <si>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</si>
  <si>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</si>
  <si>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</si>
  <si>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</si>
  <si>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</si>
  <si>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</si>
  <si>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</si>
  <si>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</si>
  <si>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</si>
  <si>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</si>
  <si>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</si>
  <si>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</si>
  <si>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</si>
  <si>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</si>
  <si>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</si>
  <si>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</si>
  <si>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</si>
  <si>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</si>
  <si>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</si>
  <si>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</si>
  <si>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</si>
  <si>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</si>
  <si>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</si>
  <si>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</si>
  <si>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</si>
  <si>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</si>
  <si>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</si>
  <si>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</si>
  <si>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</si>
  <si>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</si>
  <si>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</si>
  <si>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</si>
  <si>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</si>
  <si>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</si>
  <si>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</si>
  <si>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</si>
  <si>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</si>
  <si>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</si>
  <si>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</si>
  <si>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</si>
  <si>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</si>
  <si>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</si>
  <si>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</si>
  <si>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</si>
  <si>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</si>
  <si>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</si>
  <si>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</si>
  <si>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</si>
  <si>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</si>
  <si>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</si>
  <si>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</si>
  <si>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</si>
  <si>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</si>
  <si>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</si>
  <si>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</si>
  <si>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</si>
  <si>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</si>
  <si>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</si>
  <si>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</si>
  <si>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</si>
  <si>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</si>
  <si>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</si>
  <si>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</si>
  <si>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</si>
  <si>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</si>
  <si>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</si>
  <si>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</si>
  <si>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</si>
  <si>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</si>
  <si>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</si>
  <si>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</si>
  <si>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</si>
  <si>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</si>
  <si>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</si>
  <si>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</si>
  <si>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</si>
  <si>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</si>
  <si>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</si>
  <si>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</si>
  <si>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</si>
  <si>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</si>
  <si>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</si>
  <si>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</si>
  <si>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</si>
  <si>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</si>
  <si>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</si>
  <si>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</si>
  <si>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</si>
  <si>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</si>
  <si>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</si>
  <si>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</si>
  <si>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</si>
  <si>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</si>
  <si>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</si>
  <si>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</si>
  <si>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</si>
  <si>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</si>
  <si>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</si>
  <si>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</si>
  <si>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</si>
  <si>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</si>
  <si>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</si>
  <si>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</si>
  <si>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</si>
  <si>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</si>
  <si>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</si>
  <si>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</si>
  <si>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</si>
  <si>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</si>
  <si>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</si>
  <si>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</si>
  <si>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</si>
  <si>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</si>
  <si>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</si>
  <si>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</si>
  <si>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</si>
  <si>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</si>
  <si>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</si>
  <si>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</si>
  <si>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</si>
  <si>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</si>
  <si>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</si>
  <si>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</si>
  <si>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</si>
  <si>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</si>
  <si>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</si>
  <si>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</si>
  <si>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</si>
  <si>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</si>
  <si>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</si>
  <si>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</si>
  <si>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</si>
  <si>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</si>
  <si>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</si>
  <si>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</si>
  <si>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</si>
  <si>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</si>
  <si>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</si>
  <si>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</si>
  <si>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</si>
  <si>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</si>
  <si>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</si>
  <si>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</si>
  <si>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</si>
  <si>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</si>
  <si>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</si>
  <si>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</si>
  <si>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</si>
  <si>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</si>
  <si>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</si>
  <si>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</si>
  <si>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</si>
  <si>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</si>
  <si>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</si>
  <si>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</si>
  <si>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</si>
  <si>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</si>
  <si>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</si>
  <si>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</si>
  <si>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</si>
  <si>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</si>
  <si>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</si>
  <si>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</si>
  <si>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</si>
  <si>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</si>
  <si>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</si>
  <si>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</si>
  <si>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</si>
  <si>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</si>
  <si>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</si>
  <si>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</si>
  <si>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</si>
  <si>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</si>
  <si>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</si>
  <si>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</si>
  <si>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</si>
  <si>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</si>
  <si>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</si>
  <si>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</si>
  <si>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</si>
  <si>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</si>
  <si>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</si>
  <si>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</si>
  <si>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</si>
  <si>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</si>
  <si>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</si>
  <si>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</si>
  <si>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</si>
  <si>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</si>
  <si>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</si>
  <si>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</si>
  <si>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</si>
  <si>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</si>
  <si>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</si>
  <si>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</si>
  <si>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</si>
  <si>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</si>
  <si>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</si>
  <si>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</si>
  <si>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</si>
  <si>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</si>
  <si>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</si>
  <si>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</si>
  <si>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</si>
  <si>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</si>
  <si>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</si>
  <si>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</si>
  <si>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</si>
  <si>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</si>
  <si>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</si>
  <si>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</si>
  <si>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</si>
  <si>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</si>
  <si>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</si>
  <si>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</si>
  <si>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</si>
  <si>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</si>
  <si>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</si>
  <si>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</si>
  <si>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</si>
  <si>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</si>
  <si>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</si>
  <si>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</si>
  <si>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</si>
  <si>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</si>
  <si>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</si>
  <si>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</si>
  <si>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</si>
  <si>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</si>
  <si>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</si>
  <si>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</si>
  <si>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</si>
  <si>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</si>
  <si>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</si>
  <si>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</si>
  <si>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</si>
  <si>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</si>
  <si>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</si>
  <si>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</si>
  <si>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</si>
  <si>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</si>
  <si>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</si>
  <si>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</si>
  <si>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</si>
  <si>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</si>
  <si>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</si>
  <si>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</si>
  <si>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</si>
  <si>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</si>
  <si>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</si>
  <si>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</si>
  <si>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</si>
  <si>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</si>
  <si>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</si>
  <si>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</si>
  <si>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</si>
  <si>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</si>
  <si>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</si>
  <si>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</si>
  <si>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</si>
  <si>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</si>
  <si>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</si>
  <si>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</si>
  <si>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</si>
  <si>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</si>
  <si>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</si>
  <si>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</si>
  <si>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</si>
  <si>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</si>
  <si>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</si>
  <si>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</si>
  <si>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</si>
  <si>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</si>
  <si>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</si>
  <si>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</si>
  <si>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</si>
  <si>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</si>
  <si>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</si>
  <si>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</si>
  <si>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</si>
  <si>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</si>
  <si>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</si>
  <si>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</si>
  <si>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</si>
  <si>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</si>
  <si>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</si>
  <si>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</si>
  <si>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</si>
  <si>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</si>
  <si>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</si>
  <si>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</si>
  <si>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</si>
  <si>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</si>
  <si>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</si>
  <si>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</si>
  <si>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</si>
  <si>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</si>
  <si>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</si>
  <si>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</si>
  <si>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</si>
  <si>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</si>
  <si>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</si>
  <si>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</si>
  <si>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</si>
  <si>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</si>
  <si>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</si>
  <si>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</si>
  <si>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</si>
  <si>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</si>
  <si>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</si>
  <si>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</si>
  <si>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</si>
  <si>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</si>
  <si>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</si>
  <si>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</si>
  <si>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</si>
  <si>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</si>
  <si>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</si>
  <si>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</si>
  <si>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</si>
  <si>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</si>
  <si>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</si>
  <si>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</si>
  <si>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</si>
  <si>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</si>
  <si>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</si>
  <si>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</si>
  <si>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</si>
  <si>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</si>
  <si>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</si>
  <si>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</si>
  <si>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</si>
  <si>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</si>
  <si>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</si>
  <si>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</si>
  <si>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</si>
  <si>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</si>
  <si>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</si>
  <si>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</si>
  <si>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</si>
  <si>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</si>
  <si>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</si>
  <si>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</si>
  <si>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</si>
  <si>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</si>
  <si>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</si>
  <si>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</si>
  <si>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</si>
  <si>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</si>
  <si>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</si>
  <si>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</si>
  <si>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</si>
  <si>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</si>
  <si>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</si>
  <si>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</si>
  <si>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</si>
  <si>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</si>
  <si>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</si>
  <si>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</si>
  <si>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</si>
  <si>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</si>
  <si>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</si>
  <si>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</si>
  <si>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</si>
  <si>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</si>
  <si>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</si>
  <si>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</si>
  <si>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</si>
  <si>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</si>
  <si>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</si>
  <si>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</si>
  <si>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</si>
  <si>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</si>
  <si>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</si>
  <si>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</si>
  <si>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</si>
  <si>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</si>
  <si>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</si>
  <si>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</si>
  <si>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</si>
  <si>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</si>
  <si>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</si>
  <si>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</si>
  <si>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</si>
  <si>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</si>
  <si>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</si>
  <si>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</si>
  <si>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</si>
  <si>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</si>
  <si>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</si>
  <si>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</si>
  <si>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</si>
  <si>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</si>
  <si>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</si>
  <si>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</si>
  <si>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</si>
  <si>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</si>
  <si>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</si>
  <si>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</si>
  <si>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</si>
  <si>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</si>
  <si>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</si>
  <si>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</si>
  <si>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</si>
  <si>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</si>
  <si>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</si>
  <si>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</si>
  <si>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</si>
  <si>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</si>
  <si>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</si>
  <si>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</si>
  <si>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</si>
  <si>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</si>
  <si>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</si>
  <si>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</si>
  <si>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</si>
  <si>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</si>
  <si>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</si>
  <si>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</si>
  <si>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</si>
  <si>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</si>
  <si>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</si>
  <si>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</si>
  <si>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</si>
  <si>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</si>
  <si>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</si>
  <si>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</si>
  <si>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</si>
  <si>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</si>
  <si>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</si>
  <si>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</si>
  <si>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</si>
  <si>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</si>
  <si>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</si>
  <si>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</si>
  <si>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</si>
  <si>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</si>
  <si>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</si>
  <si>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</si>
  <si>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</si>
  <si>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</si>
  <si>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</si>
  <si>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</si>
  <si>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</si>
  <si>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</si>
  <si>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</si>
  <si>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</si>
  <si>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</si>
  <si>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</si>
  <si>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</si>
  <si>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</si>
  <si>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</si>
  <si>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</si>
  <si>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</si>
  <si>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</si>
  <si>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</si>
  <si>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</si>
  <si>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</si>
  <si>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</si>
  <si>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</si>
  <si>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</si>
  <si>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</si>
  <si>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</si>
  <si>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</si>
  <si>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</si>
  <si>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</si>
  <si>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</si>
  <si>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</si>
  <si>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</si>
  <si>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</si>
  <si>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</si>
  <si>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</si>
  <si>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</si>
  <si>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</si>
  <si>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</si>
  <si>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</si>
  <si>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</si>
  <si>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</si>
  <si>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</si>
  <si>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</si>
  <si>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</si>
  <si>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</si>
  <si>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</si>
  <si>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</si>
  <si>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</si>
  <si>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</si>
  <si>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</si>
  <si>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</si>
  <si>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</si>
  <si>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</si>
  <si>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</si>
  <si>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</si>
  <si>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</si>
  <si>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</si>
  <si>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</si>
  <si>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</si>
  <si>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</si>
  <si>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</si>
  <si>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</si>
  <si>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</si>
  <si>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</si>
  <si>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</si>
  <si>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</si>
  <si>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</si>
  <si>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</si>
  <si>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</si>
  <si>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</si>
  <si>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</si>
  <si>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</si>
  <si>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</si>
  <si>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</si>
  <si>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</si>
  <si>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</si>
  <si>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</si>
  <si>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</si>
  <si>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</si>
  <si>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</si>
  <si>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</si>
  <si>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</si>
  <si>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</si>
  <si>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</si>
  <si>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</si>
  <si>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</si>
  <si>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</si>
  <si>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</si>
  <si>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</si>
  <si>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</si>
  <si>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</si>
  <si>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</si>
  <si>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</si>
  <si>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</si>
  <si>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</si>
  <si>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</si>
  <si>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</si>
  <si>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</si>
  <si>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</si>
  <si>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</si>
  <si>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</si>
  <si>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</si>
  <si>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</si>
  <si>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</si>
  <si>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</si>
  <si>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</si>
  <si>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</si>
  <si>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</si>
  <si>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</si>
  <si>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</si>
  <si>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</si>
  <si>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</si>
  <si>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</si>
  <si>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</si>
  <si>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</si>
  <si>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</si>
  <si>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</si>
  <si>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</si>
  <si>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</si>
  <si>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</si>
  <si>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</si>
  <si>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</si>
  <si>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</si>
  <si>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</si>
  <si>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</si>
  <si>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</si>
  <si>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</si>
  <si>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</si>
  <si>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</si>
  <si>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</si>
  <si>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</si>
  <si>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</si>
  <si>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</si>
  <si>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</si>
  <si>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</si>
  <si>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</si>
  <si>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</si>
  <si>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</si>
  <si>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</si>
  <si>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</si>
  <si>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</si>
  <si>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</si>
  <si>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</si>
  <si>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</si>
  <si>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</si>
  <si>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</si>
  <si>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</si>
  <si>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</si>
  <si>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</si>
  <si>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</si>
  <si>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</si>
  <si>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</si>
  <si>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</si>
  <si>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</si>
  <si>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</si>
  <si>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</si>
  <si>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</si>
  <si>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</si>
  <si>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</si>
  <si>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</si>
  <si>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</si>
  <si>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</si>
  <si>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</si>
  <si>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</si>
  <si>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</si>
  <si>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</si>
  <si>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</si>
  <si>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</si>
  <si>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</si>
  <si>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</si>
  <si>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</si>
  <si>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</si>
  <si>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</si>
  <si>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</si>
  <si>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</si>
  <si>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</si>
  <si>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</si>
  <si>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</si>
  <si>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</si>
  <si>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</si>
  <si>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</si>
  <si>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</si>
  <si>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</si>
  <si>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</si>
  <si>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</si>
  <si>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</si>
  <si>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</si>
  <si>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</si>
  <si>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</si>
  <si>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</si>
  <si>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</si>
  <si>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</si>
  <si>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</si>
  <si>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</si>
  <si>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</si>
  <si>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</si>
  <si>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</si>
  <si>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</si>
  <si>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</si>
  <si>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</si>
  <si>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</si>
  <si>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</si>
  <si>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</si>
  <si>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</si>
  <si>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</si>
  <si>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</si>
  <si>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</si>
  <si>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</si>
  <si>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</si>
  <si>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</si>
  <si>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</si>
  <si>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</si>
  <si>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</si>
  <si>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</si>
  <si>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</si>
  <si>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</si>
  <si>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</si>
  <si>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</si>
  <si>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</si>
  <si>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</si>
  <si>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</si>
  <si>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</si>
  <si>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</si>
  <si>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</si>
  <si>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</si>
  <si>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</si>
  <si>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</si>
  <si>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</si>
  <si>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</si>
  <si>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</si>
  <si>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</si>
  <si>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</si>
  <si>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</si>
  <si>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</si>
  <si>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</si>
  <si>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</si>
  <si>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</si>
  <si>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</si>
  <si>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</si>
  <si>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</si>
  <si>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</si>
  <si>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</si>
  <si>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</si>
  <si>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</si>
  <si>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</si>
  <si>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</si>
  <si>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</si>
  <si>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</si>
  <si>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</si>
  <si>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</si>
  <si>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</si>
  <si>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</si>
  <si>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</si>
  <si>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</si>
  <si>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</si>
  <si>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</si>
  <si>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</si>
  <si>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</si>
  <si>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</si>
  <si>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</si>
  <si>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</si>
  <si>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</si>
  <si>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</si>
  <si>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</si>
  <si>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</si>
  <si>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</si>
  <si>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</si>
  <si>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</si>
  <si>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</si>
  <si>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</si>
  <si>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</si>
  <si>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</si>
  <si>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</si>
  <si>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</si>
  <si>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</si>
  <si>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</si>
  <si>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</si>
  <si>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</si>
  <si>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</si>
  <si>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</si>
  <si>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</si>
  <si>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</si>
  <si>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</si>
  <si>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</si>
  <si>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</si>
  <si>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</si>
  <si>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</si>
  <si>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</si>
  <si>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</si>
  <si>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</si>
  <si>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</si>
  <si>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</si>
  <si>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</si>
  <si>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</si>
  <si>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</si>
  <si>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</si>
  <si>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</si>
  <si>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</si>
  <si>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</si>
  <si>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</si>
  <si>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</si>
  <si>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</si>
  <si>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</si>
  <si>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</si>
  <si>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</si>
  <si>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</si>
  <si>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</si>
  <si>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</si>
  <si>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</si>
  <si>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</si>
  <si>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</si>
  <si>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</si>
  <si>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</si>
  <si>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</si>
  <si>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</si>
  <si>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</si>
  <si>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</si>
  <si>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</si>
  <si>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</si>
  <si>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</si>
  <si>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</si>
  <si>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</si>
  <si>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</si>
  <si>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</si>
  <si>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</si>
  <si>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</si>
  <si>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</si>
  <si>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</si>
  <si>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</si>
  <si>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</si>
  <si>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</si>
  <si>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</si>
  <si>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</si>
  <si>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</si>
  <si>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</si>
  <si>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</si>
  <si>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</si>
  <si>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</si>
  <si>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</si>
  <si>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</si>
  <si>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</si>
  <si>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</si>
  <si>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</si>
  <si>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</si>
  <si>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</si>
  <si>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</si>
  <si>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</si>
  <si>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</si>
  <si>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</si>
  <si>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</si>
  <si>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</si>
  <si>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</si>
  <si>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</si>
  <si>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</si>
  <si>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</si>
  <si>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</si>
  <si>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</si>
  <si>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</si>
  <si>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</si>
  <si>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</si>
  <si>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</si>
  <si>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</si>
  <si>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</si>
  <si>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</si>
  <si>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</si>
  <si>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</si>
  <si>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</si>
  <si>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</si>
  <si>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</si>
  <si>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</si>
  <si>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</si>
  <si>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</si>
  <si>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</si>
  <si>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</si>
  <si>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</si>
  <si>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</si>
  <si>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</si>
  <si>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</si>
  <si>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</si>
  <si>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</si>
  <si>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</si>
  <si>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</si>
  <si>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</si>
  <si>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</si>
  <si>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</si>
  <si>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</si>
  <si>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</si>
  <si>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</si>
  <si>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</si>
  <si>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</si>
  <si>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</si>
  <si>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</si>
  <si>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</si>
  <si>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</si>
  <si>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</si>
  <si>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</si>
  <si>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</si>
  <si>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</si>
  <si>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</si>
  <si>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</si>
  <si>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</si>
  <si>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</si>
  <si>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</si>
  <si>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</si>
  <si>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</si>
  <si>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</si>
  <si>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</si>
  <si>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</si>
  <si>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</si>
  <si>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</si>
  <si>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</si>
  <si>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</si>
  <si>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</si>
  <si>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</si>
  <si>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</si>
  <si>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</si>
  <si>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</si>
  <si>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</si>
  <si>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</si>
  <si>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</si>
  <si>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</si>
  <si>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</si>
  <si>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</si>
  <si>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</si>
  <si>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</si>
  <si>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</si>
  <si>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</si>
  <si>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</si>
  <si>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</si>
  <si>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</si>
  <si>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</si>
  <si>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</si>
  <si>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</si>
  <si>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</si>
  <si>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</si>
  <si>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</si>
  <si>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</si>
  <si>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</si>
  <si>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</si>
  <si>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</si>
  <si>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</si>
  <si>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</si>
  <si>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</si>
  <si>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</si>
  <si>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</si>
  <si>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</si>
  <si>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</si>
  <si>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</si>
  <si>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</si>
  <si>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</si>
  <si>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</si>
  <si>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</si>
  <si>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</si>
  <si>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</si>
  <si>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</si>
  <si>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</si>
  <si>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</si>
  <si>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</si>
  <si>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</si>
  <si>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</si>
  <si>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</si>
  <si>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</si>
  <si>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</si>
  <si>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</si>
  <si>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</si>
  <si>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</si>
  <si>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</si>
  <si>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</si>
  <si>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</si>
  <si>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</si>
  <si>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</si>
  <si>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</si>
  <si>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</si>
  <si>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</si>
  <si>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</si>
  <si>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</si>
  <si>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</si>
  <si>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</si>
  <si>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</si>
  <si>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</si>
  <si>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</si>
  <si>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</si>
  <si>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</si>
  <si>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</si>
  <si>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</si>
  <si>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</si>
  <si>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</si>
  <si>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</si>
  <si>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</si>
  <si>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</si>
  <si>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</si>
  <si>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</si>
  <si>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</si>
  <si>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</si>
  <si>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</si>
  <si>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</si>
  <si>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</si>
  <si>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</si>
  <si>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</si>
  <si>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</si>
  <si>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</si>
  <si>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</si>
  <si>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</si>
  <si>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</si>
  <si>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</si>
  <si>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</si>
  <si>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</si>
  <si>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</si>
  <si>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</si>
  <si>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</si>
  <si>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</si>
  <si>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</si>
  <si>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</si>
  <si>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</si>
  <si>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</si>
  <si>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</si>
  <si>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</si>
  <si>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</si>
  <si>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</si>
  <si>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</si>
  <si>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</si>
  <si>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</si>
  <si>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</si>
  <si>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</si>
  <si>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</si>
  <si>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</si>
  <si>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</si>
  <si>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</si>
  <si>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</si>
  <si>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</si>
  <si>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</si>
  <si>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</si>
  <si>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</si>
  <si>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</si>
  <si>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</si>
  <si>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</si>
  <si>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</si>
  <si>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</si>
  <si>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</si>
  <si>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</si>
  <si>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</si>
  <si>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</si>
  <si>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</si>
  <si>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</si>
  <si>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</si>
  <si>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</si>
  <si>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</si>
  <si>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</si>
  <si>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</si>
  <si>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</si>
  <si>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</si>
  <si>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</si>
  <si>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</si>
  <si>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</si>
  <si>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</si>
  <si>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</si>
  <si>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</si>
  <si>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</si>
  <si>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</si>
  <si>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</si>
  <si>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</si>
  <si>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</si>
  <si>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</si>
  <si>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</si>
  <si>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</si>
  <si>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</si>
  <si>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</si>
  <si>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</si>
  <si>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</si>
  <si>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</si>
  <si>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</si>
  <si>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</si>
  <si>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</si>
  <si>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</si>
  <si>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</si>
  <si>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</si>
  <si>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</si>
  <si>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</si>
  <si>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</si>
  <si>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</si>
  <si>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</si>
  <si>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</si>
  <si>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</si>
  <si>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</si>
  <si>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</si>
  <si>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</si>
  <si>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</si>
  <si>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</si>
  <si>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</si>
  <si>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</si>
  <si>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</si>
  <si>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</si>
  <si>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</si>
  <si>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</si>
  <si>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</si>
  <si>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</si>
  <si>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</si>
  <si>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</si>
  <si>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</si>
  <si>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</si>
  <si>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</si>
  <si>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</si>
  <si>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</si>
  <si>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</si>
  <si>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</si>
  <si>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</si>
  <si>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</si>
  <si>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</si>
  <si>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</si>
  <si>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</si>
  <si>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</si>
  <si>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</si>
  <si>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</si>
  <si>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</si>
  <si>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</si>
  <si>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</si>
  <si>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</si>
  <si>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</si>
  <si>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</si>
  <si>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</si>
  <si>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</si>
  <si>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</si>
  <si>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</si>
  <si>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</si>
  <si>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</si>
  <si>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</si>
  <si>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</si>
  <si>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</si>
  <si>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</si>
  <si>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</si>
  <si>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</si>
  <si>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</si>
  <si>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</si>
  <si>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</si>
  <si>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</si>
  <si>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</si>
  <si>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</si>
  <si>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</si>
  <si>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</si>
  <si>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</si>
  <si>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</si>
  <si>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</si>
  <si>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</si>
  <si>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</si>
  <si>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</si>
  <si>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</si>
  <si>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</si>
  <si>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</si>
  <si>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</si>
  <si>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</si>
  <si>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</si>
  <si>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</si>
  <si>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</si>
  <si>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</si>
  <si>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</si>
  <si>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</si>
  <si>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</si>
  <si>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</si>
  <si>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</si>
  <si>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</si>
  <si>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</si>
  <si>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</si>
  <si>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</si>
  <si>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</si>
  <si>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</si>
  <si>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</si>
  <si>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</si>
  <si>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</si>
  <si>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</si>
  <si>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</si>
  <si>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</si>
  <si>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</si>
  <si>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</si>
  <si>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</si>
  <si>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</si>
  <si>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</si>
  <si>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</si>
  <si>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</si>
  <si>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</si>
  <si>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</si>
  <si>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</si>
  <si>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</si>
  <si>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</si>
  <si>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</si>
  <si>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</si>
  <si>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</si>
  <si>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</si>
  <si>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</si>
  <si>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</si>
  <si>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</si>
  <si>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</si>
  <si>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</si>
  <si>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</si>
  <si>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</si>
  <si>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</si>
  <si>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</si>
  <si>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</si>
  <si>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</si>
  <si>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</si>
  <si>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</si>
  <si>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</si>
  <si>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</si>
  <si>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</si>
  <si>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</si>
  <si>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</si>
  <si>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</si>
  <si>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</si>
  <si>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</si>
  <si>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</si>
  <si>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</si>
  <si>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</si>
  <si>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</si>
  <si>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</si>
  <si>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</si>
  <si>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</si>
  <si>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</si>
  <si>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</si>
  <si>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</si>
  <si>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</si>
  <si>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</si>
  <si>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</si>
  <si>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</si>
  <si>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</si>
  <si>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</si>
  <si>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</si>
  <si>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</si>
  <si>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</si>
  <si>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</si>
  <si>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</si>
  <si>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</si>
  <si>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</si>
  <si>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</si>
  <si>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</si>
  <si>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</si>
  <si>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</si>
  <si>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</si>
  <si>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</si>
  <si>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</si>
  <si>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</si>
  <si>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</si>
  <si>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</si>
  <si>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</si>
  <si>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</si>
  <si>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</si>
  <si>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</si>
  <si>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</si>
  <si>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</si>
  <si>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</si>
  <si>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</si>
  <si>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</si>
  <si>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</si>
  <si>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</si>
  <si>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</si>
  <si>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</si>
  <si>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</si>
  <si>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</si>
  <si>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</si>
  <si>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</si>
  <si>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</si>
  <si>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</si>
  <si>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</si>
  <si>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</si>
  <si>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</si>
  <si>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</si>
  <si>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</si>
  <si>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</si>
  <si>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</si>
  <si>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</si>
  <si>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</si>
  <si>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</si>
  <si>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</si>
  <si>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</si>
  <si>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</si>
  <si>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</si>
  <si>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</si>
  <si>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</si>
  <si>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</si>
  <si>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</si>
  <si>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</si>
  <si>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</si>
  <si>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</si>
  <si>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</si>
  <si>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</si>
  <si>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</si>
  <si>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</si>
  <si>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</si>
  <si>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</si>
  <si>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</si>
  <si>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</si>
  <si>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</si>
  <si>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</si>
  <si>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</si>
  <si>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</si>
  <si>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</si>
  <si>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</si>
  <si>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</si>
  <si>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</si>
  <si>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</si>
  <si>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</si>
  <si>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</si>
  <si>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</si>
  <si>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</si>
  <si>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</si>
  <si>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</si>
  <si>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</si>
  <si>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</si>
  <si>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</si>
  <si>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</si>
  <si>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</si>
  <si>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</si>
  <si>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</si>
  <si>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</si>
  <si>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</si>
  <si>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</si>
  <si>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</si>
  <si>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</si>
  <si>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</si>
  <si>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</si>
  <si>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</si>
  <si>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</si>
  <si>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</si>
  <si>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</si>
  <si>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</si>
  <si>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</si>
  <si>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</si>
  <si>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</si>
  <si>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</si>
  <si>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</si>
  <si>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</si>
  <si>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</si>
  <si>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</si>
  <si>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</si>
  <si>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</si>
  <si>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</si>
  <si>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</si>
  <si>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</si>
  <si>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</si>
  <si>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</si>
  <si>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</si>
  <si>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</si>
  <si>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</si>
  <si>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</si>
  <si>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</si>
  <si>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</si>
  <si>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</si>
  <si>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</si>
  <si>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</si>
  <si>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</si>
  <si>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</si>
  <si>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</si>
  <si>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</si>
  <si>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</si>
  <si>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</si>
  <si>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</si>
  <si>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</si>
  <si>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</si>
  <si>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</si>
  <si>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</si>
  <si>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</si>
  <si>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</si>
  <si>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</si>
  <si>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</si>
  <si>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</si>
  <si>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</si>
  <si>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</si>
  <si>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</si>
  <si>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</si>
  <si>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</si>
  <si>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</si>
  <si>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</si>
  <si>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</si>
  <si>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</si>
  <si>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</si>
  <si>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</si>
  <si>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</si>
  <si>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</si>
  <si>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</si>
  <si>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</si>
  <si>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</si>
  <si>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</si>
  <si>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</si>
  <si>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</si>
  <si>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</si>
  <si>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</si>
  <si>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</si>
  <si>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</si>
  <si>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</si>
  <si>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</si>
  <si>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</si>
  <si>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</si>
  <si>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</si>
  <si>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</si>
  <si>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</si>
  <si>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</si>
  <si>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</si>
  <si>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</si>
  <si>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</si>
  <si>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</si>
  <si>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</si>
  <si>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</si>
  <si>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</si>
  <si>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</si>
  <si>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</si>
  <si>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</si>
  <si>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</si>
  <si>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</si>
  <si>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</si>
  <si>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</si>
  <si>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</si>
  <si>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</si>
  <si>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</si>
  <si>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</si>
  <si>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</si>
  <si>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</si>
  <si>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</si>
  <si>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</si>
  <si>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</si>
  <si>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</si>
  <si>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</si>
  <si>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</si>
  <si>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</si>
  <si>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</si>
  <si>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</si>
  <si>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</si>
  <si>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</si>
  <si>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</si>
  <si>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</si>
  <si>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</si>
  <si>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</si>
  <si>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</si>
  <si>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</si>
  <si>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</si>
  <si>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</si>
  <si>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</si>
  <si>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</si>
  <si>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</si>
  <si>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</si>
  <si>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</si>
  <si>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</si>
  <si>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</si>
  <si>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</si>
  <si>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</si>
  <si>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</si>
  <si>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</si>
  <si>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</si>
  <si>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</si>
  <si>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</si>
  <si>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</si>
  <si>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</si>
  <si>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</si>
  <si>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</si>
  <si>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</si>
  <si>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</si>
  <si>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</si>
  <si>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</si>
  <si>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</si>
  <si>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</si>
  <si>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</si>
  <si>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</si>
  <si>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</si>
  <si>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</si>
  <si>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</si>
  <si>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</si>
  <si>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</si>
  <si>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</si>
  <si>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</si>
  <si>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</si>
  <si>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</si>
  <si>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</si>
  <si>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</si>
  <si>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</si>
  <si>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</si>
  <si>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</si>
  <si>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</si>
  <si>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</si>
  <si>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</si>
  <si>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</si>
  <si>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</si>
  <si>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</si>
  <si>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</si>
  <si>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</si>
  <si>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</si>
  <si>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</si>
  <si>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</si>
  <si>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</si>
  <si>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</si>
  <si>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</si>
  <si>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</si>
  <si>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</si>
  <si>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</si>
  <si>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</si>
  <si>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</si>
  <si>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</si>
  <si>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</si>
  <si>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</si>
  <si>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</si>
  <si>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</si>
  <si>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</si>
  <si>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</si>
  <si>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</si>
  <si>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</si>
  <si>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</si>
  <si>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</si>
  <si>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</si>
  <si>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</si>
  <si>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</si>
  <si>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</si>
  <si>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</si>
  <si>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</si>
  <si>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</si>
  <si>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</si>
  <si>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</si>
  <si>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</si>
  <si>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</si>
  <si>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</si>
  <si>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</si>
  <si>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</si>
  <si>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</si>
  <si>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</si>
  <si>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</si>
  <si>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</si>
  <si>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</si>
  <si>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</si>
  <si>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</si>
  <si>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</si>
  <si>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</si>
  <si>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</si>
  <si>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</si>
  <si>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</si>
  <si>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</si>
  <si>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</si>
  <si>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</si>
  <si>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</si>
  <si>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</si>
  <si>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</si>
  <si>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</si>
  <si>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</si>
  <si>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</si>
  <si>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</si>
  <si>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</si>
  <si>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</si>
  <si>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</si>
  <si>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</si>
  <si>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</si>
  <si>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</si>
  <si>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</si>
  <si>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</si>
  <si>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</si>
  <si>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</si>
  <si>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</si>
  <si>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</si>
  <si>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</si>
  <si>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</si>
  <si>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</si>
  <si>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</si>
  <si>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</si>
  <si>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</si>
  <si>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</si>
  <si>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</si>
  <si>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</si>
  <si>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</si>
  <si>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</si>
  <si>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</si>
  <si>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</si>
  <si>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</si>
  <si>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</si>
  <si>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</si>
  <si>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</si>
  <si>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</si>
  <si>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</si>
  <si>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</si>
  <si>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</si>
  <si>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</si>
  <si>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</si>
  <si>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</si>
  <si>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</si>
  <si>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</si>
  <si>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</si>
  <si>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</si>
  <si>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</si>
  <si>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</si>
  <si>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</si>
  <si>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</si>
  <si>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</si>
  <si>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</si>
  <si>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</si>
  <si>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</si>
  <si>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</si>
  <si>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</si>
  <si>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</si>
  <si>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</si>
  <si>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</si>
  <si>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</si>
  <si>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</si>
  <si>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</si>
  <si>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</si>
  <si>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</si>
  <si>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</si>
  <si>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</si>
  <si>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</si>
  <si>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</si>
  <si>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</si>
  <si>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</si>
  <si>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</si>
  <si>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</si>
  <si>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</si>
  <si>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</si>
  <si>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</si>
  <si>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</si>
  <si>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</si>
  <si>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</si>
  <si>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</si>
  <si>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</si>
  <si>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</si>
  <si>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</si>
  <si>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</si>
  <si>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</si>
  <si>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</si>
  <si>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</si>
  <si>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</si>
  <si>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</si>
  <si>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</si>
  <si>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</si>
  <si>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</si>
  <si>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</si>
  <si>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</si>
  <si>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</si>
  <si>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</si>
  <si>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</si>
  <si>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</si>
  <si>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</si>
  <si>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</si>
  <si>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</si>
  <si>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</si>
  <si>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</si>
  <si>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</si>
  <si>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</si>
  <si>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</si>
  <si>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</si>
  <si>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</si>
  <si>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</si>
  <si>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</si>
  <si>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</si>
  <si>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</si>
  <si>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</si>
  <si>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</si>
  <si>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</si>
  <si>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</si>
  <si>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</si>
  <si>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</si>
  <si>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</si>
  <si>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</si>
  <si>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</si>
  <si>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</si>
  <si>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</si>
  <si>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</si>
  <si>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</si>
  <si>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</si>
  <si>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</si>
  <si>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</si>
  <si>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</si>
  <si>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</si>
  <si>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</si>
  <si>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</si>
  <si>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</si>
  <si>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</si>
  <si>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</si>
  <si>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</si>
  <si>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</si>
  <si>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</si>
  <si>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</si>
  <si>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</si>
  <si>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</si>
  <si>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</si>
  <si>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</si>
  <si>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</si>
  <si>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</si>
  <si>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</si>
  <si>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</si>
  <si>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</si>
  <si>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</si>
  <si>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</si>
  <si>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</si>
  <si>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</si>
  <si>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</si>
  <si>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</si>
  <si>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</si>
  <si>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</si>
  <si>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</si>
  <si>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</si>
  <si>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</si>
  <si>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</si>
  <si>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</si>
  <si>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</si>
  <si>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</si>
  <si>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</si>
  <si>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</si>
  <si>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</si>
  <si>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</si>
  <si>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</si>
  <si>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</si>
  <si>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</si>
  <si>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</si>
  <si>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</si>
  <si>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</si>
  <si>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</si>
  <si>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</si>
  <si>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</si>
  <si>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</si>
  <si>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</si>
  <si>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</si>
  <si>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</si>
  <si>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</si>
  <si>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</si>
  <si>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</si>
  <si>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</si>
  <si>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</si>
  <si>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</si>
  <si>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</si>
  <si>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</si>
  <si>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</si>
  <si>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</si>
  <si>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</si>
  <si>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</si>
  <si>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</si>
  <si>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</si>
  <si>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</si>
  <si>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</si>
  <si>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</si>
  <si>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</si>
  <si>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</si>
  <si>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</si>
  <si>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</si>
  <si>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</si>
  <si>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</si>
  <si>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</si>
  <si>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</si>
  <si>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</si>
  <si>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</si>
  <si>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</si>
  <si>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</si>
  <si>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</si>
  <si>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</si>
  <si>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</si>
  <si>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</si>
  <si>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</si>
  <si>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</si>
  <si>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</si>
  <si>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</si>
  <si>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</si>
  <si>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</si>
  <si>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</si>
  <si>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</si>
  <si>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</si>
  <si>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</si>
  <si>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</si>
  <si>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</si>
  <si>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</si>
  <si>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</si>
  <si>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</si>
  <si>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</si>
  <si>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</si>
  <si>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</si>
  <si>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</si>
  <si>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</si>
  <si>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</si>
  <si>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</si>
  <si>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</si>
  <si>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</si>
  <si>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</si>
  <si>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</si>
  <si>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</si>
  <si>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</si>
  <si>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</si>
  <si>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</si>
  <si>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</si>
  <si>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</si>
  <si>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</si>
  <si>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</si>
  <si>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</si>
  <si>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</si>
  <si>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</si>
  <si>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</si>
  <si>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</si>
  <si>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</si>
  <si>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</si>
  <si>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</si>
  <si>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</si>
  <si>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</si>
  <si>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</si>
  <si>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</si>
  <si>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</si>
  <si>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</si>
  <si>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</si>
  <si>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</si>
  <si>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</si>
  <si>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</si>
  <si>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</si>
  <si>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</si>
  <si>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</si>
  <si>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</si>
  <si>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</si>
  <si>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</si>
  <si>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</si>
  <si>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</si>
  <si>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</si>
  <si>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</si>
  <si>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</si>
  <si>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</si>
  <si>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</si>
  <si>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</si>
  <si>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</si>
  <si>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</si>
  <si>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</si>
  <si>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</si>
  <si>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</si>
  <si>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</si>
  <si>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</si>
  <si>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</si>
  <si>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</si>
  <si>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</si>
  <si>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</si>
  <si>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</si>
  <si>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</si>
  <si>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</si>
  <si>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</si>
  <si>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</si>
  <si>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</si>
  <si>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</si>
  <si>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</si>
  <si>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</si>
  <si>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</si>
  <si>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</si>
  <si>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</si>
  <si>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</si>
  <si>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</si>
  <si>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</si>
  <si>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</si>
  <si>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</si>
  <si>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</si>
  <si>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</si>
  <si>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</si>
  <si>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</si>
  <si>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</si>
  <si>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</si>
  <si>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</si>
  <si>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</si>
  <si>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</si>
  <si>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</si>
  <si>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</si>
  <si>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</si>
  <si>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</si>
  <si>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</si>
  <si>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</si>
  <si>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</si>
  <si>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</si>
  <si>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</si>
  <si>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</si>
  <si>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</si>
  <si>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</si>
  <si>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</si>
  <si>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</si>
  <si>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</si>
  <si>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</si>
  <si>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</si>
  <si>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</si>
  <si>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</si>
  <si>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</si>
  <si>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</si>
  <si>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</si>
  <si>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</si>
  <si>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</si>
  <si>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</si>
  <si>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</si>
  <si>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</si>
  <si>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</si>
  <si>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</si>
  <si>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</si>
  <si>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</si>
  <si>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</si>
  <si>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</si>
  <si>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</si>
  <si>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</si>
  <si>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</si>
  <si>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</si>
  <si>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</si>
  <si>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</si>
  <si>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</si>
  <si>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</si>
  <si>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</si>
  <si>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</si>
  <si>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</si>
  <si>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</si>
  <si>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</si>
  <si>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</si>
  <si>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</si>
  <si>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</si>
  <si>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</si>
  <si>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</si>
  <si>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</si>
  <si>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</si>
  <si>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</si>
  <si>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</si>
  <si>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</si>
  <si>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</si>
  <si>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</si>
  <si>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</si>
  <si>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</si>
  <si>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</si>
  <si>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</si>
  <si>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</si>
  <si>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</si>
  <si>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</si>
  <si>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</si>
  <si>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</si>
  <si>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</si>
  <si>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</si>
  <si>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</si>
  <si>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</si>
  <si>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</si>
  <si>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</si>
  <si>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</si>
  <si>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</si>
  <si>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</si>
  <si>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</si>
  <si>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</si>
  <si>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</si>
  <si>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</si>
  <si>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</si>
  <si>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</si>
  <si>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</si>
  <si>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</si>
  <si>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</si>
  <si>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</si>
  <si>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</si>
  <si>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</si>
  <si>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</si>
  <si>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</si>
  <si>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</si>
  <si>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</si>
  <si>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</si>
  <si>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</si>
  <si>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</si>
  <si>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</si>
  <si>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</si>
  <si>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</si>
  <si>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</si>
  <si>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</si>
  <si>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</si>
  <si>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</si>
  <si>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</si>
  <si>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</si>
  <si>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</si>
  <si>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</si>
  <si>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</si>
  <si>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</si>
  <si>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</si>
  <si>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</si>
  <si>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</si>
  <si>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</si>
  <si>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</si>
  <si>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</si>
  <si>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</si>
  <si>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</si>
  <si>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</si>
  <si>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</si>
  <si>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</si>
  <si>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</si>
  <si>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</si>
  <si>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</si>
  <si>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</si>
  <si>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</si>
  <si>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</si>
  <si>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</si>
  <si>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</si>
  <si>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</si>
  <si>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</si>
  <si>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</si>
  <si>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</si>
  <si>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</si>
  <si>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</si>
  <si>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</si>
  <si>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</si>
  <si>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</si>
  <si>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</si>
  <si>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</si>
  <si>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</si>
  <si>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</si>
  <si>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</si>
  <si>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</si>
  <si>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</si>
  <si>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</si>
  <si>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</si>
  <si>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</si>
  <si>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</si>
  <si>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</si>
  <si>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</si>
  <si>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</si>
  <si>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</si>
  <si>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</si>
  <si>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</si>
  <si>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</si>
  <si>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</si>
  <si>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</si>
  <si>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</si>
  <si>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</si>
  <si>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</si>
  <si>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</si>
  <si>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</si>
  <si>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</si>
  <si>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</si>
  <si>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</si>
  <si>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</si>
  <si>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</si>
  <si>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</si>
  <si>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</si>
  <si>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</si>
  <si>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</si>
  <si>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</si>
  <si>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</si>
  <si>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</si>
  <si>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</si>
  <si>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</si>
  <si>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</si>
  <si>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</si>
  <si>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</si>
  <si>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</si>
  <si>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</si>
  <si>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</si>
  <si>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</si>
  <si>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</si>
  <si>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</si>
  <si>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</si>
  <si>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</si>
  <si>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</si>
  <si>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</si>
  <si>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</si>
  <si>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</si>
  <si>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</si>
  <si>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</si>
  <si>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</si>
  <si>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</si>
  <si>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</si>
  <si>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</si>
  <si>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</si>
  <si>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</si>
  <si>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</si>
  <si>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</si>
  <si>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</si>
  <si>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</si>
  <si>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</si>
  <si>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</si>
  <si>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</si>
  <si>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</si>
  <si>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</si>
  <si>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</si>
  <si>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</si>
  <si>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</si>
  <si>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</si>
  <si>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</si>
  <si>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</si>
  <si>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</si>
  <si>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</si>
  <si>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</si>
  <si>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</si>
  <si>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</si>
  <si>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</si>
  <si>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</si>
  <si>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</si>
  <si>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</si>
  <si>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</si>
  <si>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</si>
  <si>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</si>
  <si>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</si>
  <si>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</si>
  <si>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</si>
  <si>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</si>
  <si>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</si>
  <si>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</si>
  <si>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</si>
  <si>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</si>
  <si>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</si>
  <si>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</si>
  <si>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</si>
  <si>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</si>
  <si>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</si>
  <si>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</si>
  <si>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</si>
  <si>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</si>
  <si>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</si>
  <si>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</si>
  <si>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</si>
  <si>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</si>
  <si>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</si>
  <si>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</si>
  <si>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</si>
  <si>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</si>
  <si>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</si>
  <si>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</si>
  <si>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</si>
  <si>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</si>
  <si>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</si>
  <si>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</si>
  <si>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</si>
  <si>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</si>
  <si>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</si>
  <si>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</si>
  <si>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</si>
  <si>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</si>
  <si>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</si>
  <si>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</si>
  <si>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</si>
  <si>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</si>
  <si>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</si>
  <si>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</si>
  <si>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</si>
  <si>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</si>
  <si>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</si>
  <si>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</si>
  <si>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</si>
  <si>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</si>
  <si>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</si>
  <si>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</si>
  <si>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</si>
  <si>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</si>
  <si>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</si>
  <si>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</si>
  <si>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</si>
  <si>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</si>
  <si>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</si>
  <si>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</si>
  <si>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</si>
  <si>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</si>
  <si>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</si>
  <si>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</si>
  <si>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</si>
  <si>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</si>
  <si>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</si>
  <si>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</si>
  <si>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</si>
  <si>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</si>
  <si>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</si>
  <si>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</si>
  <si>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</si>
  <si>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</si>
  <si>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</si>
  <si>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</si>
  <si>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</si>
  <si>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</si>
  <si>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</si>
  <si>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</si>
  <si>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</si>
  <si>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</si>
  <si>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</si>
  <si>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</si>
  <si>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</si>
  <si>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</si>
  <si>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</si>
  <si>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</si>
  <si>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</si>
  <si>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</si>
  <si>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</si>
  <si>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</si>
  <si>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</si>
  <si>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</si>
  <si>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</si>
  <si>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</si>
  <si>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</si>
  <si>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</si>
  <si>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</si>
  <si>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</si>
  <si>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</si>
  <si>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</si>
  <si>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</si>
  <si>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</si>
  <si>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</si>
  <si>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</si>
  <si>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</si>
  <si>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</si>
  <si>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</si>
  <si>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</si>
  <si>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</si>
  <si>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</si>
  <si>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</si>
  <si>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</si>
  <si>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</si>
  <si>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</si>
  <si>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</si>
  <si>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</si>
  <si>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</si>
  <si>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</si>
  <si>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</si>
  <si>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</si>
  <si>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</si>
  <si>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</si>
  <si>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</si>
  <si>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</si>
  <si>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</si>
  <si>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</si>
  <si>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</si>
  <si>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</si>
  <si>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</si>
  <si>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</si>
  <si>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</si>
  <si>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</si>
  <si>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</si>
  <si>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</si>
  <si>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</si>
  <si>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</si>
  <si>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</si>
  <si>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</si>
  <si>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</si>
  <si>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</si>
  <si>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</si>
  <si>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</si>
  <si>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</si>
  <si>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</si>
  <si>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</si>
  <si>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</si>
  <si>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</si>
  <si>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</si>
  <si>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</si>
  <si>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</si>
  <si>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</si>
  <si>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</si>
  <si>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</si>
  <si>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</si>
  <si>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</si>
  <si>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</si>
  <si>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</si>
  <si>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</si>
  <si>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</si>
  <si>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</si>
  <si>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</si>
  <si>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</si>
  <si>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</si>
  <si>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</si>
  <si>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</si>
  <si>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</si>
  <si>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</si>
  <si>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</si>
  <si>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</si>
  <si>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</si>
  <si>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</si>
  <si>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</si>
  <si>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</si>
  <si>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</si>
  <si>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</si>
  <si>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</si>
  <si>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</si>
  <si>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</si>
  <si>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</si>
  <si>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</si>
  <si>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</si>
  <si>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</si>
  <si>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</si>
  <si>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</si>
  <si>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</si>
  <si>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</si>
  <si>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</si>
  <si>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</si>
  <si>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</si>
  <si>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</si>
  <si>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</si>
  <si>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</si>
  <si>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</si>
  <si>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</si>
  <si>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</si>
  <si>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</si>
  <si>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</si>
  <si>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</si>
  <si>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</si>
  <si>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</si>
  <si>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</si>
  <si>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</si>
  <si>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</si>
  <si>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</si>
  <si>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</si>
  <si>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</si>
  <si>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</si>
  <si>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</si>
  <si>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</si>
  <si>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</si>
  <si>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</si>
  <si>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</si>
  <si>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</si>
  <si>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</si>
  <si>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</si>
  <si>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</si>
  <si>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</si>
  <si>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</si>
  <si>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</si>
  <si>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</si>
  <si>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</si>
  <si>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</si>
  <si>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</si>
  <si>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</si>
  <si>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</si>
  <si>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</si>
  <si>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</si>
  <si>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</si>
  <si>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</si>
  <si>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</si>
  <si>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</si>
  <si>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</si>
  <si>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</si>
  <si>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</si>
  <si>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</si>
  <si>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</si>
  <si>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</si>
  <si>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</si>
  <si>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</si>
  <si>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</si>
  <si>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</si>
  <si>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</si>
  <si>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</si>
  <si>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</si>
  <si>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</si>
  <si>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</si>
  <si>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</si>
  <si>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</si>
  <si>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</si>
  <si>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</si>
  <si>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</si>
  <si>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</si>
  <si>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</si>
  <si>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</si>
  <si>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</si>
  <si>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</si>
  <si>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</si>
  <si>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</si>
  <si>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</si>
  <si>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</si>
  <si>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</si>
  <si>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</si>
  <si>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</si>
  <si>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</si>
  <si>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</si>
  <si>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</si>
  <si>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</si>
  <si>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</si>
  <si>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</si>
  <si>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</si>
  <si>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</si>
  <si>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</si>
  <si>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</si>
  <si>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</si>
  <si>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</si>
  <si>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</si>
  <si>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</si>
  <si>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</si>
  <si>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</si>
  <si>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</si>
  <si>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</si>
  <si>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</si>
  <si>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</si>
  <si>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</si>
  <si>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</si>
  <si>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</si>
  <si>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</si>
  <si>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</si>
  <si>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</si>
  <si>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</si>
  <si>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</si>
  <si>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</si>
  <si>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</si>
  <si>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</si>
  <si>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</si>
  <si>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</si>
  <si>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</si>
  <si>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</si>
  <si>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</si>
  <si>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</si>
  <si>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</si>
  <si>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</si>
  <si>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</si>
  <si>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</si>
  <si>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</si>
  <si>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</si>
  <si>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</si>
  <si>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</si>
  <si>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</si>
  <si>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</si>
  <si>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</si>
  <si>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</si>
  <si>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</si>
  <si>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</si>
  <si>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</si>
  <si>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</si>
  <si>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</si>
  <si>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</si>
  <si>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</si>
  <si>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</si>
  <si>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</si>
  <si>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</si>
  <si>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</si>
  <si>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</si>
  <si>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</si>
  <si>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</si>
  <si>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</si>
  <si>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</si>
  <si>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</si>
  <si>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</si>
  <si>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</si>
  <si>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</si>
  <si>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</si>
  <si>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</si>
  <si>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</si>
  <si>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</si>
  <si>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</si>
  <si>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</si>
  <si>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</si>
  <si>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</si>
  <si>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</si>
  <si>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</si>
  <si>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</si>
  <si>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</si>
  <si>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</si>
  <si>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</si>
  <si>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</si>
  <si>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</si>
  <si>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</si>
  <si>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</si>
  <si>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</si>
  <si>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</si>
  <si>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</si>
  <si>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</si>
  <si>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</si>
  <si>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</si>
  <si>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</si>
  <si>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</si>
  <si>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</si>
  <si>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</si>
  <si>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</si>
  <si>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</si>
  <si>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</si>
  <si>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</si>
  <si>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</si>
  <si>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</si>
  <si>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</si>
  <si>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</si>
  <si>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</si>
  <si>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</si>
  <si>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</si>
  <si>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</si>
  <si>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</si>
  <si>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</si>
  <si>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</si>
  <si>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</si>
  <si>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</si>
  <si>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</si>
  <si>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</si>
  <si>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</si>
  <si>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</si>
  <si>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</si>
  <si>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</si>
  <si>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</si>
  <si>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</si>
  <si>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</si>
  <si>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</si>
  <si>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</si>
  <si>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</si>
  <si>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</si>
  <si>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</si>
  <si>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</si>
  <si>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</si>
  <si>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</si>
  <si>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</si>
  <si>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</si>
  <si>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</si>
  <si>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</si>
  <si>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</si>
  <si>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</si>
  <si>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</si>
  <si>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</si>
  <si>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</si>
  <si>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</si>
  <si>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</si>
  <si>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</si>
  <si>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</si>
  <si>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</si>
  <si>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</si>
  <si>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</si>
  <si>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</si>
  <si>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</si>
  <si>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</si>
  <si>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</si>
  <si>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</si>
  <si>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</si>
  <si>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</si>
  <si>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</si>
  <si>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</si>
  <si>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</si>
  <si>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</si>
  <si>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</si>
  <si>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</si>
  <si>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</si>
  <si>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</si>
  <si>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</si>
  <si>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</si>
  <si>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</si>
  <si>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</si>
  <si>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</si>
  <si>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</si>
  <si>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</si>
  <si>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</si>
  <si>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</si>
  <si>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</si>
  <si>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</si>
  <si>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</si>
  <si>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</si>
  <si>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</si>
  <si>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</si>
  <si>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</si>
  <si>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</si>
  <si>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</si>
  <si>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</si>
  <si>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</si>
  <si>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</si>
  <si>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</si>
  <si>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</si>
  <si>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</si>
  <si>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</si>
  <si>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</si>
  <si>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</si>
  <si>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</si>
  <si>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</si>
  <si>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</si>
  <si>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</si>
  <si>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</si>
  <si>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</si>
  <si>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</si>
  <si>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</si>
  <si>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</si>
  <si>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</si>
  <si>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</si>
  <si>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</si>
  <si>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</si>
  <si>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</si>
  <si>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</si>
  <si>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</si>
  <si>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</si>
  <si>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</si>
  <si>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</si>
  <si>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</si>
  <si>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</si>
  <si>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</si>
  <si>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</si>
  <si>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</si>
  <si>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</si>
  <si>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</si>
  <si>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</si>
  <si>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</si>
  <si>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</si>
  <si>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</si>
  <si>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</si>
  <si>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</si>
  <si>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</si>
  <si>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</si>
  <si>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</si>
  <si>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</si>
  <si>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</si>
  <si>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</si>
  <si>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</si>
  <si>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</si>
  <si>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</si>
  <si>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</si>
  <si>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</si>
  <si>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</si>
  <si>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</si>
  <si>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</si>
  <si>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</si>
  <si>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</si>
  <si>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</si>
  <si>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</si>
  <si>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</si>
  <si>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</si>
  <si>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</si>
  <si>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</si>
  <si>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</si>
  <si>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</si>
  <si>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</si>
  <si>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</si>
  <si>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</si>
  <si>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</si>
  <si>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</si>
  <si>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</si>
  <si>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</si>
  <si>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</si>
  <si>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</si>
  <si>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</si>
  <si>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</si>
  <si>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</si>
  <si>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</si>
  <si>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</si>
  <si>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</si>
  <si>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</si>
  <si>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</si>
  <si>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</si>
  <si>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</si>
  <si>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</si>
  <si>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</si>
  <si>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</si>
  <si>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</si>
  <si>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</si>
  <si>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</si>
  <si>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</si>
  <si>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</si>
  <si>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</si>
  <si>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</si>
  <si>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</si>
  <si>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</si>
  <si>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</si>
  <si>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</si>
  <si>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</si>
  <si>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</si>
  <si>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</si>
  <si>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</si>
  <si>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</si>
  <si>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</si>
  <si>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</si>
  <si>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</si>
  <si>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</si>
  <si>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</si>
  <si>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</si>
  <si>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</si>
  <si>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</si>
  <si>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</si>
  <si>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</si>
  <si>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</si>
  <si>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</si>
  <si>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</si>
  <si>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</si>
  <si>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</si>
  <si>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</si>
  <si>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</si>
  <si>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</si>
  <si>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</si>
  <si>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</si>
  <si>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</si>
  <si>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</si>
  <si>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</si>
  <si>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</si>
  <si>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</si>
  <si>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</si>
  <si>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</si>
  <si>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</si>
  <si>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</si>
  <si>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</si>
  <si>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</si>
  <si>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</si>
  <si>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</si>
  <si>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</si>
  <si>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</si>
  <si>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</si>
  <si>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</si>
  <si>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</si>
  <si>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</si>
  <si>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</si>
  <si>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</si>
  <si>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</si>
  <si>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</si>
  <si>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</si>
  <si>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</si>
  <si>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</si>
  <si>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</si>
  <si>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</si>
  <si>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</si>
  <si>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</si>
  <si>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</si>
  <si>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</si>
  <si>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</si>
  <si>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</si>
  <si>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</si>
  <si>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</si>
  <si>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</si>
  <si>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</si>
  <si>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</si>
  <si>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</si>
  <si>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</si>
  <si>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</si>
  <si>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</si>
  <si>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</si>
  <si>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</si>
  <si>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</si>
  <si>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</si>
  <si>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</si>
  <si>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</si>
  <si>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</si>
  <si>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</si>
  <si>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</si>
  <si>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</si>
  <si>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</si>
  <si>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</si>
  <si>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</si>
  <si>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</si>
  <si>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</si>
  <si>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</si>
  <si>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</si>
  <si>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</si>
  <si>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</si>
  <si>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</si>
  <si>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</si>
  <si>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</si>
  <si>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</si>
  <si>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</si>
  <si>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</si>
  <si>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</si>
  <si>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</si>
  <si>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</si>
  <si>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</si>
  <si>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</si>
  <si>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</si>
  <si>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</si>
  <si>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</si>
  <si>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</si>
  <si>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</si>
  <si>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</si>
  <si>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</si>
  <si>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</si>
  <si>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</si>
  <si>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</si>
  <si>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</si>
  <si>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</si>
  <si>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</si>
  <si>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</si>
  <si>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</si>
  <si>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</si>
  <si>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</si>
  <si>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</si>
  <si>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</si>
  <si>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</si>
  <si>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</si>
  <si>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</si>
  <si>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</si>
  <si>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</si>
  <si>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</si>
  <si>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</si>
  <si>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</si>
  <si>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</si>
  <si>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</si>
  <si>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</si>
  <si>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</si>
  <si>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</si>
  <si>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</si>
  <si>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</si>
  <si>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</si>
  <si>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</si>
  <si>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</si>
  <si>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</si>
  <si>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</si>
  <si>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</si>
  <si>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</si>
  <si>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</si>
  <si>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</si>
  <si>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</si>
  <si>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</si>
  <si>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</si>
  <si>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</si>
  <si>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</si>
  <si>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</si>
  <si>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</si>
  <si>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</si>
  <si>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</si>
  <si>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</si>
  <si>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</si>
  <si>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</si>
  <si>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</si>
  <si>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</si>
  <si>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</si>
  <si>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</si>
  <si>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</si>
  <si>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</si>
  <si>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</si>
  <si>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</si>
  <si>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</si>
  <si>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</si>
  <si>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</si>
  <si>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</si>
  <si>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</si>
  <si>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</si>
  <si>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</si>
  <si>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</si>
  <si>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</si>
  <si>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</si>
  <si>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</si>
  <si>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</si>
  <si>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</si>
  <si>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</si>
  <si>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</si>
  <si>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</si>
  <si>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</si>
  <si>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</si>
  <si>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</si>
  <si>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</si>
  <si>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</si>
  <si>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</si>
  <si>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</si>
  <si>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</si>
  <si>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</si>
  <si>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</si>
  <si>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</si>
  <si>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</si>
  <si>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</si>
  <si>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</si>
  <si>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</si>
  <si>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</si>
  <si>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</si>
  <si>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</si>
  <si>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</si>
  <si>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</si>
  <si>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</si>
  <si>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</si>
  <si>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</si>
  <si>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</si>
  <si>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</si>
  <si>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</si>
  <si>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</si>
  <si>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</si>
  <si>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</si>
  <si>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</si>
  <si>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</si>
  <si>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</si>
  <si>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</si>
  <si>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</si>
  <si>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</si>
  <si>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</si>
  <si>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</si>
  <si>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</si>
  <si>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</si>
  <si>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</si>
  <si>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</si>
  <si>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</si>
  <si>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</si>
  <si>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</si>
  <si>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</si>
  <si>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</si>
  <si>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</si>
  <si>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</si>
  <si>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</si>
  <si>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</si>
  <si>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</si>
  <si>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</si>
  <si>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</si>
  <si>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</si>
  <si>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</si>
  <si>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</si>
  <si>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</si>
  <si>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</si>
  <si>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</si>
  <si>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</si>
  <si>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</si>
  <si>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</si>
  <si>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</si>
  <si>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</si>
  <si>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</si>
  <si>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</si>
  <si>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</si>
  <si>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</si>
  <si>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</si>
  <si>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</si>
  <si>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</si>
  <si>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</si>
  <si>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</si>
  <si>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</si>
  <si>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</si>
  <si>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</si>
  <si>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</si>
  <si>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</si>
  <si>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</si>
  <si>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</si>
  <si>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</si>
  <si>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</si>
  <si>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</si>
  <si>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</si>
  <si>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</si>
  <si>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</si>
  <si>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</si>
  <si>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</si>
  <si>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</si>
  <si>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</si>
  <si>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</si>
  <si>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</si>
  <si>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</si>
  <si>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</si>
  <si>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</si>
  <si>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</si>
  <si>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</si>
  <si>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</si>
  <si>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</si>
  <si>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</si>
  <si>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</si>
  <si>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</si>
  <si>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</si>
  <si>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</si>
  <si>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</si>
  <si>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</si>
  <si>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</si>
  <si>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</si>
  <si>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</si>
  <si>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</si>
  <si>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</si>
  <si>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</si>
  <si>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</si>
  <si>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</si>
  <si>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</si>
  <si>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</si>
  <si>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</si>
  <si>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</si>
  <si>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</si>
  <si>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</si>
  <si>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</si>
  <si>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</si>
  <si>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</si>
  <si>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</si>
  <si>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</si>
  <si>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</si>
  <si>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</si>
  <si>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</si>
  <si>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</si>
  <si>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</si>
  <si>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</si>
  <si>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</si>
  <si>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</si>
  <si>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</si>
  <si>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</si>
  <si>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</si>
  <si>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</si>
  <si>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</si>
  <si>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</si>
  <si>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</si>
  <si>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</si>
  <si>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</si>
  <si>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</si>
  <si>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</si>
  <si>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</si>
  <si>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</si>
  <si>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</si>
  <si>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</si>
  <si>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</si>
  <si>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</si>
  <si>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</si>
  <si>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</si>
  <si>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</si>
  <si>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</si>
  <si>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</si>
  <si>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</si>
  <si>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</si>
  <si>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</si>
  <si>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</si>
  <si>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</si>
  <si>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</si>
  <si>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</si>
  <si>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</si>
  <si>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</si>
  <si>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</si>
  <si>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</si>
  <si>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</si>
  <si>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</si>
  <si>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</si>
  <si>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</si>
  <si>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</si>
  <si>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</si>
  <si>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</si>
  <si>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</si>
  <si>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</si>
  <si>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</si>
  <si>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</si>
  <si>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</si>
  <si>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</si>
  <si>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</si>
  <si>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</si>
  <si>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</si>
  <si>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</si>
  <si>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</si>
  <si>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</si>
  <si>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</si>
  <si>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</si>
  <si>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</si>
  <si>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</si>
  <si>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</si>
  <si>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</si>
  <si>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</si>
  <si>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</si>
  <si>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</si>
  <si>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</si>
  <si>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</si>
  <si>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</si>
  <si>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</si>
  <si>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</si>
  <si>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</si>
  <si>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</si>
  <si>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</si>
  <si>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</si>
  <si>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</si>
  <si>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</si>
  <si>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</si>
  <si>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</si>
  <si>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</si>
  <si>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</si>
  <si>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</si>
  <si>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</si>
  <si>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</si>
  <si>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</si>
  <si>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</si>
  <si>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</si>
  <si>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</si>
  <si>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</si>
  <si>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</si>
  <si>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</si>
  <si>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</si>
  <si>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</si>
  <si>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</si>
  <si>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</si>
  <si>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</si>
  <si>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</si>
  <si>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</si>
  <si>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</si>
  <si>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</si>
  <si>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</si>
  <si>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</si>
  <si>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</si>
  <si>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</si>
  <si>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</si>
  <si>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</si>
  <si>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</si>
  <si>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</si>
  <si>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</si>
  <si>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</si>
  <si>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</si>
  <si>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</si>
  <si>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</si>
  <si>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</si>
  <si>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</si>
  <si>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</si>
  <si>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</si>
  <si>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</si>
  <si>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</si>
  <si>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</si>
  <si>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</si>
  <si>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</si>
  <si>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</si>
  <si>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</si>
  <si>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</si>
  <si>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</si>
  <si>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</si>
  <si>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</si>
  <si>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</si>
  <si>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</si>
  <si>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</si>
  <si>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</si>
  <si>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</si>
  <si>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</si>
  <si>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</si>
  <si>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</si>
  <si>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</si>
  <si>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</si>
  <si>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</si>
  <si>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</si>
  <si>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</si>
  <si>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</si>
  <si>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</si>
  <si>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</si>
  <si>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</si>
  <si>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</si>
  <si>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</si>
  <si>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</si>
  <si>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</si>
  <si>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</si>
  <si>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</si>
  <si>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</si>
  <si>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</si>
  <si>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</si>
  <si>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</si>
  <si>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</si>
  <si>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</si>
  <si>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</si>
  <si>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</si>
  <si>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</si>
  <si>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</si>
  <si>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</si>
  <si>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</si>
  <si>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</si>
  <si>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</si>
  <si>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</si>
  <si>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</si>
  <si>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</si>
  <si>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</si>
  <si>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</si>
  <si>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</si>
  <si>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</si>
  <si>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</si>
  <si>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</si>
  <si>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</si>
  <si>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</si>
  <si>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</si>
  <si>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</si>
  <si>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</si>
  <si>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</si>
  <si>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</si>
  <si>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</si>
  <si>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</si>
  <si>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</si>
  <si>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</si>
  <si>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</si>
  <si>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</si>
  <si>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</si>
  <si>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</si>
  <si>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</si>
  <si>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</si>
  <si>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</si>
  <si>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</si>
  <si>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</si>
  <si>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</si>
  <si>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</si>
  <si>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</si>
  <si>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</si>
  <si>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</si>
  <si>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</si>
  <si>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</si>
  <si>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</si>
  <si>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</si>
  <si>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</si>
  <si>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</si>
  <si>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</si>
  <si>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</si>
  <si>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</si>
  <si>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</si>
  <si>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</si>
  <si>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</si>
  <si>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</si>
  <si>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</si>
  <si>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</si>
  <si>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</si>
  <si>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</si>
  <si>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</si>
  <si>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</si>
  <si>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</si>
  <si>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</si>
  <si>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</si>
  <si>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</si>
  <si>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</si>
  <si>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</si>
  <si>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</si>
  <si>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</si>
  <si>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</si>
  <si>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</si>
  <si>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</si>
  <si>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</si>
  <si>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</si>
  <si>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</si>
  <si>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</si>
  <si>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</si>
  <si>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</si>
  <si>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</si>
  <si>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</si>
  <si>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</si>
  <si>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</si>
  <si>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</si>
  <si>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</si>
  <si>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</si>
  <si>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</si>
  <si>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</si>
  <si>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</si>
  <si>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</si>
  <si>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</si>
  <si>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</si>
  <si>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</si>
  <si>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</si>
  <si>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</si>
  <si>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</si>
  <si>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</si>
  <si>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</si>
  <si>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</si>
  <si>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</si>
  <si>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</si>
  <si>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</si>
  <si>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</si>
  <si>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</si>
  <si>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</si>
  <si>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</si>
  <si>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</si>
  <si>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</si>
  <si>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</si>
  <si>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</si>
  <si>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</si>
  <si>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</si>
  <si>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</si>
  <si>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</si>
  <si>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</si>
  <si>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</si>
  <si>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</si>
  <si>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</si>
  <si>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</si>
  <si>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</si>
  <si>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</si>
  <si>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</si>
  <si>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</si>
  <si>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</si>
  <si>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</si>
  <si>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</si>
  <si>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</si>
  <si>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</si>
  <si>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</si>
  <si>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</si>
  <si>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</si>
  <si>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</si>
  <si>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</si>
  <si>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</si>
  <si>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</si>
  <si>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</si>
  <si>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</si>
  <si>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</si>
  <si>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</si>
  <si>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</si>
  <si>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</si>
  <si>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</si>
  <si>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</si>
  <si>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</si>
  <si>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</si>
  <si>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</si>
  <si>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</si>
  <si>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</si>
  <si>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</si>
  <si>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</si>
  <si>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</si>
  <si>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</si>
  <si>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</si>
  <si>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</si>
  <si>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</si>
  <si>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</si>
  <si>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</si>
  <si>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</si>
  <si>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</si>
  <si>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</si>
  <si>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</si>
  <si>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</si>
  <si>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</si>
  <si>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</si>
  <si>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</si>
  <si>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</si>
  <si>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</si>
  <si>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</si>
  <si>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</si>
  <si>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</si>
  <si>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</si>
  <si>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</si>
  <si>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</si>
  <si>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</si>
  <si>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</si>
  <si>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</si>
  <si>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</si>
  <si>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</si>
  <si>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</si>
  <si>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</si>
  <si>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</si>
  <si>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</si>
  <si>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</si>
  <si>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</si>
  <si>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</si>
  <si>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</si>
  <si>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</si>
  <si>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</si>
  <si>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</si>
  <si>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</si>
  <si>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</si>
  <si>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</si>
  <si>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</si>
  <si>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</si>
  <si>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</si>
  <si>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</si>
  <si>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</si>
  <si>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</si>
  <si>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</si>
  <si>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</si>
  <si>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</si>
  <si>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</si>
  <si>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</si>
  <si>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</si>
  <si>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</si>
  <si>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</si>
  <si>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</si>
  <si>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</si>
  <si>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</si>
  <si>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</si>
  <si>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</si>
  <si>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</si>
  <si>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</si>
  <si>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</si>
  <si>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</si>
  <si>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</si>
  <si>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</si>
  <si>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</si>
  <si>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</si>
  <si>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</si>
  <si>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</si>
  <si>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</si>
  <si>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</si>
  <si>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</si>
  <si>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</si>
  <si>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</si>
  <si>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</si>
  <si>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</si>
  <si>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</si>
  <si>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</si>
  <si>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</si>
  <si>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</si>
  <si>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</si>
  <si>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</si>
  <si>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</si>
  <si>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</si>
  <si>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</si>
  <si>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</si>
  <si>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</si>
  <si>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</si>
  <si>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</si>
  <si>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</si>
  <si>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</si>
  <si>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</si>
  <si>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</si>
  <si>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</si>
  <si>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</si>
  <si>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</si>
  <si>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</si>
  <si>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</si>
  <si>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</si>
  <si>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</si>
  <si>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</si>
  <si>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</si>
  <si>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</si>
  <si>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</si>
  <si>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</si>
  <si>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</si>
  <si>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</si>
  <si>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</si>
  <si>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</si>
  <si>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</si>
  <si>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</si>
  <si>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</si>
  <si>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</si>
  <si>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</si>
  <si>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</si>
  <si>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</si>
  <si>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</si>
  <si>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</si>
  <si>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</si>
  <si>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</si>
  <si>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</si>
  <si>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</si>
  <si>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</si>
  <si>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</si>
  <si>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</si>
  <si>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</si>
  <si>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</si>
  <si>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</si>
  <si>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</si>
  <si>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</si>
  <si>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</si>
  <si>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</si>
  <si>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</si>
  <si>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</si>
  <si>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</si>
  <si>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</si>
  <si>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</si>
  <si>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</si>
  <si>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</si>
  <si>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</si>
  <si>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</si>
  <si>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</si>
  <si>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</si>
  <si>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</si>
  <si>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</si>
  <si>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</si>
  <si>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</si>
  <si>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</si>
  <si>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</si>
  <si>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</si>
  <si>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</si>
  <si>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</si>
  <si>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</si>
  <si>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</si>
  <si>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</si>
  <si>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</si>
  <si>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</si>
  <si>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</si>
  <si>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</si>
  <si>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</si>
  <si>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</si>
  <si>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</si>
  <si>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</si>
  <si>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</si>
  <si>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</si>
  <si>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</si>
  <si>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</si>
  <si>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</si>
  <si>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</si>
  <si>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</si>
  <si>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</si>
  <si>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</si>
  <si>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</si>
  <si>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</si>
  <si>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</si>
  <si>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</si>
  <si>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</si>
  <si>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</si>
  <si>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</si>
  <si>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</si>
  <si>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</si>
  <si>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</si>
  <si>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</si>
  <si>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</si>
  <si>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</si>
  <si>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</si>
  <si>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</si>
  <si>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</si>
  <si>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</si>
  <si>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</si>
  <si>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</si>
  <si>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</si>
  <si>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</si>
  <si>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</si>
  <si>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</si>
  <si>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</si>
  <si>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</si>
  <si>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</si>
  <si>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</si>
  <si>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</si>
  <si>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</si>
  <si>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</si>
  <si>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</si>
  <si>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</si>
  <si>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</si>
  <si>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</si>
  <si>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</si>
  <si>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</si>
  <si>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</si>
  <si>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</si>
  <si>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</si>
  <si>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</si>
  <si>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</si>
  <si>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</si>
  <si>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</si>
  <si>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</si>
  <si>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</si>
  <si>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</si>
  <si>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</si>
  <si>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</si>
  <si>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</si>
  <si>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</si>
  <si>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</si>
  <si>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</si>
  <si>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</si>
  <si>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</si>
  <si>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</si>
  <si>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</si>
  <si>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</si>
  <si>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</si>
  <si>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</si>
  <si>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</si>
  <si>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</si>
  <si>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</si>
  <si>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</si>
  <si>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</si>
  <si>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</si>
  <si>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</si>
  <si>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</si>
  <si>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</si>
  <si>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</si>
  <si>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</si>
  <si>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</si>
  <si>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</si>
  <si>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</si>
  <si>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</si>
  <si>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</si>
  <si>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</si>
  <si>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</si>
  <si>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</si>
  <si>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</si>
  <si>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</si>
  <si>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</si>
  <si>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</si>
  <si>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</si>
  <si>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</si>
  <si>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</si>
  <si>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</si>
  <si>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</si>
  <si>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</si>
  <si>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</si>
  <si>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</si>
  <si>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</si>
  <si>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</si>
  <si>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</si>
  <si>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</si>
  <si>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</si>
  <si>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</si>
  <si>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</si>
  <si>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</si>
  <si>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</si>
  <si>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</si>
  <si>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</si>
  <si>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</si>
  <si>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</si>
  <si>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</si>
  <si>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</si>
  <si>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</si>
  <si>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</si>
  <si>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</si>
  <si>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</si>
  <si>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</si>
  <si>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</si>
  <si>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</si>
  <si>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</si>
  <si>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</si>
  <si>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</si>
  <si>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</si>
  <si>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</si>
  <si>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</si>
  <si>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</si>
  <si>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</si>
  <si>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</si>
  <si>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</si>
  <si>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</si>
  <si>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</si>
  <si>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</si>
  <si>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</si>
  <si>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</si>
  <si>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</si>
  <si>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</si>
  <si>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</si>
  <si>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</si>
  <si>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</si>
  <si>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</si>
  <si>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</si>
  <si>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</si>
  <si>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</si>
  <si>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</si>
  <si>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</si>
  <si>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</si>
  <si>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</si>
  <si>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</si>
  <si>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</si>
  <si>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</si>
  <si>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</si>
  <si>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</si>
  <si>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</si>
  <si>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</si>
  <si>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</si>
  <si>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</si>
  <si>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</si>
  <si>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</si>
  <si>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</si>
  <si>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</si>
  <si>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</si>
  <si>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</si>
  <si>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</si>
  <si>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</si>
  <si>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</si>
  <si>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</si>
  <si>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</si>
  <si>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</si>
  <si>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</si>
  <si>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</si>
  <si>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</si>
  <si>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</si>
  <si>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</si>
  <si>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</si>
  <si>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</si>
  <si>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</si>
  <si>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</si>
  <si>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</si>
  <si>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</si>
  <si>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</si>
  <si>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</si>
  <si>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</si>
  <si>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</si>
  <si>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</si>
  <si>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</si>
  <si>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</si>
  <si>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</si>
  <si>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</si>
  <si>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</si>
  <si>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</si>
  <si>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</si>
  <si>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</si>
  <si>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</si>
  <si>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</si>
  <si>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</si>
  <si>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</si>
  <si>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</si>
  <si>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</si>
  <si>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</si>
  <si>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</si>
  <si>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</si>
  <si>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</si>
  <si>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</si>
  <si>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</si>
  <si>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</si>
  <si>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</si>
  <si>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</si>
  <si>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</si>
  <si>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</si>
  <si>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</si>
  <si>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</si>
  <si>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</si>
  <si>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</si>
  <si>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</si>
  <si>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</si>
  <si>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</si>
  <si>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</si>
  <si>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</si>
  <si>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</si>
  <si>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</si>
  <si>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</si>
  <si>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</si>
  <si>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</si>
  <si>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</si>
  <si>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</si>
  <si>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</si>
  <si>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</si>
  <si>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</si>
  <si>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</si>
  <si>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</si>
  <si>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</si>
  <si>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</si>
  <si>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</si>
  <si>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</si>
  <si>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</si>
  <si>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</si>
  <si>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</si>
  <si>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</si>
  <si>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</si>
  <si>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</si>
  <si>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</si>
  <si>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</si>
  <si>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</si>
  <si>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</si>
  <si>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</si>
  <si>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</si>
  <si>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</si>
  <si>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</si>
  <si>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</si>
  <si>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</si>
  <si>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</si>
  <si>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</si>
  <si>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</si>
  <si>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</si>
  <si>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</si>
  <si>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</si>
  <si>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</si>
  <si>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</si>
  <si>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</si>
  <si>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</si>
  <si>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</si>
  <si>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</si>
  <si>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</si>
  <si>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</si>
  <si>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</si>
  <si>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</si>
  <si>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</si>
  <si>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</si>
  <si>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</si>
  <si>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</si>
  <si>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</si>
  <si>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</si>
  <si>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</si>
  <si>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</si>
  <si>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</si>
  <si>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</si>
  <si>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</si>
  <si>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</si>
  <si>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</si>
  <si>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</si>
  <si>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</si>
  <si>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</si>
  <si>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</si>
  <si>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</si>
  <si>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</si>
  <si>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</si>
  <si>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</si>
  <si>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</si>
  <si>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</si>
  <si>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</si>
  <si>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</si>
  <si>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</si>
  <si>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</si>
  <si>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</si>
  <si>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</si>
  <si>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</si>
  <si>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</si>
  <si>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</si>
  <si>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</si>
  <si>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</si>
  <si>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</si>
  <si>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</si>
  <si>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</si>
  <si>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</si>
  <si>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</si>
  <si>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</si>
  <si>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</si>
  <si>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</si>
  <si>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</si>
  <si>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</si>
  <si>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</si>
  <si>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</si>
  <si>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</si>
  <si>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</si>
  <si>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</si>
  <si>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</si>
  <si>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</si>
  <si>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</si>
  <si>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</si>
  <si>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</si>
  <si>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</si>
  <si>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</si>
  <si>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</si>
  <si>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</si>
  <si>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</si>
  <si>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</si>
  <si>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</si>
  <si>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</si>
  <si>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</si>
  <si>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</si>
  <si>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</si>
  <si>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</si>
  <si>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</si>
  <si>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</si>
  <si>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</si>
  <si>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</si>
  <si>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</si>
  <si>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</si>
  <si>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</si>
  <si>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</si>
  <si>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</si>
  <si>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</si>
  <si>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</si>
  <si>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</si>
  <si>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</si>
  <si>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</si>
  <si>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</si>
  <si>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</si>
  <si>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</si>
  <si>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</si>
  <si>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</si>
  <si>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</si>
  <si>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</si>
  <si>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</si>
  <si>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</si>
  <si>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</si>
  <si>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</si>
  <si>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</si>
  <si>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</si>
  <si>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</si>
  <si>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</si>
  <si>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</si>
  <si>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</si>
  <si>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</si>
  <si>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</si>
  <si>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</si>
  <si>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</si>
  <si>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</si>
  <si>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</si>
  <si>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</si>
  <si>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</si>
  <si>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</si>
  <si>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</si>
  <si>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</si>
  <si>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</si>
  <si>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</si>
  <si>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</si>
  <si>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</si>
  <si>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</si>
  <si>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</si>
  <si>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</si>
  <si>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</si>
  <si>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</si>
  <si>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</si>
  <si>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</si>
  <si>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</si>
  <si>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</si>
  <si>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</si>
  <si>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</si>
  <si>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</si>
  <si>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</si>
  <si>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</si>
  <si>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</si>
  <si>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</si>
  <si>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</si>
  <si>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</si>
  <si>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</si>
  <si>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</si>
  <si>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</si>
  <si>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</si>
  <si>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</si>
  <si>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</si>
  <si>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</si>
  <si>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</si>
  <si>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</si>
  <si>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</si>
  <si>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</si>
  <si>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</si>
  <si>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</si>
  <si>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</si>
  <si>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</si>
  <si>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</si>
  <si>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</si>
  <si>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</si>
  <si>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</si>
  <si>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</si>
  <si>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</si>
  <si>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</si>
  <si>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</si>
  <si>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</si>
  <si>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</si>
  <si>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</si>
  <si>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</si>
  <si>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</si>
  <si>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</si>
  <si>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</si>
  <si>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</si>
  <si>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</si>
  <si>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</si>
  <si>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</si>
  <si>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</si>
  <si>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</si>
  <si>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</si>
  <si>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</si>
  <si>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</si>
  <si>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</si>
  <si>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</si>
  <si>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</si>
  <si>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</si>
  <si>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</si>
  <si>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</si>
  <si>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</si>
  <si>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</si>
  <si>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</si>
  <si>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</si>
  <si>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</si>
  <si>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</si>
  <si>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</si>
  <si>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</si>
  <si>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</si>
  <si>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</si>
  <si>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</si>
  <si>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</si>
  <si>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</si>
  <si>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</si>
  <si>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</si>
  <si>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</si>
  <si>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</si>
  <si>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</si>
  <si>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</si>
  <si>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</si>
  <si>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</si>
  <si>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</si>
  <si>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</si>
  <si>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</si>
  <si>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</si>
  <si>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</si>
  <si>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</si>
  <si>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</si>
  <si>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</si>
  <si>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</si>
  <si>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</si>
  <si>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</si>
  <si>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</si>
  <si>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</si>
  <si>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</si>
  <si>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</si>
  <si>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</si>
  <si>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</si>
  <si>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</si>
  <si>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</si>
  <si>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</si>
  <si>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</si>
  <si>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</si>
  <si>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</si>
  <si>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</si>
  <si>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</si>
  <si>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</si>
  <si>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</si>
  <si>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</si>
  <si>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</si>
  <si>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</si>
  <si>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</si>
  <si>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</si>
  <si>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</si>
  <si>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</si>
  <si>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</si>
  <si>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</si>
  <si>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</si>
  <si>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</si>
  <si>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</si>
  <si>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</si>
  <si>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</si>
  <si>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</si>
  <si>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</si>
  <si>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</si>
  <si>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</si>
  <si>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</si>
  <si>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</si>
  <si>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</si>
  <si>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</si>
  <si>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</si>
  <si>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</si>
  <si>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</si>
  <si>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</si>
  <si>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</si>
  <si>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</si>
  <si>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</si>
  <si>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</si>
  <si>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</si>
  <si>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</si>
  <si>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</si>
  <si>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</si>
  <si>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</si>
  <si>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</si>
  <si>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</si>
  <si>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</si>
  <si>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</si>
  <si>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</si>
  <si>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</si>
  <si>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</si>
  <si>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</si>
  <si>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</si>
  <si>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</si>
  <si>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</si>
  <si>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</si>
  <si>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</si>
  <si>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</si>
  <si>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</si>
  <si>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</si>
  <si>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</si>
  <si>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</si>
  <si>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</si>
  <si>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</si>
  <si>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</si>
  <si>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</si>
  <si>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</si>
  <si>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</si>
  <si>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</si>
  <si>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</si>
  <si>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</si>
  <si>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</si>
  <si>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</si>
  <si>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</si>
  <si>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</si>
  <si>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</si>
  <si>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</si>
  <si>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</si>
  <si>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</si>
  <si>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</si>
  <si>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</si>
  <si>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</si>
  <si>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</si>
  <si>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</si>
  <si>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</si>
  <si>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</si>
  <si>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</si>
  <si>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</si>
  <si>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</si>
  <si>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</si>
  <si>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</si>
  <si>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</si>
  <si>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</si>
  <si>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</si>
  <si>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</si>
  <si>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</si>
  <si>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</si>
  <si>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</si>
  <si>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</si>
  <si>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</si>
  <si>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</si>
  <si>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</si>
  <si>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</si>
  <si>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</si>
  <si>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</si>
  <si>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</si>
  <si>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</si>
  <si>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</si>
  <si>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</si>
  <si>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</si>
  <si>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</si>
  <si>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</si>
  <si>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</si>
  <si>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</si>
  <si>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</si>
  <si>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</si>
  <si>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</si>
  <si>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</si>
  <si>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</si>
  <si>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</si>
  <si>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</si>
  <si>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</si>
  <si>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</si>
  <si>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</si>
  <si>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</si>
  <si>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</si>
  <si>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</si>
  <si>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</si>
  <si>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</si>
  <si>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</si>
  <si>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</si>
  <si>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</si>
  <si>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</si>
  <si>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</si>
  <si>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</si>
  <si>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</si>
  <si>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</si>
  <si>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</si>
  <si>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</si>
  <si>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</si>
  <si>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</si>
  <si>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</si>
  <si>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</si>
  <si>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</si>
  <si>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</si>
  <si>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</si>
  <si>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</si>
  <si>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</si>
  <si>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</si>
  <si>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</si>
  <si>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</si>
  <si>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</si>
  <si>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</si>
  <si>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</si>
  <si>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</si>
  <si>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</si>
  <si>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</si>
  <si>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</si>
  <si>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</si>
  <si>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</si>
  <si>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</si>
  <si>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</si>
  <si>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</si>
  <si>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</si>
  <si>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</si>
  <si>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</si>
  <si>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</si>
  <si>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</si>
  <si>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</si>
  <si>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</si>
  <si>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</si>
  <si>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</si>
  <si>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</si>
  <si>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</si>
  <si>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</si>
  <si>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</si>
  <si>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</si>
  <si>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</si>
  <si>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</si>
  <si>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</si>
  <si>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</si>
  <si>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</si>
  <si>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</si>
  <si>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</si>
  <si>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</si>
  <si>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</si>
  <si>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</si>
  <si>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</si>
  <si>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</si>
  <si>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</si>
  <si>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</si>
  <si>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</si>
  <si>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</si>
  <si>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</si>
  <si>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</si>
  <si>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</si>
  <si>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</si>
  <si>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</si>
  <si>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</si>
  <si>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</si>
  <si>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</si>
  <si>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</si>
  <si>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</si>
  <si>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</si>
  <si>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</si>
  <si>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</si>
  <si>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</si>
  <si>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</si>
  <si>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</si>
  <si>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</si>
  <si>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</si>
  <si>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</si>
  <si>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</si>
  <si>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</si>
  <si>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</si>
  <si>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</si>
  <si>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</si>
  <si>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</si>
  <si>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</si>
  <si>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</si>
  <si>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</si>
  <si>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</si>
  <si>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</si>
  <si>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</si>
  <si>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</si>
  <si>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</si>
  <si>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</si>
  <si>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</si>
  <si>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</si>
  <si>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</si>
  <si>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</si>
  <si>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</si>
  <si>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</si>
  <si>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</si>
  <si>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</si>
  <si>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</si>
  <si>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</si>
  <si>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</si>
  <si>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</si>
  <si>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</si>
  <si>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</si>
  <si>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</si>
  <si>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</si>
  <si>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</si>
  <si>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</si>
  <si>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</si>
  <si>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</si>
  <si>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</si>
  <si>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</si>
  <si>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</si>
  <si>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</si>
  <si>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</si>
  <si>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</si>
  <si>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</si>
  <si>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</si>
  <si>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</si>
  <si>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</si>
  <si>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</si>
  <si>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</si>
  <si>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</si>
  <si>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</si>
  <si>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</si>
  <si>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</si>
  <si>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</si>
  <si>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</si>
  <si>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</si>
  <si>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</si>
  <si>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</si>
  <si>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</si>
  <si>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</si>
  <si>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</si>
  <si>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</si>
  <si>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</si>
  <si>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</si>
  <si>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</si>
  <si>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</si>
  <si>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</si>
  <si>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</si>
  <si>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</si>
  <si>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</si>
  <si>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</si>
  <si>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</si>
  <si>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</si>
  <si>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</si>
  <si>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</si>
  <si>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</si>
  <si>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</si>
  <si>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</si>
  <si>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</si>
  <si>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</si>
  <si>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</si>
  <si>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</si>
  <si>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</si>
  <si>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</si>
  <si>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</si>
  <si>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</si>
  <si>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</si>
  <si>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</si>
  <si>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</si>
  <si>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</si>
  <si>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</si>
  <si>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</si>
  <si>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</si>
  <si>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</si>
  <si>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</si>
  <si>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</si>
  <si>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</si>
  <si>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</si>
  <si>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</si>
  <si>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</si>
  <si>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</si>
  <si>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</si>
  <si>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</si>
  <si>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</si>
  <si>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</si>
  <si>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</si>
  <si>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</si>
  <si>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</si>
  <si>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</si>
  <si>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</si>
  <si>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</si>
  <si>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</si>
  <si>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</si>
  <si>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</si>
  <si>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</si>
  <si>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</si>
  <si>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</si>
  <si>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</si>
  <si>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</si>
  <si>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</si>
  <si>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</si>
  <si>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</si>
  <si>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</si>
  <si>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</si>
  <si>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</si>
  <si>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</si>
  <si>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</si>
  <si>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</si>
  <si>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</si>
  <si>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</si>
  <si>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</si>
  <si>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</si>
  <si>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</si>
  <si>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</si>
  <si>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</si>
  <si>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</si>
  <si>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</si>
  <si>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</si>
  <si>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</si>
  <si>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</si>
  <si>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</si>
  <si>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</si>
  <si>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</si>
  <si>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</si>
  <si>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</si>
  <si>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</si>
  <si>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</si>
  <si>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</si>
  <si>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</si>
  <si>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</si>
  <si>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</si>
  <si>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</si>
  <si>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</si>
  <si>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</si>
  <si>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</si>
  <si>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</si>
  <si>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</si>
  <si>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</si>
  <si>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</si>
  <si>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</si>
  <si>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</si>
  <si>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</si>
  <si>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</si>
  <si>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</si>
  <si>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</si>
  <si>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</si>
  <si>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</si>
  <si>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</si>
  <si>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</si>
  <si>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</si>
  <si>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</si>
  <si>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</si>
  <si>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</si>
  <si>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</si>
  <si>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</si>
  <si>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</si>
  <si>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</si>
  <si>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</si>
  <si>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</si>
  <si>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</si>
  <si>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</si>
  <si>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</si>
  <si>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</si>
  <si>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</si>
  <si>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</si>
  <si>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</si>
  <si>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</si>
  <si>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</si>
  <si>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</si>
  <si>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</si>
  <si>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</si>
  <si>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</si>
  <si>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</si>
  <si>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</si>
  <si>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</si>
  <si>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</si>
  <si>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</si>
  <si>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</si>
  <si>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</si>
  <si>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</si>
  <si>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</si>
  <si>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</si>
  <si>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</si>
  <si>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</si>
  <si>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</si>
  <si>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</si>
  <si>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</si>
  <si>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</si>
  <si>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</si>
  <si>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</si>
  <si>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</si>
  <si>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</si>
  <si>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</si>
  <si>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</si>
  <si>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</si>
  <si>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</si>
  <si>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</si>
  <si>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</si>
  <si>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</si>
  <si>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</si>
  <si>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</si>
  <si>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</si>
  <si>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</si>
  <si>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</si>
  <si>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</si>
  <si>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</si>
  <si>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</si>
  <si>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</si>
  <si>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</si>
  <si>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</si>
  <si>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</si>
  <si>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</si>
  <si>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</si>
  <si>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</si>
  <si>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</si>
  <si>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</si>
  <si>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</si>
  <si>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</si>
  <si>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</si>
  <si>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</si>
  <si>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</si>
  <si>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</si>
  <si>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</si>
  <si>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</si>
  <si>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</si>
  <si>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</si>
  <si>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</si>
  <si>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</si>
  <si>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</si>
  <si>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</si>
  <si>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</si>
  <si>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</si>
  <si>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</si>
  <si>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</si>
  <si>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</si>
  <si>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</si>
  <si>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</si>
  <si>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</si>
  <si>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</si>
  <si>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</si>
  <si>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</si>
  <si>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</si>
  <si>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</si>
  <si>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</si>
  <si>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</si>
  <si>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</si>
  <si>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</si>
  <si>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</si>
  <si>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</si>
  <si>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</si>
  <si>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</si>
  <si>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</si>
  <si>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</si>
  <si>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</si>
  <si>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</si>
  <si>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</si>
  <si>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</si>
  <si>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</si>
  <si>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</si>
  <si>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</si>
  <si>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</si>
  <si>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</si>
  <si>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</si>
  <si>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</si>
  <si>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</si>
  <si>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</si>
  <si>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</si>
  <si>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</si>
  <si>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</si>
  <si>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</si>
  <si>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</si>
  <si>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</si>
  <si>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</si>
  <si>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</si>
  <si>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</si>
  <si>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</si>
  <si>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</si>
  <si>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</si>
  <si>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</si>
  <si>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</si>
  <si>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</si>
  <si>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</si>
  <si>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</si>
  <si>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</si>
  <si>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</si>
  <si>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</si>
  <si>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</si>
  <si>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</si>
  <si>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</si>
  <si>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</si>
  <si>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</si>
  <si>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</si>
  <si>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</si>
  <si>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</si>
  <si>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</si>
  <si>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</si>
  <si>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</si>
  <si>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</si>
  <si>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</si>
  <si>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</si>
  <si>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</si>
  <si>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</si>
  <si>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</si>
  <si>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</si>
  <si>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</si>
  <si>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</si>
  <si>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</si>
  <si>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</si>
  <si>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</si>
  <si>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</si>
  <si>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</si>
  <si>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</si>
  <si>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</si>
  <si>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</si>
  <si>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</si>
  <si>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</si>
  <si>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</si>
  <si>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</si>
  <si>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</si>
  <si>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</si>
  <si>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</si>
  <si>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</si>
  <si>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</si>
  <si>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</si>
  <si>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</si>
  <si>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</si>
  <si>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</si>
  <si>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</si>
  <si>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</si>
  <si>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</si>
  <si>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</si>
  <si>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</si>
  <si>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</si>
  <si>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</si>
  <si>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</si>
  <si>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</si>
  <si>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</si>
  <si>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</si>
  <si>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</si>
  <si>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</si>
  <si>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</si>
  <si>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</si>
  <si>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</si>
  <si>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</si>
  <si>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</si>
  <si>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</si>
  <si>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</si>
  <si>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</si>
  <si>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</si>
  <si>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</si>
  <si>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</si>
  <si>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</si>
  <si>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</si>
  <si>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</si>
  <si>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</si>
  <si>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</si>
  <si>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</si>
  <si>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</si>
  <si>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</si>
  <si>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</si>
  <si>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</si>
  <si>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</si>
  <si>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</si>
  <si>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</si>
  <si>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</si>
  <si>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</si>
  <si>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</si>
  <si>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</si>
  <si>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</si>
  <si>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</si>
  <si>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</si>
  <si>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</si>
  <si>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</si>
  <si>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</si>
  <si>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</si>
  <si>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</si>
  <si>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</si>
  <si>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</si>
  <si>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</si>
  <si>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</si>
  <si>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</si>
  <si>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</si>
  <si>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</si>
  <si>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</si>
  <si>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</si>
  <si>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</si>
  <si>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</si>
  <si>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</si>
  <si>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</si>
  <si>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</si>
  <si>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</si>
  <si>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</si>
  <si>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</si>
  <si>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</si>
  <si>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</si>
  <si>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</si>
  <si>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</si>
  <si>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</si>
  <si>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</si>
  <si>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</si>
  <si>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</si>
  <si>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</si>
  <si>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</si>
  <si>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</si>
  <si>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</si>
  <si>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</si>
  <si>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</si>
  <si>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</si>
  <si>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</si>
  <si>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</si>
  <si>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</si>
  <si>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</si>
  <si>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</si>
  <si>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</si>
  <si>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</si>
  <si>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</si>
  <si>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</si>
  <si>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</si>
  <si>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</si>
  <si>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</si>
  <si>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</si>
  <si>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</si>
  <si>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</si>
  <si>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</si>
  <si>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</si>
  <si>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</si>
  <si>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</si>
  <si>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</si>
  <si>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</si>
  <si>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</si>
  <si>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</si>
  <si>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</si>
  <si>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</si>
  <si>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</si>
  <si>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</si>
  <si>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</si>
  <si>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</si>
  <si>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</si>
  <si>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</si>
  <si>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</si>
  <si>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</si>
  <si>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</si>
  <si>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</si>
  <si>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</si>
  <si>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</si>
  <si>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</si>
  <si>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</si>
  <si>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</si>
  <si>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</si>
  <si>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</si>
  <si>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</si>
  <si>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</si>
  <si>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</si>
  <si>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</si>
  <si>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</si>
  <si>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</si>
  <si>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</si>
  <si>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</si>
  <si>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</si>
  <si>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</si>
  <si>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</si>
  <si>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</si>
  <si>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</si>
  <si>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</si>
  <si>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</si>
  <si>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</si>
  <si>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</si>
  <si>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</si>
  <si>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</si>
  <si>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</si>
  <si>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</si>
  <si>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</si>
  <si>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</si>
  <si>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</si>
  <si>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</si>
  <si>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</si>
  <si>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</si>
  <si>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</si>
  <si>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</si>
  <si>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</si>
  <si>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</si>
  <si>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</si>
  <si>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</si>
  <si>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</si>
  <si>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</si>
  <si>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</si>
  <si>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</si>
  <si>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</si>
  <si>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</si>
  <si>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</si>
  <si>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</si>
  <si>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</si>
  <si>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</si>
  <si>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</si>
  <si>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</si>
  <si>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</si>
  <si>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</si>
  <si>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</si>
  <si>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</si>
  <si>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</si>
  <si>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</si>
  <si>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</si>
  <si>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</si>
  <si>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</si>
  <si>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</si>
  <si>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</si>
  <si>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</si>
  <si>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</si>
  <si>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</si>
  <si>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</si>
  <si>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</si>
  <si>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</si>
  <si>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</si>
  <si>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</si>
  <si>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</si>
  <si>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</si>
  <si>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</si>
  <si>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</si>
  <si>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</si>
  <si>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</si>
  <si>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</si>
  <si>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</si>
  <si>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</si>
  <si>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</si>
  <si>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</si>
  <si>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</si>
  <si>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</si>
  <si>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</si>
  <si>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</si>
  <si>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</si>
  <si>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</si>
  <si>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</si>
  <si>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</si>
  <si>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</si>
  <si>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</si>
  <si>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</si>
  <si>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</si>
  <si>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</si>
  <si>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</si>
  <si>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</si>
  <si>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</si>
  <si>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</si>
  <si>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</si>
  <si>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</si>
  <si>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</si>
  <si>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</si>
  <si>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</si>
  <si>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</si>
  <si>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</si>
  <si>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</si>
  <si>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</si>
  <si>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</si>
  <si>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</si>
  <si>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</si>
  <si>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</si>
  <si>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</si>
  <si>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</si>
  <si>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</si>
  <si>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</si>
  <si>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</si>
  <si>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</si>
  <si>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</si>
  <si>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</si>
  <si>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</si>
  <si>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</si>
  <si>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</si>
  <si>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</si>
  <si>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</si>
  <si>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</si>
  <si>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</si>
  <si>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</si>
  <si>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</si>
  <si>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</si>
  <si>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</si>
  <si>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</si>
  <si>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</si>
  <si>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</si>
  <si>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</si>
  <si>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</si>
  <si>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</si>
  <si>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</si>
  <si>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</si>
  <si>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</si>
  <si>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</si>
  <si>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</si>
  <si>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</si>
  <si>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</si>
  <si>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</si>
  <si>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</si>
  <si>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</si>
  <si>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</si>
  <si>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</si>
  <si>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</si>
  <si>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</si>
  <si>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</si>
  <si>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</si>
  <si>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</si>
  <si>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</si>
  <si>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</si>
  <si>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</si>
  <si>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</si>
  <si>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</si>
  <si>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</si>
  <si>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</si>
  <si>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</si>
  <si>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</si>
  <si>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</si>
  <si>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</si>
  <si>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</si>
  <si>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</si>
  <si>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</si>
  <si>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</si>
  <si>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</si>
  <si>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</si>
  <si>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</si>
  <si>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</si>
  <si>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</si>
  <si>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</si>
  <si>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</si>
  <si>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</si>
  <si>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</si>
  <si>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</si>
  <si>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</si>
  <si>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</si>
  <si>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</si>
  <si>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</si>
  <si>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</si>
  <si>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</si>
  <si>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</si>
  <si>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</si>
  <si>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</si>
  <si>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</si>
  <si>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</si>
  <si>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</si>
  <si>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</si>
  <si>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</si>
  <si>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</si>
  <si>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</si>
  <si>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</si>
  <si>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</si>
  <si>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</si>
  <si>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</si>
  <si>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</si>
  <si>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</si>
  <si>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</si>
  <si>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</si>
  <si>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</si>
  <si>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</si>
  <si>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</si>
  <si>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</si>
  <si>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</si>
  <si>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</si>
  <si>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</si>
  <si>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</si>
  <si>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</si>
  <si>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</si>
  <si>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</si>
  <si>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</si>
  <si>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</si>
  <si>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</si>
  <si>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</si>
  <si>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</si>
  <si>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</si>
  <si>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</si>
  <si>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</si>
  <si>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</si>
  <si>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</si>
  <si>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</si>
  <si>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</si>
  <si>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</si>
  <si>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</si>
  <si>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</si>
  <si>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</si>
  <si>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</si>
  <si>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</si>
  <si>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</si>
  <si>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</si>
  <si>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</si>
  <si>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</si>
  <si>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</si>
  <si>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</si>
  <si>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</si>
  <si>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</si>
  <si>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</si>
  <si>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</si>
  <si>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</si>
  <si>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</si>
  <si>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</si>
  <si>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</si>
  <si>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</si>
  <si>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</si>
  <si>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</si>
  <si>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</si>
  <si>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</si>
  <si>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</si>
  <si>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</si>
  <si>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</si>
  <si>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</si>
  <si>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</si>
  <si>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</si>
  <si>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</si>
  <si>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</si>
  <si>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</si>
  <si>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</si>
  <si>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</si>
  <si>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</si>
  <si>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</si>
  <si>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</si>
  <si>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</si>
  <si>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</si>
  <si>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</si>
  <si>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</si>
  <si>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</si>
  <si>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</si>
  <si>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</si>
  <si>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</si>
  <si>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</si>
  <si>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</si>
  <si>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</si>
  <si>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</si>
  <si>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</si>
  <si>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</si>
  <si>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</si>
  <si>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</si>
  <si>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</si>
  <si>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</si>
  <si>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</si>
  <si>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</si>
  <si>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</si>
  <si>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</si>
  <si>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</si>
  <si>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</si>
  <si>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</si>
  <si>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</si>
  <si>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</si>
  <si>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</si>
  <si>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</si>
  <si>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</si>
  <si>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</si>
  <si>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</si>
  <si>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</si>
  <si>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</si>
  <si>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</si>
  <si>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</si>
  <si>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</si>
  <si>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</si>
  <si>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</si>
  <si>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</si>
  <si>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</si>
  <si>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</si>
  <si>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</si>
  <si>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</si>
  <si>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</si>
  <si>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</si>
  <si>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</si>
  <si>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</si>
  <si>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</si>
  <si>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</si>
  <si>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</si>
  <si>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</si>
  <si>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</si>
  <si>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</si>
  <si>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</si>
  <si>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</si>
  <si>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</si>
  <si>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</si>
  <si>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</si>
  <si>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</si>
  <si>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</si>
  <si>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</si>
  <si>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</si>
  <si>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</si>
  <si>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</si>
  <si>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</si>
  <si>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</si>
  <si>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</si>
  <si>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</si>
  <si>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</si>
  <si>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</si>
  <si>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</si>
  <si>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</si>
  <si>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</si>
  <si>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</si>
  <si>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</si>
  <si>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</si>
  <si>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</si>
  <si>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</si>
  <si>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</si>
  <si>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</si>
  <si>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</si>
  <si>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</si>
  <si>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</si>
  <si>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</si>
  <si>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</si>
  <si>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</si>
  <si>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</si>
  <si>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</si>
  <si>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</si>
  <si>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</si>
  <si>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</si>
  <si>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</si>
  <si>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</si>
  <si>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</si>
  <si>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</si>
  <si>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</si>
  <si>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</si>
  <si>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</si>
  <si>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</si>
  <si>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</si>
  <si>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</si>
  <si>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</si>
  <si>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</si>
  <si>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</si>
  <si>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</si>
  <si>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</si>
  <si>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</si>
  <si>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</si>
  <si>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</si>
  <si>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</si>
  <si>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</si>
  <si>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</si>
  <si>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</si>
  <si>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</si>
  <si>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</si>
  <si>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</si>
  <si>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</si>
  <si>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</si>
  <si>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</si>
  <si>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</si>
  <si>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</si>
  <si>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</si>
  <si>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</si>
  <si>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</si>
  <si>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</si>
  <si>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</si>
  <si>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</si>
  <si>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</si>
  <si>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</si>
  <si>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</si>
  <si>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</si>
  <si>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</si>
  <si>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</si>
  <si>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</si>
  <si>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</si>
  <si>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</si>
  <si>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</si>
  <si>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</si>
  <si>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</si>
  <si>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</si>
  <si>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</si>
  <si>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</si>
  <si>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</si>
  <si>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</si>
  <si>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</si>
  <si>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</si>
  <si>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</si>
  <si>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</si>
  <si>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</si>
  <si>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</si>
  <si>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</si>
  <si>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</si>
  <si>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</si>
  <si>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</si>
  <si>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</si>
  <si>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</si>
  <si>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</si>
  <si>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</si>
  <si>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</si>
  <si>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</si>
  <si>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</si>
  <si>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</si>
  <si>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</si>
  <si>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</si>
  <si>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</si>
  <si>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</si>
  <si>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</si>
  <si>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</si>
  <si>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</si>
  <si>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</si>
  <si>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</si>
  <si>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</si>
  <si>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</si>
  <si>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</si>
  <si>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</si>
  <si>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</si>
  <si>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</si>
  <si>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</si>
  <si>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</si>
  <si>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</si>
  <si>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</si>
  <si>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</si>
  <si>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</si>
  <si>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</si>
  <si>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</si>
  <si>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</si>
  <si>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</si>
  <si>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</si>
  <si>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</si>
  <si>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</si>
  <si>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</si>
  <si>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</si>
  <si>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</si>
  <si>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</si>
  <si>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</si>
  <si>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</si>
  <si>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</si>
  <si>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</si>
  <si>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</si>
  <si>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</si>
  <si>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</si>
  <si>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</si>
  <si>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</si>
  <si>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</si>
  <si>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</si>
  <si>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</si>
  <si>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</si>
  <si>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</si>
  <si>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</si>
  <si>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</si>
  <si>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</si>
  <si>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</si>
  <si>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</si>
  <si>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</si>
  <si>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</si>
  <si>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</si>
  <si>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</si>
  <si>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</si>
  <si>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</si>
  <si>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</si>
  <si>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</si>
  <si>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</si>
  <si>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</si>
  <si>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</si>
  <si>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</si>
  <si>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</si>
  <si>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</si>
  <si>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</si>
  <si>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</si>
  <si>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</si>
  <si>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</si>
  <si>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</si>
  <si>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</si>
  <si>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</si>
  <si>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</si>
  <si>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</si>
  <si>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</si>
  <si>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</si>
  <si>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</si>
  <si>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</si>
  <si>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</si>
  <si>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</si>
  <si>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</si>
  <si>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</si>
  <si>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</si>
  <si>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</si>
  <si>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</si>
  <si>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</si>
  <si>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</si>
  <si>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</si>
  <si>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</si>
  <si>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</si>
  <si>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</si>
  <si>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</si>
  <si>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</si>
  <si>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</si>
  <si>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</si>
  <si>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</si>
  <si>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</si>
  <si>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</si>
  <si>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</si>
  <si>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</si>
  <si>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</si>
  <si>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</si>
  <si>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</si>
  <si>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</si>
  <si>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</si>
  <si>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</si>
  <si>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</si>
  <si>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</si>
  <si>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</si>
  <si>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</si>
  <si>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</si>
  <si>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</si>
  <si>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</si>
  <si>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</si>
  <si>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</si>
  <si>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</si>
  <si>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</si>
  <si>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</si>
  <si>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</si>
  <si>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</si>
  <si>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</si>
  <si>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</si>
  <si>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</si>
  <si>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</si>
  <si>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</si>
  <si>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</si>
  <si>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</si>
  <si>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</si>
  <si>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</si>
  <si>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</si>
  <si>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</si>
  <si>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</si>
  <si>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</si>
  <si>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</si>
  <si>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</si>
  <si>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</si>
  <si>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</si>
  <si>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</si>
  <si>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</si>
  <si>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</si>
  <si>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</si>
  <si>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</si>
  <si>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</si>
  <si>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</si>
  <si>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</si>
  <si>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</si>
  <si>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</si>
  <si>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</si>
  <si>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</si>
  <si>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</si>
  <si>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</si>
  <si>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</si>
  <si>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</si>
  <si>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</si>
  <si>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</si>
  <si>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</si>
  <si>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</si>
  <si>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</si>
  <si>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</si>
  <si>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</si>
  <si>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</si>
  <si>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</si>
  <si>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</si>
  <si>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</si>
  <si>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</si>
  <si>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</si>
  <si>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</si>
  <si>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</si>
  <si>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</si>
  <si>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</si>
  <si>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</si>
  <si>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</si>
  <si>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</si>
  <si>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</si>
  <si>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</si>
  <si>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</si>
  <si>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</si>
  <si>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</si>
  <si>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</si>
  <si>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</si>
  <si>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</si>
  <si>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</si>
  <si>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</si>
  <si>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</si>
  <si>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</si>
  <si>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</si>
  <si>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</si>
  <si>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</si>
  <si>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</si>
  <si>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</si>
  <si>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</si>
  <si>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</si>
  <si>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</si>
  <si>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</si>
  <si>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</si>
  <si>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</si>
  <si>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</si>
  <si>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</si>
  <si>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</si>
  <si>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</si>
  <si>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</si>
  <si>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</si>
  <si>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</si>
  <si>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</si>
  <si>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</si>
  <si>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</si>
  <si>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</si>
  <si>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</si>
  <si>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</si>
  <si>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</si>
  <si>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</si>
  <si>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</si>
  <si>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</si>
  <si>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</si>
  <si>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</si>
  <si>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</si>
  <si>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</si>
  <si>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</si>
  <si>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</si>
  <si>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</si>
  <si>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</si>
  <si>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</si>
  <si>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</si>
  <si>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</si>
  <si>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</si>
  <si>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</si>
  <si>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</si>
  <si>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</si>
  <si>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</si>
  <si>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</si>
  <si>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</si>
  <si>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</si>
  <si>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</si>
  <si>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</si>
  <si>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</si>
  <si>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</si>
  <si>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</si>
  <si>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</si>
  <si>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</si>
  <si>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</si>
  <si>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</si>
  <si>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</si>
  <si>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</si>
  <si>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</si>
  <si>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</si>
  <si>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</si>
  <si>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</si>
  <si>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</si>
  <si>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</si>
  <si>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</si>
  <si>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</si>
  <si>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</si>
  <si>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</si>
  <si>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</si>
  <si>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</si>
  <si>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</si>
  <si>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</si>
  <si>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</si>
  <si>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</si>
  <si>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</si>
  <si>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</si>
  <si>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</si>
  <si>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</si>
  <si>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</si>
  <si>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</si>
  <si>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</si>
  <si>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</si>
  <si>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</si>
  <si>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</si>
  <si>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</si>
  <si>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</si>
  <si>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</si>
  <si>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</si>
  <si>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</si>
  <si>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</si>
  <si>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</si>
  <si>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</si>
  <si>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</si>
  <si>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</si>
  <si>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</si>
  <si>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</si>
  <si>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</si>
  <si>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</si>
  <si>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</si>
  <si>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</si>
  <si>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</si>
  <si>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</si>
  <si>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</si>
  <si>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</si>
  <si>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</si>
  <si>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</si>
  <si>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</si>
  <si>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</si>
  <si>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</si>
  <si>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</si>
  <si>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</si>
  <si>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</si>
  <si>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</si>
  <si>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</si>
  <si>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</si>
  <si>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</si>
  <si>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</si>
  <si>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</si>
  <si>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</si>
  <si>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</si>
  <si>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</si>
  <si>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</si>
  <si>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</si>
  <si>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</si>
  <si>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</si>
  <si>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</si>
  <si>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</si>
  <si>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</si>
  <si>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</si>
  <si>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</si>
  <si>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</si>
  <si>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</si>
  <si>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</si>
  <si>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</si>
  <si>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</si>
  <si>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</si>
  <si>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</si>
  <si>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</si>
  <si>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</si>
  <si>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</si>
  <si>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</si>
  <si>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</si>
  <si>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</si>
  <si>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</si>
  <si>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</si>
  <si>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</si>
  <si>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</si>
  <si>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</si>
  <si>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</si>
  <si>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</si>
  <si>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</si>
  <si>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</si>
  <si>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</si>
  <si>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</si>
  <si>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</si>
  <si>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</si>
  <si>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</si>
  <si>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</si>
  <si>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</si>
  <si>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</si>
  <si>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</si>
  <si>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</si>
  <si>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</si>
  <si>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</si>
  <si>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</si>
  <si>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</si>
  <si>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</si>
  <si>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</si>
  <si>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</si>
  <si>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</si>
  <si>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</si>
  <si>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</si>
  <si>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</si>
  <si>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</si>
  <si>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</si>
  <si>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</si>
  <si>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</si>
  <si>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</si>
  <si>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</si>
  <si>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</si>
  <si>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</si>
  <si>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</si>
  <si>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</si>
  <si>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</si>
  <si>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</si>
  <si>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</si>
  <si>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</si>
  <si>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</si>
  <si>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</si>
  <si>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</si>
  <si>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</si>
  <si>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</si>
  <si>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</si>
  <si>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</si>
  <si>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</si>
  <si>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</si>
  <si>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</si>
  <si>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</si>
  <si>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</si>
  <si>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</si>
  <si>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</si>
  <si>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</si>
  <si>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</si>
  <si>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</si>
  <si>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</si>
  <si>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</si>
  <si>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</si>
  <si>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</si>
  <si>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</si>
  <si>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</si>
  <si>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</si>
  <si>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</si>
  <si>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</si>
  <si>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</si>
  <si>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</si>
  <si>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</si>
  <si>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</si>
  <si>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</si>
  <si>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</si>
  <si>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</si>
  <si>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</si>
  <si>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</si>
  <si>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</si>
  <si>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</si>
  <si>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</si>
  <si>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</si>
  <si>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</si>
  <si>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</si>
  <si>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</si>
  <si>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</si>
  <si>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</si>
  <si>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</si>
  <si>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</si>
  <si>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</si>
  <si>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</si>
  <si>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</si>
  <si>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</si>
  <si>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</si>
  <si>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</si>
  <si>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</si>
  <si>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</si>
  <si>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</si>
  <si>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</si>
  <si>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</si>
  <si>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</si>
  <si>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</si>
  <si>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</si>
  <si>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</si>
  <si>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</si>
  <si>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</si>
  <si>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</si>
  <si>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</si>
  <si>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</si>
  <si>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</si>
  <si>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</si>
  <si>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</si>
  <si>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</si>
  <si>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</si>
  <si>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</si>
  <si>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</si>
  <si>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</si>
  <si>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</si>
  <si>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</si>
  <si>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</si>
  <si>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</si>
  <si>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</si>
  <si>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</si>
  <si>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</si>
  <si>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</si>
  <si>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</si>
  <si>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</si>
  <si>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</si>
  <si>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</si>
  <si>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</si>
  <si>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</si>
  <si>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</si>
  <si>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</si>
  <si>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</si>
  <si>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</si>
  <si>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</si>
  <si>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</si>
  <si>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</si>
  <si>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</si>
  <si>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</si>
  <si>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</si>
  <si>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</si>
  <si>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</si>
  <si>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</si>
  <si>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</si>
  <si>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</si>
  <si>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</si>
  <si>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</si>
  <si>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</si>
  <si>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</si>
  <si>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</si>
  <si>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</si>
  <si>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</si>
  <si>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</si>
  <si>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</si>
  <si>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</si>
  <si>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</si>
  <si>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</si>
  <si>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</si>
  <si>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</si>
  <si>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</si>
  <si>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</si>
  <si>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</si>
  <si>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</si>
  <si>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</si>
  <si>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</si>
  <si>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</si>
  <si>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</si>
  <si>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</si>
  <si>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</si>
  <si>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</si>
  <si>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</si>
  <si>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</si>
  <si>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</si>
  <si>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</si>
  <si>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</si>
  <si>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</si>
  <si>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</si>
  <si>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</si>
  <si>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</si>
  <si>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</si>
  <si>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</si>
  <si>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</si>
  <si>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</si>
  <si>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</si>
  <si>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</si>
  <si>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</si>
  <si>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</si>
  <si>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</si>
  <si>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</si>
  <si>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</si>
  <si>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</si>
  <si>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</si>
  <si>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</si>
  <si>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</si>
  <si>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</si>
  <si>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</si>
  <si>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</si>
  <si>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</si>
  <si>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</si>
  <si>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</si>
  <si>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</si>
  <si>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</si>
  <si>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</si>
  <si>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</si>
  <si>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</si>
  <si>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</si>
  <si>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</si>
  <si>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</si>
  <si>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</si>
  <si>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</si>
  <si>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</si>
  <si>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</si>
  <si>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</si>
  <si>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</si>
  <si>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</si>
  <si>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</si>
  <si>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</si>
  <si>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</si>
  <si>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</si>
  <si>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</si>
  <si>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</si>
  <si>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</si>
  <si>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</si>
  <si>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</si>
  <si>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</si>
  <si>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</si>
  <si>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</si>
  <si>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</si>
  <si>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</si>
  <si>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</si>
  <si>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</si>
  <si>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</si>
  <si>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</si>
  <si>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</si>
  <si>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</si>
  <si>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</si>
  <si>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</si>
  <si>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</si>
  <si>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</si>
  <si>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</si>
  <si>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</si>
  <si>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</si>
  <si>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</si>
  <si>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</si>
  <si>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</si>
  <si>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</si>
  <si>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</si>
  <si>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</si>
  <si>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</si>
  <si>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</si>
  <si>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</si>
  <si>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</si>
  <si>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</si>
  <si>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</si>
  <si>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</si>
  <si>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</si>
  <si>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</si>
  <si>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</si>
  <si>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</si>
  <si>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</si>
  <si>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</si>
  <si>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</si>
  <si>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</si>
  <si>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</si>
  <si>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</si>
  <si>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</si>
  <si>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Round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</si>
  <si>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</si>
  <si>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</si>
  <si>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</si>
  <si>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</si>
  <si>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</si>
  <si>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</si>
  <si>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</si>
  <si>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</si>
  <si>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</si>
  <si>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</si>
  <si>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</si>
  <si>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</si>
  <si>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</si>
  <si>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</si>
  <si>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</si>
  <si>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</si>
  <si>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</si>
  <si>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</si>
  <si>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</si>
  <si>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</si>
  <si>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</si>
  <si>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</si>
  <si>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</si>
  <si>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</si>
  <si>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</si>
  <si>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</si>
  <si>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</si>
  <si>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</si>
  <si>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</si>
  <si>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</si>
  <si>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</si>
  <si>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</si>
  <si>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</si>
  <si>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</si>
  <si>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</si>
  <si>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</si>
  <si>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</si>
  <si>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</si>
  <si>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</si>
  <si>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</si>
  <si>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</si>
  <si>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</si>
  <si>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</si>
  <si>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</si>
  <si>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</si>
  <si>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</si>
  <si>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</si>
  <si>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</si>
  <si>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</si>
  <si>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</si>
  <si>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</si>
  <si>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>Row Labels</t>
  </si>
  <si>
    <t>Grand Total</t>
  </si>
  <si>
    <t>Column Labels</t>
  </si>
  <si>
    <t>Count of outcomes</t>
  </si>
  <si>
    <t>(All)</t>
  </si>
  <si>
    <t>Date Created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</si>
  <si>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</si>
  <si>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</si>
  <si>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</si>
  <si>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</si>
  <si>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</si>
  <si>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</si>
  <si>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</si>
  <si>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</si>
  <si>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</si>
  <si>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</si>
  <si>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</si>
  <si>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</si>
  <si>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</si>
  <si>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</si>
  <si>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Year</t>
  </si>
  <si>
    <t>Parent category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</si>
  <si>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</si>
  <si>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</si>
  <si>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</si>
  <si>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</si>
  <si>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</si>
  <si>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</si>
  <si>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</si>
  <si>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</si>
  <si>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</si>
  <si>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</si>
  <si>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</si>
  <si>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</si>
  <si>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</si>
  <si>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</si>
  <si>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</si>
  <si>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</si>
  <si>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</si>
  <si>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</si>
  <si>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Counting Criteria:</t>
  </si>
  <si>
    <t>Failed</t>
  </si>
  <si>
    <t>Canceled</t>
  </si>
  <si>
    <t>Sum of Above table</t>
  </si>
  <si>
    <t>Count # Plays by Outcomes</t>
  </si>
  <si>
    <t xml:space="preserve">Michael Use Only : Sanity check the formulas </t>
  </si>
  <si>
    <t>Greater than 49999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</si>
</sst>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B2B2B"/>
      <name val="Arial"/>
      <family val="2"/>
    </font>
    <font>
      <sz val="10"/>
      <color rgb="FFA5030B"/>
      <name val="Consolas"/>
      <family val="3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  <xf numFmtId="0" fontId="0" fillId="0" borderId="0" xfId="0" pivotButton="1"/>
    <xf numFmtId="0" fontId="2" fillId="0" borderId="0" xfId="0" applyFont="1"/>
    <xf numFmtId="14" fontId="3" fillId="0" borderId="0" xfId="0" applyNumberFormat="1" applyFont="1"/>
    <xf numFmtId="14" fontId="0" fillId="0" borderId="0" xfId="0" applyNumberForma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/>
    <xf numFmtId="9" fontId="0" fillId="0" borderId="0" xfId="1" applyFont="1"/>
    <xf numFmtId="9" fontId="0" fillId="0" borderId="0" xfId="1" applyFont="1" applyAlignment="1">
      <alignment horizontal="center" vertic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Fill="1" applyBorder="1"/>
    <xf numFmtId="0" fontId="0" fillId="0" borderId="8" xfId="0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ont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1" fillId="0" borderId="6" xfId="0" applyFont="1" applyBorder="1" applyAlignment="1">
      <alignment horizontal="left"/>
    </xf>
    <xf numFmtId="0" fontId="0" fillId="0" borderId="7" xfId="0" applyBorder="1"/>
    <xf numFmtId="0" fontId="0" fillId="0" borderId="0" xfId="0" applyNumberFormat="1" applyAlignment="1">
      <alignment horizontal="center" vertical="center"/>
    </xf>
    <xf numFmtId="0" fontId="0" fillId="3" borderId="0" xfId="0" applyFill="1"/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alignment horizontal="center"/>
    </dxf>
    <dxf>
      <alignment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Outcome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Goals'!$F$6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Goals'!$A$7:$A$18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49999</c:v>
                </c:pt>
              </c:strCache>
            </c:strRef>
          </c:cat>
          <c:val>
            <c:numRef>
              <c:f>'Outcomes Based on Goals'!$F$7:$F$18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01-4E7C-911D-1D91CBE067E3}"/>
            </c:ext>
          </c:extLst>
        </c:ser>
        <c:ser>
          <c:idx val="1"/>
          <c:order val="1"/>
          <c:tx>
            <c:strRef>
              <c:f>'Outcomes Based on Goals'!$G$6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Goals'!$A$7:$A$18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49999</c:v>
                </c:pt>
              </c:strCache>
            </c:strRef>
          </c:cat>
          <c:val>
            <c:numRef>
              <c:f>'Outcomes Based on Goals'!$G$7:$G$18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01-4E7C-911D-1D91CBE067E3}"/>
            </c:ext>
          </c:extLst>
        </c:ser>
        <c:ser>
          <c:idx val="2"/>
          <c:order val="2"/>
          <c:tx>
            <c:strRef>
              <c:f>'Outcomes Based on Goals'!$H$6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Goals'!$A$7:$A$18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49999</c:v>
                </c:pt>
              </c:strCache>
            </c:strRef>
          </c:cat>
          <c:val>
            <c:numRef>
              <c:f>'Outcomes Based on Goals'!$H$7:$H$18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01-4E7C-911D-1D91CBE06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802127"/>
        <c:axId val="253805039"/>
      </c:lineChart>
      <c:catAx>
        <c:axId val="25380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98000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805039"/>
        <c:crosses val="autoZero"/>
        <c:auto val="1"/>
        <c:lblAlgn val="ctr"/>
        <c:lblOffset val="100"/>
        <c:noMultiLvlLbl val="0"/>
      </c:catAx>
      <c:valAx>
        <c:axId val="25380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80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[Kickstarter_Challenge.xlsx.xlsx]Theater Outcomes by Launch Date!PivotTable1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/>
              <a:t>Theater Outcome Based On Lunch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Date'!$B$6:$B$7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Date'!$A$8:$A$20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Date'!$B$8:$B$20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BB-422B-981F-BB3B30E0F6B6}"/>
            </c:ext>
          </c:extLst>
        </c:ser>
        <c:ser>
          <c:idx val="1"/>
          <c:order val="1"/>
          <c:tx>
            <c:strRef>
              <c:f>'Theater Outcomes by Launch Date'!$C$6:$C$7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Date'!$A$8:$A$20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Date'!$C$8:$C$20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BB-422B-981F-BB3B30E0F6B6}"/>
            </c:ext>
          </c:extLst>
        </c:ser>
        <c:ser>
          <c:idx val="2"/>
          <c:order val="2"/>
          <c:tx>
            <c:strRef>
              <c:f>'Theater Outcomes by Launch Date'!$D$6:$D$7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'Theater Outcomes by Launch Date'!$A$8:$A$20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Date'!$D$8:$D$20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BB-422B-981F-BB3B30E0F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0624031"/>
        <c:axId val="1220628607"/>
      </c:lineChart>
      <c:catAx>
        <c:axId val="122062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628607"/>
        <c:crosses val="autoZero"/>
        <c:auto val="1"/>
        <c:lblAlgn val="ctr"/>
        <c:lblOffset val="100"/>
        <c:noMultiLvlLbl val="0"/>
      </c:catAx>
      <c:valAx>
        <c:axId val="122062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62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344245</xdr:colOff>
      <xdr:row>19</xdr:row>
      <xdr:rowOff>101469</xdr:rowOff>
    </xdr:from>
    <xdr:to>
      <xdr:col>12</xdr:col>
      <xdr:colOff>369570</xdr:colOff>
      <xdr:row>40</xdr:row>
      <xdr:rowOff>72390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A61C1A-BDFB-4B9A-8C9D-44FED93AB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746760</xdr:colOff>
      <xdr:row>2</xdr:row>
      <xdr:rowOff>151191</xdr:rowOff>
    </xdr:from>
    <xdr:to>
      <xdr:col>19</xdr:col>
      <xdr:colOff>346681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DDDCD2-7D34-4D5A-8796-F6B1AFB2A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Z" refreshedDate="44268.546215046299" createdVersion="6" refreshedVersion="6" minRefreshableVersion="3" recordCount="4114" xr:uid="{521DA7FD-A3C3-4761-AE7B-CE101A01AA69}">
  <cacheSource type="worksheet">
    <worksheetSource ref="A1:S4115" sheet="Kickstarter"/>
  </cacheSource>
  <cacheFields count="21">
    <cacheField name="id" numFmtId="0">
      <sharedItems containsSemiMixedTypes="0" containsString="0" containsNumber="1" containsInteger="1" minValue="0" maxValue="4113"/>
    </cacheField>
    <cacheField name="name" numFmtId="0">
      <sharedItems containsMixedTypes="1" containsNumber="1" containsInteger="1" minValue="39756" maxValue="39756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 count="445">
        <n v="8500"/>
        <n v="10275"/>
        <n v="500"/>
        <n v="10000"/>
        <n v="44000"/>
        <n v="3999"/>
        <n v="8000"/>
        <n v="9000"/>
        <n v="3500"/>
        <n v="3000"/>
        <n v="5000"/>
        <n v="30000"/>
        <n v="6000"/>
        <n v="2000"/>
        <n v="12000"/>
        <n v="1500"/>
        <n v="850"/>
        <n v="18500"/>
        <n v="350"/>
        <n v="35000"/>
        <n v="600"/>
        <n v="1250"/>
        <n v="20000"/>
        <n v="4000"/>
        <n v="13"/>
        <n v="28450"/>
        <n v="5250"/>
        <n v="2600"/>
        <n v="1000"/>
        <n v="22000"/>
        <n v="2500"/>
        <n v="25000"/>
        <n v="14000"/>
        <n v="8400"/>
        <n v="11000"/>
        <n v="8600"/>
        <n v="15000"/>
        <n v="4500"/>
        <n v="1200"/>
        <n v="7000"/>
        <n v="1800"/>
        <n v="2200"/>
        <n v="900"/>
        <n v="300"/>
        <n v="400"/>
        <n v="50"/>
        <n v="1300"/>
        <n v="750"/>
        <n v="200"/>
        <n v="250"/>
        <n v="3200"/>
        <n v="7500"/>
        <n v="450"/>
        <n v="3250"/>
        <n v="70000"/>
        <n v="100000000"/>
        <n v="55000"/>
        <n v="100000"/>
        <n v="80000"/>
        <n v="71764"/>
        <n v="150000"/>
        <n v="200000"/>
        <n v="5500"/>
        <n v="50000"/>
        <n v="130000"/>
        <n v="250000"/>
        <n v="380000"/>
        <n v="1350000"/>
        <n v="2995"/>
        <n v="500000"/>
        <n v="2800"/>
        <n v="2000000"/>
        <n v="120000"/>
        <n v="17000"/>
        <n v="110000"/>
        <n v="95000"/>
        <n v="1110"/>
        <n v="3423"/>
        <n v="12500"/>
        <n v="40000"/>
        <n v="1000000"/>
        <n v="650"/>
        <n v="300000"/>
        <n v="12700"/>
        <n v="6300"/>
        <n v="4400"/>
        <n v="1500000"/>
        <n v="6000000"/>
        <n v="29000"/>
        <n v="28000"/>
        <n v="350000"/>
        <n v="26000"/>
        <n v="36400"/>
        <n v="13000"/>
        <n v="85000"/>
        <n v="24000"/>
        <n v="75000"/>
        <n v="9850"/>
        <n v="2300"/>
        <n v="65000"/>
        <n v="27000"/>
        <n v="45000"/>
        <n v="18000"/>
        <n v="126000"/>
        <n v="3400"/>
        <n v="5400"/>
        <n v="33500"/>
        <n v="14500"/>
        <n v="11260"/>
        <n v="34000"/>
        <n v="58425"/>
        <n v="24200"/>
        <n v="9665"/>
        <n v="8925"/>
        <n v="38000"/>
        <n v="6500"/>
        <n v="2450"/>
        <n v="999"/>
        <n v="68000"/>
        <n v="4700"/>
        <n v="12444"/>
        <n v="2820"/>
        <n v="12800"/>
        <n v="1400"/>
        <n v="10500"/>
        <n v="22400"/>
        <n v="3300"/>
        <n v="60000"/>
        <n v="94875"/>
        <n v="8888"/>
        <n v="39000"/>
        <n v="550"/>
        <n v="1010"/>
        <n v="512"/>
        <n v="800"/>
        <n v="220000"/>
        <n v="37956"/>
        <n v="550000"/>
        <n v="74997"/>
        <n v="10000000"/>
        <n v="4480"/>
        <n v="65108"/>
        <n v="24500"/>
        <n v="97000"/>
        <n v="7175"/>
        <n v="12001"/>
        <n v="1150"/>
        <n v="3405"/>
        <n v="3870"/>
        <n v="240000"/>
        <n v="88888"/>
        <n v="11180"/>
        <n v="125000"/>
        <n v="780"/>
        <n v="13803"/>
        <n v="515"/>
        <n v="2500000"/>
        <n v="450000"/>
        <n v="11999"/>
        <n v="70"/>
        <n v="28888"/>
        <n v="90000"/>
        <n v="57000"/>
        <n v="320000"/>
        <n v="175000"/>
        <n v="23000"/>
        <n v="48500"/>
        <n v="27500"/>
        <n v="1900"/>
        <n v="8200"/>
        <n v="40"/>
        <n v="47000"/>
        <n v="3600"/>
        <n v="2220"/>
        <n v="2987"/>
        <n v="4444"/>
        <n v="700"/>
        <n v="4290"/>
        <n v="17500"/>
        <n v="3759"/>
        <n v="1700"/>
        <n v="2750"/>
        <n v="17482"/>
        <n v="1600"/>
        <n v="1100"/>
        <n v="10"/>
        <n v="27800"/>
        <n v="1450"/>
        <n v="8800"/>
        <n v="3152"/>
        <n v="2100"/>
        <n v="3780"/>
        <n v="3750"/>
        <n v="2900"/>
        <n v="16000"/>
        <n v="3900"/>
        <n v="9500"/>
        <n v="49000"/>
        <n v="7777"/>
        <n v="55650"/>
        <n v="2700"/>
        <n v="172889"/>
        <n v="104219"/>
        <n v="894700"/>
        <n v="9999"/>
        <n v="93500"/>
        <n v="115250"/>
        <n v="1550"/>
        <n v="7501"/>
        <n v="1328"/>
        <n v="4600"/>
        <n v="4336"/>
        <n v="199"/>
        <n v="100"/>
        <n v="54000"/>
        <n v="12999"/>
        <n v="900000"/>
        <n v="88000"/>
        <n v="4190"/>
        <n v="9300"/>
        <n v="6750"/>
        <n v="5200"/>
        <n v="8750"/>
        <n v="21000"/>
        <n v="2658"/>
        <n v="4800"/>
        <n v="16300"/>
        <n v="16700"/>
        <n v="26500"/>
        <n v="16350"/>
        <n v="19800"/>
        <n v="7534"/>
        <n v="911"/>
        <n v="6700"/>
        <n v="18800"/>
        <n v="12516"/>
        <n v="11500"/>
        <n v="180000"/>
        <n v="5800"/>
        <n v="462000"/>
        <n v="48000"/>
        <n v="10115"/>
        <n v="133000"/>
        <n v="1680"/>
        <n v="4900"/>
        <n v="5875"/>
        <n v="660"/>
        <n v="42000"/>
        <n v="32360"/>
        <n v="6999"/>
        <n v="3700"/>
        <n v="25"/>
        <n v="110"/>
        <n v="82000"/>
        <n v="2725"/>
        <n v="4950"/>
        <n v="18950"/>
        <n v="1750"/>
        <n v="37000"/>
        <n v="25000000"/>
        <n v="44250"/>
        <n v="32000"/>
        <n v="2400"/>
        <n v="52000"/>
        <n v="37500"/>
        <n v="43500"/>
        <n v="19000"/>
        <n v="2350"/>
        <n v="2250"/>
        <n v="20"/>
        <n v="4300"/>
        <n v="12100"/>
        <n v="1897"/>
        <n v="3333"/>
        <n v="516"/>
        <n v="6900"/>
        <n v="3800"/>
        <n v="80"/>
        <n v="7900"/>
        <n v="5105"/>
        <n v="5050"/>
        <n v="16500"/>
        <n v="3265"/>
        <n v="2880"/>
        <n v="10050"/>
        <n v="4200"/>
        <n v="32500"/>
        <n v="33000"/>
        <n v="46260"/>
        <n v="15500"/>
        <n v="22500"/>
        <n v="5555.55"/>
        <n v="160000"/>
        <n v="280"/>
        <n v="60"/>
        <n v="3350"/>
        <n v="4575"/>
        <n v="9072"/>
        <n v="451"/>
        <n v="6350"/>
        <n v="99000"/>
        <n v="42500"/>
        <n v="666"/>
        <n v="390000"/>
        <n v="125"/>
        <n v="2550"/>
        <n v="89200"/>
        <n v="400000"/>
        <n v="198000"/>
        <n v="133800"/>
        <n v="31000"/>
        <n v="1570.79"/>
        <n v="7200"/>
        <n v="32768"/>
        <n v="78000"/>
        <n v="1385"/>
        <n v="98000"/>
        <n v="2560"/>
        <n v="261962"/>
        <n v="495"/>
        <n v="71500"/>
        <n v="179000"/>
        <n v="35500"/>
        <n v="372625"/>
        <n v="56000"/>
        <n v="150"/>
        <n v="153"/>
        <n v="5494"/>
        <n v="5"/>
        <n v="420"/>
        <n v="19500"/>
        <n v="8012"/>
        <n v="1"/>
        <n v="3950"/>
        <n v="480"/>
        <n v="4589"/>
        <n v="9800"/>
        <n v="6450"/>
        <n v="1964.47"/>
        <n v="10557"/>
        <n v="474900"/>
        <n v="18900"/>
        <n v="128"/>
        <n v="850000"/>
        <n v="86350"/>
        <n v="510000"/>
        <n v="124000"/>
        <n v="16870"/>
        <n v="140000"/>
        <n v="117000"/>
        <n v="42850"/>
        <n v="1570"/>
        <n v="3675"/>
        <n v="745"/>
        <n v="9041"/>
        <n v="22765"/>
        <n v="2001"/>
        <n v="839"/>
        <n v="1070"/>
        <n v="930"/>
        <n v="347"/>
        <n v="280000"/>
        <n v="51000"/>
        <n v="38888"/>
        <n v="8000000"/>
        <n v="2"/>
        <n v="3910"/>
        <n v="2468"/>
        <n v="5999"/>
        <n v="1999"/>
        <n v="3274"/>
        <n v="39400"/>
        <n v="19980"/>
        <n v="530"/>
        <n v="2888"/>
        <n v="11200"/>
        <n v="9600"/>
        <n v="14440"/>
        <n v="1850"/>
        <n v="3100"/>
        <n v="5000000"/>
        <n v="30000000"/>
        <n v="116000"/>
        <n v="1350"/>
        <n v="7214"/>
        <n v="10600"/>
        <n v="8300"/>
        <n v="2800000"/>
        <n v="1333666"/>
        <n v="4059"/>
        <n v="225000"/>
        <n v="14920"/>
        <n v="48725"/>
        <n v="4100"/>
        <n v="5845"/>
        <n v="109225"/>
        <n v="1300000"/>
        <n v="800000"/>
        <n v="777"/>
        <n v="3000000"/>
        <n v="5862"/>
        <n v="12200"/>
        <n v="4999"/>
        <n v="101"/>
        <n v="11737"/>
        <n v="1050"/>
        <n v="3871"/>
        <n v="7750"/>
        <n v="978"/>
        <n v="1650"/>
        <n v="1551"/>
        <n v="1395"/>
        <n v="960"/>
        <n v="675"/>
        <n v="773"/>
        <n v="315"/>
        <n v="1960"/>
        <n v="740"/>
        <n v="17100"/>
        <n v="225"/>
        <n v="620"/>
        <n v="220"/>
        <n v="333"/>
        <n v="2827"/>
        <n v="3550"/>
        <n v="2413"/>
        <n v="13111"/>
        <n v="375000"/>
        <n v="2885"/>
        <n v="3255"/>
        <n v="17600"/>
        <n v="2825"/>
        <n v="678"/>
        <n v="11140"/>
        <n v="1930"/>
        <n v="575"/>
        <n v="6048"/>
        <n v="23900"/>
        <n v="13500"/>
        <n v="5600"/>
        <n v="8880"/>
        <n v="525"/>
        <n v="3495"/>
        <n v="2224"/>
        <n v="270"/>
      </sharedItems>
    </cacheField>
    <cacheField name="pledged" numFmtId="164">
      <sharedItems containsSemiMixedTypes="0" containsString="0" containsNumber="1" minValue="0" maxValue="2344134.67" count="2548">
        <n v="11633"/>
        <n v="14653"/>
        <n v="525"/>
        <n v="10390"/>
        <n v="54116.28"/>
        <n v="4390"/>
        <n v="8519"/>
        <n v="9110"/>
        <n v="3501.52"/>
        <n v="629.99"/>
        <n v="3015"/>
        <n v="6025"/>
        <n v="49588"/>
        <n v="5599"/>
        <n v="6056"/>
        <n v="2132"/>
        <n v="12029"/>
        <n v="1510"/>
        <n v="31896.33"/>
        <n v="1235"/>
        <n v="2004"/>
        <n v="20190"/>
        <n v="410"/>
        <n v="2370"/>
        <n v="38082.69"/>
        <n v="800"/>
        <n v="1940"/>
        <n v="22345"/>
        <n v="12042"/>
        <n v="3700"/>
        <n v="4051.99"/>
        <n v="13"/>
        <n v="28520"/>
        <n v="5360"/>
        <n v="3392"/>
        <n v="1665"/>
        <n v="8529"/>
        <n v="40357"/>
        <n v="2751"/>
        <n v="32745"/>
        <n v="2027"/>
        <n v="2000"/>
        <n v="19860"/>
        <n v="30866"/>
        <n v="6000"/>
        <n v="8750"/>
        <n v="5380.55"/>
        <n v="2159"/>
        <n v="12000"/>
        <n v="600"/>
        <n v="14082"/>
        <n v="11621"/>
        <n v="3289"/>
        <n v="10100"/>
        <n v="11090"/>
        <n v="8581"/>
        <n v="15285"/>
        <n v="10291"/>
        <n v="20025.14"/>
        <n v="4648.33"/>
        <n v="7415"/>
        <n v="4642"/>
        <n v="2270.37"/>
        <n v="2080"/>
        <n v="7527"/>
        <n v="2372"/>
        <n v="2325"/>
        <n v="763"/>
        <n v="11094.23"/>
        <n v="636"/>
        <n v="2231"/>
        <n v="2385"/>
        <n v="900"/>
        <n v="564.66"/>
        <n v="4040"/>
        <n v="460"/>
        <n v="1570"/>
        <n v="1351"/>
        <n v="1651"/>
        <n v="12870"/>
        <n v="1485"/>
        <n v="4000.5"/>
        <n v="205"/>
        <n v="500"/>
        <n v="1506"/>
        <n v="6388"/>
        <n v="2615"/>
        <n v="3600"/>
        <n v="6904"/>
        <n v="502"/>
        <n v="5260"/>
        <n v="1106"/>
        <n v="260"/>
        <n v="1720"/>
        <n v="425"/>
        <n v="3400"/>
        <n v="1590.29"/>
        <n v="5000"/>
        <n v="3500"/>
        <n v="7665"/>
        <n v="1367"/>
        <n v="2363"/>
        <n v="5025"/>
        <n v="7685"/>
        <n v="2195"/>
        <n v="1700"/>
        <n v="5410"/>
        <n v="5200"/>
        <n v="7050"/>
        <n v="3100"/>
        <n v="632"/>
        <n v="3978"/>
        <n v="4522.22"/>
        <n v="5651.58"/>
        <n v="3398.1"/>
        <n v="10"/>
        <n v="1"/>
        <n v="0"/>
        <n v="151"/>
        <n v="70"/>
        <n v="1387"/>
        <n v="190"/>
        <n v="1867"/>
        <n v="7655"/>
        <n v="403"/>
        <n v="4712"/>
        <n v="1293"/>
        <n v="2070"/>
        <n v="338"/>
        <n v="115"/>
        <n v="40"/>
        <n v="92"/>
        <n v="30112"/>
        <n v="140"/>
        <n v="30"/>
        <n v="359"/>
        <n v="81"/>
        <n v="1785"/>
        <n v="8"/>
        <n v="5"/>
        <n v="435"/>
        <n v="640"/>
        <n v="3000"/>
        <n v="11"/>
        <n v="325"/>
        <n v="560"/>
        <n v="1297"/>
        <n v="180"/>
        <n v="200"/>
        <n v="401"/>
        <n v="722"/>
        <n v="4482"/>
        <n v="51"/>
        <n v="2200"/>
        <n v="345"/>
        <n v="50"/>
        <n v="250"/>
        <n v="17"/>
        <n v="3"/>
        <n v="1465"/>
        <n v="262"/>
        <n v="279"/>
        <n v="1571.55"/>
        <n v="380"/>
        <n v="746"/>
        <n v="152165"/>
        <n v="1300"/>
        <n v="2130"/>
        <n v="3030"/>
        <n v="2230"/>
        <n v="20"/>
        <n v="27849.22"/>
        <n v="11943"/>
        <n v="100"/>
        <n v="8815"/>
        <n v="360"/>
        <n v="130"/>
        <n v="60"/>
        <n v="110"/>
        <n v="16145.12"/>
        <n v="41000"/>
        <n v="14750"/>
        <n v="25648"/>
        <n v="3981.5"/>
        <n v="5186"/>
        <n v="15273"/>
        <n v="6705"/>
        <n v="86133"/>
        <n v="11292"/>
        <n v="31675"/>
        <n v="4395"/>
        <n v="9228"/>
        <n v="1511"/>
        <n v="28067.34"/>
        <n v="8538.66"/>
        <n v="18083"/>
        <n v="37354.269999999997"/>
        <n v="57342"/>
        <n v="98953.42"/>
        <n v="10640"/>
        <n v="21480"/>
        <n v="29520.27"/>
        <n v="5910"/>
        <n v="5555"/>
        <n v="1455"/>
        <n v="12965.44"/>
        <n v="5570"/>
        <n v="147233.76999999999"/>
        <n v="3510"/>
        <n v="31404"/>
        <n v="5323.01"/>
        <n v="5388.79"/>
        <n v="6240"/>
        <n v="21679"/>
        <n v="5904"/>
        <n v="71748"/>
        <n v="40594"/>
        <n v="26744.11"/>
        <n v="117108"/>
        <n v="6632.32"/>
        <n v="45535"/>
        <n v="20569.05"/>
        <n v="41850.46"/>
        <n v="32035.51"/>
        <n v="16373"/>
        <n v="26445"/>
        <n v="51605.31"/>
        <n v="15723"/>
        <n v="4800.8"/>
        <n v="6001"/>
        <n v="76130.2"/>
        <n v="26360"/>
        <n v="66554.559999999998"/>
        <n v="29681.55"/>
        <n v="20128"/>
        <n v="137254.84"/>
        <n v="17895.25"/>
        <n v="25430.66"/>
        <n v="15435.55"/>
        <n v="10046"/>
        <n v="4124"/>
        <n v="7876"/>
        <n v="9775"/>
        <n v="2929"/>
        <n v="24490"/>
        <n v="12668"/>
        <n v="21410"/>
        <n v="1041.29"/>
        <n v="20820.330000000002"/>
        <n v="8950"/>
        <n v="17805"/>
        <n v="3851.5"/>
        <n v="25312"/>
        <n v="17066"/>
        <n v="30241"/>
        <n v="14166"/>
        <n v="5634"/>
        <n v="21316"/>
        <n v="35932"/>
        <n v="26978"/>
        <n v="6646"/>
        <n v="8636"/>
        <n v="52198"/>
        <n v="169394.6"/>
        <n v="5456"/>
        <n v="77710.8"/>
        <n v="10550"/>
        <n v="35640"/>
        <n v="42642"/>
        <n v="113015"/>
        <n v="50091"/>
        <n v="10119"/>
        <n v="8735"/>
        <n v="29209.78"/>
        <n v="3035.05"/>
        <n v="16520.04"/>
        <n v="6485"/>
        <n v="43758"/>
        <n v="3735"/>
        <n v="55201.52"/>
        <n v="30608.59"/>
        <n v="34198"/>
        <n v="17875"/>
        <n v="17028.88"/>
        <n v="44636.2"/>
        <n v="10300"/>
        <n v="12007.18"/>
        <n v="28690"/>
        <n v="43296"/>
        <n v="11656"/>
        <n v="63460.18"/>
        <n v="3638"/>
        <n v="40690"/>
        <n v="7701.93"/>
        <n v="26100"/>
        <n v="51544"/>
        <n v="25375"/>
        <n v="12165"/>
        <n v="38876.949999999997"/>
        <n v="9044"/>
        <n v="7711.3"/>
        <n v="15596"/>
        <n v="38500"/>
        <n v="10335.01"/>
        <n v="13014"/>
        <n v="7160.12"/>
        <n v="30505"/>
        <n v="171253"/>
        <n v="376"/>
        <n v="8000"/>
        <n v="7839"/>
        <n v="2596"/>
        <n v="13728"/>
        <n v="3353"/>
        <n v="17412"/>
        <n v="5660"/>
        <n v="26182.5"/>
        <n v="1535"/>
        <n v="2065"/>
        <n v="22421"/>
        <n v="26495.5"/>
        <n v="601"/>
        <n v="81316"/>
        <n v="6308"/>
        <n v="123444.12"/>
        <n v="1000"/>
        <n v="20122"/>
        <n v="18667"/>
        <n v="55223"/>
        <n v="5259"/>
        <n v="10804.45"/>
        <n v="16000"/>
        <n v="12929.35"/>
        <n v="9387"/>
        <n v="21361"/>
        <n v="11230.25"/>
        <n v="51906"/>
        <n v="2833"/>
        <n v="5263"/>
        <n v="36082"/>
        <n v="3036"/>
        <n v="3015.73"/>
        <n v="2031"/>
        <n v="6086.26"/>
        <n v="684"/>
        <n v="1283"/>
        <n v="30315"/>
        <n v="3171"/>
        <n v="13451"/>
        <n v="19028"/>
        <n v="1430.06"/>
        <n v="1202.17"/>
        <n v="10526"/>
        <n v="22542"/>
        <n v="8035"/>
        <n v="14.5"/>
        <n v="301"/>
        <n v="430"/>
        <n v="153"/>
        <n v="203.9"/>
        <n v="6"/>
        <n v="133"/>
        <n v="676"/>
        <n v="24"/>
        <n v="415"/>
        <n v="570"/>
        <n v="125"/>
        <n v="1876"/>
        <n v="6691"/>
        <n v="2"/>
        <n v="766"/>
        <n v="82.01"/>
        <n v="45"/>
        <n v="396"/>
        <n v="480"/>
        <n v="26"/>
        <n v="82"/>
        <n v="61"/>
        <n v="821"/>
        <n v="25"/>
        <n v="1250"/>
        <n v="138"/>
        <n v="76"/>
        <n v="4315"/>
        <n v="6541"/>
        <n v="141"/>
        <n v="861"/>
        <n v="4906.59"/>
        <n v="4884"/>
        <n v="7764"/>
        <n v="1830"/>
        <n v="7530"/>
        <n v="149"/>
        <n v="8315.01"/>
        <n v="215"/>
        <n v="31"/>
        <n v="2994"/>
        <n v="1910"/>
        <n v="230"/>
        <n v="114"/>
        <n v="335"/>
        <n v="52"/>
        <n v="400"/>
        <n v="150"/>
        <n v="6962"/>
        <n v="24651"/>
        <n v="2746"/>
        <n v="5105"/>
        <n v="5232"/>
        <n v="3440"/>
        <n v="6030"/>
        <n v="3803.55"/>
        <n v="1710"/>
        <n v="10085"/>
        <n v="1330"/>
        <n v="1565"/>
        <n v="3670"/>
        <n v="4000"/>
        <n v="12325"/>
        <n v="15700"/>
        <n v="2050"/>
        <n v="3902.5"/>
        <n v="2410"/>
        <n v="15121"/>
        <n v="503.22"/>
        <n v="13692"/>
        <n v="9"/>
        <n v="68"/>
        <n v="35"/>
        <n v="3781"/>
        <n v="123"/>
        <n v="1416"/>
        <n v="1366"/>
        <n v="12"/>
        <n v="55"/>
        <n v="245"/>
        <n v="142"/>
        <n v="106"/>
        <n v="346"/>
        <n v="80"/>
        <n v="259"/>
        <n v="14"/>
        <n v="175"/>
        <n v="56"/>
        <n v="2725"/>
        <n v="223"/>
        <n v="426"/>
        <n v="850"/>
        <n v="590.02"/>
        <n v="131"/>
        <n v="1461"/>
        <n v="12818"/>
        <n v="300"/>
        <n v="261"/>
        <n v="341"/>
        <n v="4345"/>
        <n v="90"/>
        <n v="350"/>
        <n v="690"/>
        <n v="1245"/>
        <n v="4"/>
        <n v="18"/>
        <n v="101"/>
        <n v="47665"/>
        <n v="292097"/>
        <n v="26452"/>
        <n v="75029.48"/>
        <n v="5574"/>
        <n v="1055.01"/>
        <n v="2141"/>
        <n v="44388"/>
        <n v="3499"/>
        <n v="1686"/>
        <n v="25132"/>
        <n v="3014"/>
        <n v="106084.5"/>
        <n v="32075"/>
        <n v="11751"/>
        <n v="10678"/>
        <n v="18855"/>
        <n v="30177"/>
        <n v="3017"/>
        <n v="1529"/>
        <n v="95"/>
        <n v="156"/>
        <n v="700"/>
        <n v="904"/>
        <n v="1864"/>
        <n v="5010"/>
        <n v="43015"/>
        <n v="26349"/>
        <n v="11828"/>
        <n v="10814"/>
        <n v="15"/>
        <n v="891"/>
        <n v="1471"/>
        <n v="12792"/>
        <n v="1108"/>
        <n v="8827"/>
        <n v="19434"/>
        <n v="53"/>
        <n v="298"/>
        <n v="23948"/>
        <n v="553"/>
        <n v="3550"/>
        <n v="14598"/>
        <n v="115297.5"/>
        <n v="2468"/>
        <n v="1306"/>
        <n v="35338"/>
        <n v="590"/>
        <n v="2319"/>
        <n v="15390"/>
        <n v="107148.74"/>
        <n v="6118"/>
        <n v="4622.01"/>
        <n v="837"/>
        <n v="481"/>
        <n v="977"/>
        <n v="53670.6"/>
        <n v="8837"/>
        <n v="33791"/>
        <n v="105"/>
        <n v="199"/>
        <n v="2249"/>
        <n v="1389"/>
        <n v="715"/>
        <n v="305"/>
        <n v="194"/>
        <n v="2735"/>
        <n v="10013"/>
        <n v="33006"/>
        <n v="5469"/>
        <n v="7383.01"/>
        <n v="20070"/>
        <n v="2535"/>
        <n v="5443"/>
        <n v="7917.45"/>
        <n v="5226"/>
        <n v="26438"/>
        <n v="6300"/>
        <n v="64"/>
        <n v="3012"/>
        <n v="10670"/>
        <n v="53771"/>
        <n v="11345"/>
        <n v="6120"/>
        <n v="1601"/>
        <n v="9500"/>
        <n v="3222"/>
        <n v="13293.8"/>
        <n v="1550"/>
        <n v="814"/>
        <n v="5116"/>
        <n v="3976"/>
        <n v="3318"/>
        <n v="7003"/>
        <n v="2005"/>
        <n v="10556"/>
        <n v="4559"/>
        <n v="3555"/>
        <n v="5585"/>
        <n v="12800"/>
        <n v="2075"/>
        <n v="2547.69"/>
        <n v="824"/>
        <n v="595"/>
        <n v="2550"/>
        <n v="5096"/>
        <n v="235"/>
        <n v="2521"/>
        <n v="177"/>
        <n v="1656"/>
        <n v="32"/>
        <n v="351"/>
        <n v="170"/>
        <n v="3598"/>
        <n v="21"/>
        <n v="1040"/>
        <n v="1065.23"/>
        <n v="2222"/>
        <n v="1025"/>
        <n v="903.14"/>
        <n v="7140"/>
        <n v="1370"/>
        <n v="2035.05"/>
        <n v="1860"/>
        <n v="14437.46"/>
        <n v="7790"/>
        <n v="2511.11"/>
        <n v="2826.43"/>
        <n v="8425"/>
        <n v="15650"/>
        <n v="10135"/>
        <n v="3226"/>
        <n v="4021"/>
        <n v="5001"/>
        <n v="2282"/>
        <n v="2230.4299999999998"/>
        <n v="6080"/>
        <n v="2835"/>
        <n v="5500"/>
        <n v="3150"/>
        <n v="8355"/>
        <n v="4205"/>
        <n v="4500"/>
        <n v="4151"/>
        <n v="1575"/>
        <n v="911"/>
        <n v="2399.94"/>
        <n v="1273"/>
        <n v="4280"/>
        <n v="8058.55"/>
        <n v="2056.66"/>
        <n v="545"/>
        <n v="2681"/>
        <n v="17482"/>
        <n v="3575"/>
        <n v="1436"/>
        <n v="2150.1"/>
        <n v="12554"/>
        <n v="5580"/>
        <n v="310"/>
        <n v="1391"/>
        <n v="520"/>
        <n v="1941"/>
        <n v="15091.06"/>
        <n v="6100"/>
        <n v="7206"/>
        <n v="2345"/>
        <n v="5046.5200000000004"/>
        <n v="3045"/>
        <n v="2908"/>
        <n v="5830.83"/>
        <n v="12041.66"/>
        <n v="5066"/>
        <n v="2608"/>
        <n v="8014"/>
        <n v="5824"/>
        <n v="6019.01"/>
        <n v="1342.01"/>
        <n v="4796"/>
        <n v="6207"/>
        <n v="2609"/>
        <n v="3674"/>
        <n v="32865.300000000003"/>
        <n v="1500"/>
        <n v="1200"/>
        <n v="1728.07"/>
        <n v="4187"/>
        <n v="2540"/>
        <n v="2700"/>
        <n v="1201"/>
        <n v="62"/>
        <n v="65"/>
        <n v="730"/>
        <n v="1286"/>
        <n v="644"/>
        <n v="113"/>
        <n v="302"/>
        <n v="2001"/>
        <n v="750"/>
        <n v="72"/>
        <n v="2360.3200000000002"/>
        <n v="2445"/>
        <n v="7834"/>
        <n v="195"/>
        <n v="3200"/>
        <n v="280"/>
        <n v="160"/>
        <n v="196"/>
        <n v="1982"/>
        <n v="375"/>
        <n v="4635"/>
        <n v="5680"/>
        <n v="330"/>
        <n v="327"/>
        <n v="1381"/>
        <n v="120"/>
        <n v="1520"/>
        <n v="1544"/>
        <n v="1161"/>
        <n v="668"/>
        <n v="289"/>
        <n v="6663"/>
        <n v="2484"/>
        <n v="286"/>
        <n v="273"/>
        <n v="1402"/>
        <n v="19195"/>
        <n v="19572"/>
        <n v="126"/>
        <n v="6511"/>
        <n v="16984"/>
        <n v="233"/>
        <n v="881"/>
        <n v="19430"/>
        <n v="25655"/>
        <n v="40079"/>
        <n v="712"/>
        <n v="377"/>
        <n v="879"/>
        <n v="1776"/>
        <n v="3562"/>
        <n v="14000"/>
        <n v="2296"/>
        <n v="226"/>
        <n v="6925"/>
        <n v="411"/>
        <n v="2607"/>
        <n v="2889"/>
        <n v="909"/>
        <n v="97273"/>
        <n v="28986.16"/>
        <n v="1486"/>
        <n v="30751"/>
        <n v="1888"/>
        <n v="6610"/>
        <n v="1677"/>
        <n v="212"/>
        <n v="467"/>
        <n v="17561"/>
        <n v="4669"/>
        <n v="726"/>
        <n v="35135"/>
        <n v="11683"/>
        <n v="19824"/>
        <n v="2960"/>
        <n v="3211"/>
        <n v="20552"/>
        <n v="150102"/>
        <n v="234"/>
        <n v="13296"/>
        <n v="6565"/>
        <n v="220"/>
        <n v="75"/>
        <n v="1076751.05"/>
        <n v="8632"/>
        <n v="3060"/>
        <n v="240"/>
        <n v="2842"/>
        <n v="57197"/>
        <n v="621"/>
        <n v="21300"/>
        <n v="3186"/>
        <n v="10554.11"/>
        <n v="2298"/>
        <n v="4743"/>
        <n v="23727.55"/>
        <n v="76949.820000000007"/>
        <n v="7000.58"/>
        <n v="7733"/>
        <n v="11727"/>
        <n v="11176"/>
        <n v="6842"/>
        <n v="10740"/>
        <n v="5858.84"/>
        <n v="6500.09"/>
        <n v="4952"/>
        <n v="5056.22"/>
        <n v="1021"/>
        <n v="2180"/>
        <n v="641"/>
        <n v="8537"/>
        <n v="266"/>
        <n v="8077"/>
        <n v="5051"/>
        <n v="3407"/>
        <n v="47074"/>
        <n v="7344"/>
        <n v="678"/>
        <n v="1821"/>
        <n v="1026"/>
        <n v="6382.34"/>
        <n v="1174"/>
        <n v="42.25"/>
        <n v="3294.01"/>
        <n v="25174"/>
        <n v="2152"/>
        <n v="47"/>
        <n v="1803"/>
        <n v="41"/>
        <n v="243"/>
        <n v="2971"/>
        <n v="1431"/>
        <n v="165"/>
        <n v="732.5"/>
        <n v="255"/>
        <n v="31272.92"/>
        <n v="178.52"/>
        <n v="83"/>
        <n v="109"/>
        <n v="29"/>
        <n v="585"/>
        <n v="1438"/>
        <n v="270"/>
        <n v="9875"/>
        <n v="186"/>
        <n v="530"/>
        <n v="73"/>
        <n v="252"/>
        <n v="188"/>
        <n v="1155"/>
        <n v="2070.5"/>
        <n v="2871"/>
        <n v="979"/>
        <n v="1020"/>
        <n v="886"/>
        <n v="5875"/>
        <n v="42"/>
        <n v="23086"/>
        <n v="13180"/>
        <n v="8005"/>
        <n v="9111"/>
        <n v="9700"/>
        <n v="675"/>
        <n v="2945"/>
        <n v="290"/>
        <n v="21831"/>
        <n v="40280"/>
        <n v="13500"/>
        <n v="39137"/>
        <n v="37994"/>
        <n v="9121"/>
        <n v="2693"/>
        <n v="6029"/>
        <n v="6146.27"/>
        <n v="49811"/>
        <n v="16700"/>
        <n v="13383"/>
        <n v="13112"/>
        <n v="1035"/>
        <n v="17396"/>
        <n v="15530"/>
        <n v="6360"/>
        <n v="50863"/>
        <n v="1011"/>
        <n v="6645"/>
        <n v="2636"/>
        <n v="39304.01"/>
        <n v="20398"/>
        <n v="27189"/>
        <n v="15505"/>
        <n v="26024"/>
        <n v="15565"/>
        <n v="2451.0100000000002"/>
        <n v="11215"/>
        <n v="22197"/>
        <n v="1060"/>
        <n v="132"/>
        <n v="1937"/>
        <n v="116"/>
        <n v="210"/>
        <n v="178"/>
        <n v="241"/>
        <n v="2537"/>
        <n v="1691"/>
        <n v="2076"/>
        <n v="2405"/>
        <n v="2340"/>
        <n v="4275"/>
        <n v="3791"/>
        <n v="5222"/>
        <n v="60046"/>
        <n v="6108"/>
        <n v="4818"/>
        <n v="30383.32"/>
        <n v="13323"/>
        <n v="6071"/>
        <n v="35389.129999999997"/>
        <n v="16210"/>
        <n v="25577.56"/>
        <n v="2606"/>
        <n v="3751"/>
        <n v="2025"/>
        <n v="8152"/>
        <n v="1082"/>
        <n v="4170.17"/>
        <n v="9545"/>
        <n v="22396"/>
        <n v="20426"/>
        <n v="11472"/>
        <n v="7635"/>
        <n v="5300"/>
        <n v="4140"/>
        <n v="38743.839999999997"/>
        <n v="24321.1"/>
        <n v="3132.63"/>
        <n v="15918.65"/>
        <n v="10071"/>
        <n v="13864.17"/>
        <n v="16636.78"/>
        <n v="7750"/>
        <n v="18542"/>
        <n v="2110.5"/>
        <n v="2020"/>
        <n v="2033"/>
        <n v="1625"/>
        <n v="605"/>
        <n v="4018"/>
        <n v="3800"/>
        <n v="4371"/>
        <n v="1870"/>
        <n v="15335"/>
        <n v="610"/>
        <n v="2549"/>
        <n v="21905"/>
        <n v="2093"/>
        <n v="4340"/>
        <n v="4050"/>
        <n v="2055"/>
        <n v="2500"/>
        <n v="4559.13"/>
        <n v="15851"/>
        <n v="7793"/>
        <n v="71771"/>
        <n v="5757"/>
        <n v="1136"/>
        <n v="12879"/>
        <n v="80070"/>
        <n v="28"/>
        <n v="12446"/>
        <n v="2028"/>
        <n v="40404"/>
        <n v="11467"/>
        <n v="6130"/>
        <n v="876"/>
        <n v="503"/>
        <n v="6019"/>
        <n v="1332"/>
        <n v="4920"/>
        <n v="486"/>
        <n v="1130"/>
        <n v="1705"/>
        <n v="1748"/>
        <n v="408"/>
        <n v="7873"/>
        <n v="3417"/>
        <n v="14303"/>
        <n v="4940"/>
        <n v="84947"/>
        <n v="24691"/>
        <n v="991"/>
        <n v="3317"/>
        <n v="17590"/>
        <n v="51149"/>
        <n v="5666"/>
        <n v="7219"/>
        <n v="2555"/>
        <n v="5985"/>
        <n v="10210"/>
        <n v="5202.5"/>
        <n v="20253"/>
        <n v="13614"/>
        <n v="1336"/>
        <n v="1563"/>
        <n v="3067"/>
        <n v="6215.56"/>
        <n v="2506"/>
        <n v="3350"/>
        <n v="764"/>
        <n v="2598"/>
        <n v="7559"/>
        <n v="1091"/>
        <n v="49830"/>
        <n v="7520"/>
        <n v="9486.69"/>
        <n v="5713"/>
        <n v="5535"/>
        <n v="34090.629999999997"/>
        <n v="1555"/>
        <n v="7495"/>
        <n v="620"/>
        <n v="10501"/>
        <n v="6853"/>
        <n v="9342"/>
        <n v="4067"/>
        <n v="11160"/>
        <n v="5355"/>
        <n v="8349"/>
        <n v="4673"/>
        <n v="4343"/>
        <n v="8832.49"/>
        <n v="875"/>
        <n v="5465"/>
        <n v="6740.37"/>
        <n v="727"/>
        <n v="3055"/>
        <n v="551"/>
        <n v="2841"/>
        <n v="10235"/>
        <n v="916"/>
        <n v="3916"/>
        <n v="6438"/>
        <n v="11385"/>
        <n v="4826"/>
        <n v="11353"/>
        <n v="586"/>
        <n v="12413"/>
        <n v="2729"/>
        <n v="4103"/>
        <n v="7"/>
        <n v="320"/>
        <n v="445"/>
        <n v="1527"/>
        <n v="419"/>
        <n v="5431"/>
        <n v="805"/>
        <n v="8190"/>
        <n v="77"/>
        <n v="807"/>
        <n v="145"/>
        <n v="15186.69"/>
        <n v="4340.7"/>
        <n v="8160"/>
        <n v="136924.35"/>
        <n v="17260.37"/>
        <n v="46032"/>
        <n v="9725"/>
        <n v="47978"/>
        <n v="1877"/>
        <n v="33229"/>
        <n v="34676"/>
        <n v="1807.74"/>
        <n v="3368"/>
        <n v="28300.45"/>
        <n v="39693.279999999999"/>
        <n v="33393"/>
        <n v="590807.11"/>
        <n v="2198"/>
        <n v="58520.2"/>
        <n v="48"/>
        <n v="895"/>
        <n v="57"/>
        <n v="701"/>
        <n v="86492"/>
        <n v="22318"/>
        <n v="4045.93"/>
        <n v="18066"/>
        <n v="16573"/>
        <n v="1671"/>
        <n v="2580"/>
        <n v="20491"/>
        <n v="21637.22"/>
        <n v="16165.6"/>
        <n v="15651"/>
        <n v="19557"/>
        <n v="12001.5"/>
        <n v="26619"/>
        <n v="471567"/>
        <n v="18472"/>
        <n v="24297"/>
        <n v="30805"/>
        <n v="9302.75"/>
        <n v="18625"/>
        <n v="40055"/>
        <n v="60450.1"/>
        <n v="23096"/>
        <n v="6210"/>
        <n v="4524.1499999999996"/>
        <n v="27675"/>
        <n v="3865.55"/>
        <n v="8447"/>
        <n v="19129"/>
        <n v="47189"/>
        <n v="4135"/>
        <n v="24201"/>
        <n v="65313"/>
        <n v="31330"/>
        <n v="5297"/>
        <n v="30037.01"/>
        <n v="21588"/>
        <n v="7184"/>
        <n v="27197.22"/>
        <n v="17680"/>
        <n v="2115"/>
        <n v="677"/>
        <n v="94"/>
        <n v="67"/>
        <n v="85"/>
        <n v="6375"/>
        <n v="3410"/>
        <n v="506"/>
        <n v="2291"/>
        <n v="650"/>
        <n v="93"/>
        <n v="1580"/>
        <n v="4092"/>
        <n v="367"/>
        <n v="2706.23"/>
        <n v="1502.5"/>
        <n v="2000.66"/>
        <n v="3419"/>
        <n v="6041.6"/>
        <n v="8080.33"/>
        <n v="14511"/>
        <n v="1215"/>
        <n v="1775"/>
        <n v="5437"/>
        <n v="1001"/>
        <n v="550"/>
        <n v="1015"/>
        <n v="5135"/>
        <n v="9130"/>
        <n v="10420"/>
        <n v="1576"/>
        <n v="6060"/>
        <n v="7019"/>
        <n v="758"/>
        <n v="1180"/>
        <n v="11650"/>
        <n v="8095"/>
        <n v="4037"/>
        <n v="6220"/>
        <n v="10610"/>
        <n v="15591"/>
        <n v="4065"/>
        <n v="10000"/>
        <n v="2010"/>
        <n v="4660"/>
        <n v="519"/>
        <n v="1050"/>
        <n v="1800"/>
        <n v="679.44"/>
        <n v="6235"/>
        <n v="10950"/>
        <n v="5540"/>
        <n v="2204"/>
        <n v="5236"/>
        <n v="2881"/>
        <n v="3822.33"/>
        <n v="2831"/>
        <n v="2015"/>
        <n v="4530"/>
        <n v="8711.52"/>
        <n v="1319"/>
        <n v="2143"/>
        <n v="7525.12"/>
        <n v="26233.45"/>
        <n v="7934"/>
        <n v="564"/>
        <n v="1003"/>
        <n v="8098"/>
        <n v="8211"/>
        <n v="1080"/>
        <n v="3060.22"/>
        <n v="4181"/>
        <n v="4022"/>
        <n v="4313"/>
        <n v="2795"/>
        <n v="2013.47"/>
        <n v="1920"/>
        <n v="2690"/>
        <n v="1374.16"/>
        <n v="3460"/>
        <n v="6700"/>
        <n v="1175"/>
        <n v="65924.38"/>
        <n v="760"/>
        <n v="8730"/>
        <n v="3125"/>
        <n v="1772"/>
        <n v="2400"/>
        <n v="635"/>
        <n v="10042"/>
        <n v="2390"/>
        <n v="1405"/>
        <n v="2526"/>
        <n v="216"/>
        <n v="5212"/>
        <n v="1302"/>
        <n v="487"/>
        <n v="34"/>
        <n v="1967"/>
        <n v="1395"/>
        <n v="225"/>
        <n v="2196"/>
        <n v="855"/>
        <n v="22"/>
        <n v="2175"/>
        <n v="6515"/>
        <n v="7981"/>
        <n v="22215"/>
        <n v="9446"/>
        <n v="64974"/>
        <n v="12410.5"/>
        <n v="10081"/>
        <n v="10290"/>
        <n v="3122"/>
        <n v="16200"/>
        <n v="9395"/>
        <n v="5655.6"/>
        <n v="5800"/>
        <n v="1147"/>
        <n v="5330"/>
        <n v="8272"/>
        <n v="155"/>
        <n v="885"/>
        <n v="12229"/>
        <n v="2156"/>
        <n v="7433.48"/>
        <n v="2286"/>
        <n v="187"/>
        <n v="1081"/>
        <n v="13846"/>
        <n v="858"/>
        <n v="1148"/>
        <n v="21158"/>
        <n v="651"/>
        <n v="995"/>
        <n v="3986"/>
        <n v="11923"/>
        <n v="1417"/>
        <n v="5422"/>
        <n v="9477"/>
        <n v="1988"/>
        <n v="4853"/>
        <n v="905"/>
        <n v="1533"/>
        <n v="1636"/>
        <n v="107"/>
        <n v="15281"/>
        <n v="997"/>
        <n v="10846"/>
        <n v="4190"/>
        <n v="6755"/>
        <n v="2182"/>
        <n v="69.83"/>
        <n v="9460"/>
        <n v="2355"/>
        <n v="1697"/>
        <n v="5390"/>
        <n v="5452"/>
        <n v="8191"/>
        <n v="591"/>
        <n v="11594"/>
        <n v="865"/>
        <n v="5902"/>
        <n v="509"/>
        <n v="9419"/>
        <n v="1707"/>
        <n v="3372.25"/>
        <n v="811"/>
        <n v="3002"/>
        <n v="2101"/>
        <n v="8053"/>
        <n v="20032"/>
        <n v="2500.25"/>
        <n v="15230"/>
        <n v="1030"/>
        <n v="11805"/>
        <n v="10017"/>
        <n v="1841"/>
        <n v="1001.49"/>
        <n v="2053"/>
        <n v="980"/>
        <n v="2035"/>
        <n v="2505"/>
        <n v="12400.61"/>
        <n v="1521"/>
        <n v="20689"/>
        <n v="3022"/>
        <n v="3221"/>
        <n v="9137"/>
        <n v="1301"/>
        <n v="17545"/>
        <n v="815"/>
        <n v="15318.55"/>
        <n v="13480.16"/>
        <n v="6041.55"/>
        <n v="3955"/>
        <n v="2788"/>
        <n v="1217"/>
        <n v="361"/>
        <n v="4666"/>
        <n v="36"/>
        <n v="1004"/>
        <n v="3453.69"/>
        <n v="3380"/>
        <n v="1047"/>
        <n v="5322"/>
        <n v="1225"/>
        <n v="3335"/>
        <n v="4152"/>
        <n v="17350.13"/>
        <n v="10555"/>
        <n v="683"/>
        <n v="2600"/>
        <n v="1145"/>
        <n v="559"/>
        <n v="6506"/>
        <n v="1445"/>
        <n v="2734.11"/>
        <n v="2670"/>
        <n v="1398"/>
        <n v="21380"/>
        <n v="433"/>
        <n v="4939"/>
        <n v="33486"/>
        <n v="2965"/>
        <n v="637"/>
        <n v="102"/>
        <n v="205025"/>
        <n v="237"/>
        <n v="4303"/>
        <n v="2052"/>
        <n v="2311"/>
        <n v="3432"/>
        <n v="1655"/>
        <n v="2930.69"/>
        <n v="2630"/>
        <n v="3210"/>
        <n v="1270"/>
        <n v="2412.02"/>
        <n v="5617"/>
        <n v="10346"/>
        <n v="6181"/>
        <n v="2710"/>
        <n v="8739.01"/>
        <n v="1123.47"/>
        <n v="17390"/>
        <n v="11070"/>
        <n v="1111"/>
        <n v="315295.89"/>
        <n v="8306.42"/>
        <n v="170525"/>
        <n v="315222.2"/>
        <n v="348018"/>
        <n v="11231"/>
        <n v="805.07"/>
        <n v="800211"/>
        <n v="53001.3"/>
        <n v="96248.960000000006"/>
        <n v="106222"/>
        <n v="69465.33"/>
        <n v="33892"/>
        <n v="349474"/>
        <n v="167410.01999999999"/>
        <n v="176420"/>
        <n v="50251.41"/>
        <n v="100490.02"/>
        <n v="15673.44"/>
        <n v="82532"/>
        <n v="110538.12"/>
        <n v="19292.5"/>
        <n v="24108"/>
        <n v="231543.12"/>
        <n v="13114"/>
        <n v="206743.09"/>
        <n v="74026"/>
        <n v="142483"/>
        <n v="115816"/>
        <n v="56590"/>
        <n v="1052110.8700000001"/>
        <n v="16862"/>
        <n v="508525.01"/>
        <n v="75099.199999999997"/>
        <n v="33393.339999999997"/>
        <n v="13864"/>
        <n v="201165"/>
        <n v="513422.57"/>
        <n v="229802.31"/>
        <n v="177412.01"/>
        <n v="381"/>
        <n v="1419"/>
        <n v="3172"/>
        <n v="2336"/>
        <n v="78"/>
        <n v="655"/>
        <n v="236"/>
        <n v="625"/>
        <n v="210171"/>
        <n v="108397.11"/>
        <n v="1560"/>
        <n v="117210.24000000001"/>
        <n v="37104.03"/>
        <n v="123920"/>
        <n v="11570.92"/>
        <n v="1839"/>
        <n v="152579"/>
        <n v="96015.9"/>
        <n v="409782"/>
        <n v="11745"/>
        <n v="791862"/>
        <n v="2344134.67"/>
        <n v="8136.01"/>
        <n v="92154.22"/>
        <n v="31275.599999999999"/>
        <n v="66458.23"/>
        <n v="193963.9"/>
        <n v="2885"/>
        <n v="14055"/>
        <n v="125137"/>
        <n v="161459"/>
        <n v="23414"/>
        <n v="160920"/>
        <n v="33370.769999999997"/>
        <n v="120249"/>
        <n v="3785"/>
        <n v="9030"/>
        <n v="74134"/>
        <n v="60175"/>
        <n v="76047"/>
        <n v="44669"/>
        <n v="301719.59000000003"/>
        <n v="168829.14"/>
        <n v="39500.5"/>
        <n v="30047.64"/>
        <n v="33641"/>
        <n v="170271"/>
        <n v="7445.14"/>
        <n v="17277"/>
        <n v="12353"/>
        <n v="7011"/>
        <n v="16232"/>
        <n v="40140.01"/>
        <n v="12110"/>
        <n v="100939"/>
        <n v="126082.45"/>
        <n v="60095.35"/>
        <n v="47327"/>
        <n v="10429"/>
        <n v="176524"/>
        <n v="39757"/>
        <n v="10045"/>
        <n v="76726"/>
        <n v="30334.83"/>
        <n v="4308"/>
        <n v="43037"/>
        <n v="49100"/>
        <n v="5396"/>
        <n v="114977"/>
        <n v="5922"/>
        <n v="500784.27"/>
        <n v="79686.05"/>
        <n v="4372"/>
        <n v="628"/>
        <n v="26305.97"/>
        <n v="64203.33"/>
        <n v="396659"/>
        <n v="56146"/>
        <n v="79173"/>
        <n v="152604.29999999999"/>
        <n v="615"/>
        <n v="167820.6"/>
        <n v="972594.99"/>
        <n v="57754"/>
        <n v="26241"/>
        <n v="28817"/>
        <n v="5078"/>
        <n v="4010"/>
        <n v="1661"/>
        <n v="3250"/>
        <n v="7412"/>
        <n v="4028"/>
        <n v="1553"/>
        <n v="3465.32"/>
        <n v="3010.01"/>
        <n v="9203.23"/>
        <n v="21684.2"/>
        <n v="6077"/>
        <n v="1537"/>
        <n v="4219"/>
        <n v="6020"/>
        <n v="3971"/>
        <n v="820"/>
        <n v="2265"/>
        <n v="1360"/>
        <n v="11364"/>
        <n v="1036"/>
        <n v="5080"/>
        <n v="2154.66"/>
        <n v="17170"/>
        <n v="4261"/>
        <n v="2007"/>
        <n v="7340"/>
        <n v="5235"/>
        <n v="3385"/>
        <n v="48434"/>
        <n v="1773"/>
        <n v="1346.11"/>
        <n v="8070.43"/>
        <n v="284"/>
        <n v="852"/>
        <n v="8076"/>
        <n v="2112.9899999999998"/>
        <n v="16"/>
        <n v="104"/>
        <n v="478"/>
        <n v="47.69"/>
        <n v="14203"/>
        <n v="128"/>
        <n v="1626"/>
        <n v="607"/>
        <n v="4565"/>
        <n v="2716"/>
        <n v="405"/>
        <n v="118"/>
        <n v="1493"/>
        <n v="21144"/>
        <n v="19770.11"/>
        <n v="463"/>
        <n v="5052"/>
        <n v="3305"/>
        <n v="5645"/>
        <n v="3466"/>
        <n v="2932"/>
        <n v="21884.69"/>
        <n v="633"/>
        <n v="4243"/>
        <n v="5331"/>
        <n v="4119"/>
        <n v="1750"/>
        <n v="6301"/>
        <n v="2503"/>
        <n v="34660"/>
        <n v="1614"/>
        <n v="5359.21"/>
        <n v="3062"/>
        <n v="15725"/>
        <n v="8807"/>
        <n v="28474"/>
        <n v="92848.5"/>
        <n v="21935"/>
        <n v="202928.5"/>
        <n v="22645"/>
        <n v="6039"/>
        <n v="35076"/>
        <n v="898"/>
        <n v="129748.82"/>
        <n v="67856"/>
        <n v="53737"/>
        <n v="15937"/>
        <n v="285309.33"/>
        <n v="53157"/>
        <n v="13228"/>
        <n v="10843"/>
        <n v="420.99"/>
        <n v="28167.25"/>
        <n v="2191"/>
        <n v="1993"/>
        <n v="1140"/>
        <n v="1016"/>
        <n v="754"/>
        <n v="4457"/>
        <n v="4890"/>
        <n v="6863"/>
        <n v="1755.01"/>
        <n v="860"/>
        <n v="317"/>
        <n v="2456.66"/>
        <n v="3540"/>
        <n v="8109"/>
        <n v="813"/>
        <n v="20631"/>
        <n v="24315"/>
        <n v="198415.01"/>
        <n v="19523.310000000001"/>
        <n v="20459"/>
        <n v="11744.9"/>
        <n v="13704.33"/>
        <n v="10706"/>
        <n v="30303.24"/>
        <n v="24790"/>
        <n v="8301"/>
        <n v="1165"/>
        <n v="19931"/>
        <n v="15039"/>
        <n v="63527"/>
        <n v="5496"/>
        <n v="32006.67"/>
        <n v="13534"/>
        <n v="8064"/>
        <n v="136009.76"/>
        <n v="9302.5"/>
        <n v="18851"/>
        <n v="105881"/>
        <n v="19324"/>
        <n v="7505"/>
        <n v="5907"/>
        <n v="243778"/>
        <n v="11428.19"/>
        <n v="24505"/>
        <n v="9015"/>
        <n v="2299"/>
        <n v="11323"/>
        <n v="1069"/>
        <n v="15903.5"/>
        <n v="3223"/>
        <n v="18671"/>
        <n v="8173"/>
        <n v="7795"/>
        <n v="5087"/>
        <n v="8666"/>
        <n v="10802"/>
        <n v="597"/>
        <n v="4804"/>
        <n v="76105"/>
        <n v="28728"/>
        <n v="45041"/>
        <n v="180062"/>
        <n v="56618"/>
        <n v="13566"/>
        <n v="5509"/>
        <n v="2990"/>
        <n v="2650.5"/>
        <n v="4856"/>
        <n v="11992"/>
        <n v="5414"/>
        <n v="1538"/>
        <n v="39550.5"/>
        <n v="555"/>
        <n v="1390"/>
        <n v="3025.66"/>
        <n v="6373.27"/>
        <n v="3641"/>
        <n v="1501"/>
        <n v="5398.99"/>
        <n v="1611"/>
        <n v="1561"/>
        <n v="4320"/>
        <n v="2145.0100000000002"/>
        <n v="920"/>
        <n v="7304.04"/>
        <n v="1503"/>
        <n v="10435"/>
        <n v="1006"/>
        <n v="31522"/>
        <n v="1050.5"/>
        <n v="810"/>
        <n v="6680.22"/>
        <n v="3925"/>
        <n v="7053.61"/>
        <n v="6042.02"/>
        <n v="18221"/>
        <n v="3736.55"/>
        <n v="2095.2600000000002"/>
        <n v="50653.11"/>
        <n v="6400.47"/>
        <n v="79335.360000000001"/>
        <n v="9370"/>
        <n v="3236"/>
        <n v="8792.02"/>
        <n v="1883.64"/>
        <n v="2565"/>
        <n v="15606.4"/>
        <n v="416"/>
        <n v="6053"/>
        <n v="3231"/>
        <n v="5433"/>
        <n v="4130"/>
        <n v="108"/>
        <n v="184133.01"/>
        <n v="25445"/>
        <n v="26480"/>
        <n v="35848"/>
        <n v="11545.1"/>
        <n v="26577"/>
        <n v="4078"/>
        <n v="25568"/>
        <n v="104146.51"/>
        <n v="13279"/>
        <n v="15171.5"/>
        <n v="73552"/>
        <n v="42311"/>
        <n v="39"/>
        <n v="1101"/>
        <n v="670"/>
        <n v="326.33"/>
        <n v="1571"/>
        <n v="788"/>
        <n v="201"/>
        <n v="202"/>
        <n v="1126"/>
        <n v="1345"/>
        <n v="5557"/>
        <n v="2501"/>
        <n v="1224"/>
        <n v="8091"/>
        <n v="30226"/>
        <n v="40502.99"/>
        <n v="3258"/>
        <n v="8640"/>
        <n v="8399"/>
        <n v="10680"/>
        <n v="10800"/>
        <n v="15230.03"/>
        <n v="11545"/>
        <n v="801"/>
        <n v="4641"/>
        <n v="35296"/>
        <n v="546"/>
        <n v="2713"/>
        <n v="23530"/>
        <n v="30675"/>
        <n v="8567"/>
        <n v="7785"/>
        <n v="3321.25"/>
        <n v="1261"/>
        <n v="1185"/>
        <n v="2144.34"/>
        <n v="1364"/>
        <n v="1031.6400000000001"/>
        <n v="10182.02"/>
        <n v="5000.18"/>
        <n v="2618"/>
        <n v="3360.72"/>
        <n v="1285"/>
        <n v="10200"/>
        <n v="400.33"/>
        <n v="4516.4399999999996"/>
        <n v="1251"/>
        <n v="4176.1099999999997"/>
        <n v="797"/>
        <n v="1500.76"/>
        <n v="3201"/>
        <n v="4678.5"/>
        <n v="516"/>
        <n v="25740"/>
        <n v="1515.08"/>
        <n v="1913.05"/>
        <n v="4510.8599999999997"/>
        <n v="1056"/>
        <n v="8105"/>
        <n v="680"/>
        <n v="281"/>
        <n v="86"/>
        <n v="930"/>
        <n v="1767"/>
        <n v="13685.99"/>
        <n v="1408"/>
        <n v="7620"/>
        <n v="8026"/>
        <n v="4518"/>
        <n v="4085"/>
        <n v="4289.99"/>
        <n v="6257"/>
        <n v="6500"/>
        <n v="5045"/>
        <n v="8300"/>
        <n v="2100"/>
        <n v="20755"/>
        <n v="1100"/>
        <n v="20343.169999999998"/>
        <n v="10025"/>
        <n v="2585"/>
        <n v="3746"/>
        <n v="725"/>
        <n v="391"/>
        <n v="5041"/>
        <n v="3906"/>
        <n v="3910"/>
        <n v="6592"/>
        <n v="6111"/>
        <n v="6555"/>
        <n v="3775.5"/>
        <n v="3195"/>
        <n v="2333"/>
        <n v="3684"/>
        <n v="2147"/>
        <n v="786"/>
        <n v="1066"/>
        <n v="1361"/>
        <n v="890"/>
        <n v="3003"/>
        <n v="59"/>
        <n v="277"/>
        <n v="1825"/>
        <n v="8256"/>
        <n v="1170"/>
        <n v="3307"/>
        <n v="39131"/>
        <n v="20843.599999999999"/>
        <n v="107421.57"/>
        <n v="12106"/>
        <n v="32616"/>
        <n v="17914"/>
        <n v="106330.39"/>
        <n v="32172.66"/>
        <n v="306970"/>
        <n v="17176.13"/>
        <n v="7576"/>
        <n v="10710"/>
        <n v="3397"/>
        <n v="28633.5"/>
        <n v="4388"/>
        <n v="15808"/>
        <n v="1884"/>
        <n v="93374"/>
        <n v="21882"/>
        <n v="1967.76"/>
        <n v="2280"/>
        <n v="110353.65"/>
        <n v="1434"/>
        <n v="2800"/>
        <n v="970"/>
        <n v="926"/>
        <n v="6387"/>
        <n v="3158"/>
        <n v="22933.05"/>
        <n v="1466"/>
        <n v="17731"/>
        <n v="986"/>
        <n v="11500"/>
        <n v="1873"/>
        <n v="831"/>
        <n v="353"/>
        <n v="492"/>
        <n v="3170"/>
        <n v="335597.31"/>
        <n v="42086.42"/>
        <n v="124"/>
        <n v="358"/>
        <n v="5233"/>
        <n v="5876"/>
        <n v="3155"/>
        <n v="17155"/>
        <n v="5621.38"/>
        <n v="91"/>
        <n v="1333"/>
        <n v="19"/>
        <n v="5145"/>
        <n v="21360"/>
        <n v="20919.25"/>
        <n v="18100"/>
        <n v="4310"/>
        <n v="15929.51"/>
        <n v="1660"/>
        <n v="2495"/>
        <n v="2836"/>
        <n v="3319"/>
        <n v="11032"/>
        <n v="21994"/>
        <n v="1897"/>
        <n v="1058"/>
        <n v="3415"/>
        <n v="276"/>
        <n v="1698"/>
        <n v="74"/>
        <n v="8586"/>
        <n v="71"/>
        <n v="3390"/>
        <n v="6061"/>
        <n v="26.01"/>
        <n v="3441"/>
        <n v="41500"/>
        <n v="1739"/>
        <n v="39304"/>
        <n v="28067.57"/>
        <n v="46643.07"/>
        <n v="50803"/>
        <n v="92340.21"/>
        <n v="3938"/>
        <n v="7226"/>
        <n v="153362"/>
        <n v="29089"/>
        <n v="31754.69"/>
        <n v="11998.01"/>
        <n v="30026"/>
        <n v="18645"/>
        <n v="6530"/>
        <n v="29531"/>
        <n v="10965"/>
        <n v="12627"/>
        <n v="16806"/>
        <n v="7326.88"/>
        <n v="57817"/>
        <n v="105745"/>
        <n v="49321"/>
        <n v="30274"/>
        <n v="7833"/>
        <n v="45979.01"/>
        <n v="31291"/>
        <n v="14190"/>
        <n v="53769"/>
        <n v="22603"/>
        <n v="7336.01"/>
        <n v="9832"/>
        <n v="73818.240000000005"/>
        <n v="7397"/>
        <n v="4225"/>
        <n v="731"/>
        <n v="835"/>
        <n v="1751"/>
        <n v="1048"/>
        <n v="1002"/>
        <n v="2082.25"/>
        <n v="1316"/>
        <n v="5234"/>
        <n v="2946"/>
        <n v="1197"/>
        <n v="3035"/>
        <n v="3160"/>
        <n v="11056.75"/>
        <n v="924"/>
        <n v="8211.61"/>
        <n v="5070"/>
        <n v="5831.74"/>
        <n v="666"/>
        <n v="12795"/>
        <n v="1150"/>
        <n v="440"/>
        <n v="3363"/>
        <n v="4511"/>
        <n v="2560"/>
        <n v="2705"/>
        <n v="10027"/>
        <n v="5665"/>
        <n v="3572.12"/>
        <n v="1616"/>
        <n v="4247"/>
        <n v="780"/>
        <n v="10603"/>
        <n v="5240"/>
        <n v="272"/>
        <n v="2155"/>
        <n v="9536"/>
        <n v="2663"/>
        <n v="3320"/>
        <n v="2867.99"/>
        <n v="2923"/>
        <n v="1870.99"/>
        <n v="485"/>
        <n v="3900"/>
        <n v="2366"/>
        <n v="311"/>
        <n v="417"/>
        <n v="146"/>
        <n v="7500"/>
        <n v="504"/>
        <n v="6301.76"/>
        <n v="953"/>
        <n v="271"/>
        <n v="63"/>
        <n v="1908"/>
        <n v="185"/>
        <n v="1142"/>
        <n v="23"/>
        <n v="316"/>
        <n v="3405"/>
        <n v="622"/>
        <n v="565"/>
        <n v="264"/>
        <n v="657"/>
        <n v="2030"/>
        <n v="611"/>
        <n v="437"/>
        <n v="1362"/>
        <n v="671"/>
        <n v="129"/>
        <n v="25800"/>
        <n v="46100.69"/>
        <n v="3750"/>
        <n v="8165.55"/>
        <n v="10092"/>
        <n v="795"/>
        <n v="2569"/>
        <n v="3531"/>
        <n v="1280"/>
        <n v="4055"/>
        <n v="8230"/>
        <n v="40850"/>
        <n v="1072"/>
        <n v="1096"/>
        <n v="1605"/>
        <n v="1322"/>
        <n v="5481"/>
        <n v="1218"/>
        <n v="10685"/>
        <n v="5035.6899999999996"/>
        <n v="1635"/>
        <n v="11363"/>
        <n v="5696"/>
        <n v="3710"/>
        <n v="3205"/>
        <n v="2107"/>
        <n v="8740"/>
        <n v="5100"/>
        <n v="8010"/>
        <n v="971"/>
        <n v="3275"/>
        <n v="5157"/>
        <n v="5103"/>
        <n v="169985.91"/>
        <n v="25088"/>
        <n v="2532"/>
        <n v="27600.2"/>
        <n v="35307"/>
        <n v="8780"/>
        <n v="3135"/>
        <n v="1373.24"/>
        <n v="15744"/>
        <n v="60180"/>
        <n v="10373"/>
        <n v="51514.5"/>
        <n v="22991.01"/>
        <n v="7595.43"/>
        <n v="45126"/>
        <n v="12772.6"/>
        <n v="8620"/>
        <n v="29939"/>
        <n v="371"/>
        <n v="4685"/>
        <n v="15696"/>
        <n v="28276"/>
        <n v="3508"/>
        <n v="8722"/>
        <n v="23285"/>
        <n v="4230"/>
        <n v="18185"/>
        <n v="7040"/>
        <n v="5221"/>
        <n v="10088"/>
        <n v="721"/>
        <n v="12321"/>
        <n v="7555"/>
        <n v="1290"/>
        <n v="52576"/>
        <n v="8401"/>
        <n v="32903"/>
        <n v="1272"/>
        <n v="4396"/>
        <n v="112536"/>
        <n v="27196.71"/>
        <n v="31683"/>
        <n v="1005"/>
        <n v="21742.78"/>
        <n v="3225"/>
        <n v="9170"/>
        <n v="16501"/>
        <n v="13121"/>
        <n v="5308.26"/>
        <n v="15077"/>
        <n v="745"/>
        <n v="8320"/>
        <n v="827"/>
        <n v="451"/>
        <n v="6684"/>
        <n v="587"/>
        <n v="8471"/>
        <n v="41950"/>
        <n v="334"/>
        <n v="7173"/>
        <n v="645"/>
        <n v="1296"/>
        <n v="11226"/>
        <n v="2103"/>
        <n v="470"/>
        <n v="5854"/>
        <n v="11432"/>
        <n v="796"/>
        <n v="1183.19"/>
        <n v="910"/>
        <n v="1715"/>
        <n v="1758"/>
        <n v="278"/>
        <n v="1827"/>
        <n v="6258"/>
        <n v="2476"/>
        <n v="7905"/>
        <n v="6633"/>
        <n v="5328"/>
        <n v="521"/>
        <n v="85192"/>
        <n v="16291"/>
        <n v="540"/>
        <n v="162"/>
        <n v="639"/>
        <n v="96"/>
        <n v="258"/>
        <n v="7540"/>
        <n v="5250"/>
        <n v="23505"/>
        <n v="2361"/>
        <n v="3535"/>
        <n v="3514"/>
        <n v="2331"/>
        <n v="10067.5"/>
        <n v="9425.23"/>
        <n v="5600"/>
        <n v="5700"/>
        <n v="2002.22"/>
        <n v="4569"/>
        <n v="2102"/>
        <n v="5086"/>
        <n v="14450"/>
        <n v="2669"/>
        <n v="1220"/>
        <n v="56079.83"/>
        <n v="3485"/>
        <n v="3105"/>
        <n v="8241"/>
        <n v="2245"/>
        <n v="7617"/>
        <n v="2300"/>
        <n v="3034"/>
        <n v="5478"/>
        <n v="2935"/>
        <n v="2576"/>
        <n v="4794.82"/>
        <n v="1437"/>
        <n v="7062"/>
        <n v="4610"/>
        <n v="3270"/>
        <n v="17444"/>
        <n v="6780"/>
        <n v="2726"/>
        <n v="5175"/>
        <n v="11335.7"/>
        <n v="3773"/>
        <n v="27541"/>
        <n v="5050"/>
        <n v="6007"/>
        <n v="12256"/>
        <n v="35123"/>
        <n v="12252"/>
        <n v="20022"/>
        <n v="15126"/>
        <n v="4137"/>
        <n v="3120"/>
        <n v="3395"/>
        <n v="30610"/>
        <n v="2047"/>
        <n v="7164"/>
        <n v="21573"/>
        <n v="2857"/>
        <n v="1610"/>
        <n v="1312"/>
        <n v="5940"/>
        <n v="4015.71"/>
        <n v="15481"/>
        <n v="20120"/>
        <n v="35275.64"/>
        <n v="3145"/>
        <n v="6208.98"/>
        <n v="9801"/>
        <n v="12730.42"/>
        <n v="8227"/>
        <n v="1647"/>
        <n v="21904"/>
        <n v="11122"/>
        <n v="2646.5"/>
        <n v="12095"/>
        <n v="5771"/>
        <n v="25388"/>
        <n v="2876"/>
        <n v="20365"/>
        <n v="13163.5"/>
        <n v="12806"/>
        <n v="2125.9899999999998"/>
        <n v="7365"/>
        <n v="24418.6"/>
        <n v="5462"/>
        <n v="3315"/>
        <n v="12571"/>
        <n v="2804.16"/>
        <n v="2575"/>
        <n v="4428"/>
        <n v="7877"/>
        <n v="15315"/>
        <n v="8120"/>
        <n v="1950"/>
        <n v="15443"/>
        <n v="4296"/>
        <n v="15705"/>
        <n v="1805"/>
        <n v="5258"/>
        <n v="5430"/>
        <n v="6628"/>
        <n v="2060"/>
        <n v="31820.5"/>
        <n v="838"/>
        <n v="3048"/>
        <n v="5604"/>
        <n v="15265"/>
        <n v="10026.49"/>
        <n v="665.21"/>
        <n v="2424"/>
        <n v="7670"/>
        <n v="710"/>
        <n v="720.01"/>
        <n v="2161"/>
        <n v="5504"/>
        <n v="10173"/>
        <n v="3486"/>
        <n v="4004"/>
        <n v="8685"/>
        <n v="2086"/>
        <n v="15677.5"/>
        <n v="4081"/>
        <n v="1066.8"/>
        <n v="558"/>
        <n v="6505"/>
        <n v="2321"/>
        <n v="4400"/>
        <n v="11747.18"/>
        <n v="1115"/>
        <n v="2512"/>
        <n v="2525"/>
        <n v="537"/>
        <n v="1259"/>
        <n v="1525"/>
        <n v="450"/>
        <n v="8110"/>
        <n v="2635"/>
        <n v="1168"/>
        <n v="1594"/>
        <n v="3660"/>
        <n v="5366"/>
        <n v="5016"/>
        <n v="2755"/>
        <n v="15327"/>
        <n v="8348"/>
        <n v="4145"/>
        <n v="1650"/>
        <n v="2389"/>
        <n v="5516"/>
        <n v="1534"/>
        <n v="3655"/>
        <n v="5055"/>
        <n v="5376"/>
        <n v="3058"/>
        <n v="2210"/>
        <n v="10299"/>
        <n v="4250"/>
        <n v="9124"/>
        <n v="5673"/>
        <n v="1090"/>
        <n v="7860"/>
        <n v="3178"/>
        <n v="1105"/>
        <n v="1046"/>
        <n v="5195"/>
        <n v="1766"/>
        <n v="3730"/>
        <n v="8001"/>
        <n v="8084"/>
        <n v="592"/>
        <n v="2073"/>
        <n v="3133"/>
        <n v="4090"/>
        <n v="3526"/>
        <n v="1955"/>
        <n v="6000.66"/>
        <n v="3506"/>
        <n v="1557"/>
        <n v="11450"/>
        <n v="1536"/>
        <n v="1587"/>
        <n v="783"/>
        <n v="4443"/>
        <n v="10041"/>
        <n v="2954"/>
        <n v="16465"/>
        <n v="481.5"/>
        <n v="10031"/>
        <n v="2142"/>
        <n v="1055"/>
        <n v="618"/>
        <n v="3255"/>
        <n v="15535"/>
        <n v="4784"/>
        <n v="1700.01"/>
        <n v="4035"/>
        <n v="2930"/>
        <n v="966"/>
        <n v="10115"/>
        <n v="3273"/>
        <n v="6215"/>
        <n v="30891.1"/>
        <n v="2170.9899999999998"/>
        <n v="2193"/>
        <n v="9525"/>
        <n v="1120"/>
        <n v="5295"/>
        <n v="2605"/>
        <n v="1616.14"/>
        <n v="5260.92"/>
        <n v="1855"/>
        <n v="867"/>
        <n v="1078"/>
        <n v="2305"/>
        <n v="1365"/>
        <n v="658"/>
        <n v="1532"/>
        <n v="385"/>
        <n v="705"/>
        <n v="10065"/>
        <n v="5739"/>
        <n v="2804"/>
        <n v="1216"/>
        <n v="631"/>
        <n v="950"/>
        <n v="695"/>
        <n v="505"/>
        <n v="10338"/>
        <n v="5116.18"/>
        <n v="4450"/>
        <n v="12178"/>
        <n v="3175"/>
        <n v="1073"/>
        <n v="2041"/>
        <n v="4900"/>
        <n v="340"/>
        <n v="312"/>
        <n v="2257"/>
        <n v="1918"/>
        <n v="2140"/>
        <n v="11880"/>
        <n v="4150"/>
        <n v="5358"/>
        <n v="2856"/>
        <n v="4656"/>
        <n v="3636"/>
        <n v="5635"/>
        <n v="1275"/>
        <n v="791"/>
        <n v="4000.22"/>
        <n v="5343"/>
        <n v="3732"/>
        <n v="1690"/>
        <n v="2110"/>
        <n v="1063"/>
        <n v="4216"/>
        <n v="2689"/>
        <n v="2594"/>
        <n v="10440"/>
        <n v="3190"/>
        <n v="1518"/>
        <n v="3080"/>
        <n v="1650.69"/>
        <n v="593"/>
        <n v="4546"/>
        <n v="10156"/>
        <n v="3366"/>
        <n v="7015"/>
        <n v="1669"/>
        <n v="660"/>
        <n v="2750"/>
        <n v="7810"/>
        <n v="2063"/>
        <n v="718"/>
        <n v="369"/>
        <n v="1260"/>
        <n v="5623"/>
        <n v="251"/>
        <n v="1125"/>
        <n v="40043.25"/>
        <n v="2620"/>
        <n v="1527.5"/>
        <n v="773"/>
        <n v="5845"/>
        <n v="5671.11"/>
        <n v="100036"/>
        <n v="3470"/>
        <n v="469"/>
        <n v="527.45000000000005"/>
        <n v="2095"/>
        <n v="1088"/>
        <n v="1110"/>
        <n v="5024"/>
        <n v="2287"/>
        <n v="1831"/>
        <n v="3084"/>
        <n v="6155"/>
        <n v="10133"/>
        <n v="1500.2"/>
        <n v="2870"/>
        <n v="3465"/>
        <n v="8207"/>
        <n v="5003"/>
        <n v="2545"/>
        <n v="3081"/>
        <n v="1010"/>
        <n v="2087"/>
        <n v="4002"/>
        <n v="3908"/>
        <n v="580"/>
        <n v="3005"/>
        <n v="1623"/>
        <n v="7220"/>
        <n v="2520"/>
        <n v="880"/>
        <n v="11045"/>
        <n v="3292"/>
        <n v="1000.99"/>
        <n v="3148"/>
        <n v="4073"/>
        <n v="8725"/>
        <n v="1762"/>
        <n v="3185"/>
        <n v="1276"/>
        <n v="40153"/>
        <n v="752"/>
        <n v="2616"/>
        <n v="5813"/>
        <n v="5291"/>
        <n v="2215"/>
        <n v="3061"/>
        <n v="3330"/>
        <n v="8114"/>
        <n v="714"/>
        <n v="3095.11"/>
        <n v="1382"/>
        <n v="3530"/>
        <n v="3046"/>
        <n v="4545"/>
        <n v="12348.5"/>
        <n v="2202"/>
        <n v="3383"/>
        <n v="1119"/>
        <n v="4176"/>
        <n v="3880"/>
        <n v="1043"/>
        <n v="5285"/>
        <n v="355"/>
        <n v="5012.25"/>
        <n v="51184"/>
        <n v="3760"/>
        <n v="4005"/>
        <n v="2160"/>
        <n v="5526"/>
        <n v="606"/>
        <n v="1505"/>
        <n v="409.01"/>
        <n v="2925"/>
        <n v="1820"/>
        <n v="1082.5"/>
        <n v="1835"/>
        <n v="11530"/>
        <n v="3590"/>
        <n v="1246"/>
        <n v="4030"/>
        <n v="420"/>
        <n v="3449"/>
        <n v="5040"/>
        <n v="1668"/>
        <n v="4592"/>
        <n v="4409.55"/>
        <n v="2879"/>
        <n v="1862"/>
        <n v="362"/>
        <n v="427"/>
        <n v="5176"/>
        <n v="6027"/>
        <n v="1326"/>
        <n v="5167"/>
        <n v="713"/>
        <n v="4550"/>
        <n v="3798"/>
        <n v="4409.7700000000004"/>
        <n v="5050.7700000000004"/>
        <n v="1328"/>
        <n v="7942"/>
        <n v="10265.01"/>
        <n v="2335"/>
        <n v="4306.1099999999997"/>
        <n v="1460"/>
        <n v="5510"/>
        <n v="2864"/>
        <n v="15597"/>
        <n v="4935"/>
        <n v="1547"/>
        <n v="6658"/>
        <n v="5380"/>
        <n v="402"/>
        <n v="2358"/>
        <n v="455"/>
        <n v="1826"/>
        <n v="825"/>
        <n v="2119.9899999999998"/>
        <n v="1000.01"/>
        <n v="1788.57"/>
        <n v="2145"/>
        <n v="1064"/>
        <n v="3659"/>
        <n v="5501"/>
        <n v="2650"/>
        <n v="5271"/>
        <n v="4580"/>
        <n v="501"/>
        <n v="530.11"/>
        <n v="1256"/>
        <n v="1400"/>
        <n v="3271"/>
        <n v="2042"/>
        <n v="100824"/>
        <n v="872"/>
        <n v="1097"/>
        <n v="1065"/>
        <n v="4066"/>
        <n v="842"/>
        <n v="189"/>
        <n v="2129"/>
        <n v="2113"/>
        <n v="38"/>
        <n v="1788"/>
        <n v="452"/>
        <n v="2059"/>
        <n v="1241"/>
        <n v="542"/>
        <n v="2524"/>
        <n v="10775"/>
        <n v="135"/>
        <n v="173"/>
        <n v="2993"/>
        <n v="1384"/>
        <n v="2290"/>
        <n v="453"/>
        <n v="1102"/>
        <n v="1315"/>
        <n v="2485"/>
        <n v="397"/>
        <n v="1782"/>
        <n v="1577"/>
        <n v="292"/>
        <n v="285"/>
        <n v="527"/>
        <n v="211"/>
        <n v="136"/>
        <n v="3905"/>
        <n v="1305"/>
        <n v="214"/>
        <n v="3877"/>
        <n v="488"/>
        <n v="69"/>
        <n v="541"/>
        <n v="497"/>
        <n v="1156"/>
        <n v="1742"/>
        <n v="12521"/>
        <n v="561"/>
        <n v="413"/>
        <n v="6141.99"/>
        <n v="3685"/>
        <n v="2823"/>
        <n v="3001"/>
        <n v="775"/>
        <n v="490"/>
        <n v="27"/>
        <n v="34.950000000000003"/>
        <n v="37"/>
        <n v="735"/>
        <n v="576"/>
        <n v="1335"/>
        <n v="759"/>
        <n v="204"/>
        <n v="137"/>
      </sharedItems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Round" numFmtId="0">
      <sharedItems containsSemiMixedTypes="0" containsString="0" containsNumber="1" minValue="0" maxValue="330400"/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0" base="17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Year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7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7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 pivotCacheId="198601919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x v="0"/>
    <x v="0"/>
    <x v="0"/>
    <s v="US"/>
    <s v="USD"/>
    <n v="1437620400"/>
    <n v="1434931811"/>
    <b v="0"/>
    <n v="182"/>
    <b v="1"/>
    <s v="film &amp; video/television"/>
    <n v="6391.7582000000002"/>
    <x v="0"/>
    <x v="0"/>
    <x v="0"/>
    <x v="0"/>
  </r>
  <r>
    <n v="1"/>
    <s v="FannibalFest Fan Convention"/>
    <s v="A Hannibal TV Show Fan Convention and Art Collective"/>
    <x v="1"/>
    <x v="1"/>
    <x v="0"/>
    <s v="US"/>
    <s v="USD"/>
    <n v="1488464683"/>
    <n v="1485872683"/>
    <b v="0"/>
    <n v="79"/>
    <b v="1"/>
    <s v="film &amp; video/television"/>
    <n v="18548.101299999998"/>
    <x v="0"/>
    <x v="0"/>
    <x v="1"/>
    <x v="1"/>
  </r>
  <r>
    <n v="2"/>
    <s v="Charlie teaser completion"/>
    <s v="Completion fund for post-production for teaser of British crime/drama tv series about a girl who sells morals for money"/>
    <x v="2"/>
    <x v="2"/>
    <x v="0"/>
    <s v="GB"/>
    <s v="GBP"/>
    <n v="1455555083"/>
    <n v="1454691083"/>
    <b v="0"/>
    <n v="35"/>
    <b v="1"/>
    <s v="film &amp; video/television"/>
    <n v="1500"/>
    <x v="0"/>
    <x v="0"/>
    <x v="2"/>
    <x v="2"/>
  </r>
  <r>
    <n v="3"/>
    <s v="Unsure/Positive: A Dramedy Series About Life with HIV"/>
    <s v="We already produced the *very* beginning of this story. Help us to see it through?"/>
    <x v="3"/>
    <x v="3"/>
    <x v="0"/>
    <s v="US"/>
    <s v="USD"/>
    <n v="1407414107"/>
    <n v="1404822107"/>
    <b v="0"/>
    <n v="150"/>
    <b v="1"/>
    <s v="film &amp; video/television"/>
    <n v="6926.6666999999998"/>
    <x v="0"/>
    <x v="0"/>
    <x v="3"/>
    <x v="3"/>
  </r>
  <r>
    <n v="4"/>
    <s v="Party Monsters"/>
    <s v="19th centuryâ€™s most notorious literary characters, out of step with the times, find comradery as roommates in modern day Los Angeles."/>
    <x v="4"/>
    <x v="4"/>
    <x v="0"/>
    <s v="US"/>
    <s v="USD"/>
    <n v="1450555279"/>
    <n v="1447963279"/>
    <b v="0"/>
    <n v="284"/>
    <b v="1"/>
    <s v="film &amp; video/television"/>
    <n v="19055.028200000001"/>
    <x v="0"/>
    <x v="0"/>
    <x v="4"/>
    <x v="0"/>
  </r>
  <r>
    <n v="5"/>
    <s v="Terry Matthews to be the NEXT star on the Network Television"/>
    <s v="The BBQ Daddy will be Filming the 1st episode of the Next Hit series to come to Network Television &quot;Bailout My Cookout&quot;"/>
    <x v="5"/>
    <x v="5"/>
    <x v="0"/>
    <s v="US"/>
    <s v="USD"/>
    <n v="1469770500"/>
    <n v="1468362207"/>
    <b v="0"/>
    <n v="47"/>
    <b v="1"/>
    <s v="film &amp; video/television"/>
    <n v="9340.4254999999994"/>
    <x v="0"/>
    <x v="0"/>
    <x v="5"/>
    <x v="2"/>
  </r>
  <r>
    <n v="6"/>
    <s v="POINT HOPE"/>
    <s v="The story of &quot;Point Hope&quot; will honor, respect, and share the beauty and traditions of the Alaska Natives in Point Hope, AK: the Inupiat"/>
    <x v="6"/>
    <x v="6"/>
    <x v="0"/>
    <s v="US"/>
    <s v="USD"/>
    <n v="1402710250"/>
    <n v="1401846250"/>
    <b v="0"/>
    <n v="58"/>
    <b v="1"/>
    <s v="film &amp; video/television"/>
    <n v="14687.931"/>
    <x v="0"/>
    <x v="0"/>
    <x v="6"/>
    <x v="3"/>
  </r>
  <r>
    <n v="7"/>
    <s v="Skin: Film Production By 14 Year Old Aniya Wolfe"/>
    <s v="Secrets bond three unfortunate teens who are facing issues that are common among youth today. And for one, it becomes too much to bear."/>
    <x v="7"/>
    <x v="7"/>
    <x v="0"/>
    <s v="US"/>
    <s v="USD"/>
    <n v="1467680867"/>
    <n v="1464224867"/>
    <b v="0"/>
    <n v="57"/>
    <b v="1"/>
    <s v="film &amp; video/television"/>
    <n v="15982.456099999999"/>
    <x v="0"/>
    <x v="0"/>
    <x v="7"/>
    <x v="2"/>
  </r>
  <r>
    <n v="8"/>
    <s v="Sizzling in the Kitchen Flynn Style"/>
    <s v="Help us raise the funds to film our pilot episode!"/>
    <x v="8"/>
    <x v="8"/>
    <x v="0"/>
    <s v="US"/>
    <s v="USD"/>
    <n v="1460754000"/>
    <n v="1460155212"/>
    <b v="0"/>
    <n v="12"/>
    <b v="1"/>
    <s v="film &amp; video/television"/>
    <n v="29179.333299999998"/>
    <x v="0"/>
    <x v="0"/>
    <x v="8"/>
    <x v="2"/>
  </r>
  <r>
    <n v="9"/>
    <s v="The Academy: Mockumentary Sitcom TV Pilot"/>
    <s v="Capturing everyday life at Falkirk Academy, a fictitious elite private high school where &quot;everyday life&quot; is anything but normal."/>
    <x v="2"/>
    <x v="9"/>
    <x v="0"/>
    <s v="US"/>
    <s v="USD"/>
    <n v="1460860144"/>
    <n v="1458268144"/>
    <b v="0"/>
    <n v="20"/>
    <b v="1"/>
    <s v="film &amp; video/television"/>
    <n v="3149.95"/>
    <x v="0"/>
    <x v="0"/>
    <x v="9"/>
    <x v="2"/>
  </r>
  <r>
    <n v="10"/>
    <s v="Big in Beijing. A reality tv show about eccentric Beijing."/>
    <s v="Making a reality show casting the real elites of China. They are fun, young, wild, and ambitious. Filmed in Beijing with real risks."/>
    <x v="9"/>
    <x v="10"/>
    <x v="0"/>
    <s v="US"/>
    <s v="USD"/>
    <n v="1403660279"/>
    <n v="1400636279"/>
    <b v="0"/>
    <n v="19"/>
    <b v="1"/>
    <s v="film &amp; video/television"/>
    <n v="15868.4211"/>
    <x v="0"/>
    <x v="0"/>
    <x v="10"/>
    <x v="3"/>
  </r>
  <r>
    <n v="11"/>
    <s v="2016 TAPR DCC Video on HamRadioNow"/>
    <s v="HamRadioNow will produce YouTube video of the complete 2016 ARRL &amp; TAPR Amateur Radio (Ham Radio) Digital Communications Conference"/>
    <x v="10"/>
    <x v="11"/>
    <x v="0"/>
    <s v="US"/>
    <s v="USD"/>
    <n v="1471834800"/>
    <n v="1469126462"/>
    <b v="0"/>
    <n v="75"/>
    <b v="1"/>
    <s v="film &amp; video/television"/>
    <n v="8033.3333000000002"/>
    <x v="0"/>
    <x v="0"/>
    <x v="11"/>
    <x v="2"/>
  </r>
  <r>
    <n v="12"/>
    <s v="Spinward Traveller (T.V. Pilot)"/>
    <s v="Spinward Traveller is based on the award winning role-playing game. Launch your imagination into the Traveller universe at Jump 6."/>
    <x v="11"/>
    <x v="12"/>
    <x v="0"/>
    <s v="US"/>
    <s v="USD"/>
    <n v="1405479600"/>
    <n v="1401642425"/>
    <b v="0"/>
    <n v="827"/>
    <b v="1"/>
    <s v="film &amp; video/television"/>
    <n v="5996.1306000000004"/>
    <x v="0"/>
    <x v="0"/>
    <x v="12"/>
    <x v="3"/>
  </r>
  <r>
    <n v="13"/>
    <s v="Can't Go Home"/>
    <s v="A travel series hosted by touring musicians that profiles a different American city in each episode."/>
    <x v="8"/>
    <x v="13"/>
    <x v="0"/>
    <s v="US"/>
    <s v="USD"/>
    <n v="1466713620"/>
    <n v="1463588109"/>
    <b v="0"/>
    <n v="51"/>
    <b v="1"/>
    <s v="film &amp; video/television"/>
    <n v="10978.431399999999"/>
    <x v="0"/>
    <x v="0"/>
    <x v="13"/>
    <x v="2"/>
  </r>
  <r>
    <n v="14"/>
    <s v="3010 | Sci-fi Series"/>
    <s v="A highly charged post apocalyptic sci fi series that pulls no punches!"/>
    <x v="12"/>
    <x v="14"/>
    <x v="0"/>
    <s v="AU"/>
    <s v="AUD"/>
    <n v="1405259940"/>
    <n v="1403051888"/>
    <b v="0"/>
    <n v="41"/>
    <b v="1"/>
    <s v="film &amp; video/television"/>
    <n v="14770.7317"/>
    <x v="0"/>
    <x v="0"/>
    <x v="14"/>
    <x v="3"/>
  </r>
  <r>
    <n v="15"/>
    <s v="Cien&amp;Cia"/>
    <s v="Cien&amp;Cia es un proyecto transmedia para televisiÃ³n; la finalidad de la venta de camisetas es financiar el reality (Factual)."/>
    <x v="13"/>
    <x v="15"/>
    <x v="0"/>
    <s v="ES"/>
    <s v="EUR"/>
    <n v="1443384840"/>
    <n v="1441790658"/>
    <b v="0"/>
    <n v="98"/>
    <b v="1"/>
    <s v="film &amp; video/television"/>
    <n v="2175.5102000000002"/>
    <x v="0"/>
    <x v="0"/>
    <x v="15"/>
    <x v="0"/>
  </r>
  <r>
    <n v="16"/>
    <s v="ArtMoose TV Series"/>
    <s v="We want to create a Sizzle Reel to pitch a Reality TV Series to TV Executive starring artists Art Moose will use new artists each week."/>
    <x v="14"/>
    <x v="16"/>
    <x v="0"/>
    <s v="US"/>
    <s v="USD"/>
    <n v="1402896600"/>
    <n v="1398971211"/>
    <b v="0"/>
    <n v="70"/>
    <b v="1"/>
    <s v="film &amp; video/television"/>
    <n v="17184.2857"/>
    <x v="0"/>
    <x v="0"/>
    <x v="16"/>
    <x v="3"/>
  </r>
  <r>
    <n v="17"/>
    <s v="Humble Pie"/>
    <s v="Uplifting English sitcom, a love letter to youthful exuberance that proves once and for all that none of us are ready for real life."/>
    <x v="15"/>
    <x v="17"/>
    <x v="0"/>
    <s v="GB"/>
    <s v="GBP"/>
    <n v="1415126022"/>
    <n v="1412530422"/>
    <b v="0"/>
    <n v="36"/>
    <b v="1"/>
    <s v="film &amp; video/television"/>
    <n v="4194.4444000000003"/>
    <x v="0"/>
    <x v="0"/>
    <x v="17"/>
    <x v="3"/>
  </r>
  <r>
    <n v="18"/>
    <s v="Indian As Apple Pie TV"/>
    <s v="The Indian cooking show you crave: complete with cooking, travel to India, and loads of spicy inspiration with Anupy."/>
    <x v="11"/>
    <x v="18"/>
    <x v="0"/>
    <s v="US"/>
    <s v="USD"/>
    <n v="1410958856"/>
    <n v="1408366856"/>
    <b v="0"/>
    <n v="342"/>
    <b v="1"/>
    <s v="film &amp; video/television"/>
    <n v="9326.4123"/>
    <x v="0"/>
    <x v="0"/>
    <x v="18"/>
    <x v="3"/>
  </r>
  <r>
    <n v="19"/>
    <s v="Brouhaha (an Original Sitcom)"/>
    <s v="Brouhaha chronicles the adventures of aspiring comedian and prolific hedonist Jenny Carmichael as she works at a clickbait website."/>
    <x v="16"/>
    <x v="19"/>
    <x v="0"/>
    <s v="US"/>
    <s v="USD"/>
    <n v="1437420934"/>
    <n v="1434828934"/>
    <b v="0"/>
    <n v="22"/>
    <b v="1"/>
    <s v="film &amp; video/television"/>
    <n v="5613.6364000000003"/>
    <x v="0"/>
    <x v="0"/>
    <x v="19"/>
    <x v="0"/>
  </r>
  <r>
    <n v="20"/>
    <s v="Finding Kylie Hard Read Fund"/>
    <s v="Help us reach our goal &amp; pay the drama dept that is performing the hard read, which is set for October 2015."/>
    <x v="13"/>
    <x v="20"/>
    <x v="0"/>
    <s v="US"/>
    <s v="USD"/>
    <n v="1442167912"/>
    <n v="1436983912"/>
    <b v="0"/>
    <n v="25"/>
    <b v="1"/>
    <s v="film &amp; video/television"/>
    <n v="8016"/>
    <x v="0"/>
    <x v="0"/>
    <x v="20"/>
    <x v="0"/>
  </r>
  <r>
    <n v="21"/>
    <s v="Life of an Ingredient: The Pilot Episode"/>
    <s v="â€œLIFE of an INGREDIENT,&quot; a series that tells the story of the greatest chef &amp; farm collaborators in todayâ€™s marketplace."/>
    <x v="17"/>
    <x v="21"/>
    <x v="0"/>
    <s v="US"/>
    <s v="USD"/>
    <n v="1411743789"/>
    <n v="1409151789"/>
    <b v="0"/>
    <n v="101"/>
    <b v="1"/>
    <s v="film &amp; video/television"/>
    <n v="19990.098999999998"/>
    <x v="0"/>
    <x v="0"/>
    <x v="21"/>
    <x v="3"/>
  </r>
  <r>
    <n v="22"/>
    <s v="CREATURES OF HABIT!"/>
    <s v="Meet Gary, and Troy: Two unlikely friends that investigate &quot;strange phenomenon&quot;."/>
    <x v="18"/>
    <x v="22"/>
    <x v="0"/>
    <s v="US"/>
    <s v="USD"/>
    <n v="1420099140"/>
    <n v="1418766740"/>
    <b v="0"/>
    <n v="8"/>
    <b v="1"/>
    <s v="film &amp; video/television"/>
    <n v="5125"/>
    <x v="0"/>
    <x v="0"/>
    <x v="22"/>
    <x v="3"/>
  </r>
  <r>
    <n v="23"/>
    <s v="Bad Boy of Beauty and Bride Crashers!"/>
    <s v="Lois and Berlin are the Lucy and Ricky of reality. You will go on  journey to reinvent beauty from the inside out. Be the star !"/>
    <x v="13"/>
    <x v="23"/>
    <x v="0"/>
    <s v="US"/>
    <s v="USD"/>
    <n v="1430407200"/>
    <n v="1428086501"/>
    <b v="0"/>
    <n v="23"/>
    <b v="1"/>
    <s v="film &amp; video/television"/>
    <n v="10304.3478"/>
    <x v="0"/>
    <x v="0"/>
    <x v="23"/>
    <x v="0"/>
  </r>
  <r>
    <n v="24"/>
    <s v="Bring STL Up Late to TV"/>
    <s v="STL Up Late is a weekly late night comedy talk show for St. Louis television."/>
    <x v="19"/>
    <x v="24"/>
    <x v="0"/>
    <s v="US"/>
    <s v="USD"/>
    <n v="1442345940"/>
    <n v="1439494863"/>
    <b v="0"/>
    <n v="574"/>
    <b v="1"/>
    <s v="film &amp; video/television"/>
    <n v="6634.6149999999998"/>
    <x v="0"/>
    <x v="0"/>
    <x v="24"/>
    <x v="0"/>
  </r>
  <r>
    <n v="25"/>
    <s v="RAM- An independent writer's breakthrough tv production"/>
    <s v="A dram-com television series revolved around memory and the hardships and revelations that come with its early turning point."/>
    <x v="20"/>
    <x v="25"/>
    <x v="0"/>
    <s v="US"/>
    <s v="USD"/>
    <n v="1452299761"/>
    <n v="1447115761"/>
    <b v="0"/>
    <n v="14"/>
    <b v="1"/>
    <s v="film &amp; video/television"/>
    <n v="5714.2857000000004"/>
    <x v="0"/>
    <x v="0"/>
    <x v="25"/>
    <x v="0"/>
  </r>
  <r>
    <n v="26"/>
    <s v="You, Me &amp; Sicily:  Part I Editing"/>
    <s v="Highlighting Sicily's points of light: its extraordinary people. Editing phase is now underway!!!"/>
    <x v="21"/>
    <x v="26"/>
    <x v="0"/>
    <s v="US"/>
    <s v="USD"/>
    <n v="1408278144"/>
    <n v="1404822144"/>
    <b v="0"/>
    <n v="19"/>
    <b v="1"/>
    <s v="film &amp; video/television"/>
    <n v="10210.5263"/>
    <x v="0"/>
    <x v="0"/>
    <x v="26"/>
    <x v="3"/>
  </r>
  <r>
    <n v="27"/>
    <s v="B-Rabbit TV Comedy Pilot"/>
    <s v="B-Rabbit is a hilarious depiction of immigrating to New Zealand and the life you desperately tried to leave behind."/>
    <x v="22"/>
    <x v="27"/>
    <x v="0"/>
    <s v="NZ"/>
    <s v="NZD"/>
    <n v="1416113833"/>
    <n v="1413518233"/>
    <b v="0"/>
    <n v="150"/>
    <b v="1"/>
    <s v="film &amp; video/television"/>
    <n v="14896.6667"/>
    <x v="0"/>
    <x v="0"/>
    <x v="27"/>
    <x v="3"/>
  </r>
  <r>
    <n v="28"/>
    <s v="John Earle Dog Training Concept Development Reel"/>
    <s v="John and Brian are on a quest to change people's lives and rehabilitate dogs."/>
    <x v="14"/>
    <x v="28"/>
    <x v="0"/>
    <s v="US"/>
    <s v="USD"/>
    <n v="1450307284"/>
    <n v="1447715284"/>
    <b v="0"/>
    <n v="71"/>
    <b v="1"/>
    <s v="film &amp; video/television"/>
    <n v="16960.563399999999"/>
    <x v="0"/>
    <x v="0"/>
    <x v="28"/>
    <x v="0"/>
  </r>
  <r>
    <n v="29"/>
    <s v="The JOB Prelude."/>
    <s v="Genuine, no cliche Cop dramedy. Stories based on Adam's time as a Constable. What really goes on? Think you know the Police? Find out."/>
    <x v="9"/>
    <x v="29"/>
    <x v="0"/>
    <s v="GB"/>
    <s v="GBP"/>
    <n v="1406045368"/>
    <n v="1403453368"/>
    <b v="0"/>
    <n v="117"/>
    <b v="1"/>
    <s v="film &amp; video/television"/>
    <n v="3162.3932"/>
    <x v="0"/>
    <x v="0"/>
    <x v="29"/>
    <x v="3"/>
  </r>
  <r>
    <n v="30"/>
    <s v="Introverts Web Series"/>
    <s v="Comedy series about three introverted roommates coping with single life, secret resentments, and loudmouthed extroverts."/>
    <x v="23"/>
    <x v="30"/>
    <x v="0"/>
    <s v="US"/>
    <s v="USD"/>
    <n v="1408604515"/>
    <n v="1406012515"/>
    <b v="0"/>
    <n v="53"/>
    <b v="1"/>
    <s v="film &amp; video/television"/>
    <n v="7645.2641999999996"/>
    <x v="0"/>
    <x v="0"/>
    <x v="30"/>
    <x v="3"/>
  </r>
  <r>
    <n v="31"/>
    <s v="The Alan Katz Show"/>
    <s v="After a two-year hiatus, The Alan Katz Show is coming back! But it can't unless we can get a 16gb flash drive valued at $12.71!"/>
    <x v="24"/>
    <x v="31"/>
    <x v="0"/>
    <s v="US"/>
    <s v="USD"/>
    <n v="1453748434"/>
    <n v="1452193234"/>
    <b v="0"/>
    <n v="1"/>
    <b v="1"/>
    <s v="film &amp; video/television"/>
    <n v="1300"/>
    <x v="0"/>
    <x v="0"/>
    <x v="31"/>
    <x v="2"/>
  </r>
  <r>
    <n v="32"/>
    <s v="Over &amp; Out"/>
    <s v="Approaching a milestone birthday, Gail abandons her group of yuppie stay-at-home mom friends for the vibrant and rowdy gay community."/>
    <x v="25"/>
    <x v="32"/>
    <x v="0"/>
    <s v="US"/>
    <s v="USD"/>
    <n v="1463111940"/>
    <n v="1459523017"/>
    <b v="0"/>
    <n v="89"/>
    <b v="1"/>
    <s v="film &amp; video/television"/>
    <n v="32044.943800000001"/>
    <x v="0"/>
    <x v="0"/>
    <x v="32"/>
    <x v="2"/>
  </r>
  <r>
    <n v="33"/>
    <s v="Imaginary Problems"/>
    <s v="3 best friends balance their work, personal and private lives while finding time for their imaginary friends (who are 3 puppets)."/>
    <x v="26"/>
    <x v="33"/>
    <x v="0"/>
    <s v="US"/>
    <s v="USD"/>
    <n v="1447001501"/>
    <n v="1444405901"/>
    <b v="0"/>
    <n v="64"/>
    <b v="1"/>
    <s v="film &amp; video/television"/>
    <n v="8375"/>
    <x v="0"/>
    <x v="0"/>
    <x v="33"/>
    <x v="0"/>
  </r>
  <r>
    <n v="34"/>
    <s v="#Josh: T.V. Show Sizzle Reel"/>
    <s v="A digitally dependent Josh, is forced to coexist with his promiscuous problematic cousin Wes, and face his fears of a human connection"/>
    <x v="27"/>
    <x v="34"/>
    <x v="0"/>
    <s v="US"/>
    <s v="USD"/>
    <n v="1407224601"/>
    <n v="1405928601"/>
    <b v="0"/>
    <n v="68"/>
    <b v="1"/>
    <s v="film &amp; video/television"/>
    <n v="4988.2353000000003"/>
    <x v="0"/>
    <x v="0"/>
    <x v="34"/>
    <x v="3"/>
  </r>
  <r>
    <n v="35"/>
    <s v="Why Adam? A TV show about the science behind everyday life!"/>
    <s v="Why Adam? is an independent TV show that explores concepts of basic science in everyday life."/>
    <x v="28"/>
    <x v="35"/>
    <x v="0"/>
    <s v="US"/>
    <s v="USD"/>
    <n v="1430179200"/>
    <n v="1428130814"/>
    <b v="0"/>
    <n v="28"/>
    <b v="1"/>
    <s v="film &amp; video/television"/>
    <n v="5946.4286000000002"/>
    <x v="0"/>
    <x v="0"/>
    <x v="35"/>
    <x v="0"/>
  </r>
  <r>
    <n v="36"/>
    <s v="THE LISTENING BOX"/>
    <s v="A modern day priest makes an unusual discovery, setting off a chain of events."/>
    <x v="12"/>
    <x v="36"/>
    <x v="0"/>
    <s v="US"/>
    <s v="USD"/>
    <n v="1428128525"/>
    <n v="1425540125"/>
    <b v="0"/>
    <n v="44"/>
    <b v="1"/>
    <s v="film &amp; video/television"/>
    <n v="19384.090899999999"/>
    <x v="0"/>
    <x v="0"/>
    <x v="36"/>
    <x v="0"/>
  </r>
  <r>
    <n v="37"/>
    <s v="The Journey"/>
    <s v="Take an unscripted, real-time journey with Greg Aiello to the planet's wildest and most iconic places on this adventure travel TV show."/>
    <x v="29"/>
    <x v="37"/>
    <x v="0"/>
    <s v="US"/>
    <s v="USD"/>
    <n v="1425055079"/>
    <n v="1422463079"/>
    <b v="0"/>
    <n v="253"/>
    <b v="1"/>
    <s v="film &amp; video/television"/>
    <n v="15951.383400000001"/>
    <x v="0"/>
    <x v="0"/>
    <x v="37"/>
    <x v="0"/>
  </r>
  <r>
    <n v="38"/>
    <s v="Brewz Brothers TV"/>
    <s v="A television show about three brothers from Chicago on a mission to discover and highlight the best breweries in America."/>
    <x v="30"/>
    <x v="38"/>
    <x v="0"/>
    <s v="US"/>
    <s v="USD"/>
    <n v="1368235344"/>
    <n v="1365643344"/>
    <b v="0"/>
    <n v="66"/>
    <b v="1"/>
    <s v="film &amp; video/television"/>
    <n v="4168.1818000000003"/>
    <x v="0"/>
    <x v="0"/>
    <x v="38"/>
    <x v="4"/>
  </r>
  <r>
    <n v="39"/>
    <s v="Deep Cuts - Series"/>
    <s v="Mystery-Drama Series. Following a shocking event, residents of a remote woodland community learn that some wounds never heal..."/>
    <x v="31"/>
    <x v="39"/>
    <x v="0"/>
    <s v="GB"/>
    <s v="GBP"/>
    <n v="1401058740"/>
    <n v="1398388068"/>
    <b v="0"/>
    <n v="217"/>
    <b v="1"/>
    <s v="film &amp; video/television"/>
    <n v="15089.861800000001"/>
    <x v="0"/>
    <x v="0"/>
    <x v="39"/>
    <x v="3"/>
  </r>
  <r>
    <n v="40"/>
    <s v="Regal Fare Season One"/>
    <s v="There is a cooking show in production that needs your help, a show about using local ingredients to create simple and elegant meals."/>
    <x v="13"/>
    <x v="40"/>
    <x v="0"/>
    <s v="US"/>
    <s v="USD"/>
    <n v="1403150400"/>
    <n v="1401426488"/>
    <b v="0"/>
    <n v="16"/>
    <b v="1"/>
    <s v="film &amp; video/television"/>
    <n v="12668.75"/>
    <x v="0"/>
    <x v="0"/>
    <x v="40"/>
    <x v="3"/>
  </r>
  <r>
    <n v="41"/>
    <s v="Up on High Ground TV series"/>
    <s v="A TV series that takes place in a high school setting with religions,morals,&amp; ethics as a guiding message for students &amp; their families"/>
    <x v="13"/>
    <x v="41"/>
    <x v="0"/>
    <s v="US"/>
    <s v="USD"/>
    <n v="1412516354"/>
    <n v="1409924354"/>
    <b v="0"/>
    <n v="19"/>
    <b v="1"/>
    <s v="film &amp; video/television"/>
    <n v="10526.3158"/>
    <x v="0"/>
    <x v="0"/>
    <x v="41"/>
    <x v="3"/>
  </r>
  <r>
    <n v="42"/>
    <s v="BROS TV Pilot (Iraq)"/>
    <s v="A show that explores the universal hospitality and shenanigans of BRO cultures in the most forbidden and unfamiliar places on earth!"/>
    <x v="32"/>
    <x v="42"/>
    <x v="0"/>
    <s v="US"/>
    <s v="USD"/>
    <n v="1419780026"/>
    <n v="1417188026"/>
    <b v="0"/>
    <n v="169"/>
    <b v="1"/>
    <s v="film &amp; video/television"/>
    <n v="11751.479300000001"/>
    <x v="0"/>
    <x v="0"/>
    <x v="42"/>
    <x v="3"/>
  </r>
  <r>
    <n v="43"/>
    <s v="Anglicon 2015: A Doctor Who &amp; British media fan convention"/>
    <s v="Anglicon is a fan-run British media convention with a focus on Doctor Who, returning to the Seattle area bigger and better than ever!"/>
    <x v="3"/>
    <x v="43"/>
    <x v="0"/>
    <s v="US"/>
    <s v="USD"/>
    <n v="1405209600"/>
    <n v="1402599486"/>
    <b v="0"/>
    <n v="263"/>
    <b v="1"/>
    <s v="film &amp; video/television"/>
    <n v="11736.1217"/>
    <x v="0"/>
    <x v="0"/>
    <x v="43"/>
    <x v="3"/>
  </r>
  <r>
    <n v="44"/>
    <s v="BIG WHISKEY TV Show"/>
    <s v="The Creator of the hit FOX show THE BOURBON LOUNGE brings you BIG WHISKEY. A new travel show exploring whiskey like you've never seen."/>
    <x v="13"/>
    <x v="41"/>
    <x v="0"/>
    <s v="US"/>
    <s v="USD"/>
    <n v="1412648537"/>
    <n v="1408760537"/>
    <b v="0"/>
    <n v="15"/>
    <b v="1"/>
    <s v="film &amp; video/television"/>
    <n v="13333.3333"/>
    <x v="0"/>
    <x v="0"/>
    <x v="44"/>
    <x v="3"/>
  </r>
  <r>
    <n v="45"/>
    <s v="The Art of the Lift"/>
    <s v="The Art of the Lift is a crime drama that follows an expert crew of pick-pockets and their attempt at breaking in a new recruit."/>
    <x v="10"/>
    <x v="44"/>
    <x v="0"/>
    <s v="US"/>
    <s v="USD"/>
    <n v="1461769107"/>
    <n v="1459177107"/>
    <b v="0"/>
    <n v="61"/>
    <b v="1"/>
    <s v="film &amp; video/television"/>
    <n v="9836.0655999999999"/>
    <x v="0"/>
    <x v="0"/>
    <x v="45"/>
    <x v="2"/>
  </r>
  <r>
    <n v="46"/>
    <s v="New equipment for Joy's World!"/>
    <s v="The legendary community TV programme Joy's World is in dire need of new equipment! We are hoping you can help."/>
    <x v="33"/>
    <x v="45"/>
    <x v="0"/>
    <s v="AU"/>
    <s v="AUD"/>
    <n v="1450220974"/>
    <n v="1447628974"/>
    <b v="0"/>
    <n v="45"/>
    <b v="1"/>
    <s v="film &amp; video/television"/>
    <n v="19444.4444"/>
    <x v="0"/>
    <x v="0"/>
    <x v="46"/>
    <x v="0"/>
  </r>
  <r>
    <n v="47"/>
    <s v="Jane Don't Date - TV pilot (sitcom)"/>
    <s v="Cursed with attracting odd men, an independent woman takes on the Chicago dating scene again with the help of her offbeat friends."/>
    <x v="10"/>
    <x v="46"/>
    <x v="0"/>
    <s v="US"/>
    <s v="USD"/>
    <n v="1419021607"/>
    <n v="1413834007"/>
    <b v="0"/>
    <n v="70"/>
    <b v="1"/>
    <s v="film &amp; video/television"/>
    <n v="7686.5"/>
    <x v="0"/>
    <x v="0"/>
    <x v="47"/>
    <x v="3"/>
  </r>
  <r>
    <n v="48"/>
    <s v="'Noir' A New Independant Tech-Noir TV Pilot"/>
    <s v="With future neo-London as a backdrop to this new independent TV pilot, we investigate the bad and the corrupt that rule London."/>
    <x v="13"/>
    <x v="47"/>
    <x v="0"/>
    <s v="GB"/>
    <s v="GBP"/>
    <n v="1425211200"/>
    <n v="1422534260"/>
    <b v="0"/>
    <n v="38"/>
    <b v="1"/>
    <s v="film &amp; video/television"/>
    <n v="5681.5789000000004"/>
    <x v="0"/>
    <x v="0"/>
    <x v="48"/>
    <x v="0"/>
  </r>
  <r>
    <n v="49"/>
    <s v="Driving Jersey - Season Five"/>
    <s v="Driving Jersey is real people telling real stories."/>
    <x v="14"/>
    <x v="48"/>
    <x v="0"/>
    <s v="US"/>
    <s v="USD"/>
    <n v="1445660045"/>
    <n v="1443068045"/>
    <b v="0"/>
    <n v="87"/>
    <b v="1"/>
    <s v="film &amp; video/television"/>
    <n v="13793.1034"/>
    <x v="0"/>
    <x v="0"/>
    <x v="49"/>
    <x v="0"/>
  </r>
  <r>
    <n v="50"/>
    <s v="The Love Lounge"/>
    <s v="A brand new dating show which helps one lucky lady find her Mr Right with difficult decisions to make along the way."/>
    <x v="20"/>
    <x v="49"/>
    <x v="0"/>
    <s v="GB"/>
    <s v="GBP"/>
    <n v="1422637200"/>
    <n v="1419271458"/>
    <b v="0"/>
    <n v="22"/>
    <b v="1"/>
    <s v="film &amp; video/television"/>
    <n v="2727.2727"/>
    <x v="0"/>
    <x v="0"/>
    <x v="50"/>
    <x v="3"/>
  </r>
  <r>
    <n v="51"/>
    <s v="SKY CITY HAYA"/>
    <s v="Please help us reach stretch goals of 16k, 26k, 41k for the soundtrack, extended scenes &amp; story development for our sci-fi TV series!"/>
    <x v="34"/>
    <x v="50"/>
    <x v="0"/>
    <s v="US"/>
    <s v="USD"/>
    <n v="1439245037"/>
    <n v="1436653037"/>
    <b v="0"/>
    <n v="119"/>
    <b v="1"/>
    <s v="film &amp; video/television"/>
    <n v="11833.6134"/>
    <x v="0"/>
    <x v="0"/>
    <x v="51"/>
    <x v="0"/>
  </r>
  <r>
    <n v="52"/>
    <s v="Kode Orange - New TV Series"/>
    <s v="Kode Orange is an original television series that follows the lives of two police officers who join a special unit in high-crime LA"/>
    <x v="3"/>
    <x v="51"/>
    <x v="0"/>
    <s v="US"/>
    <s v="USD"/>
    <n v="1405615846"/>
    <n v="1403023846"/>
    <b v="0"/>
    <n v="52"/>
    <b v="1"/>
    <s v="film &amp; video/television"/>
    <n v="22348.0769"/>
    <x v="0"/>
    <x v="0"/>
    <x v="52"/>
    <x v="3"/>
  </r>
  <r>
    <n v="53"/>
    <s v="Rolling out Vegan Mashup's Season 2"/>
    <s v="Delicious TV's Vegan Mashup launching season two on public television"/>
    <x v="9"/>
    <x v="52"/>
    <x v="0"/>
    <s v="US"/>
    <s v="USD"/>
    <n v="1396648800"/>
    <n v="1395407445"/>
    <b v="0"/>
    <n v="117"/>
    <b v="1"/>
    <s v="film &amp; video/television"/>
    <n v="2811.1111000000001"/>
    <x v="0"/>
    <x v="0"/>
    <x v="53"/>
    <x v="3"/>
  </r>
  <r>
    <n v="54"/>
    <s v="&quot;Stand-In&quot; Television Pilot"/>
    <s v="TV stand-in Elizabeth was diagnosed BRCA+ as her mother was succumbing to cancer. This pilot navigates evolving modern female identity."/>
    <x v="3"/>
    <x v="53"/>
    <x v="0"/>
    <s v="US"/>
    <s v="USD"/>
    <n v="1451063221"/>
    <n v="1448471221"/>
    <b v="0"/>
    <n v="52"/>
    <b v="1"/>
    <s v="film &amp; video/television"/>
    <n v="19423.0769"/>
    <x v="0"/>
    <x v="0"/>
    <x v="54"/>
    <x v="0"/>
  </r>
  <r>
    <n v="55"/>
    <s v="Di FAMILY"/>
    <s v="A story of an Italian family who tried it the right way but realized things work better if they do it &quot;their&quot; way. Weekly Series PILOT"/>
    <x v="35"/>
    <x v="54"/>
    <x v="0"/>
    <s v="US"/>
    <s v="USD"/>
    <n v="1464390916"/>
    <n v="1462576516"/>
    <b v="0"/>
    <n v="86"/>
    <b v="1"/>
    <s v="film &amp; video/television"/>
    <n v="12895.3488"/>
    <x v="0"/>
    <x v="0"/>
    <x v="55"/>
    <x v="2"/>
  </r>
  <r>
    <n v="56"/>
    <s v="Voxwomen Cycling Show"/>
    <s v="We want to see more women's cycling on TV - and we need your help to make it happen!"/>
    <x v="6"/>
    <x v="55"/>
    <x v="0"/>
    <s v="GB"/>
    <s v="GBP"/>
    <n v="1433779200"/>
    <n v="1432559424"/>
    <b v="0"/>
    <n v="174"/>
    <b v="1"/>
    <s v="film &amp; video/television"/>
    <n v="4931.6091999999999"/>
    <x v="0"/>
    <x v="0"/>
    <x v="56"/>
    <x v="0"/>
  </r>
  <r>
    <n v="57"/>
    <s v="Our Gay Group - Quality Online Programming For the Gay Man"/>
    <s v="An entertainment network built with a focus of uniting our community with quality, relevant live and scripted entertainment."/>
    <x v="36"/>
    <x v="56"/>
    <x v="0"/>
    <s v="US"/>
    <s v="USD"/>
    <n v="1429991962"/>
    <n v="1427399962"/>
    <b v="0"/>
    <n v="69"/>
    <b v="1"/>
    <s v="film &amp; video/television"/>
    <n v="22152.173900000002"/>
    <x v="0"/>
    <x v="0"/>
    <x v="57"/>
    <x v="0"/>
  </r>
  <r>
    <n v="58"/>
    <s v="Gloaming"/>
    <s v="Alex thought he knew how the world worked. You live, you die and it's over. He was very, very wrong."/>
    <x v="3"/>
    <x v="57"/>
    <x v="0"/>
    <s v="US"/>
    <s v="USD"/>
    <n v="1416423172"/>
    <n v="1413827572"/>
    <b v="0"/>
    <n v="75"/>
    <b v="1"/>
    <s v="film &amp; video/television"/>
    <n v="13721.3333"/>
    <x v="0"/>
    <x v="0"/>
    <x v="58"/>
    <x v="3"/>
  </r>
  <r>
    <n v="59"/>
    <s v="&quot;Momentum&quot; - The Series"/>
    <s v="An electronic music producer stuck in his blue collar life has overnight success thrown at him when his music leaks on the internet."/>
    <x v="22"/>
    <x v="58"/>
    <x v="0"/>
    <s v="US"/>
    <s v="USD"/>
    <n v="1442264400"/>
    <n v="1439530776"/>
    <b v="0"/>
    <n v="33"/>
    <b v="1"/>
    <s v="film &amp; video/television"/>
    <n v="60682.242400000003"/>
    <x v="0"/>
    <x v="0"/>
    <x v="59"/>
    <x v="0"/>
  </r>
  <r>
    <n v="60"/>
    <s v="Ever Since - Short Film"/>
    <s v="Set in a beautiful but desolate world, we see how loneliness can lead to friendship in unconventional ways."/>
    <x v="37"/>
    <x v="59"/>
    <x v="0"/>
    <s v="GB"/>
    <s v="GBP"/>
    <n v="1395532800"/>
    <n v="1393882717"/>
    <b v="0"/>
    <n v="108"/>
    <b v="1"/>
    <s v="film &amp; video/shorts"/>
    <n v="4304.0092999999997"/>
    <x v="0"/>
    <x v="1"/>
    <x v="60"/>
    <x v="3"/>
  </r>
  <r>
    <n v="61"/>
    <s v="SPLITTING THE SYNAPSE"/>
    <s v="An exploration of the shadows that follow us from our past, the darkness that lives inside us and the ability to find our own freedom"/>
    <x v="10"/>
    <x v="60"/>
    <x v="0"/>
    <s v="US"/>
    <s v="USD"/>
    <n v="1370547157"/>
    <n v="1368646357"/>
    <b v="0"/>
    <n v="23"/>
    <b v="1"/>
    <s v="film &amp; video/shorts"/>
    <n v="32239.130399999998"/>
    <x v="0"/>
    <x v="1"/>
    <x v="61"/>
    <x v="4"/>
  </r>
  <r>
    <n v="62"/>
    <s v="SPECIMEN 0625c - Sci-Fi Thriller"/>
    <s v="A man is forced to repeatedly crawl through a mysterious maze not knowing who captured him or why, but he is determined to find out."/>
    <x v="9"/>
    <x v="61"/>
    <x v="0"/>
    <s v="US"/>
    <s v="USD"/>
    <n v="1362337878"/>
    <n v="1360177878"/>
    <b v="0"/>
    <n v="48"/>
    <b v="1"/>
    <s v="film &amp; video/shorts"/>
    <n v="9670.8333000000002"/>
    <x v="0"/>
    <x v="1"/>
    <x v="62"/>
    <x v="4"/>
  </r>
  <r>
    <n v="63"/>
    <s v="The Attic"/>
    <s v="The Attic is my first short film.  Please help me with post production and distribution so that I can let it out into the world"/>
    <x v="13"/>
    <x v="62"/>
    <x v="0"/>
    <s v="US"/>
    <s v="USD"/>
    <n v="1388206740"/>
    <n v="1386194013"/>
    <b v="0"/>
    <n v="64"/>
    <b v="1"/>
    <s v="film &amp; video/shorts"/>
    <n v="3547.4531000000002"/>
    <x v="0"/>
    <x v="1"/>
    <x v="63"/>
    <x v="4"/>
  </r>
  <r>
    <n v="64"/>
    <s v="Millennial, The Movie"/>
    <s v="At the dawn of the New Millennium, a group of teenagers battle the Y2K bug to save humanity from boredom. The 2nd film by and/or."/>
    <x v="38"/>
    <x v="63"/>
    <x v="0"/>
    <s v="US"/>
    <s v="USD"/>
    <n v="1373243181"/>
    <n v="1370651181"/>
    <b v="0"/>
    <n v="24"/>
    <b v="1"/>
    <s v="film &amp; video/shorts"/>
    <n v="8666.6666999999998"/>
    <x v="0"/>
    <x v="1"/>
    <x v="64"/>
    <x v="4"/>
  </r>
  <r>
    <n v="65"/>
    <s v="Hello World - Post Production Funds"/>
    <s v="Help finish the short film Hello World. The story of an android in the broken home of a father &amp; son."/>
    <x v="39"/>
    <x v="64"/>
    <x v="0"/>
    <s v="CA"/>
    <s v="CAD"/>
    <n v="1407736740"/>
    <n v="1405453354"/>
    <b v="0"/>
    <n v="57"/>
    <b v="1"/>
    <s v="film &amp; video/shorts"/>
    <n v="13205.263199999999"/>
    <x v="0"/>
    <x v="1"/>
    <x v="65"/>
    <x v="3"/>
  </r>
  <r>
    <n v="66"/>
    <s v="A Stagnant Fever: Short Film"/>
    <s v="A dark comedy set in the '60s about clinical depression and one night stands."/>
    <x v="13"/>
    <x v="65"/>
    <x v="0"/>
    <s v="US"/>
    <s v="USD"/>
    <n v="1468873420"/>
    <n v="1466281420"/>
    <b v="0"/>
    <n v="26"/>
    <b v="1"/>
    <s v="film &amp; video/shorts"/>
    <n v="9123.0769"/>
    <x v="0"/>
    <x v="1"/>
    <x v="66"/>
    <x v="2"/>
  </r>
  <r>
    <n v="67"/>
    <s v="You are a Priest Forever"/>
    <s v="The Ordination Mass of five Dominicans friars to the priesthood at the historic Saint Dominicâ€™s Church in Washington DC."/>
    <x v="13"/>
    <x v="66"/>
    <x v="0"/>
    <s v="US"/>
    <s v="USD"/>
    <n v="1342360804"/>
    <n v="1339768804"/>
    <b v="0"/>
    <n v="20"/>
    <b v="1"/>
    <s v="film &amp; video/shorts"/>
    <n v="11625"/>
    <x v="0"/>
    <x v="1"/>
    <x v="67"/>
    <x v="5"/>
  </r>
  <r>
    <n v="68"/>
    <s v="King Eider: Short Film"/>
    <s v="Black Comedy by final year students at Leeds University. _x000a_'Bird watching, tea, seaside and murder. Just your average British holiday.'"/>
    <x v="20"/>
    <x v="67"/>
    <x v="0"/>
    <s v="GB"/>
    <s v="GBP"/>
    <n v="1393162791"/>
    <n v="1390570791"/>
    <b v="0"/>
    <n v="36"/>
    <b v="1"/>
    <s v="film &amp; video/shorts"/>
    <n v="2119.4443999999999"/>
    <x v="0"/>
    <x v="1"/>
    <x v="68"/>
    <x v="3"/>
  </r>
  <r>
    <n v="69"/>
    <s v="More Than A Drive"/>
    <s v="A breakthrough cinematic experience about more than just the carsâ€¦the people, lifestyle, enthusiasm, party, and the Leavenworth Drive."/>
    <x v="3"/>
    <x v="68"/>
    <x v="0"/>
    <s v="US"/>
    <s v="USD"/>
    <n v="1317538740"/>
    <n v="1314765025"/>
    <b v="0"/>
    <n v="178"/>
    <b v="1"/>
    <s v="film &amp; video/shorts"/>
    <n v="6232.7134999999998"/>
    <x v="0"/>
    <x v="1"/>
    <x v="69"/>
    <x v="6"/>
  </r>
  <r>
    <n v="70"/>
    <s v="Scraps"/>
    <s v="Maggie barely survives a deranged baptism by her mother only to be born again to a string of foster parents. Things can always be worse"/>
    <x v="2"/>
    <x v="69"/>
    <x v="0"/>
    <s v="US"/>
    <s v="USD"/>
    <n v="1315171845"/>
    <n v="1309987845"/>
    <b v="0"/>
    <n v="17"/>
    <b v="1"/>
    <s v="film &amp; video/shorts"/>
    <n v="3741.1765"/>
    <x v="0"/>
    <x v="1"/>
    <x v="70"/>
    <x v="6"/>
  </r>
  <r>
    <n v="71"/>
    <s v="Diggin Deep to help find &quot;A Man, Buried&quot;"/>
    <s v="A comedic tale about the duality of man set in a trailer park needs your help with sound design and getting it into film festivals"/>
    <x v="40"/>
    <x v="70"/>
    <x v="0"/>
    <s v="US"/>
    <s v="USD"/>
    <n v="1338186657"/>
    <n v="1333002657"/>
    <b v="0"/>
    <n v="32"/>
    <b v="1"/>
    <s v="film &amp; video/shorts"/>
    <n v="6971.875"/>
    <x v="0"/>
    <x v="1"/>
    <x v="71"/>
    <x v="5"/>
  </r>
  <r>
    <n v="72"/>
    <s v="Trickle"/>
    <s v="A young man forced to live back home after an automobile accident leaves him to rediscover what it means to be a part of his family."/>
    <x v="41"/>
    <x v="71"/>
    <x v="0"/>
    <s v="US"/>
    <s v="USD"/>
    <n v="1352937600"/>
    <n v="1351210481"/>
    <b v="0"/>
    <n v="41"/>
    <b v="1"/>
    <s v="film &amp; video/shorts"/>
    <n v="5817.0731999999998"/>
    <x v="0"/>
    <x v="1"/>
    <x v="72"/>
    <x v="5"/>
  </r>
  <r>
    <n v="73"/>
    <s v="Project Z-6463 - a 3D short movie by Chris Eller"/>
    <s v="A scientist on the brink of a discovery that will revolutionize society sees her work destroyed in an experiment gone horribly wrong."/>
    <x v="42"/>
    <x v="72"/>
    <x v="0"/>
    <s v="US"/>
    <s v="USD"/>
    <n v="1304395140"/>
    <n v="1297620584"/>
    <b v="0"/>
    <n v="18"/>
    <b v="1"/>
    <s v="film &amp; video/shorts"/>
    <n v="5000"/>
    <x v="0"/>
    <x v="1"/>
    <x v="73"/>
    <x v="6"/>
  </r>
  <r>
    <n v="74"/>
    <s v="L'oiseau la nuit - Court-mÃ©trage"/>
    <s v="La nuit est devenue le lieu de la terreur. Alors qu'un couvre-feu est imposÃ©, une petite fille est enlevÃ©e par un rapace nocturne."/>
    <x v="2"/>
    <x v="73"/>
    <x v="0"/>
    <s v="FR"/>
    <s v="EUR"/>
    <n v="1453376495"/>
    <n v="1450784495"/>
    <b v="0"/>
    <n v="29"/>
    <b v="1"/>
    <s v="film &amp; video/shorts"/>
    <n v="1947.1034"/>
    <x v="0"/>
    <x v="1"/>
    <x v="74"/>
    <x v="0"/>
  </r>
  <r>
    <n v="75"/>
    <s v="&quot;DAD&quot; - A USC Short Film"/>
    <s v="A teenager named Charlie discovers something new about himself while coping with the loss of his father."/>
    <x v="8"/>
    <x v="74"/>
    <x v="0"/>
    <s v="US"/>
    <s v="USD"/>
    <n v="1366693272"/>
    <n v="1364101272"/>
    <b v="0"/>
    <n v="47"/>
    <b v="1"/>
    <s v="film &amp; video/shorts"/>
    <n v="8595.7446999999993"/>
    <x v="0"/>
    <x v="1"/>
    <x v="75"/>
    <x v="4"/>
  </r>
  <r>
    <n v="76"/>
    <s v="Star Wars: Insidious"/>
    <s v="Karn A'Mor has awoken bloodied on a distant battlefield with no memory of his past! JOIN THE RESISTANCE and find out more..."/>
    <x v="43"/>
    <x v="75"/>
    <x v="0"/>
    <s v="US"/>
    <s v="USD"/>
    <n v="1325007358"/>
    <n v="1319819758"/>
    <b v="0"/>
    <n v="15"/>
    <b v="1"/>
    <s v="film &amp; video/shorts"/>
    <n v="3066.6667000000002"/>
    <x v="0"/>
    <x v="1"/>
    <x v="76"/>
    <x v="6"/>
  </r>
  <r>
    <n v="77"/>
    <s v="Jonah and the Crab"/>
    <s v="A short film about a boy searching for companionship in a hermit crab he finds on the beach."/>
    <x v="44"/>
    <x v="76"/>
    <x v="0"/>
    <s v="US"/>
    <s v="USD"/>
    <n v="1337569140"/>
    <n v="1332991717"/>
    <b v="0"/>
    <n v="26"/>
    <b v="1"/>
    <s v="film &amp; video/shorts"/>
    <n v="6038.4615000000003"/>
    <x v="0"/>
    <x v="1"/>
    <x v="77"/>
    <x v="5"/>
  </r>
  <r>
    <n v="78"/>
    <s v="Daemon's scale up - Brieuc Le Meur _ Berlin"/>
    <s v="We reached our limits. Next steps are : 3 more shooting days + postproduction + cut + sound._x000a__x000a_We want to go to Cannes !_x000a__x000a_With you !"/>
    <x v="45"/>
    <x v="77"/>
    <x v="0"/>
    <s v="FR"/>
    <s v="EUR"/>
    <n v="1472751121"/>
    <n v="1471887121"/>
    <b v="0"/>
    <n v="35"/>
    <b v="1"/>
    <s v="film &amp; video/shorts"/>
    <n v="3860"/>
    <x v="0"/>
    <x v="1"/>
    <x v="78"/>
    <x v="2"/>
  </r>
  <r>
    <n v="79"/>
    <s v="Japanese/International Short Film &quot;Mtn.&quot;"/>
    <s v="A short film about life, achieving your dreams, and overcoming hardship. We all have our mountain to climb."/>
    <x v="46"/>
    <x v="78"/>
    <x v="0"/>
    <s v="GB"/>
    <s v="GBP"/>
    <n v="1398451093"/>
    <n v="1395859093"/>
    <b v="0"/>
    <n v="41"/>
    <b v="1"/>
    <s v="film &amp; video/shorts"/>
    <n v="4026.8292999999999"/>
    <x v="0"/>
    <x v="1"/>
    <x v="79"/>
    <x v="3"/>
  </r>
  <r>
    <n v="80"/>
    <s v="Swingers Anonymous"/>
    <s v="What would you do if you ended up at a swingers party with two dead bodies and $20,000 in drug money?"/>
    <x v="14"/>
    <x v="79"/>
    <x v="0"/>
    <s v="US"/>
    <s v="USD"/>
    <n v="1386640856"/>
    <n v="1383616856"/>
    <b v="0"/>
    <n v="47"/>
    <b v="1"/>
    <s v="film &amp; video/shorts"/>
    <n v="27382.9787"/>
    <x v="0"/>
    <x v="1"/>
    <x v="80"/>
    <x v="4"/>
  </r>
  <r>
    <n v="81"/>
    <s v="Carrying Place: A film of Maine hauntings"/>
    <s v="An elderly woman in rural Maine is haunted by figures seeking a sacrifice, but there are more forces at work than mere ghosts."/>
    <x v="47"/>
    <x v="80"/>
    <x v="0"/>
    <s v="US"/>
    <s v="USD"/>
    <n v="1342234920"/>
    <n v="1341892127"/>
    <b v="0"/>
    <n v="28"/>
    <b v="1"/>
    <s v="film &amp; video/shorts"/>
    <n v="5303.5713999999998"/>
    <x v="0"/>
    <x v="1"/>
    <x v="81"/>
    <x v="5"/>
  </r>
  <r>
    <n v="82"/>
    <s v="&quot;T IS FOR TANTRUM&quot; - HORROR/COMEDY"/>
    <s v="A short film about the tragically hilarious events that occur when a fearful and panicky 6-year old boy loses his first baby tooth."/>
    <x v="23"/>
    <x v="81"/>
    <x v="0"/>
    <s v="US"/>
    <s v="USD"/>
    <n v="1318189261"/>
    <n v="1315597261"/>
    <b v="0"/>
    <n v="100"/>
    <b v="1"/>
    <s v="film &amp; video/shorts"/>
    <n v="4000.5"/>
    <x v="0"/>
    <x v="1"/>
    <x v="82"/>
    <x v="6"/>
  </r>
  <r>
    <n v="83"/>
    <s v="Sleep Lovers - By Daniel Modeste"/>
    <s v="Isaac, creator of the DreamMaker3000, finds love in his dreams with Mei his boss's wife who lives on the other side of the planet."/>
    <x v="48"/>
    <x v="82"/>
    <x v="0"/>
    <s v="GB"/>
    <s v="GBP"/>
    <n v="1424604600"/>
    <n v="1423320389"/>
    <b v="0"/>
    <n v="13"/>
    <b v="1"/>
    <s v="film &amp; video/shorts"/>
    <n v="1576.9231"/>
    <x v="0"/>
    <x v="1"/>
    <x v="83"/>
    <x v="0"/>
  </r>
  <r>
    <n v="84"/>
    <s v="Redemption - Short Film"/>
    <s v="&quot;A sociopath crosses paths with the person he must confront about his wife's murder, it might be himself&quot;"/>
    <x v="2"/>
    <x v="83"/>
    <x v="0"/>
    <s v="US"/>
    <s v="USD"/>
    <n v="1305483086"/>
    <n v="1302891086"/>
    <b v="0"/>
    <n v="7"/>
    <b v="1"/>
    <s v="film &amp; video/shorts"/>
    <n v="7142.8571000000002"/>
    <x v="0"/>
    <x v="1"/>
    <x v="84"/>
    <x v="6"/>
  </r>
  <r>
    <n v="85"/>
    <s v="In Her Voice: short film"/>
    <s v="A short film by Melissa Woodrow &amp; Mark Janiak about seeking forgiveness, embracing the past and memories with a loved one."/>
    <x v="38"/>
    <x v="84"/>
    <x v="0"/>
    <s v="US"/>
    <s v="USD"/>
    <n v="1316746837"/>
    <n v="1314154837"/>
    <b v="0"/>
    <n v="21"/>
    <b v="1"/>
    <s v="film &amp; video/shorts"/>
    <n v="7171.4286000000002"/>
    <x v="0"/>
    <x v="1"/>
    <x v="85"/>
    <x v="6"/>
  </r>
  <r>
    <n v="86"/>
    <s v="SECOND CHANCE - DEUXIÃˆME CHANCE"/>
    <s v="Two women, two destinies connected by a letter. _x000a_Between Paris and Skopje a poetic outstanding story of true courage, love and hope."/>
    <x v="12"/>
    <x v="85"/>
    <x v="0"/>
    <s v="FR"/>
    <s v="EUR"/>
    <n v="1451226045"/>
    <n v="1444828845"/>
    <b v="0"/>
    <n v="17"/>
    <b v="1"/>
    <s v="film &amp; video/shorts"/>
    <n v="37576.470600000001"/>
    <x v="0"/>
    <x v="1"/>
    <x v="86"/>
    <x v="0"/>
  </r>
  <r>
    <n v="87"/>
    <s v="Village Films Summer Project Fund (TK 2)"/>
    <s v="A father without work uses his daughter to con sympathy from strangers... sound familiar?  Help us make this film!"/>
    <x v="30"/>
    <x v="86"/>
    <x v="0"/>
    <s v="US"/>
    <s v="USD"/>
    <n v="1275529260"/>
    <n v="1274705803"/>
    <b v="0"/>
    <n v="25"/>
    <b v="1"/>
    <s v="film &amp; video/shorts"/>
    <n v="10460"/>
    <x v="0"/>
    <x v="1"/>
    <x v="87"/>
    <x v="7"/>
  </r>
  <r>
    <n v="88"/>
    <s v="The Recursion Theorem (Short Film)"/>
    <s v="Imprisoned in an unfamiliar reality with strange new rules, Dan Everett struggles to find meaning and reason in this sci-fi noir short."/>
    <x v="8"/>
    <x v="87"/>
    <x v="0"/>
    <s v="US"/>
    <s v="USD"/>
    <n v="1403452131"/>
    <n v="1401205731"/>
    <b v="0"/>
    <n v="60"/>
    <b v="1"/>
    <s v="film &amp; video/shorts"/>
    <n v="6000"/>
    <x v="0"/>
    <x v="1"/>
    <x v="88"/>
    <x v="3"/>
  </r>
  <r>
    <n v="89"/>
    <s v="The Southwest Chronicles"/>
    <s v="A chronicle of four very different stories concerning racism to the power of love, all set in the beauty of the Southwest."/>
    <x v="12"/>
    <x v="88"/>
    <x v="0"/>
    <s v="US"/>
    <s v="USD"/>
    <n v="1370196192"/>
    <n v="1368036192"/>
    <b v="0"/>
    <n v="56"/>
    <b v="1"/>
    <s v="film &amp; video/shorts"/>
    <n v="12328.571400000001"/>
    <x v="0"/>
    <x v="1"/>
    <x v="89"/>
    <x v="4"/>
  </r>
  <r>
    <n v="90"/>
    <s v="Help Get the Short Film Interior Design into Film Festivals!"/>
    <s v="We're looking for funding to help submit a short film to film festivals."/>
    <x v="2"/>
    <x v="89"/>
    <x v="0"/>
    <s v="US"/>
    <s v="USD"/>
    <n v="1310454499"/>
    <n v="1307862499"/>
    <b v="0"/>
    <n v="16"/>
    <b v="1"/>
    <s v="film &amp; video/shorts"/>
    <n v="3137.5"/>
    <x v="0"/>
    <x v="1"/>
    <x v="90"/>
    <x v="6"/>
  </r>
  <r>
    <n v="91"/>
    <s v="OVERTIME: A Cerebral Horror Short Inspired by the Classics"/>
    <s v="&quot;Overtime&quot; is a 15 minute horror film about a man haunted by the memories of his past during a graveyard shift at his factory job."/>
    <x v="9"/>
    <x v="87"/>
    <x v="0"/>
    <s v="US"/>
    <s v="USD"/>
    <n v="1305625164"/>
    <n v="1300354764"/>
    <b v="0"/>
    <n v="46"/>
    <b v="1"/>
    <s v="film &amp; video/shorts"/>
    <n v="7826.0870000000004"/>
    <x v="0"/>
    <x v="1"/>
    <x v="91"/>
    <x v="6"/>
  </r>
  <r>
    <n v="92"/>
    <s v="Euphoria"/>
    <s v="Euphoria is an adventure film that follows adrenaline filled athletes on their hunt for the sublime while balancing family and careers."/>
    <x v="10"/>
    <x v="90"/>
    <x v="0"/>
    <s v="CA"/>
    <s v="CAD"/>
    <n v="1485936000"/>
    <n v="1481949983"/>
    <b v="0"/>
    <n v="43"/>
    <b v="1"/>
    <s v="film &amp; video/shorts"/>
    <n v="12232.5581"/>
    <x v="0"/>
    <x v="1"/>
    <x v="92"/>
    <x v="2"/>
  </r>
  <r>
    <n v="93"/>
    <s v="&quot;Someday Everyday&quot; Short Film"/>
    <s v="Someday Everyday is a short drama that navigates through the past and present of a young man's life, through his struggles and triumphs"/>
    <x v="28"/>
    <x v="91"/>
    <x v="0"/>
    <s v="US"/>
    <s v="USD"/>
    <n v="1341349200"/>
    <n v="1338928537"/>
    <b v="0"/>
    <n v="15"/>
    <b v="1"/>
    <s v="film &amp; video/shorts"/>
    <n v="7373.3333000000002"/>
    <x v="0"/>
    <x v="1"/>
    <x v="93"/>
    <x v="5"/>
  </r>
  <r>
    <n v="94"/>
    <s v="&quot;Paper Chase&quot; Students can make family friendly short films."/>
    <s v="Nathan has his ideal job, the opportunity to see his dream girl on a daily basis. The local bully Jake aims to change all that."/>
    <x v="49"/>
    <x v="92"/>
    <x v="0"/>
    <s v="GB"/>
    <s v="GBP"/>
    <n v="1396890822"/>
    <n v="1395162822"/>
    <b v="0"/>
    <n v="12"/>
    <b v="1"/>
    <s v="film &amp; video/shorts"/>
    <n v="2166.6667000000002"/>
    <x v="0"/>
    <x v="1"/>
    <x v="94"/>
    <x v="3"/>
  </r>
  <r>
    <n v="95"/>
    <s v="Gotham Knight Terrors: Comedic Batman Short"/>
    <s v="The Batman's Rogues Gallery assembles for a meeting. Scarecrow's fear gas accidently goes off and fears of the villains start to arise."/>
    <x v="18"/>
    <x v="75"/>
    <x v="0"/>
    <s v="US"/>
    <s v="USD"/>
    <n v="1330214841"/>
    <n v="1327622841"/>
    <b v="0"/>
    <n v="21"/>
    <b v="1"/>
    <s v="film &amp; video/shorts"/>
    <n v="2190.4762000000001"/>
    <x v="0"/>
    <x v="1"/>
    <x v="95"/>
    <x v="5"/>
  </r>
  <r>
    <n v="96"/>
    <s v="Ice Hockey"/>
    <s v="Danny is a defenseman for his high school hockey team. This is a day in his life: school, hockey, girls and his next-door neighbor, Ken Daneyko."/>
    <x v="15"/>
    <x v="93"/>
    <x v="0"/>
    <s v="US"/>
    <s v="USD"/>
    <n v="1280631600"/>
    <n v="1274889241"/>
    <b v="0"/>
    <n v="34"/>
    <b v="1"/>
    <s v="film &amp; video/shorts"/>
    <n v="5058.8235000000004"/>
    <x v="0"/>
    <x v="1"/>
    <x v="96"/>
    <x v="7"/>
  </r>
  <r>
    <n v="97"/>
    <s v="Innsmouth at 9000 ft. A Short Horror Film Project"/>
    <s v="Innsmouth at 9000 ft. is a Short Film Project in the Spirit of H.P. Lovecraft, and created by Denver based visual artist  Jesse Farley."/>
    <x v="44"/>
    <x v="94"/>
    <x v="0"/>
    <s v="US"/>
    <s v="USD"/>
    <n v="1310440482"/>
    <n v="1307848482"/>
    <b v="0"/>
    <n v="8"/>
    <b v="1"/>
    <s v="film &amp; video/shorts"/>
    <n v="5312.5"/>
    <x v="0"/>
    <x v="1"/>
    <x v="97"/>
    <x v="6"/>
  </r>
  <r>
    <n v="98"/>
    <s v="CUT OUT"/>
    <s v="&quot;Cut Out&quot; tells the story of a young woman who befriends a neighborhood teen and finds herself involved with gang violence."/>
    <x v="50"/>
    <x v="95"/>
    <x v="0"/>
    <s v="US"/>
    <s v="USD"/>
    <n v="1354923000"/>
    <n v="1351796674"/>
    <b v="0"/>
    <n v="60"/>
    <b v="1"/>
    <s v="film &amp; video/shorts"/>
    <n v="5666.6666999999998"/>
    <x v="0"/>
    <x v="1"/>
    <x v="98"/>
    <x v="5"/>
  </r>
  <r>
    <n v="99"/>
    <s v="BEAT: An Original Short Film"/>
    <s v="A feminist tale of two girls finally giving a &quot;Nice Guy&quot; what he truly deserves. Also, dancing!"/>
    <x v="15"/>
    <x v="96"/>
    <x v="0"/>
    <s v="US"/>
    <s v="USD"/>
    <n v="1390426799"/>
    <n v="1387834799"/>
    <b v="0"/>
    <n v="39"/>
    <b v="1"/>
    <s v="film &amp; video/shorts"/>
    <n v="4077.6667000000002"/>
    <x v="0"/>
    <x v="1"/>
    <x v="99"/>
    <x v="4"/>
  </r>
  <r>
    <n v="100"/>
    <s v="Two Sisters"/>
    <s v="Two sisters share a fragile relationship. When their mother dies and they inherit the family house, old problems rise to the surface."/>
    <x v="10"/>
    <x v="97"/>
    <x v="0"/>
    <s v="US"/>
    <s v="USD"/>
    <n v="1352055886"/>
    <n v="1350324286"/>
    <b v="0"/>
    <n v="26"/>
    <b v="1"/>
    <s v="film &amp; video/shorts"/>
    <n v="19230.769199999999"/>
    <x v="0"/>
    <x v="1"/>
    <x v="100"/>
    <x v="5"/>
  </r>
  <r>
    <n v="101"/>
    <s v="In Their Turn : A MFA Thesis Film"/>
    <s v="The spatiotemporal boundaries between a manâ€™s life, and that of his father dissolve. A reflection on experience, image, and memory."/>
    <x v="8"/>
    <x v="98"/>
    <x v="0"/>
    <s v="US"/>
    <s v="USD"/>
    <n v="1359052710"/>
    <n v="1356979110"/>
    <b v="0"/>
    <n v="35"/>
    <b v="1"/>
    <s v="film &amp; video/shorts"/>
    <n v="10000"/>
    <x v="0"/>
    <x v="1"/>
    <x v="101"/>
    <x v="5"/>
  </r>
  <r>
    <n v="102"/>
    <s v="Dear God No!"/>
    <s v="A gang of outlaw bikers pull a home invasion on a disgraced Anthropologist hiding a secret locked in his cabin basement."/>
    <x v="12"/>
    <x v="99"/>
    <x v="0"/>
    <s v="US"/>
    <s v="USD"/>
    <n v="1293073733"/>
    <n v="1290481733"/>
    <b v="0"/>
    <n v="65"/>
    <b v="1"/>
    <s v="film &amp; video/shorts"/>
    <n v="11792.307699999999"/>
    <x v="0"/>
    <x v="1"/>
    <x v="102"/>
    <x v="7"/>
  </r>
  <r>
    <n v="103"/>
    <s v="I'M TWENTY SOMETHING"/>
    <s v="Three friends in their twenties are trying to do the impossible - have fun on a casual Friday night."/>
    <x v="46"/>
    <x v="100"/>
    <x v="0"/>
    <s v="GB"/>
    <s v="GBP"/>
    <n v="1394220030"/>
    <n v="1392232830"/>
    <b v="0"/>
    <n v="49"/>
    <b v="1"/>
    <s v="film &amp; video/shorts"/>
    <n v="2789.7959000000001"/>
    <x v="0"/>
    <x v="1"/>
    <x v="103"/>
    <x v="3"/>
  </r>
  <r>
    <n v="104"/>
    <s v="Good 'Ol Trumpet"/>
    <s v="UCF short film about an old man, his love for music, and his misplaced trumpet.  "/>
    <x v="2"/>
    <x v="49"/>
    <x v="0"/>
    <s v="US"/>
    <s v="USD"/>
    <n v="1301792400"/>
    <n v="1299775266"/>
    <b v="0"/>
    <n v="10"/>
    <b v="1"/>
    <s v="film &amp; video/shorts"/>
    <n v="6000"/>
    <x v="0"/>
    <x v="1"/>
    <x v="104"/>
    <x v="6"/>
  </r>
  <r>
    <n v="105"/>
    <s v="Single Parent Date Night-A Comedic Short Film"/>
    <s v="Single Parent Date Night is a comedic short film about two single parents trying to reentering the dating pool."/>
    <x v="41"/>
    <x v="101"/>
    <x v="0"/>
    <s v="US"/>
    <s v="USD"/>
    <n v="1463184000"/>
    <n v="1461605020"/>
    <b v="0"/>
    <n v="60"/>
    <b v="1"/>
    <s v="film &amp; video/shorts"/>
    <n v="3938.3332999999998"/>
    <x v="0"/>
    <x v="1"/>
    <x v="105"/>
    <x v="2"/>
  </r>
  <r>
    <n v="106"/>
    <s v="LOST WEEKEND"/>
    <s v="A Boy. A Girl. A Car. A Serial Killer."/>
    <x v="10"/>
    <x v="102"/>
    <x v="0"/>
    <s v="US"/>
    <s v="USD"/>
    <n v="1333391901"/>
    <n v="1332182301"/>
    <b v="0"/>
    <n v="27"/>
    <b v="1"/>
    <s v="film &amp; video/shorts"/>
    <n v="18611.111099999998"/>
    <x v="0"/>
    <x v="1"/>
    <x v="106"/>
    <x v="5"/>
  </r>
  <r>
    <n v="107"/>
    <s v="PRETTY LITTLE VICTIM - A Short Film by Paul Jones"/>
    <s v="PRETTY LITTLE VICTIM is a short film from the expanding community of independent Alaskan filmmakers, to be shot in Anchorage, AK"/>
    <x v="51"/>
    <x v="103"/>
    <x v="0"/>
    <s v="US"/>
    <s v="USD"/>
    <n v="1303688087"/>
    <n v="1301787287"/>
    <b v="0"/>
    <n v="69"/>
    <b v="1"/>
    <s v="film &amp; video/shorts"/>
    <n v="11137.681200000001"/>
    <x v="0"/>
    <x v="1"/>
    <x v="107"/>
    <x v="6"/>
  </r>
  <r>
    <n v="108"/>
    <s v="GLASS: A Love Story"/>
    <s v="When a man can't find love, his Google GLASS does the searching for him. A short film shot with Google Glass."/>
    <x v="15"/>
    <x v="29"/>
    <x v="0"/>
    <s v="US"/>
    <s v="USD"/>
    <n v="1370011370"/>
    <n v="1364827370"/>
    <b v="0"/>
    <n v="47"/>
    <b v="1"/>
    <s v="film &amp; video/shorts"/>
    <n v="7872.3404"/>
    <x v="0"/>
    <x v="1"/>
    <x v="108"/>
    <x v="4"/>
  </r>
  <r>
    <n v="109"/>
    <s v="Dapper Dan - &quot;Fly As I Wanna&quot; Music Video"/>
    <s v="This video may be bigger than you and it may be bigger than me but, itâ€™s not bigger than you and me! Can you dig it?"/>
    <x v="28"/>
    <x v="104"/>
    <x v="0"/>
    <s v="US"/>
    <s v="USD"/>
    <n v="1298680630"/>
    <n v="1296088630"/>
    <b v="0"/>
    <n v="47"/>
    <b v="1"/>
    <s v="film &amp; video/shorts"/>
    <n v="4670.2128000000002"/>
    <x v="0"/>
    <x v="1"/>
    <x v="109"/>
    <x v="6"/>
  </r>
  <r>
    <n v="110"/>
    <s v="Earlids"/>
    <s v="Lee, an awkward teenager with sound-blocking earlids, must confront his self-isolation after a girl moves in next door."/>
    <x v="46"/>
    <x v="105"/>
    <x v="0"/>
    <s v="US"/>
    <s v="USD"/>
    <n v="1384408740"/>
    <n v="1381445253"/>
    <b v="0"/>
    <n v="26"/>
    <b v="1"/>
    <s v="film &amp; video/shorts"/>
    <n v="6538.4615000000003"/>
    <x v="0"/>
    <x v="1"/>
    <x v="110"/>
    <x v="4"/>
  </r>
  <r>
    <n v="111"/>
    <s v="Judi Dench is Cool in Person"/>
    <s v="Two actors, one bookie and a very bad day.  Judi Dench is Cool in Person is fast, funny and only a little bit nasty."/>
    <x v="8"/>
    <x v="106"/>
    <x v="0"/>
    <s v="AU"/>
    <s v="AUD"/>
    <n v="1433059187"/>
    <n v="1430467187"/>
    <b v="0"/>
    <n v="53"/>
    <b v="1"/>
    <s v="film &amp; video/shorts"/>
    <n v="10207.547200000001"/>
    <x v="0"/>
    <x v="1"/>
    <x v="111"/>
    <x v="0"/>
  </r>
  <r>
    <n v="112"/>
    <s v="MITOSIS | a short film"/>
    <s v="Only one choice can stop Anthony Oswald from fulfilling his destiny and saving millions of lives, and itâ€™s not his decision to make."/>
    <x v="10"/>
    <x v="107"/>
    <x v="0"/>
    <s v="US"/>
    <s v="USD"/>
    <n v="1397354400"/>
    <n v="1395277318"/>
    <b v="0"/>
    <n v="81"/>
    <b v="1"/>
    <s v="film &amp; video/shorts"/>
    <n v="6419.7530999999999"/>
    <x v="0"/>
    <x v="1"/>
    <x v="112"/>
    <x v="3"/>
  </r>
  <r>
    <n v="113"/>
    <s v="&quot;The First Day&quot; by Julia Othmer- Music Video"/>
    <s v="A living memorial for all those dealing with trauma, grief and loss."/>
    <x v="10"/>
    <x v="108"/>
    <x v="0"/>
    <s v="US"/>
    <s v="USD"/>
    <n v="1312642800"/>
    <n v="1311963128"/>
    <b v="0"/>
    <n v="78"/>
    <b v="1"/>
    <s v="film &amp; video/shorts"/>
    <n v="9038.4614999999994"/>
    <x v="0"/>
    <x v="1"/>
    <x v="113"/>
    <x v="6"/>
  </r>
  <r>
    <n v="114"/>
    <s v="l'esprit d'escalier-a senior film"/>
    <s v="This film explores the complicated nature that exists in all human relationships. A mother and a daughter seek to find happiness."/>
    <x v="9"/>
    <x v="109"/>
    <x v="0"/>
    <s v="US"/>
    <s v="USD"/>
    <n v="1326436488"/>
    <n v="1321252488"/>
    <b v="0"/>
    <n v="35"/>
    <b v="1"/>
    <s v="film &amp; video/shorts"/>
    <n v="8857.1429000000007"/>
    <x v="0"/>
    <x v="1"/>
    <x v="114"/>
    <x v="6"/>
  </r>
  <r>
    <n v="115"/>
    <s v="The World's Greatest Lover"/>
    <s v="Never judge a book (or a lover) by their cover."/>
    <x v="52"/>
    <x v="110"/>
    <x v="0"/>
    <s v="US"/>
    <s v="USD"/>
    <n v="1328377444"/>
    <n v="1326217444"/>
    <b v="0"/>
    <n v="22"/>
    <b v="1"/>
    <s v="film &amp; video/shorts"/>
    <n v="2872.7273"/>
    <x v="0"/>
    <x v="1"/>
    <x v="115"/>
    <x v="5"/>
  </r>
  <r>
    <n v="116"/>
    <s v="Villanelle"/>
    <s v="Villanelle is a feature film that blends elements of classic, hardboiled Film Noir, with classic Horror and tells a great story to boot"/>
    <x v="8"/>
    <x v="111"/>
    <x v="0"/>
    <s v="US"/>
    <s v="USD"/>
    <n v="1302260155"/>
    <n v="1298289355"/>
    <b v="0"/>
    <n v="57"/>
    <b v="1"/>
    <s v="film &amp; video/shorts"/>
    <n v="6978.9474"/>
    <x v="0"/>
    <x v="1"/>
    <x v="116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x v="37"/>
    <x v="112"/>
    <x v="0"/>
    <s v="US"/>
    <s v="USD"/>
    <n v="1276110000"/>
    <n v="1268337744"/>
    <b v="0"/>
    <n v="27"/>
    <b v="1"/>
    <s v="film &amp; video/shorts"/>
    <n v="16748.963"/>
    <x v="0"/>
    <x v="1"/>
    <x v="117"/>
    <x v="7"/>
  </r>
  <r>
    <n v="118"/>
    <s v="DENOUNCED - A Short Film"/>
    <s v="When a ruthless hit-man is 'denounced' from the mafia, his old enemies declare war."/>
    <x v="10"/>
    <x v="113"/>
    <x v="0"/>
    <s v="US"/>
    <s v="USD"/>
    <n v="1311902236"/>
    <n v="1309310236"/>
    <b v="0"/>
    <n v="39"/>
    <b v="1"/>
    <s v="film &amp; video/shorts"/>
    <n v="14491.230799999999"/>
    <x v="0"/>
    <x v="1"/>
    <x v="118"/>
    <x v="6"/>
  </r>
  <r>
    <n v="119"/>
    <s v="Inspire CANCER survivors to tell their STORIES"/>
    <s v="This short film will inspire young adult cancer survivors to share with others the wisdom they have gained from their cancer journey."/>
    <x v="53"/>
    <x v="114"/>
    <x v="0"/>
    <s v="US"/>
    <s v="USD"/>
    <n v="1313276400"/>
    <n v="1310693986"/>
    <b v="0"/>
    <n v="37"/>
    <b v="1"/>
    <s v="film &amp; video/shorts"/>
    <n v="9184.0540999999994"/>
    <x v="0"/>
    <x v="1"/>
    <x v="119"/>
    <x v="6"/>
  </r>
  <r>
    <n v="120"/>
    <s v="Time Live: A short film (Canceled)"/>
    <s v="Now, you can chat with people from the history, by our sport cam with the time machine. However, the girl had some trouble to use it."/>
    <x v="54"/>
    <x v="115"/>
    <x v="1"/>
    <s v="HK"/>
    <s v="HKD"/>
    <n v="1475457107"/>
    <n v="1472865107"/>
    <b v="0"/>
    <n v="1"/>
    <b v="0"/>
    <s v="film &amp; video/science fiction"/>
    <n v="1000"/>
    <x v="0"/>
    <x v="2"/>
    <x v="120"/>
    <x v="2"/>
  </r>
  <r>
    <n v="121"/>
    <s v="MICRO-MISSION"/>
    <s v="NAVY SEALS sent on a Area 51 Top-Secret rescue mission where they are shrunken and injected into an ET body, the immune system mutated."/>
    <x v="9"/>
    <x v="116"/>
    <x v="1"/>
    <s v="US"/>
    <s v="USD"/>
    <n v="1429352160"/>
    <n v="1427993710"/>
    <b v="0"/>
    <n v="1"/>
    <b v="0"/>
    <s v="film &amp; video/science fiction"/>
    <n v="100"/>
    <x v="0"/>
    <x v="2"/>
    <x v="121"/>
    <x v="0"/>
  </r>
  <r>
    <n v="122"/>
    <s v="The Time Jumper (Canceled)"/>
    <s v="My ambition for this knows no bounds.  Seeing Sephoria in a live-action is a dream of mine."/>
    <x v="55"/>
    <x v="117"/>
    <x v="1"/>
    <s v="US"/>
    <s v="USD"/>
    <n v="1476094907"/>
    <n v="1470910907"/>
    <b v="0"/>
    <n v="0"/>
    <b v="0"/>
    <s v="film &amp; video/science fiction"/>
    <n v="0"/>
    <x v="0"/>
    <x v="2"/>
    <x v="122"/>
    <x v="2"/>
  </r>
  <r>
    <n v="123"/>
    <s v="Sentient - The Web Series (Canceled)"/>
    <s v="A group of scientists stumble upon an extraterrestrial virus that is self aware. They must stop it's spread in order to save humanity."/>
    <x v="56"/>
    <x v="118"/>
    <x v="1"/>
    <s v="US"/>
    <s v="USD"/>
    <n v="1414533600"/>
    <n v="1411411564"/>
    <b v="0"/>
    <n v="6"/>
    <b v="0"/>
    <s v="film &amp; video/science fiction"/>
    <n v="2516.6667000000002"/>
    <x v="0"/>
    <x v="2"/>
    <x v="123"/>
    <x v="3"/>
  </r>
  <r>
    <n v="124"/>
    <s v="Blank Bodies - Post Production (Canceled)"/>
    <s v="An artificial man and woman discover love under the unsuspecting eyes of the four renowned artists who created them."/>
    <x v="23"/>
    <x v="117"/>
    <x v="1"/>
    <s v="US"/>
    <s v="USD"/>
    <n v="1431728242"/>
    <n v="1429568242"/>
    <b v="0"/>
    <n v="0"/>
    <b v="0"/>
    <s v="film &amp; video/science fiction"/>
    <n v="0"/>
    <x v="0"/>
    <x v="2"/>
    <x v="124"/>
    <x v="0"/>
  </r>
  <r>
    <n v="125"/>
    <s v="Star Wars Fan Film (Canceled)"/>
    <s v="Due to my little sister finally having recovered from her surgery we can finally make our movie if we can get even a little help to pay"/>
    <x v="2"/>
    <x v="119"/>
    <x v="1"/>
    <s v="CA"/>
    <s v="CAD"/>
    <n v="1486165880"/>
    <n v="1480981880"/>
    <b v="0"/>
    <n v="6"/>
    <b v="0"/>
    <s v="film &amp; video/science fiction"/>
    <n v="1166.6667"/>
    <x v="0"/>
    <x v="2"/>
    <x v="125"/>
    <x v="2"/>
  </r>
  <r>
    <n v="126"/>
    <s v="SPECTRUM &quot;Adventures in Light&quot; (Canceled)"/>
    <s v="A man learns the undiscovered laws of nature hidden in acts of weather &amp; light phenomena. He soon realizes these acts can be harnessed."/>
    <x v="31"/>
    <x v="120"/>
    <x v="1"/>
    <s v="US"/>
    <s v="USD"/>
    <n v="1433988000"/>
    <n v="1431353337"/>
    <b v="0"/>
    <n v="13"/>
    <b v="0"/>
    <s v="film &amp; video/science fiction"/>
    <n v="10669.230799999999"/>
    <x v="0"/>
    <x v="2"/>
    <x v="126"/>
    <x v="0"/>
  </r>
  <r>
    <n v="127"/>
    <s v="Human Evolution (Canceled)"/>
    <s v="An ambitious Sci-Fi/Action film that will have a big-budget feel with stunning visuals &amp; stunts starring a casting of up and comers."/>
    <x v="6"/>
    <x v="121"/>
    <x v="1"/>
    <s v="US"/>
    <s v="USD"/>
    <n v="1428069541"/>
    <n v="1425481141"/>
    <b v="0"/>
    <n v="4"/>
    <b v="0"/>
    <s v="film &amp; video/science fiction"/>
    <n v="4750"/>
    <x v="0"/>
    <x v="2"/>
    <x v="127"/>
    <x v="0"/>
  </r>
  <r>
    <n v="128"/>
    <s v="Ralphi3 (Canceled)"/>
    <s v="A Science Fiction film filled with entertainment and Excitement"/>
    <x v="57"/>
    <x v="122"/>
    <x v="1"/>
    <s v="US"/>
    <s v="USD"/>
    <n v="1476941293"/>
    <n v="1473917293"/>
    <b v="0"/>
    <n v="6"/>
    <b v="0"/>
    <s v="film &amp; video/science fiction"/>
    <n v="31116.666700000002"/>
    <x v="0"/>
    <x v="2"/>
    <x v="128"/>
    <x v="2"/>
  </r>
  <r>
    <n v="129"/>
    <s v="JUSTICE LEAGUE ORIGINS (Canceled)"/>
    <s v="HEY!!! I'm David House, and I am currently working on a film called Justice League Origins!!! non-profit based on DC Comics Characters."/>
    <x v="22"/>
    <x v="117"/>
    <x v="1"/>
    <s v="US"/>
    <s v="USD"/>
    <n v="1414708183"/>
    <n v="1409524183"/>
    <b v="0"/>
    <n v="0"/>
    <b v="0"/>
    <s v="film &amp; video/science fiction"/>
    <n v="0"/>
    <x v="0"/>
    <x v="2"/>
    <x v="129"/>
    <x v="3"/>
  </r>
  <r>
    <n v="130"/>
    <s v="Blue in the Green (Canceled)"/>
    <s v="A journey down the rabbit hole into the dark future. A mix of reality and dreams of a world dependant on an oppressed by technology."/>
    <x v="20"/>
    <x v="117"/>
    <x v="1"/>
    <s v="GB"/>
    <s v="GBP"/>
    <n v="1402949760"/>
    <n v="1400536692"/>
    <b v="0"/>
    <n v="0"/>
    <b v="0"/>
    <s v="film &amp; video/science fiction"/>
    <n v="0"/>
    <x v="0"/>
    <x v="2"/>
    <x v="130"/>
    <x v="3"/>
  </r>
  <r>
    <n v="131"/>
    <s v="I (Canceled)"/>
    <s v="I"/>
    <x v="38"/>
    <x v="117"/>
    <x v="1"/>
    <s v="US"/>
    <s v="USD"/>
    <n v="1467763200"/>
    <n v="1466453161"/>
    <b v="0"/>
    <n v="0"/>
    <b v="0"/>
    <s v="film &amp; video/science fiction"/>
    <n v="0"/>
    <x v="0"/>
    <x v="2"/>
    <x v="131"/>
    <x v="2"/>
  </r>
  <r>
    <n v="132"/>
    <s v="The Message (Canceled)"/>
    <s v="An anime inspired sci-fi action short set in Tokyo, Japan by VFX veterans, Gerald Abraham, Kim Tran and sound engineer, Jeremy Corby."/>
    <x v="58"/>
    <x v="123"/>
    <x v="1"/>
    <s v="US"/>
    <s v="USD"/>
    <n v="1415392207"/>
    <n v="1411500607"/>
    <b v="0"/>
    <n v="81"/>
    <b v="0"/>
    <s v="film &amp; video/science fiction"/>
    <n v="9450.6172999999999"/>
    <x v="0"/>
    <x v="2"/>
    <x v="132"/>
    <x v="3"/>
  </r>
  <r>
    <n v="133"/>
    <s v="Demon Women from outer space (Canceled)"/>
    <s v="Invasion from outer space sights, to weird to imagine destruction too monstrous to escape"/>
    <x v="59"/>
    <x v="117"/>
    <x v="1"/>
    <s v="US"/>
    <s v="USD"/>
    <n v="1464715860"/>
    <n v="1462130584"/>
    <b v="0"/>
    <n v="0"/>
    <b v="0"/>
    <s v="film &amp; video/science fiction"/>
    <n v="0"/>
    <x v="0"/>
    <x v="2"/>
    <x v="133"/>
    <x v="2"/>
  </r>
  <r>
    <n v="134"/>
    <s v="MARLEY'S GHOST (AMBASSADORS OF STEAM) (Canceled)"/>
    <s v="steampunk  remake of &quot;a Christmas carol&quot;"/>
    <x v="10"/>
    <x v="117"/>
    <x v="1"/>
    <s v="US"/>
    <s v="USD"/>
    <n v="1441386000"/>
    <n v="1438811418"/>
    <b v="0"/>
    <n v="0"/>
    <b v="0"/>
    <s v="film &amp; video/science fiction"/>
    <n v="0"/>
    <x v="0"/>
    <x v="2"/>
    <x v="134"/>
    <x v="0"/>
  </r>
  <r>
    <n v="135"/>
    <s v="&quot;STUCK&quot; - Finishing Funds for a Sci-Fi Thriller Short Film"/>
    <s v="What would someone do if they suddenly discovered they could stop time? Join us on this clever sci-fi short film and find out!"/>
    <x v="9"/>
    <x v="124"/>
    <x v="1"/>
    <s v="US"/>
    <s v="USD"/>
    <n v="1404241200"/>
    <n v="1401354597"/>
    <b v="0"/>
    <n v="5"/>
    <b v="0"/>
    <s v="film &amp; video/science fiction"/>
    <n v="8060"/>
    <x v="0"/>
    <x v="2"/>
    <x v="135"/>
    <x v="3"/>
  </r>
  <r>
    <n v="136"/>
    <s v="MICRO-MISSION (Canceled)"/>
    <s v="NAVY SEALS sent on a Area 51 Top-Secret rescue mission where they are shrunken and injected into an ET body, the immune system mutated."/>
    <x v="9"/>
    <x v="117"/>
    <x v="1"/>
    <s v="US"/>
    <s v="USD"/>
    <n v="1431771360"/>
    <n v="1427968234"/>
    <b v="0"/>
    <n v="0"/>
    <b v="0"/>
    <s v="film &amp; video/science fiction"/>
    <n v="0"/>
    <x v="0"/>
    <x v="2"/>
    <x v="136"/>
    <x v="0"/>
  </r>
  <r>
    <n v="137"/>
    <s v="Predator : Repentance (Canceled)"/>
    <s v="An unofficial sequel to the independent 2015 fan film Predator: Dark ages. Set in 2141 we follow the crew of the cargoship Centurion"/>
    <x v="56"/>
    <x v="117"/>
    <x v="1"/>
    <s v="DK"/>
    <s v="DKK"/>
    <n v="1444657593"/>
    <n v="1440337593"/>
    <b v="0"/>
    <n v="0"/>
    <b v="0"/>
    <s v="film &amp; video/science fiction"/>
    <n v="0"/>
    <x v="0"/>
    <x v="2"/>
    <x v="137"/>
    <x v="0"/>
  </r>
  <r>
    <n v="138"/>
    <s v="Thr33 Days Dead: The Sequ3l (Canceled)"/>
    <s v="This movie will be the S3qu3l to Thr33 Days Dead, which premiered on SyFy and was the focus of SyFy's &quot;Town of the Living Dead&quot;."/>
    <x v="60"/>
    <x v="125"/>
    <x v="1"/>
    <s v="US"/>
    <s v="USD"/>
    <n v="1438405140"/>
    <n v="1435731041"/>
    <b v="0"/>
    <n v="58"/>
    <b v="0"/>
    <s v="film &amp; video/science fiction"/>
    <n v="8124.1378999999997"/>
    <x v="0"/>
    <x v="2"/>
    <x v="138"/>
    <x v="0"/>
  </r>
  <r>
    <n v="139"/>
    <s v="Roman Dead (Canceled)"/>
    <s v="When  Rome is infected with a zombie plague, Lucius Agrippa and a small group fights for survival"/>
    <x v="2"/>
    <x v="83"/>
    <x v="1"/>
    <s v="US"/>
    <s v="USD"/>
    <n v="1436738772"/>
    <n v="1435874772"/>
    <b v="0"/>
    <n v="1"/>
    <b v="0"/>
    <s v="film &amp; video/science fiction"/>
    <n v="50000"/>
    <x v="0"/>
    <x v="2"/>
    <x v="139"/>
    <x v="0"/>
  </r>
  <r>
    <n v="140"/>
    <s v="Rome of the Dead (Canceled)"/>
    <s v="A Gladiator fights for his freedom to be reunited with his Family, he's one fight away, when Rome is infected with a Zombie Virus"/>
    <x v="61"/>
    <x v="117"/>
    <x v="1"/>
    <s v="US"/>
    <s v="USD"/>
    <n v="1426823132"/>
    <n v="1424234732"/>
    <b v="0"/>
    <n v="0"/>
    <b v="0"/>
    <s v="film &amp; video/science fiction"/>
    <n v="0"/>
    <x v="0"/>
    <x v="2"/>
    <x v="140"/>
    <x v="0"/>
  </r>
  <r>
    <n v="141"/>
    <s v="Catherine Kimbridge Chronicles - Live-Action SciFi TV Series"/>
    <s v="Join us creating a Science Fiction TV Series based upon the popular novels -The Catherine Kimbridge Chronicles."/>
    <x v="14"/>
    <x v="126"/>
    <x v="1"/>
    <s v="US"/>
    <s v="USD"/>
    <n v="1433043623"/>
    <n v="1429155623"/>
    <b v="0"/>
    <n v="28"/>
    <b v="0"/>
    <s v="film &amp; video/science fiction"/>
    <n v="4617.8571000000002"/>
    <x v="0"/>
    <x v="2"/>
    <x v="141"/>
    <x v="0"/>
  </r>
  <r>
    <n v="142"/>
    <s v="SAMANTHA  SHADOW (Canceled)"/>
    <s v="A science fiction series about a women trying to stave off a mysterious appearance of monsters from getting out of a dark alley."/>
    <x v="9"/>
    <x v="115"/>
    <x v="1"/>
    <s v="US"/>
    <s v="USD"/>
    <n v="1416176778"/>
    <n v="1414358778"/>
    <b v="0"/>
    <n v="1"/>
    <b v="0"/>
    <s v="film &amp; video/science fiction"/>
    <n v="1000"/>
    <x v="0"/>
    <x v="2"/>
    <x v="142"/>
    <x v="3"/>
  </r>
  <r>
    <n v="143"/>
    <s v="CATTLE - AN AWESOME SCI-FI SHORT (Canceled)"/>
    <s v="A young woman learns she is one of few women left bred like cattle in order to control a deadly disease and the world populace"/>
    <x v="62"/>
    <x v="117"/>
    <x v="1"/>
    <s v="AU"/>
    <s v="AUD"/>
    <n v="1472882100"/>
    <n v="1467941542"/>
    <b v="0"/>
    <n v="0"/>
    <b v="0"/>
    <s v="film &amp; video/science fiction"/>
    <n v="0"/>
    <x v="0"/>
    <x v="2"/>
    <x v="143"/>
    <x v="2"/>
  </r>
  <r>
    <n v="144"/>
    <s v="The Great Fear - Post Production Funds (Canceled)"/>
    <s v="A film about a collapsing food industry, a lonely farmer and a lonely botanist needs your help to finish post-production!"/>
    <x v="51"/>
    <x v="127"/>
    <x v="1"/>
    <s v="CA"/>
    <s v="CAD"/>
    <n v="1428945472"/>
    <n v="1423765072"/>
    <b v="0"/>
    <n v="37"/>
    <b v="0"/>
    <s v="film &amp; video/science fiction"/>
    <n v="5594.5946000000004"/>
    <x v="0"/>
    <x v="2"/>
    <x v="144"/>
    <x v="0"/>
  </r>
  <r>
    <n v="145"/>
    <s v="Threshold (Canceled)"/>
    <s v="Film-Makers Ricky Comuniello &amp; Ian Weeks are at it again - for the 1st time. We need your support for a modern Sci-Fiction short film"/>
    <x v="37"/>
    <x v="128"/>
    <x v="1"/>
    <s v="US"/>
    <s v="USD"/>
    <n v="1439298052"/>
    <n v="1436965252"/>
    <b v="0"/>
    <n v="9"/>
    <b v="0"/>
    <s v="film &amp; video/science fiction"/>
    <n v="3755.5556000000001"/>
    <x v="0"/>
    <x v="2"/>
    <x v="145"/>
    <x v="0"/>
  </r>
  <r>
    <n v="146"/>
    <s v="#CalExit...War of 2020 (Canceled)"/>
    <s v="California and the west have declared their refusal to support the election of a staunch conservative president. Will it be Civil War?"/>
    <x v="22"/>
    <x v="129"/>
    <x v="1"/>
    <s v="US"/>
    <s v="USD"/>
    <n v="1484698998"/>
    <n v="1479514998"/>
    <b v="0"/>
    <n v="3"/>
    <b v="0"/>
    <s v="film &amp; video/science fiction"/>
    <n v="3833.3332999999998"/>
    <x v="0"/>
    <x v="2"/>
    <x v="146"/>
    <x v="2"/>
  </r>
  <r>
    <n v="147"/>
    <s v="Consumed (Static Air) (Canceled)"/>
    <s v="Film makers catch live footage beyond their wildest dreams."/>
    <x v="39"/>
    <x v="117"/>
    <x v="1"/>
    <s v="GB"/>
    <s v="GBP"/>
    <n v="1420741080"/>
    <n v="1417026340"/>
    <b v="0"/>
    <n v="0"/>
    <b v="0"/>
    <s v="film &amp; video/science fiction"/>
    <n v="0"/>
    <x v="0"/>
    <x v="2"/>
    <x v="147"/>
    <x v="3"/>
  </r>
  <r>
    <n v="148"/>
    <s v="Space Gangstars (Canceled)"/>
    <s v="An aspiring pilot decides to take his Dad's ship for a joyride, and learns it was the biggest mistake of his life in this Sci-Fi comedy"/>
    <x v="63"/>
    <x v="130"/>
    <x v="1"/>
    <s v="US"/>
    <s v="USD"/>
    <n v="1456555536"/>
    <n v="1453963536"/>
    <b v="0"/>
    <n v="2"/>
    <b v="0"/>
    <s v="film &amp; video/science fiction"/>
    <n v="2000"/>
    <x v="0"/>
    <x v="2"/>
    <x v="148"/>
    <x v="2"/>
  </r>
  <r>
    <n v="149"/>
    <s v="Dichotomy (Canceled)"/>
    <s v="A provocatively mind-bending sci-fi thriller, this short film project examines opposites and the balance of the universe. #Dichotomy"/>
    <x v="3"/>
    <x v="131"/>
    <x v="1"/>
    <s v="US"/>
    <s v="USD"/>
    <n v="1419494400"/>
    <n v="1416888470"/>
    <b v="0"/>
    <n v="6"/>
    <b v="0"/>
    <s v="film &amp; video/science fiction"/>
    <n v="1533.3333"/>
    <x v="0"/>
    <x v="2"/>
    <x v="149"/>
    <x v="3"/>
  </r>
  <r>
    <n v="150"/>
    <s v="Star Trek First Frontier (Canceled)"/>
    <s v="The untold story of Captain Robert April and the first launching of the starship U.S.S. Enterprise,  NCC-1701"/>
    <x v="64"/>
    <x v="132"/>
    <x v="1"/>
    <s v="US"/>
    <s v="USD"/>
    <n v="1432612382"/>
    <n v="1427428382"/>
    <b v="0"/>
    <n v="67"/>
    <b v="0"/>
    <s v="film &amp; video/science fiction"/>
    <n v="44943.283600000002"/>
    <x v="0"/>
    <x v="2"/>
    <x v="150"/>
    <x v="0"/>
  </r>
  <r>
    <n v="151"/>
    <s v="THE ASCENDENCE SHIFT Feature Film (Canceled)"/>
    <s v="The age of a race to the finish between the higher &amp; lower dimensional realms, A fight for consciousness &amp; freedom,THE NEW HUMAN"/>
    <x v="65"/>
    <x v="133"/>
    <x v="1"/>
    <s v="AU"/>
    <s v="AUD"/>
    <n v="1434633191"/>
    <n v="1429449191"/>
    <b v="0"/>
    <n v="5"/>
    <b v="0"/>
    <s v="film &amp; video/science fiction"/>
    <n v="2800"/>
    <x v="0"/>
    <x v="2"/>
    <x v="151"/>
    <x v="0"/>
  </r>
  <r>
    <n v="152"/>
    <s v="The Great Dark (Canceled)"/>
    <s v="The Great Dark is a journey through the unimaginable...and un foreseeable..."/>
    <x v="66"/>
    <x v="134"/>
    <x v="1"/>
    <s v="US"/>
    <s v="USD"/>
    <n v="1411437100"/>
    <n v="1408845100"/>
    <b v="0"/>
    <n v="2"/>
    <b v="0"/>
    <s v="film &amp; video/science fiction"/>
    <n v="1500"/>
    <x v="0"/>
    <x v="2"/>
    <x v="152"/>
    <x v="3"/>
  </r>
  <r>
    <n v="153"/>
    <s v="Awakening (Canceled)"/>
    <s v="What would you do if you face something beyond your understanding? If someone you loved disappeared without a trace?"/>
    <x v="63"/>
    <x v="135"/>
    <x v="1"/>
    <s v="US"/>
    <s v="USD"/>
    <n v="1417532644"/>
    <n v="1413900244"/>
    <b v="0"/>
    <n v="10"/>
    <b v="0"/>
    <s v="film &amp; video/science fiction"/>
    <n v="3590"/>
    <x v="0"/>
    <x v="2"/>
    <x v="153"/>
    <x v="3"/>
  </r>
  <r>
    <n v="154"/>
    <s v="Quantum Alterations: Sci-fi, Stop Motion &amp; Fantasy Fan Film"/>
    <s v="Fiction Becomes Reality in this non-profit science fiction, stop motion, and fantasy fan film."/>
    <x v="15"/>
    <x v="130"/>
    <x v="1"/>
    <s v="US"/>
    <s v="USD"/>
    <n v="1433336895"/>
    <n v="1429621695"/>
    <b v="0"/>
    <n v="3"/>
    <b v="0"/>
    <s v="film &amp; video/science fiction"/>
    <n v="1333.3333"/>
    <x v="0"/>
    <x v="2"/>
    <x v="154"/>
    <x v="0"/>
  </r>
  <r>
    <n v="155"/>
    <s v="The Last Armada (Canceled)"/>
    <s v="While a shadow of peace was on the horizon,humankind was being threatened by its past.Whispers of threat was being heard from the North"/>
    <x v="67"/>
    <x v="136"/>
    <x v="1"/>
    <s v="US"/>
    <s v="USD"/>
    <n v="1437657935"/>
    <n v="1434201935"/>
    <b v="0"/>
    <n v="4"/>
    <b v="0"/>
    <s v="film &amp; video/science fiction"/>
    <n v="2025"/>
    <x v="0"/>
    <x v="2"/>
    <x v="155"/>
    <x v="0"/>
  </r>
  <r>
    <n v="156"/>
    <s v="Mosaics (Canceled)"/>
    <s v="A short science-fiction film about an underground network of human-animal hybrids &amp; their struggle with oppression &amp; marginalization."/>
    <x v="19"/>
    <x v="137"/>
    <x v="1"/>
    <s v="CA"/>
    <s v="CAD"/>
    <n v="1407034796"/>
    <n v="1401850796"/>
    <b v="0"/>
    <n v="15"/>
    <b v="0"/>
    <s v="film &amp; video/science fiction"/>
    <n v="11900"/>
    <x v="0"/>
    <x v="2"/>
    <x v="156"/>
    <x v="3"/>
  </r>
  <r>
    <n v="157"/>
    <s v="Forever Man (short film) (Canceled)"/>
    <s v="Man's cryogenic chamber and his soulmate's time travel from the distant future allows them to meet in the middle."/>
    <x v="68"/>
    <x v="138"/>
    <x v="1"/>
    <s v="US"/>
    <s v="USD"/>
    <n v="1456523572"/>
    <n v="1453931572"/>
    <b v="0"/>
    <n v="2"/>
    <b v="0"/>
    <s v="film &amp; video/science fiction"/>
    <n v="400"/>
    <x v="0"/>
    <x v="2"/>
    <x v="157"/>
    <x v="2"/>
  </r>
  <r>
    <n v="158"/>
    <s v="In The Dark POST Production Fund Request (Canceled)"/>
    <s v="ITD a is thriller about a female college student house sitting for her boss &amp; encountering a dark evil force that dwells in the shadows"/>
    <x v="10"/>
    <x v="117"/>
    <x v="1"/>
    <s v="US"/>
    <s v="USD"/>
    <n v="1413942628"/>
    <n v="1411350628"/>
    <b v="0"/>
    <n v="0"/>
    <b v="0"/>
    <s v="film &amp; video/science fiction"/>
    <n v="0"/>
    <x v="0"/>
    <x v="2"/>
    <x v="158"/>
    <x v="3"/>
  </r>
  <r>
    <n v="159"/>
    <s v="Rosette: Sci-Fi/Action Feature Film to Cast Hollywood Talent"/>
    <s v="Love, Robots... and Time Travel._x000a_Rosette: A Sci-Fi/Action/Adventure Feature Film, set to cast three A-list Hollywood actors."/>
    <x v="69"/>
    <x v="115"/>
    <x v="1"/>
    <s v="US"/>
    <s v="USD"/>
    <n v="1467541545"/>
    <n v="1464085545"/>
    <b v="0"/>
    <n v="1"/>
    <b v="0"/>
    <s v="film &amp; video/science fiction"/>
    <n v="1000"/>
    <x v="0"/>
    <x v="2"/>
    <x v="159"/>
    <x v="2"/>
  </r>
  <r>
    <n v="160"/>
    <s v="Con Todo mi Corazon: With all of my Heart."/>
    <s v="The title might seem cheesy, but my father says that to my mother every time they say I love you.     This story is dedicated to them."/>
    <x v="10"/>
    <x v="117"/>
    <x v="2"/>
    <s v="US"/>
    <s v="USD"/>
    <n v="1439675691"/>
    <n v="1434491691"/>
    <b v="0"/>
    <n v="0"/>
    <b v="0"/>
    <s v="film &amp; video/drama"/>
    <n v="0"/>
    <x v="0"/>
    <x v="3"/>
    <x v="160"/>
    <x v="0"/>
  </r>
  <r>
    <n v="161"/>
    <s v="Midway: The Turning Point"/>
    <s v="Step 1 (script editing) to produce a dramatic film about the air/sea battle of WWII that turned the tide of victory for the US."/>
    <x v="63"/>
    <x v="139"/>
    <x v="2"/>
    <s v="US"/>
    <s v="USD"/>
    <n v="1404318595"/>
    <n v="1401726595"/>
    <b v="0"/>
    <n v="1"/>
    <b v="0"/>
    <s v="film &amp; video/drama"/>
    <n v="500"/>
    <x v="0"/>
    <x v="3"/>
    <x v="161"/>
    <x v="3"/>
  </r>
  <r>
    <n v="162"/>
    <s v="See It My Way"/>
    <s v="This film follows a young man who has had only a troubled family life. He turns to all the wrong things and life falls apart."/>
    <x v="70"/>
    <x v="140"/>
    <x v="2"/>
    <s v="US"/>
    <s v="USD"/>
    <n v="1408232520"/>
    <n v="1405393356"/>
    <b v="0"/>
    <n v="10"/>
    <b v="0"/>
    <s v="film &amp; video/drama"/>
    <n v="4350"/>
    <x v="0"/>
    <x v="3"/>
    <x v="162"/>
    <x v="3"/>
  </r>
  <r>
    <n v="163"/>
    <s v="UNDIVIDED (Working Title)"/>
    <s v="Over 2.5 million Black men registered for the draft in World War II. _x000a_This will be the most comprehensive portrayal EVER of US. THEN."/>
    <x v="71"/>
    <x v="117"/>
    <x v="2"/>
    <s v="US"/>
    <s v="USD"/>
    <n v="1443657600"/>
    <n v="1440716654"/>
    <b v="0"/>
    <n v="0"/>
    <b v="0"/>
    <s v="film &amp; video/drama"/>
    <n v="0"/>
    <x v="0"/>
    <x v="3"/>
    <x v="163"/>
    <x v="0"/>
  </r>
  <r>
    <n v="164"/>
    <s v="Angelix"/>
    <s v="Two cousins are caught up in the private war between warrior class angels and demons. You may be caught up too and not realize it yet."/>
    <x v="72"/>
    <x v="141"/>
    <x v="2"/>
    <s v="US"/>
    <s v="USD"/>
    <n v="1411150701"/>
    <n v="1405966701"/>
    <b v="0"/>
    <n v="7"/>
    <b v="0"/>
    <s v="film &amp; video/drama"/>
    <n v="9142.8570999999993"/>
    <x v="0"/>
    <x v="3"/>
    <x v="164"/>
    <x v="3"/>
  </r>
  <r>
    <n v="165"/>
    <s v="NET"/>
    <s v="A teacher. A boy. The beach and a heatwave that drove them all insane."/>
    <x v="73"/>
    <x v="117"/>
    <x v="2"/>
    <s v="GB"/>
    <s v="GBP"/>
    <n v="1452613724"/>
    <n v="1450021724"/>
    <b v="0"/>
    <n v="0"/>
    <b v="0"/>
    <s v="film &amp; video/drama"/>
    <n v="0"/>
    <x v="0"/>
    <x v="3"/>
    <x v="165"/>
    <x v="0"/>
  </r>
  <r>
    <n v="166"/>
    <s v="Pressure"/>
    <s v="A young teen makes a bad decision after joining gang and the film expresses his choices that led him to that point."/>
    <x v="10"/>
    <x v="142"/>
    <x v="2"/>
    <s v="US"/>
    <s v="USD"/>
    <n v="1484531362"/>
    <n v="1481939362"/>
    <b v="0"/>
    <n v="1"/>
    <b v="0"/>
    <s v="film &amp; video/drama"/>
    <n v="300000"/>
    <x v="0"/>
    <x v="3"/>
    <x v="166"/>
    <x v="2"/>
  </r>
  <r>
    <n v="167"/>
    <s v="Past"/>
    <s v="A young man experiences a tragedy and has the opportunity to go back and learn from his mistakes and find out his true self."/>
    <x v="74"/>
    <x v="143"/>
    <x v="2"/>
    <s v="US"/>
    <s v="USD"/>
    <n v="1438726535"/>
    <n v="1433542535"/>
    <b v="0"/>
    <n v="2"/>
    <b v="0"/>
    <s v="film &amp; video/drama"/>
    <n v="550"/>
    <x v="0"/>
    <x v="3"/>
    <x v="167"/>
    <x v="0"/>
  </r>
  <r>
    <n v="168"/>
    <s v="Moving On"/>
    <s v="A homeless Gulf War 2 vet, and Congressional Medal of Honor recipient fights for his sanity on the mean streets of Albuquerque."/>
    <x v="6"/>
    <x v="144"/>
    <x v="2"/>
    <s v="US"/>
    <s v="USD"/>
    <n v="1426791770"/>
    <n v="1424203370"/>
    <b v="0"/>
    <n v="3"/>
    <b v="0"/>
    <s v="film &amp; video/drama"/>
    <n v="10833.3333"/>
    <x v="0"/>
    <x v="3"/>
    <x v="168"/>
    <x v="0"/>
  </r>
  <r>
    <n v="169"/>
    <s v="Family"/>
    <s v="Family is a short film about a father and son and two brothers who were separated by the Korean war and finally reunite after 60 years."/>
    <x v="30"/>
    <x v="145"/>
    <x v="2"/>
    <s v="GB"/>
    <s v="GBP"/>
    <n v="1413634059"/>
    <n v="1411042059"/>
    <b v="0"/>
    <n v="10"/>
    <b v="0"/>
    <s v="film &amp; video/drama"/>
    <n v="5600"/>
    <x v="0"/>
    <x v="3"/>
    <x v="169"/>
    <x v="3"/>
  </r>
  <r>
    <n v="170"/>
    <s v="Letters to Daniel"/>
    <s v="Amy &amp; Missy survive Amy's bipolar disorder and go on to become award winning &amp; bestselling authors, screenwriters &amp; filmmakers"/>
    <x v="3"/>
    <x v="144"/>
    <x v="2"/>
    <s v="US"/>
    <s v="USD"/>
    <n v="1440912480"/>
    <n v="1438385283"/>
    <b v="0"/>
    <n v="10"/>
    <b v="0"/>
    <s v="film &amp; video/drama"/>
    <n v="3250"/>
    <x v="0"/>
    <x v="3"/>
    <x v="170"/>
    <x v="0"/>
  </r>
  <r>
    <n v="171"/>
    <s v="IRL: Gamers Unite"/>
    <s v="Team Mayhem, a local small town gang of gamers who are enlisted   to save the world from the new great evil known as Prowler."/>
    <x v="63"/>
    <x v="116"/>
    <x v="2"/>
    <s v="US"/>
    <s v="USD"/>
    <n v="1470975614"/>
    <n v="1465791614"/>
    <b v="0"/>
    <n v="1"/>
    <b v="0"/>
    <s v="film &amp; video/drama"/>
    <n v="100"/>
    <x v="0"/>
    <x v="3"/>
    <x v="171"/>
    <x v="2"/>
  </r>
  <r>
    <n v="172"/>
    <s v="The Blind Dolphin Story"/>
    <s v="A short film on the rarest mammal and the second most endangered freshwater river dolphin, in Pakistan."/>
    <x v="75"/>
    <x v="117"/>
    <x v="2"/>
    <s v="US"/>
    <s v="USD"/>
    <n v="1426753723"/>
    <n v="1423733323"/>
    <b v="0"/>
    <n v="0"/>
    <b v="0"/>
    <s v="film &amp; video/drama"/>
    <n v="0"/>
    <x v="0"/>
    <x v="3"/>
    <x v="172"/>
    <x v="0"/>
  </r>
  <r>
    <n v="173"/>
    <s v="7 Sins"/>
    <s v="This is a film inspired by Quentin Tarantino, I want to make a film thats entertaining yet gritty. 7 Sins is in pre-production."/>
    <x v="76"/>
    <x v="117"/>
    <x v="2"/>
    <s v="GB"/>
    <s v="GBP"/>
    <n v="1425131108"/>
    <n v="1422539108"/>
    <b v="0"/>
    <n v="0"/>
    <b v="0"/>
    <s v="film &amp; video/drama"/>
    <n v="0"/>
    <x v="0"/>
    <x v="3"/>
    <x v="173"/>
    <x v="0"/>
  </r>
  <r>
    <n v="174"/>
    <s v="I Am Forgotten"/>
    <s v="An international short film project. It is about loneliness, wich is caused by the current compulsion to check your Facebook every day."/>
    <x v="12"/>
    <x v="117"/>
    <x v="2"/>
    <s v="NL"/>
    <s v="EUR"/>
    <n v="1431108776"/>
    <n v="1425924776"/>
    <b v="0"/>
    <n v="0"/>
    <b v="0"/>
    <s v="film &amp; video/drama"/>
    <n v="0"/>
    <x v="0"/>
    <x v="3"/>
    <x v="174"/>
    <x v="0"/>
  </r>
  <r>
    <n v="175"/>
    <s v="Gooseberry Fool - Feature Film"/>
    <s v="To heal her scars Olivia must take a journey back to her roots, where an unresolved conflict stands between her and musical success."/>
    <x v="22"/>
    <x v="146"/>
    <x v="2"/>
    <s v="GB"/>
    <s v="GBP"/>
    <n v="1409337611"/>
    <n v="1407177611"/>
    <b v="0"/>
    <n v="26"/>
    <b v="0"/>
    <s v="film &amp; video/drama"/>
    <n v="4988.4615000000003"/>
    <x v="0"/>
    <x v="3"/>
    <x v="175"/>
    <x v="3"/>
  </r>
  <r>
    <n v="176"/>
    <s v="Silent Monster"/>
    <s v="I'm seeking funding to finish my short film, Silent Monster, to bring awareness to teenage bullying as well as teenage violence."/>
    <x v="15"/>
    <x v="117"/>
    <x v="2"/>
    <s v="US"/>
    <s v="USD"/>
    <n v="1438803999"/>
    <n v="1436211999"/>
    <b v="0"/>
    <n v="0"/>
    <b v="0"/>
    <s v="film &amp; video/drama"/>
    <n v="0"/>
    <x v="0"/>
    <x v="3"/>
    <x v="176"/>
    <x v="0"/>
  </r>
  <r>
    <n v="177"/>
    <s v="The Good Samaritan"/>
    <s v="I'm making a modern day version of the bible story &quot; The Good Samaritan&quot;"/>
    <x v="52"/>
    <x v="147"/>
    <x v="2"/>
    <s v="US"/>
    <s v="USD"/>
    <n v="1427155726"/>
    <n v="1425690526"/>
    <b v="0"/>
    <n v="7"/>
    <b v="0"/>
    <s v="film &amp; video/drama"/>
    <n v="2571.4286000000002"/>
    <x v="0"/>
    <x v="3"/>
    <x v="177"/>
    <x v="0"/>
  </r>
  <r>
    <n v="178"/>
    <s v="El viaje de LucÃ­a"/>
    <s v="El viaje de LucÃ­a es un largometraje de ficciÃ³n con temÃ¡tica sobre el cÃ¡ncer infantil."/>
    <x v="69"/>
    <x v="117"/>
    <x v="2"/>
    <s v="ES"/>
    <s v="EUR"/>
    <n v="1448582145"/>
    <n v="1445986545"/>
    <b v="0"/>
    <n v="0"/>
    <b v="0"/>
    <s v="film &amp; video/drama"/>
    <n v="0"/>
    <x v="0"/>
    <x v="3"/>
    <x v="178"/>
    <x v="0"/>
  </r>
  <r>
    <n v="179"/>
    <s v="Sustain: A Film About Survival"/>
    <s v="A feature-length film about how three people survive in a diseased world."/>
    <x v="28"/>
    <x v="148"/>
    <x v="2"/>
    <s v="US"/>
    <s v="USD"/>
    <n v="1457056555"/>
    <n v="1454464555"/>
    <b v="0"/>
    <n v="2"/>
    <b v="0"/>
    <s v="film &amp; video/drama"/>
    <n v="10000"/>
    <x v="0"/>
    <x v="3"/>
    <x v="179"/>
    <x v="2"/>
  </r>
  <r>
    <n v="180"/>
    <s v="The Rest of Us Mini-Series"/>
    <s v="The Rest of Us follows a survivor of an outbreak that nearly destroyed the earth as he travels to find some form of humanity."/>
    <x v="38"/>
    <x v="149"/>
    <x v="2"/>
    <s v="GB"/>
    <s v="GBP"/>
    <n v="1428951600"/>
    <n v="1425512843"/>
    <b v="0"/>
    <n v="13"/>
    <b v="0"/>
    <s v="film &amp; video/drama"/>
    <n v="3084.6154000000001"/>
    <x v="0"/>
    <x v="3"/>
    <x v="180"/>
    <x v="0"/>
  </r>
  <r>
    <n v="181"/>
    <s v="Immemorial"/>
    <s v="Christina has been suffering with flash backs and some very disturbing nightmares and realises that it is more than just nightmares."/>
    <x v="77"/>
    <x v="150"/>
    <x v="2"/>
    <s v="GB"/>
    <s v="GBP"/>
    <n v="1434995295"/>
    <n v="1432403295"/>
    <b v="0"/>
    <n v="4"/>
    <b v="0"/>
    <s v="film &amp; video/drama"/>
    <n v="18050"/>
    <x v="0"/>
    <x v="3"/>
    <x v="181"/>
    <x v="0"/>
  </r>
  <r>
    <n v="182"/>
    <s v="ABU Pakistani Independent Feature Film"/>
    <s v="I'm Faraz, and I am raising money for my feature film called ABU. This one is for our parents, and our responsibilities towards them."/>
    <x v="28"/>
    <x v="117"/>
    <x v="2"/>
    <s v="US"/>
    <s v="USD"/>
    <n v="1483748232"/>
    <n v="1481156232"/>
    <b v="0"/>
    <n v="0"/>
    <b v="0"/>
    <s v="film &amp; video/drama"/>
    <n v="0"/>
    <x v="0"/>
    <x v="3"/>
    <x v="182"/>
    <x v="2"/>
  </r>
  <r>
    <n v="183"/>
    <s v="Three Little Words"/>
    <s v="Don't kill me until I meet my Dad"/>
    <x v="78"/>
    <x v="151"/>
    <x v="2"/>
    <s v="GB"/>
    <s v="GBP"/>
    <n v="1417033610"/>
    <n v="1414438010"/>
    <b v="0"/>
    <n v="12"/>
    <b v="0"/>
    <s v="film &amp; video/drama"/>
    <n v="37350"/>
    <x v="0"/>
    <x v="3"/>
    <x v="183"/>
    <x v="3"/>
  </r>
  <r>
    <n v="184"/>
    <s v="Lana - Short film"/>
    <s v="&quot;Lana&quot; is an horror/dramatic short film, written by myself, about a young woman fighting the darkness in her, but it might be too late."/>
    <x v="15"/>
    <x v="152"/>
    <x v="2"/>
    <s v="CA"/>
    <s v="CAD"/>
    <n v="1409543940"/>
    <n v="1404586762"/>
    <b v="0"/>
    <n v="2"/>
    <b v="0"/>
    <s v="film &amp; video/drama"/>
    <n v="2550"/>
    <x v="0"/>
    <x v="3"/>
    <x v="184"/>
    <x v="3"/>
  </r>
  <r>
    <n v="185"/>
    <s v="BLANK Short Movie"/>
    <s v="Love has no boundaries!"/>
    <x v="79"/>
    <x v="153"/>
    <x v="2"/>
    <s v="NO"/>
    <s v="NOK"/>
    <n v="1471557139"/>
    <n v="1468965139"/>
    <b v="0"/>
    <n v="10"/>
    <b v="0"/>
    <s v="film &amp; video/drama"/>
    <n v="22000"/>
    <x v="0"/>
    <x v="3"/>
    <x v="185"/>
    <x v="2"/>
  </r>
  <r>
    <n v="186"/>
    <s v="Feature Film: The Wolfes"/>
    <s v="My film is about a boy who discovers the truth about his fathers dissapearance through the dark secrets of his mothers past."/>
    <x v="10"/>
    <x v="117"/>
    <x v="2"/>
    <s v="US"/>
    <s v="USD"/>
    <n v="1488571200"/>
    <n v="1485977434"/>
    <b v="0"/>
    <n v="0"/>
    <b v="0"/>
    <s v="film &amp; video/drama"/>
    <n v="0"/>
    <x v="0"/>
    <x v="3"/>
    <x v="186"/>
    <x v="1"/>
  </r>
  <r>
    <n v="187"/>
    <s v="The Imbalanced Heart of a Symmetric Mind (film)"/>
    <s v="A young man suffering from a severe case of OCD embarks on a road trip to find peace of mind."/>
    <x v="10"/>
    <x v="25"/>
    <x v="2"/>
    <s v="US"/>
    <s v="USD"/>
    <n v="1437461940"/>
    <n v="1435383457"/>
    <b v="0"/>
    <n v="5"/>
    <b v="0"/>
    <s v="film &amp; video/drama"/>
    <n v="16000"/>
    <x v="0"/>
    <x v="3"/>
    <x v="187"/>
    <x v="0"/>
  </r>
  <r>
    <n v="188"/>
    <s v="Mariano (A Screenplay)"/>
    <s v="Mariano Messini, an aspiring musician, indebted to the mafia must put his life on the line to escape their grasp and pursue his dream."/>
    <x v="15"/>
    <x v="117"/>
    <x v="2"/>
    <s v="US"/>
    <s v="USD"/>
    <n v="1409891015"/>
    <n v="1407299015"/>
    <b v="0"/>
    <n v="0"/>
    <b v="0"/>
    <s v="film &amp; video/drama"/>
    <n v="0"/>
    <x v="0"/>
    <x v="3"/>
    <x v="188"/>
    <x v="3"/>
  </r>
  <r>
    <n v="189"/>
    <s v="A GOOD MAN'S DECISION"/>
    <s v="Jack Barlow's wife and daughter shot in cold blood at a gun confiscation station in Texas, he sets out to save his family &amp; neighbors."/>
    <x v="69"/>
    <x v="154"/>
    <x v="2"/>
    <s v="US"/>
    <s v="USD"/>
    <n v="1472920477"/>
    <n v="1467736477"/>
    <b v="0"/>
    <n v="5"/>
    <b v="0"/>
    <s v="film &amp; video/drama"/>
    <n v="6900"/>
    <x v="0"/>
    <x v="3"/>
    <x v="189"/>
    <x v="2"/>
  </r>
  <r>
    <n v="190"/>
    <s v="REGIONRAT, the movie"/>
    <s v="Because hope can be a 4 letter word"/>
    <x v="14"/>
    <x v="155"/>
    <x v="2"/>
    <s v="US"/>
    <s v="USD"/>
    <n v="1466091446"/>
    <n v="1465227446"/>
    <b v="0"/>
    <n v="1"/>
    <b v="0"/>
    <s v="film &amp; video/drama"/>
    <n v="5000"/>
    <x v="0"/>
    <x v="3"/>
    <x v="190"/>
    <x v="2"/>
  </r>
  <r>
    <n v="191"/>
    <s v="Trillion: Feature Film"/>
    <s v="A young boy passionate about Astronomy and Chemistry tracks down an astroid that scientists said would never hit earth."/>
    <x v="10"/>
    <x v="156"/>
    <x v="2"/>
    <s v="AU"/>
    <s v="AUD"/>
    <n v="1443782138"/>
    <n v="1440326138"/>
    <b v="0"/>
    <n v="3"/>
    <b v="0"/>
    <s v="film &amp; video/drama"/>
    <n v="8333.3333000000002"/>
    <x v="0"/>
    <x v="3"/>
    <x v="191"/>
    <x v="0"/>
  </r>
  <r>
    <n v="192"/>
    <s v="&quot;SHADY BIZZNESS' The Eminem Movie Beyond 8 Mile&quot;"/>
    <s v="This Eminem Tell All details the good times, hardships, drug abuse, domestic violence, scandals, sex, near-death experiences and murder"/>
    <x v="80"/>
    <x v="157"/>
    <x v="2"/>
    <s v="US"/>
    <s v="USD"/>
    <n v="1413572432"/>
    <n v="1410980432"/>
    <b v="0"/>
    <n v="3"/>
    <b v="0"/>
    <s v="film &amp; video/drama"/>
    <n v="566.66669999999999"/>
    <x v="0"/>
    <x v="3"/>
    <x v="192"/>
    <x v="3"/>
  </r>
  <r>
    <n v="193"/>
    <s v="Help Towards a New PC for Editing Media College Productions!"/>
    <s v="I am in need of a new PC for my Media Production course so i can pursue my dream of creating CGI based sci-fi productions for everyone"/>
    <x v="28"/>
    <x v="117"/>
    <x v="2"/>
    <s v="GB"/>
    <s v="GBP"/>
    <n v="1417217166"/>
    <n v="1412029566"/>
    <b v="0"/>
    <n v="0"/>
    <b v="0"/>
    <s v="film &amp; video/drama"/>
    <n v="0"/>
    <x v="0"/>
    <x v="3"/>
    <x v="193"/>
    <x v="3"/>
  </r>
  <r>
    <n v="194"/>
    <s v="Desperation Short Film"/>
    <s v="Northern Irish Original Short Film based on the desperation of love and survival and taking a risk that may change everything."/>
    <x v="30"/>
    <x v="158"/>
    <x v="2"/>
    <s v="GB"/>
    <s v="GBP"/>
    <n v="1457308531"/>
    <n v="1452124531"/>
    <b v="0"/>
    <n v="3"/>
    <b v="0"/>
    <s v="film &amp; video/drama"/>
    <n v="100"/>
    <x v="0"/>
    <x v="3"/>
    <x v="194"/>
    <x v="2"/>
  </r>
  <r>
    <n v="195"/>
    <s v="37 U.S. Navy Sailors Murdered, an American story"/>
    <s v="A film project based on my auto-biography, a military conflict with no media attention, this story depicts war and its aftermath."/>
    <x v="71"/>
    <x v="117"/>
    <x v="2"/>
    <s v="US"/>
    <s v="USD"/>
    <n v="1436544332"/>
    <n v="1431360332"/>
    <b v="0"/>
    <n v="0"/>
    <b v="0"/>
    <s v="film &amp; video/drama"/>
    <n v="0"/>
    <x v="0"/>
    <x v="3"/>
    <x v="195"/>
    <x v="0"/>
  </r>
  <r>
    <n v="196"/>
    <s v="Thunder Under Control"/>
    <s v="A moving short film about a retired female boxer who develops a relationship with a young journalist who idolises her"/>
    <x v="8"/>
    <x v="159"/>
    <x v="2"/>
    <s v="GB"/>
    <s v="GBP"/>
    <n v="1444510800"/>
    <n v="1442062898"/>
    <b v="0"/>
    <n v="19"/>
    <b v="0"/>
    <s v="film &amp; video/drama"/>
    <n v="7710.5263000000004"/>
    <x v="0"/>
    <x v="3"/>
    <x v="196"/>
    <x v="0"/>
  </r>
  <r>
    <n v="197"/>
    <s v="Cole - A Short Film."/>
    <s v="â€œAfter a terrifying ordeal, a young woman is left in a depressive state and abandoned to cope with a distressing account of revengeâ€"/>
    <x v="30"/>
    <x v="160"/>
    <x v="2"/>
    <s v="GB"/>
    <s v="GBP"/>
    <n v="1487365200"/>
    <n v="1483734100"/>
    <b v="0"/>
    <n v="8"/>
    <b v="0"/>
    <s v="film &amp; video/drama"/>
    <n v="3275"/>
    <x v="0"/>
    <x v="3"/>
    <x v="197"/>
    <x v="1"/>
  </r>
  <r>
    <n v="198"/>
    <s v="Nine Lives"/>
    <s v="Nine Lives is a story of one woman's survival of EIGHT near deaths and her love for one man as an influence to fight for the NINTH."/>
    <x v="31"/>
    <x v="161"/>
    <x v="2"/>
    <s v="US"/>
    <s v="USD"/>
    <n v="1412500322"/>
    <n v="1409908322"/>
    <b v="0"/>
    <n v="6"/>
    <b v="0"/>
    <s v="film &amp; video/drama"/>
    <n v="4650"/>
    <x v="0"/>
    <x v="3"/>
    <x v="198"/>
    <x v="3"/>
  </r>
  <r>
    <n v="199"/>
    <s v="Independent Feature Film for Film Festivals &quot;BLUE&quot;"/>
    <s v="We're filming a feature film that we can put in numerous film festivals across the country. My dream is to compete in every single one."/>
    <x v="3"/>
    <x v="117"/>
    <x v="2"/>
    <s v="US"/>
    <s v="USD"/>
    <n v="1472698702"/>
    <n v="1470106702"/>
    <b v="0"/>
    <n v="0"/>
    <b v="0"/>
    <s v="film &amp; video/drama"/>
    <n v="0"/>
    <x v="0"/>
    <x v="3"/>
    <x v="199"/>
    <x v="2"/>
  </r>
  <r>
    <n v="200"/>
    <s v="The Crossing Shore"/>
    <s v="A film dedicated to an AAF Pilot's struggle to survive behind enemy lines during WWII."/>
    <x v="12"/>
    <x v="162"/>
    <x v="2"/>
    <s v="US"/>
    <s v="USD"/>
    <n v="1410746403"/>
    <n v="1408154403"/>
    <b v="0"/>
    <n v="18"/>
    <b v="0"/>
    <s v="film &amp; video/drama"/>
    <n v="8730.8333000000002"/>
    <x v="0"/>
    <x v="3"/>
    <x v="200"/>
    <x v="3"/>
  </r>
  <r>
    <n v="201"/>
    <s v="Life of Change"/>
    <s v="Everyone has a choice. Can two college students get past their differences to save the life of a man whom they've never met before?"/>
    <x v="81"/>
    <x v="163"/>
    <x v="2"/>
    <s v="US"/>
    <s v="USD"/>
    <n v="1423424329"/>
    <n v="1421696329"/>
    <b v="0"/>
    <n v="7"/>
    <b v="0"/>
    <s v="film &amp; video/drama"/>
    <n v="5428.5713999999998"/>
    <x v="0"/>
    <x v="3"/>
    <x v="201"/>
    <x v="0"/>
  </r>
  <r>
    <n v="202"/>
    <s v="Modern Gangsters"/>
    <s v="new web series created by jonney terry"/>
    <x v="12"/>
    <x v="117"/>
    <x v="2"/>
    <s v="US"/>
    <s v="USD"/>
    <n v="1444337940"/>
    <n v="1441750564"/>
    <b v="0"/>
    <n v="0"/>
    <b v="0"/>
    <s v="film &amp; video/drama"/>
    <n v="0"/>
    <x v="0"/>
    <x v="3"/>
    <x v="202"/>
    <x v="0"/>
  </r>
  <r>
    <n v="203"/>
    <s v="TheM"/>
    <s v="We are aiming to make a Web Series based on Youth Culture and the misrepresentation of socially stereotyped people."/>
    <x v="30"/>
    <x v="164"/>
    <x v="2"/>
    <s v="GB"/>
    <s v="GBP"/>
    <n v="1422562864"/>
    <n v="1417378864"/>
    <b v="0"/>
    <n v="8"/>
    <b v="0"/>
    <s v="film &amp; video/drama"/>
    <n v="9325"/>
    <x v="0"/>
    <x v="3"/>
    <x v="203"/>
    <x v="3"/>
  </r>
  <r>
    <n v="204"/>
    <s v="WHERE IS DANIEL? The feature film"/>
    <s v="A feature film based on the true story of Bruce and Denise Morcombe and their battle for justice for their missing son Daniel."/>
    <x v="82"/>
    <x v="165"/>
    <x v="2"/>
    <s v="AU"/>
    <s v="AUD"/>
    <n v="1470319203"/>
    <n v="1467727203"/>
    <b v="0"/>
    <n v="1293"/>
    <b v="0"/>
    <s v="film &amp; video/drama"/>
    <n v="11768.3681"/>
    <x v="0"/>
    <x v="3"/>
    <x v="204"/>
    <x v="2"/>
  </r>
  <r>
    <n v="205"/>
    <s v="KISS ME GOODBYE - A REFRESHING VOICE IN INDIE FILMMAKING"/>
    <s v="A martyr faces execution at the hands of the State, while enduring the horrors and alienation of a new world order."/>
    <x v="6"/>
    <x v="166"/>
    <x v="2"/>
    <s v="US"/>
    <s v="USD"/>
    <n v="1444144222"/>
    <n v="1441120222"/>
    <b v="0"/>
    <n v="17"/>
    <b v="0"/>
    <s v="film &amp; video/drama"/>
    <n v="7647.0587999999998"/>
    <x v="0"/>
    <x v="3"/>
    <x v="205"/>
    <x v="0"/>
  </r>
  <r>
    <n v="206"/>
    <s v="Blood Bond Movie Development"/>
    <s v="A love story featuring adoption,struggle,dysfunction,grace, healing, and restoration."/>
    <x v="83"/>
    <x v="117"/>
    <x v="2"/>
    <s v="US"/>
    <s v="USD"/>
    <n v="1470441983"/>
    <n v="1468627583"/>
    <b v="0"/>
    <n v="0"/>
    <b v="0"/>
    <s v="film &amp; video/drama"/>
    <n v="0"/>
    <x v="0"/>
    <x v="3"/>
    <x v="206"/>
    <x v="2"/>
  </r>
  <r>
    <n v="207"/>
    <s v="M39 - Action film / Drama"/>
    <s v="To avoid bankruptcy, Vincent, a passionate young entrepreneur embarks  on an illicit affair in order to save his dream business."/>
    <x v="32"/>
    <x v="167"/>
    <x v="2"/>
    <s v="CA"/>
    <s v="CAD"/>
    <n v="1420346638"/>
    <n v="1417754638"/>
    <b v="0"/>
    <n v="13"/>
    <b v="0"/>
    <s v="film &amp; video/drama"/>
    <n v="16384.615399999999"/>
    <x v="0"/>
    <x v="3"/>
    <x v="207"/>
    <x v="3"/>
  </r>
  <r>
    <n v="208"/>
    <s v="OLIVIA"/>
    <s v="A young woman's journey from Africa to Australia where she finds heaven on earth, love and tragedy. Within her tragedy she saves lives."/>
    <x v="63"/>
    <x v="117"/>
    <x v="2"/>
    <s v="AU"/>
    <s v="AUD"/>
    <n v="1418719967"/>
    <n v="1416127967"/>
    <b v="0"/>
    <n v="0"/>
    <b v="0"/>
    <s v="film &amp; video/drama"/>
    <n v="0"/>
    <x v="0"/>
    <x v="3"/>
    <x v="208"/>
    <x v="3"/>
  </r>
  <r>
    <n v="209"/>
    <s v="&quot;A Brighter Day&quot;"/>
    <s v="&quot;A Brighter Day&quot; is the first episode of a television series about an ex-hustler that becomes a school teacher to help at risk youth."/>
    <x v="31"/>
    <x v="117"/>
    <x v="2"/>
    <s v="US"/>
    <s v="USD"/>
    <n v="1436566135"/>
    <n v="1433974135"/>
    <b v="0"/>
    <n v="0"/>
    <b v="0"/>
    <s v="film &amp; video/drama"/>
    <n v="0"/>
    <x v="0"/>
    <x v="3"/>
    <x v="209"/>
    <x v="0"/>
  </r>
  <r>
    <n v="210"/>
    <s v="Like Son, Like Father"/>
    <s v="A tender short film about a young man who needs advice from  someone he had no intention of ever meeting, his biological father."/>
    <x v="14"/>
    <x v="168"/>
    <x v="2"/>
    <s v="US"/>
    <s v="USD"/>
    <n v="1443675600"/>
    <n v="1441157592"/>
    <b v="0"/>
    <n v="33"/>
    <b v="0"/>
    <s v="film &amp; video/drama"/>
    <n v="9181.8181999999997"/>
    <x v="0"/>
    <x v="3"/>
    <x v="210"/>
    <x v="0"/>
  </r>
  <r>
    <n v="211"/>
    <s v="Pre-production - The Heart of A Woman &amp; The Heart of A Man"/>
    <s v="The Heart of a Woman and The Heart of a Man is a feature film written by Jennie Marie Pacelli, based on real people and true events"/>
    <x v="10"/>
    <x v="169"/>
    <x v="2"/>
    <s v="US"/>
    <s v="USD"/>
    <n v="1442634617"/>
    <n v="1440042617"/>
    <b v="0"/>
    <n v="12"/>
    <b v="0"/>
    <s v="film &amp; video/drama"/>
    <n v="18583.333299999998"/>
    <x v="0"/>
    <x v="3"/>
    <x v="211"/>
    <x v="0"/>
  </r>
  <r>
    <n v="212"/>
    <s v="The Ecstasy of Vengeance - Feature Length Film"/>
    <s v="This film is a fictional crime drama following the events of a heist that ended in bloodshed."/>
    <x v="84"/>
    <x v="116"/>
    <x v="2"/>
    <s v="US"/>
    <s v="USD"/>
    <n v="1460837320"/>
    <n v="1455656920"/>
    <b v="0"/>
    <n v="1"/>
    <b v="0"/>
    <s v="film &amp; video/drama"/>
    <n v="100"/>
    <x v="0"/>
    <x v="3"/>
    <x v="212"/>
    <x v="2"/>
  </r>
  <r>
    <n v="213"/>
    <s v="Hart Blvd. A feature film by Andrew Greve"/>
    <s v="A family dramedy about a grandfather  and grandson who are both on their path to redemption."/>
    <x v="63"/>
    <x v="170"/>
    <x v="2"/>
    <s v="US"/>
    <s v="USD"/>
    <n v="1439734001"/>
    <n v="1437142547"/>
    <b v="0"/>
    <n v="1"/>
    <b v="0"/>
    <s v="film &amp; video/drama"/>
    <n v="2000"/>
    <x v="0"/>
    <x v="3"/>
    <x v="213"/>
    <x v="0"/>
  </r>
  <r>
    <n v="214"/>
    <s v="The Man Who Loved Dinosaurs. Based on a true story."/>
    <s v="A screenplay based upon the true story of a man with Asperger Syndrome who falls through the cracks of the criminal justice system."/>
    <x v="78"/>
    <x v="116"/>
    <x v="2"/>
    <s v="US"/>
    <s v="USD"/>
    <n v="1425655349"/>
    <n v="1420471349"/>
    <b v="0"/>
    <n v="1"/>
    <b v="0"/>
    <s v="film &amp; video/drama"/>
    <n v="100"/>
    <x v="0"/>
    <x v="3"/>
    <x v="214"/>
    <x v="0"/>
  </r>
  <r>
    <n v="215"/>
    <s v="Invisible Scars"/>
    <s v="A short drama based on a true events. Story of a British Soldier who comes back home suffering from Post Traumatic Stress Disorder."/>
    <x v="85"/>
    <x v="115"/>
    <x v="2"/>
    <s v="GB"/>
    <s v="GBP"/>
    <n v="1455753540"/>
    <n v="1452058282"/>
    <b v="0"/>
    <n v="1"/>
    <b v="0"/>
    <s v="film &amp; video/drama"/>
    <n v="1000"/>
    <x v="0"/>
    <x v="3"/>
    <x v="215"/>
    <x v="2"/>
  </r>
  <r>
    <n v="216"/>
    <s v="Another Brick In The Wall - Feature Film"/>
    <s v="A nostalgic film about the unorthodox teacher we all wish we had, the girl we all fell for, and the friend we didn't expect to make."/>
    <x v="63"/>
    <x v="171"/>
    <x v="2"/>
    <s v="US"/>
    <s v="USD"/>
    <n v="1429740037"/>
    <n v="1425423637"/>
    <b v="0"/>
    <n v="84"/>
    <b v="0"/>
    <s v="film &amp; video/drama"/>
    <n v="33153.833299999998"/>
    <x v="0"/>
    <x v="3"/>
    <x v="216"/>
    <x v="0"/>
  </r>
  <r>
    <n v="217"/>
    <s v="Bitch"/>
    <s v="A roadmovie by paw"/>
    <x v="57"/>
    <x v="172"/>
    <x v="2"/>
    <s v="SE"/>
    <s v="SEK"/>
    <n v="1419780149"/>
    <n v="1417101749"/>
    <b v="0"/>
    <n v="38"/>
    <b v="0"/>
    <s v="film &amp; video/drama"/>
    <n v="31428.947400000001"/>
    <x v="0"/>
    <x v="3"/>
    <x v="217"/>
    <x v="3"/>
  </r>
  <r>
    <n v="218"/>
    <s v="Charmaine (Daughter of Charlotte)"/>
    <s v="A sassy talking spider named Charmaine, joins forces with an abused young boy.  She stages off bullies and help fight an abusive father"/>
    <x v="10"/>
    <x v="173"/>
    <x v="2"/>
    <s v="US"/>
    <s v="USD"/>
    <n v="1431702289"/>
    <n v="1426518289"/>
    <b v="0"/>
    <n v="1"/>
    <b v="0"/>
    <s v="film &amp; video/drama"/>
    <n v="10000"/>
    <x v="0"/>
    <x v="3"/>
    <x v="218"/>
    <x v="0"/>
  </r>
  <r>
    <n v="219"/>
    <s v="True Colors"/>
    <s v="An hour-long pilot about a group of suburban LGBT teens coming of age in the early 90's."/>
    <x v="63"/>
    <x v="174"/>
    <x v="2"/>
    <s v="US"/>
    <s v="USD"/>
    <n v="1459493940"/>
    <n v="1456732225"/>
    <b v="0"/>
    <n v="76"/>
    <b v="0"/>
    <s v="film &amp; video/drama"/>
    <n v="11598.6842"/>
    <x v="0"/>
    <x v="3"/>
    <x v="219"/>
    <x v="2"/>
  </r>
  <r>
    <n v="220"/>
    <s v="LA VIE"/>
    <s v="A Freelancer abandons everything to chase after his dream of being &quot;great&quot; escape to Bangkok and return to his home-world."/>
    <x v="63"/>
    <x v="175"/>
    <x v="2"/>
    <s v="US"/>
    <s v="USD"/>
    <n v="1440101160"/>
    <n v="1436542030"/>
    <b v="0"/>
    <n v="3"/>
    <b v="0"/>
    <s v="film &amp; video/drama"/>
    <n v="12000"/>
    <x v="0"/>
    <x v="3"/>
    <x v="220"/>
    <x v="0"/>
  </r>
  <r>
    <n v="221"/>
    <s v="Archetypes"/>
    <s v="Film about Schizophrenia with Surreal Twists!"/>
    <x v="63"/>
    <x v="117"/>
    <x v="2"/>
    <s v="US"/>
    <s v="USD"/>
    <n v="1427569564"/>
    <n v="1422389164"/>
    <b v="0"/>
    <n v="0"/>
    <b v="0"/>
    <s v="film &amp; video/drama"/>
    <n v="0"/>
    <x v="0"/>
    <x v="3"/>
    <x v="221"/>
    <x v="0"/>
  </r>
  <r>
    <n v="222"/>
    <s v="SICKNESS 2014 Build Killian's Bike"/>
    <s v="Killian leader of an outlaw bike gang doesnâ€™t have a bike yet and here is your chance to help design and build his machine."/>
    <x v="28"/>
    <x v="176"/>
    <x v="2"/>
    <s v="US"/>
    <s v="USD"/>
    <n v="1427423940"/>
    <n v="1422383318"/>
    <b v="0"/>
    <n v="2"/>
    <b v="0"/>
    <s v="film &amp; video/drama"/>
    <n v="6500"/>
    <x v="0"/>
    <x v="3"/>
    <x v="222"/>
    <x v="0"/>
  </r>
  <r>
    <n v="223"/>
    <s v="The Pass"/>
    <s v="An old man, a U.S Marine Corps veteran remembers his combat experience in the battle of Toktong Pass 1950, during the Korean War."/>
    <x v="86"/>
    <x v="117"/>
    <x v="2"/>
    <s v="US"/>
    <s v="USD"/>
    <n v="1463879100"/>
    <n v="1461287350"/>
    <b v="0"/>
    <n v="0"/>
    <b v="0"/>
    <s v="film &amp; video/drama"/>
    <n v="0"/>
    <x v="0"/>
    <x v="3"/>
    <x v="223"/>
    <x v="2"/>
  </r>
  <r>
    <n v="224"/>
    <s v="Legend of the Stolen Guitar -- (Zimbabwe film)"/>
    <s v="African Hollywood production, from the people who brought you Spiderman 1&amp;2, Star Trek 1&amp;2, Mission Impossible 3&amp;4 and Star Wars Ep7"/>
    <x v="87"/>
    <x v="117"/>
    <x v="2"/>
    <s v="AU"/>
    <s v="AUD"/>
    <n v="1436506726"/>
    <n v="1431322726"/>
    <b v="0"/>
    <n v="0"/>
    <b v="0"/>
    <s v="film &amp; video/drama"/>
    <n v="0"/>
    <x v="0"/>
    <x v="3"/>
    <x v="224"/>
    <x v="0"/>
  </r>
  <r>
    <n v="225"/>
    <s v="Backpage Shawty"/>
    <s v="I'm creating a &quot;Lifetime&quot; type drama film about a girl who uses backpage for money, but trying to turn her life around."/>
    <x v="48"/>
    <x v="117"/>
    <x v="2"/>
    <s v="US"/>
    <s v="USD"/>
    <n v="1460153054"/>
    <n v="1457564654"/>
    <b v="0"/>
    <n v="0"/>
    <b v="0"/>
    <s v="film &amp; video/drama"/>
    <n v="0"/>
    <x v="0"/>
    <x v="3"/>
    <x v="225"/>
    <x v="2"/>
  </r>
  <r>
    <n v="226"/>
    <s v="MAGGIE Film"/>
    <s v="A TRUE STORY OF DOMESTIC VILOLENCE THAT SEEKS TO OFFER THE VIEWER OUTLEST OF SUPPORT."/>
    <x v="88"/>
    <x v="156"/>
    <x v="2"/>
    <s v="GB"/>
    <s v="GBP"/>
    <n v="1433064540"/>
    <n v="1428854344"/>
    <b v="0"/>
    <n v="2"/>
    <b v="0"/>
    <s v="film &amp; video/drama"/>
    <n v="12500"/>
    <x v="0"/>
    <x v="3"/>
    <x v="226"/>
    <x v="0"/>
  </r>
  <r>
    <n v="227"/>
    <s v="The Chance of Freedom Short Film"/>
    <s v="Imagine your life is full is nothing but pain and darkness. One day, you had the chance to be free from it all. Would you take it?"/>
    <x v="89"/>
    <x v="117"/>
    <x v="2"/>
    <s v="US"/>
    <s v="USD"/>
    <n v="1436477241"/>
    <n v="1433885241"/>
    <b v="0"/>
    <n v="0"/>
    <b v="0"/>
    <s v="film &amp; video/drama"/>
    <n v="0"/>
    <x v="0"/>
    <x v="3"/>
    <x v="227"/>
    <x v="0"/>
  </r>
  <r>
    <n v="228"/>
    <s v="Facets of a Geek life"/>
    <s v="I am making a film from one one of my books called facets of a Geek life."/>
    <x v="6"/>
    <x v="117"/>
    <x v="2"/>
    <s v="GB"/>
    <s v="GBP"/>
    <n v="1433176105"/>
    <n v="1427992105"/>
    <b v="0"/>
    <n v="0"/>
    <b v="0"/>
    <s v="film &amp; video/drama"/>
    <n v="0"/>
    <x v="0"/>
    <x v="3"/>
    <x v="228"/>
    <x v="0"/>
  </r>
  <r>
    <n v="229"/>
    <s v="The Perfect Plan"/>
    <s v="I teenage girl that wants to go around the system. She does all she can to cheat and finds herself in a bad position when she messesup"/>
    <x v="9"/>
    <x v="117"/>
    <x v="2"/>
    <s v="DE"/>
    <s v="EUR"/>
    <n v="1455402297"/>
    <n v="1452810297"/>
    <b v="0"/>
    <n v="0"/>
    <b v="0"/>
    <s v="film &amp; video/drama"/>
    <n v="0"/>
    <x v="0"/>
    <x v="3"/>
    <x v="229"/>
    <x v="2"/>
  </r>
  <r>
    <n v="230"/>
    <s v="In Love There's War"/>
    <s v="In Love There's War is a spicy web series that will have viewers at the edge of their seats as deception and hidden secrecies unravel."/>
    <x v="36"/>
    <x v="177"/>
    <x v="2"/>
    <s v="US"/>
    <s v="USD"/>
    <n v="1433443151"/>
    <n v="1430851151"/>
    <b v="0"/>
    <n v="2"/>
    <b v="0"/>
    <s v="film &amp; video/drama"/>
    <n v="3000"/>
    <x v="0"/>
    <x v="3"/>
    <x v="230"/>
    <x v="0"/>
  </r>
  <r>
    <n v="231"/>
    <s v="FAREWELL TO FREEDOM a modern day western by Anita Waggoner"/>
    <s v="Farewell to Freedom the screenplay portrays  a vulnerable divorce'  who falls for a hard-luck cowboy she meets in Las Vegas."/>
    <x v="86"/>
    <x v="117"/>
    <x v="2"/>
    <s v="US"/>
    <s v="USD"/>
    <n v="1451775651"/>
    <n v="1449183651"/>
    <b v="0"/>
    <n v="0"/>
    <b v="0"/>
    <s v="film &amp; video/drama"/>
    <n v="0"/>
    <x v="0"/>
    <x v="3"/>
    <x v="231"/>
    <x v="0"/>
  </r>
  <r>
    <n v="232"/>
    <s v="#noblurredlines"/>
    <s v="A high-impact, high-quality resource to address, for young people and youth-related professionals, the issue of sexual consent."/>
    <x v="23"/>
    <x v="178"/>
    <x v="2"/>
    <s v="GB"/>
    <s v="GBP"/>
    <n v="1425066546"/>
    <n v="1422474546"/>
    <b v="0"/>
    <n v="7"/>
    <b v="0"/>
    <s v="film &amp; video/drama"/>
    <n v="1571.4286"/>
    <x v="0"/>
    <x v="3"/>
    <x v="232"/>
    <x v="0"/>
  </r>
  <r>
    <n v="233"/>
    <s v="Area 4 - The Film"/>
    <s v="â€œArea 4â€ revolves around Frank Hammond, a counselor at a high school, who discovers the scandals that took place."/>
    <x v="90"/>
    <x v="117"/>
    <x v="2"/>
    <s v="US"/>
    <s v="USD"/>
    <n v="1475185972"/>
    <n v="1472593972"/>
    <b v="0"/>
    <n v="0"/>
    <b v="0"/>
    <s v="film &amp; video/drama"/>
    <n v="0"/>
    <x v="0"/>
    <x v="3"/>
    <x v="233"/>
    <x v="2"/>
  </r>
  <r>
    <n v="234"/>
    <s v="The Interviewer (Charity Movie)"/>
    <s v="The Interviewer is a dramatic short film about second chances. If a murderer can get a second chance then uneducated children can too."/>
    <x v="28"/>
    <x v="149"/>
    <x v="2"/>
    <s v="US"/>
    <s v="USD"/>
    <n v="1434847859"/>
    <n v="1431391859"/>
    <b v="0"/>
    <n v="5"/>
    <b v="0"/>
    <s v="film &amp; video/drama"/>
    <n v="8020"/>
    <x v="0"/>
    <x v="3"/>
    <x v="234"/>
    <x v="0"/>
  </r>
  <r>
    <n v="235"/>
    <s v="Film about help homeless child to live a better life."/>
    <s v="Taking people on a deep emotional trip with a story about sometimes those who have less, give more."/>
    <x v="3"/>
    <x v="117"/>
    <x v="2"/>
    <s v="US"/>
    <s v="USD"/>
    <n v="1436478497"/>
    <n v="1433886497"/>
    <b v="0"/>
    <n v="0"/>
    <b v="0"/>
    <s v="film &amp; video/drama"/>
    <n v="0"/>
    <x v="0"/>
    <x v="3"/>
    <x v="235"/>
    <x v="0"/>
  </r>
  <r>
    <n v="236"/>
    <s v="NYPD Internal Affairs bureau (IAB)(pilot) tv drama"/>
    <s v="Real cases from IAB investigations. Good cops taking down the bad cops. Police misconduct, obsessive force, drug trafficking etc."/>
    <x v="60"/>
    <x v="117"/>
    <x v="2"/>
    <s v="US"/>
    <s v="USD"/>
    <n v="1451952000"/>
    <n v="1447380099"/>
    <b v="0"/>
    <n v="0"/>
    <b v="0"/>
    <s v="film &amp; video/drama"/>
    <n v="0"/>
    <x v="0"/>
    <x v="3"/>
    <x v="236"/>
    <x v="0"/>
  </r>
  <r>
    <n v="237"/>
    <s v="Making The Choice"/>
    <s v="Making The Choice is a christian short film series."/>
    <x v="36"/>
    <x v="155"/>
    <x v="2"/>
    <s v="US"/>
    <s v="USD"/>
    <n v="1457445069"/>
    <n v="1452261069"/>
    <b v="0"/>
    <n v="1"/>
    <b v="0"/>
    <s v="film &amp; video/drama"/>
    <n v="5000"/>
    <x v="0"/>
    <x v="3"/>
    <x v="237"/>
    <x v="2"/>
  </r>
  <r>
    <n v="238"/>
    <s v="Within The Threshold"/>
    <s v="A film to stop society from judging others and get along. Life is not about discrimination! Donate for this Thrilling Drama Series!!!!"/>
    <x v="91"/>
    <x v="117"/>
    <x v="2"/>
    <s v="US"/>
    <s v="USD"/>
    <n v="1483088400"/>
    <n v="1481324760"/>
    <b v="0"/>
    <n v="0"/>
    <b v="0"/>
    <s v="film &amp; video/drama"/>
    <n v="0"/>
    <x v="0"/>
    <x v="3"/>
    <x v="238"/>
    <x v="2"/>
  </r>
  <r>
    <n v="239"/>
    <s v="Filthy - Short Film"/>
    <s v="Lovers Clint and Eli convey their conflicting perspectives of guilt and remorse while in the desolate Australian bush."/>
    <x v="28"/>
    <x v="156"/>
    <x v="2"/>
    <s v="AU"/>
    <s v="AUD"/>
    <n v="1446984000"/>
    <n v="1445308730"/>
    <b v="0"/>
    <n v="5"/>
    <b v="0"/>
    <s v="film &amp; video/drama"/>
    <n v="5000"/>
    <x v="0"/>
    <x v="3"/>
    <x v="239"/>
    <x v="0"/>
  </r>
  <r>
    <n v="240"/>
    <s v="Hackers in Uganda: A Documentary"/>
    <s v="&quot;Hackers in Uganda&quot; is the story of a group of humanitarian computer hackers providing technological education and services in Uganda."/>
    <x v="36"/>
    <x v="179"/>
    <x v="0"/>
    <s v="US"/>
    <s v="USD"/>
    <n v="1367773211"/>
    <n v="1363885211"/>
    <b v="1"/>
    <n v="137"/>
    <b v="1"/>
    <s v="film &amp; video/documentary"/>
    <n v="11784.759099999999"/>
    <x v="0"/>
    <x v="4"/>
    <x v="240"/>
    <x v="4"/>
  </r>
  <r>
    <n v="241"/>
    <s v="&quot;LESLIE&quot;"/>
    <s v="&quot;LESLIE&quot; explores the unapologetic life of Leslie Cochran, the thong-clad homeless man turned cultural icon in the heart of Texas."/>
    <x v="92"/>
    <x v="180"/>
    <x v="0"/>
    <s v="US"/>
    <s v="USD"/>
    <n v="1419180304"/>
    <n v="1415292304"/>
    <b v="1"/>
    <n v="376"/>
    <b v="1"/>
    <s v="film &amp; video/documentary"/>
    <n v="10904.255300000001"/>
    <x v="0"/>
    <x v="4"/>
    <x v="241"/>
    <x v="3"/>
  </r>
  <r>
    <n v="242"/>
    <s v="Hardwater"/>
    <s v="An unprecedented feature-length documentary film about Maine's tribal, oft-misunderstood ice fishing sub-culture."/>
    <x v="93"/>
    <x v="181"/>
    <x v="0"/>
    <s v="US"/>
    <s v="USD"/>
    <n v="1324381790"/>
    <n v="1321357790"/>
    <b v="1"/>
    <n v="202"/>
    <b v="1"/>
    <s v="film &amp; video/documentary"/>
    <n v="7301.9802"/>
    <x v="0"/>
    <x v="4"/>
    <x v="242"/>
    <x v="6"/>
  </r>
  <r>
    <n v="243"/>
    <s v="Following Boruch"/>
    <s v="A Hasidic man reaches a turning point in his recovery from mental illness and addiction, and is determined to start a new life."/>
    <x v="31"/>
    <x v="182"/>
    <x v="0"/>
    <s v="US"/>
    <s v="USD"/>
    <n v="1393031304"/>
    <n v="1390439304"/>
    <b v="1"/>
    <n v="328"/>
    <b v="1"/>
    <s v="film &amp; video/documentary"/>
    <n v="7819.5122000000001"/>
    <x v="0"/>
    <x v="4"/>
    <x v="243"/>
    <x v="3"/>
  </r>
  <r>
    <n v="244"/>
    <n v="39756"/>
    <s v="A transmedia-project to amass a library of footage shot the day Obama was elected, for (1) a feature documentary, (2) an interactive web history"/>
    <x v="8"/>
    <x v="183"/>
    <x v="0"/>
    <s v="US"/>
    <s v="USD"/>
    <n v="1268723160"/>
    <n v="1265269559"/>
    <b v="1"/>
    <n v="84"/>
    <b v="1"/>
    <s v="film &amp; video/documentary"/>
    <n v="4739.8810000000003"/>
    <x v="0"/>
    <x v="4"/>
    <x v="244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x v="10"/>
    <x v="184"/>
    <x v="0"/>
    <s v="US"/>
    <s v="USD"/>
    <n v="1345079785"/>
    <n v="1342487785"/>
    <b v="1"/>
    <n v="96"/>
    <b v="1"/>
    <s v="film &amp; video/documentary"/>
    <n v="5402.0833000000002"/>
    <x v="0"/>
    <x v="4"/>
    <x v="245"/>
    <x v="5"/>
  </r>
  <r>
    <n v="246"/>
    <s v="LEAVING ATLANTA THE FILM"/>
    <s v="From 1979 to 1981 twenty-nine Black children in Atlanta were murdered and the others terrified. This is our story..."/>
    <x v="10"/>
    <x v="185"/>
    <x v="0"/>
    <s v="US"/>
    <s v="USD"/>
    <n v="1292665405"/>
    <n v="1288341805"/>
    <b v="1"/>
    <n v="223"/>
    <b v="1"/>
    <s v="film &amp; video/documentary"/>
    <n v="6848.8788999999997"/>
    <x v="0"/>
    <x v="4"/>
    <x v="246"/>
    <x v="7"/>
  </r>
  <r>
    <n v="247"/>
    <s v="Deja-Vu: Dissecting Memory on Camera"/>
    <s v="A young neuroscientist attempts to reconnect with his ailing father by obsessively studying old family footage._x000a_"/>
    <x v="10"/>
    <x v="186"/>
    <x v="0"/>
    <s v="US"/>
    <s v="USD"/>
    <n v="1287200340"/>
    <n v="1284042614"/>
    <b v="1"/>
    <n v="62"/>
    <b v="1"/>
    <s v="film &amp; video/documentary"/>
    <n v="10814.516100000001"/>
    <x v="0"/>
    <x v="4"/>
    <x v="247"/>
    <x v="7"/>
  </r>
  <r>
    <n v="248"/>
    <s v="Far Out Isn't Far Enough: The Tomi Ungerer Story"/>
    <s v="FAR OUT ISN'T FAR ENOUGH depicts one man's wild, lifelong adventure of testing societal boundaries through his use of subversive art."/>
    <x v="94"/>
    <x v="187"/>
    <x v="0"/>
    <s v="US"/>
    <s v="USD"/>
    <n v="1325961309"/>
    <n v="1322073309"/>
    <b v="1"/>
    <n v="146"/>
    <b v="1"/>
    <s v="film &amp; video/documentary"/>
    <n v="58995.205499999996"/>
    <x v="0"/>
    <x v="4"/>
    <x v="248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x v="3"/>
    <x v="188"/>
    <x v="0"/>
    <s v="US"/>
    <s v="USD"/>
    <n v="1282498800"/>
    <n v="1275603020"/>
    <b v="1"/>
    <n v="235"/>
    <b v="1"/>
    <s v="film &amp; video/documentary"/>
    <n v="4805.1063999999997"/>
    <x v="0"/>
    <x v="4"/>
    <x v="249"/>
    <x v="7"/>
  </r>
  <r>
    <n v="250"/>
    <s v="BOONE- THE DOCUMENTARY"/>
    <s v="Three young farmers risk land and friendship to stand up to the USDA. An experiential film about living a life of self reliance."/>
    <x v="11"/>
    <x v="189"/>
    <x v="0"/>
    <s v="US"/>
    <s v="USD"/>
    <n v="1370525691"/>
    <n v="1367933691"/>
    <b v="1"/>
    <n v="437"/>
    <b v="1"/>
    <s v="film &amp; video/documentary"/>
    <n v="7248.2838000000002"/>
    <x v="0"/>
    <x v="4"/>
    <x v="250"/>
    <x v="4"/>
  </r>
  <r>
    <n v="251"/>
    <s v="The Way Back to Yarasquin: A Coffee Pilgrimage"/>
    <s v="Remarkably devoted, Mayra is single-handedly sourcing small farm, single-origin coffee from her rural village in Honduras."/>
    <x v="8"/>
    <x v="190"/>
    <x v="0"/>
    <s v="US"/>
    <s v="USD"/>
    <n v="1337194800"/>
    <n v="1334429646"/>
    <b v="1"/>
    <n v="77"/>
    <b v="1"/>
    <s v="film &amp; video/documentary"/>
    <n v="5707.7921999999999"/>
    <x v="0"/>
    <x v="4"/>
    <x v="251"/>
    <x v="5"/>
  </r>
  <r>
    <n v="252"/>
    <s v="Good Grief: Making CARTOON COLLEGE - a documentary about comics"/>
    <s v="The definitive story of indie comics and the foremost institution of higher learning for those who draw them."/>
    <x v="10"/>
    <x v="191"/>
    <x v="0"/>
    <s v="US"/>
    <s v="USD"/>
    <n v="1275364740"/>
    <n v="1269878058"/>
    <b v="1"/>
    <n v="108"/>
    <b v="1"/>
    <s v="film &amp; video/documentary"/>
    <n v="8544.4444000000003"/>
    <x v="0"/>
    <x v="4"/>
    <x v="252"/>
    <x v="7"/>
  </r>
  <r>
    <n v="253"/>
    <s v="Leon Claxton's HARLEM IN HAVANA"/>
    <s v="A so-called â€œJig Showâ€ innovates music and theatre and gives birth to entertainment icons that would one day write American pop culture"/>
    <x v="15"/>
    <x v="192"/>
    <x v="0"/>
    <s v="US"/>
    <s v="USD"/>
    <n v="1329320235"/>
    <n v="1326728235"/>
    <b v="1"/>
    <n v="7"/>
    <b v="1"/>
    <s v="film &amp; video/documentary"/>
    <n v="21585.7143"/>
    <x v="0"/>
    <x v="4"/>
    <x v="253"/>
    <x v="5"/>
  </r>
  <r>
    <n v="254"/>
    <s v="&quot;I Clown You&quot; Documentary"/>
    <s v="&quot;I Clown You&quot; is a documentary about Israeli medical clowns and clowning as an art of challenging the norm."/>
    <x v="95"/>
    <x v="193"/>
    <x v="0"/>
    <s v="US"/>
    <s v="USD"/>
    <n v="1445047200"/>
    <n v="1442443910"/>
    <b v="1"/>
    <n v="314"/>
    <b v="1"/>
    <s v="film &amp; video/documentary"/>
    <n v="8938.6432999999997"/>
    <x v="0"/>
    <x v="4"/>
    <x v="254"/>
    <x v="0"/>
  </r>
  <r>
    <n v="255"/>
    <s v="xoxosms: a documentary about love in the 21st century"/>
    <s v="xoxosms is a documentary about first love, long distance and Skype."/>
    <x v="6"/>
    <x v="194"/>
    <x v="0"/>
    <s v="US"/>
    <s v="USD"/>
    <n v="1300275482"/>
    <n v="1297687082"/>
    <b v="1"/>
    <n v="188"/>
    <b v="1"/>
    <s v="film &amp; video/documentary"/>
    <n v="4541.8404"/>
    <x v="0"/>
    <x v="4"/>
    <x v="255"/>
    <x v="6"/>
  </r>
  <r>
    <n v="256"/>
    <s v="POW WOW: Share the arts community of Hawaii"/>
    <s v="Help share the art and community of Pow Wow, a contemporary art movement in Hawaii, with the rest of the world. #powwowhawaii"/>
    <x v="93"/>
    <x v="195"/>
    <x v="0"/>
    <s v="US"/>
    <s v="USD"/>
    <n v="1363458467"/>
    <n v="1360866467"/>
    <b v="1"/>
    <n v="275"/>
    <b v="1"/>
    <s v="film &amp; video/documentary"/>
    <n v="6575.6364000000003"/>
    <x v="0"/>
    <x v="4"/>
    <x v="256"/>
    <x v="4"/>
  </r>
  <r>
    <n v="257"/>
    <s v="Mother to Earth - A Documentary about Earthbound Beginnings"/>
    <s v="A documentary about a formerly Japan-only Nintendo game, its international release, and the secret black market of unreleased games."/>
    <x v="19"/>
    <x v="196"/>
    <x v="0"/>
    <s v="US"/>
    <s v="USD"/>
    <n v="1463670162"/>
    <n v="1461078162"/>
    <b v="1"/>
    <n v="560"/>
    <b v="1"/>
    <s v="film &amp; video/documentary"/>
    <n v="6670.4053999999996"/>
    <x v="0"/>
    <x v="4"/>
    <x v="257"/>
    <x v="2"/>
  </r>
  <r>
    <n v="258"/>
    <s v="HOW TO START A REVOLUTION a new documentary film"/>
    <s v="This film reveals the story of the modern revolution, the power of people to change their world and the man behind it all, Gene Sharp."/>
    <x v="11"/>
    <x v="197"/>
    <x v="0"/>
    <s v="US"/>
    <s v="USD"/>
    <n v="1308359666"/>
    <n v="1305767666"/>
    <b v="1"/>
    <n v="688"/>
    <b v="1"/>
    <s v="film &amp; video/documentary"/>
    <n v="8334.5930000000008"/>
    <x v="0"/>
    <x v="4"/>
    <x v="258"/>
    <x v="6"/>
  </r>
  <r>
    <n v="259"/>
    <s v="The Colossus Of Destiny - A Melvins Tale"/>
    <s v="A tale about a band who have journeyed through time, dodging hype and mediocrity, and still managed to survive even stronger than ever."/>
    <x v="96"/>
    <x v="198"/>
    <x v="0"/>
    <s v="US"/>
    <s v="USD"/>
    <n v="1428514969"/>
    <n v="1425922969"/>
    <b v="1"/>
    <n v="942"/>
    <b v="1"/>
    <s v="film &amp; video/documentary"/>
    <n v="10504.6093"/>
    <x v="0"/>
    <x v="4"/>
    <x v="259"/>
    <x v="0"/>
  </r>
  <r>
    <n v="260"/>
    <s v="Escaramuza: Riding from the Heart (a feature documentary)"/>
    <s v="In the traditional world of Mexican Rodeo, a team of first-generation California girls does it their way."/>
    <x v="3"/>
    <x v="199"/>
    <x v="0"/>
    <s v="US"/>
    <s v="USD"/>
    <n v="1279360740"/>
    <n v="1275415679"/>
    <b v="1"/>
    <n v="88"/>
    <b v="1"/>
    <s v="film &amp; video/documentary"/>
    <n v="12090.909100000001"/>
    <x v="0"/>
    <x v="4"/>
    <x v="260"/>
    <x v="7"/>
  </r>
  <r>
    <n v="261"/>
    <s v="Empires: The Film"/>
    <s v="Empires explores the impact of networks on histories and philosophies of political thought."/>
    <x v="22"/>
    <x v="200"/>
    <x v="0"/>
    <s v="US"/>
    <s v="USD"/>
    <n v="1339080900"/>
    <n v="1334783704"/>
    <b v="1"/>
    <n v="220"/>
    <b v="1"/>
    <s v="film &amp; video/documentary"/>
    <n v="9763.6363999999994"/>
    <x v="0"/>
    <x v="4"/>
    <x v="261"/>
    <x v="5"/>
  </r>
  <r>
    <n v="262"/>
    <s v="The Last Cosmonaut"/>
    <s v="He can never die. He will live forever. He is the last cosmonaut, and this is his story."/>
    <x v="30"/>
    <x v="44"/>
    <x v="0"/>
    <s v="US"/>
    <s v="USD"/>
    <n v="1298699828"/>
    <n v="1294811828"/>
    <b v="1"/>
    <n v="145"/>
    <b v="1"/>
    <s v="film &amp; video/documentary"/>
    <n v="4137.9309999999996"/>
    <x v="0"/>
    <x v="4"/>
    <x v="262"/>
    <x v="6"/>
  </r>
  <r>
    <n v="263"/>
    <s v="AMERICAN WINTER: A Documentary Film"/>
    <s v="We need $75,000 to finish this film on families struggling in the worst_x000a_economy in 80 years, while facing huge cuts to social services."/>
    <x v="31"/>
    <x v="201"/>
    <x v="0"/>
    <s v="US"/>
    <s v="USD"/>
    <n v="1348786494"/>
    <n v="1346194494"/>
    <b v="1"/>
    <n v="963"/>
    <b v="1"/>
    <s v="film &amp; video/documentary"/>
    <n v="3065.4486000000002"/>
    <x v="0"/>
    <x v="4"/>
    <x v="263"/>
    <x v="5"/>
  </r>
  <r>
    <n v="264"/>
    <s v="A Moment in Her Story,  1970s Boston Women's Movement"/>
    <s v="The U.S. women's movement changed the social and cultural dialog_x000a_in this country and Boston was one of the centers of this movement."/>
    <x v="10"/>
    <x v="202"/>
    <x v="0"/>
    <s v="US"/>
    <s v="USD"/>
    <n v="1336747995"/>
    <n v="1334155995"/>
    <b v="1"/>
    <n v="91"/>
    <b v="1"/>
    <s v="film &amp; video/documentary"/>
    <n v="6494.5055000000002"/>
    <x v="0"/>
    <x v="4"/>
    <x v="264"/>
    <x v="5"/>
  </r>
  <r>
    <n v="265"/>
    <s v="The Garden Summer"/>
    <s v="A documentary: a summer garden and communities of local food exchange. The integration of old and new, beauty and function, growth and sustainability."/>
    <x v="10"/>
    <x v="203"/>
    <x v="0"/>
    <s v="US"/>
    <s v="USD"/>
    <n v="1273522560"/>
    <n v="1269928430"/>
    <b v="1"/>
    <n v="58"/>
    <b v="1"/>
    <s v="film &amp; video/documentary"/>
    <n v="9577.5861999999997"/>
    <x v="0"/>
    <x v="4"/>
    <x v="265"/>
    <x v="7"/>
  </r>
  <r>
    <n v="266"/>
    <s v="The Eventful Life of Al Hawkes"/>
    <s v="The Eventful Life of Al Hawkes is a documentary film about New England country music, told through the story of a Maine record label and its founder."/>
    <x v="28"/>
    <x v="204"/>
    <x v="0"/>
    <s v="US"/>
    <s v="USD"/>
    <n v="1271994660"/>
    <n v="1264565507"/>
    <b v="1"/>
    <n v="36"/>
    <b v="1"/>
    <s v="film &amp; video/documentary"/>
    <n v="4041.6667000000002"/>
    <x v="0"/>
    <x v="4"/>
    <x v="266"/>
    <x v="7"/>
  </r>
  <r>
    <n v="267"/>
    <s v="Uncharted Amazon"/>
    <s v="A visually stunning, feature length film chronicling life's challenges in the remote depths of the Amazon rainforest."/>
    <x v="97"/>
    <x v="205"/>
    <x v="0"/>
    <s v="GB"/>
    <s v="GBP"/>
    <n v="1403693499"/>
    <n v="1401101499"/>
    <b v="1"/>
    <n v="165"/>
    <b v="1"/>
    <s v="film &amp; video/documentary"/>
    <n v="7857.8424000000005"/>
    <x v="0"/>
    <x v="4"/>
    <x v="267"/>
    <x v="3"/>
  </r>
  <r>
    <n v="268"/>
    <s v="La Tierra de los Adioses"/>
    <s v="Help us finish a documentary about four teens coming-of-age in a small, rural Mexican town that has suffered 50% migration to the U.S."/>
    <x v="10"/>
    <x v="206"/>
    <x v="0"/>
    <s v="US"/>
    <s v="USD"/>
    <n v="1320640778"/>
    <n v="1316749178"/>
    <b v="1"/>
    <n v="111"/>
    <b v="1"/>
    <s v="film &amp; video/documentary"/>
    <n v="5018.018"/>
    <x v="0"/>
    <x v="4"/>
    <x v="268"/>
    <x v="6"/>
  </r>
  <r>
    <n v="269"/>
    <s v="Islam and the Future of Tolerance: The Movie"/>
    <s v="This documentary tells the story of an unlikely conversation on a topic of grave importance, and how it changed two foes into friends."/>
    <x v="57"/>
    <x v="207"/>
    <x v="0"/>
    <s v="AU"/>
    <s v="AUD"/>
    <n v="1487738622"/>
    <n v="1485146622"/>
    <b v="1"/>
    <n v="1596"/>
    <b v="1"/>
    <s v="film &amp; video/documentary"/>
    <n v="9225.1736000000001"/>
    <x v="0"/>
    <x v="4"/>
    <x v="269"/>
    <x v="1"/>
  </r>
  <r>
    <n v="270"/>
    <s v="rock on: inside the archive of an unlikely rock photographer"/>
    <s v="Journey behind the lens of the legendary Jini Dellaccio, one of the first women rock â€˜nâ€™ roll photographers."/>
    <x v="98"/>
    <x v="208"/>
    <x v="0"/>
    <s v="US"/>
    <s v="USD"/>
    <n v="1306296000"/>
    <n v="1301950070"/>
    <b v="1"/>
    <n v="61"/>
    <b v="1"/>
    <s v="film &amp; video/documentary"/>
    <n v="5754.0983999999999"/>
    <x v="0"/>
    <x v="4"/>
    <x v="270"/>
    <x v="6"/>
  </r>
  <r>
    <n v="271"/>
    <s v="The Mathare Project"/>
    <s v="A documentary shot over 12 years about the hopes and dreams of five orphans struggling to reach adulthood in Kenya's Mathare slum."/>
    <x v="11"/>
    <x v="209"/>
    <x v="0"/>
    <s v="US"/>
    <s v="USD"/>
    <n v="1388649600"/>
    <n v="1386123861"/>
    <b v="1"/>
    <n v="287"/>
    <b v="1"/>
    <s v="film &amp; video/documentary"/>
    <n v="10942.1603"/>
    <x v="0"/>
    <x v="4"/>
    <x v="27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x v="9"/>
    <x v="210"/>
    <x v="0"/>
    <s v="US"/>
    <s v="USD"/>
    <n v="1272480540"/>
    <n v="1267220191"/>
    <b v="1"/>
    <n v="65"/>
    <b v="1"/>
    <s v="film &amp; video/documentary"/>
    <n v="8189.2461999999996"/>
    <x v="0"/>
    <x v="4"/>
    <x v="272"/>
    <x v="7"/>
  </r>
  <r>
    <n v="273"/>
    <s v="The Man Who Ate New Orleans (and rebuilt it too!)"/>
    <s v="Man vs. Food meets Extreme Home Makeover! A celebration of the food, music, and rebuilding of New Orleans, and a history-making quest."/>
    <x v="10"/>
    <x v="211"/>
    <x v="0"/>
    <s v="US"/>
    <s v="USD"/>
    <n v="1309694266"/>
    <n v="1307102266"/>
    <b v="1"/>
    <n v="118"/>
    <b v="1"/>
    <s v="film &amp; video/documentary"/>
    <n v="4566.7712000000001"/>
    <x v="0"/>
    <x v="4"/>
    <x v="273"/>
    <x v="6"/>
  </r>
  <r>
    <n v="274"/>
    <s v="In Search of Nabad (Documentary Film)"/>
    <s v="An intimate documentary sharing the powerful voices of Seattle's Somali refugees and their search for peace in their new home."/>
    <x v="23"/>
    <x v="212"/>
    <x v="0"/>
    <s v="US"/>
    <s v="USD"/>
    <n v="1333609140"/>
    <n v="1330638829"/>
    <b v="1"/>
    <n v="113"/>
    <b v="1"/>
    <s v="film &amp; video/documentary"/>
    <n v="5522.1238999999996"/>
    <x v="0"/>
    <x v="4"/>
    <x v="274"/>
    <x v="5"/>
  </r>
  <r>
    <n v="275"/>
    <s v="Finding the Funk"/>
    <s v="A journey through the origins and influence of funk music from James Brown to D'Angelo we are FINDING THE FUNK!"/>
    <x v="22"/>
    <x v="213"/>
    <x v="0"/>
    <s v="US"/>
    <s v="USD"/>
    <n v="1352511966"/>
    <n v="1349916366"/>
    <b v="1"/>
    <n v="332"/>
    <b v="1"/>
    <s v="film &amp; video/documentary"/>
    <n v="6529.8193000000001"/>
    <x v="0"/>
    <x v="4"/>
    <x v="275"/>
    <x v="5"/>
  </r>
  <r>
    <n v="276"/>
    <s v="Abalimi"/>
    <s v="A film about Xhosa women in townships of South Africa micro-farming to fight extreme poverty, gain health, and create food security."/>
    <x v="23"/>
    <x v="214"/>
    <x v="0"/>
    <s v="US"/>
    <s v="USD"/>
    <n v="1335574674"/>
    <n v="1330394274"/>
    <b v="1"/>
    <n v="62"/>
    <b v="1"/>
    <s v="film &amp; video/documentary"/>
    <n v="9522.5805999999993"/>
    <x v="0"/>
    <x v="4"/>
    <x v="276"/>
    <x v="5"/>
  </r>
  <r>
    <n v="277"/>
    <s v="Pressing On: The Letterpress Film"/>
    <s v="A documentary about the survival of letterpress and the remarkable printers who preserve the history and knowledge of the craft."/>
    <x v="99"/>
    <x v="215"/>
    <x v="0"/>
    <s v="US"/>
    <s v="USD"/>
    <n v="1432416219"/>
    <n v="1429824219"/>
    <b v="1"/>
    <n v="951"/>
    <b v="1"/>
    <s v="film &amp; video/documentary"/>
    <n v="7544.4795000000004"/>
    <x v="0"/>
    <x v="4"/>
    <x v="277"/>
    <x v="0"/>
  </r>
  <r>
    <n v="278"/>
    <s v="The Babushkas of Chernobyl"/>
    <s v="An unlikely story of spirit, defiance and beauty from the most contaminated place on Earth"/>
    <x v="100"/>
    <x v="216"/>
    <x v="0"/>
    <s v="US"/>
    <s v="USD"/>
    <n v="1350003539"/>
    <n v="1347411539"/>
    <b v="1"/>
    <n v="415"/>
    <b v="1"/>
    <s v="film &amp; video/documentary"/>
    <n v="9781.6867000000002"/>
    <x v="0"/>
    <x v="4"/>
    <x v="278"/>
    <x v="5"/>
  </r>
  <r>
    <n v="279"/>
    <s v="Instructions on Parting"/>
    <s v="This documentary film is an intimate portrait of love and loss that observes family and nature undergoing the cycle of birth to death."/>
    <x v="73"/>
    <x v="217"/>
    <x v="0"/>
    <s v="US"/>
    <s v="USD"/>
    <n v="1488160860"/>
    <n v="1485237096"/>
    <b v="1"/>
    <n v="305"/>
    <b v="1"/>
    <s v="film &amp; video/documentary"/>
    <n v="8768.5607"/>
    <x v="0"/>
    <x v="4"/>
    <x v="279"/>
    <x v="1"/>
  </r>
  <r>
    <n v="280"/>
    <s v="Korengal Theatrical Release"/>
    <s v="My latest film Korengal, takes us back to the same valley with the same troops as in my Academy AwardÂ® nominated film Restrepo."/>
    <x v="96"/>
    <x v="218"/>
    <x v="0"/>
    <s v="US"/>
    <s v="USD"/>
    <n v="1401459035"/>
    <n v="1397571035"/>
    <b v="1"/>
    <n v="2139"/>
    <b v="1"/>
    <s v="film &amp; video/documentary"/>
    <n v="5474.8948"/>
    <x v="0"/>
    <x v="4"/>
    <x v="280"/>
    <x v="3"/>
  </r>
  <r>
    <n v="281"/>
    <s v="Do It Again: One Man's Quest to Reunite the Kinks"/>
    <s v="Last May, I created my mission: To reunite the brilliant but (in my opinion) under-appreciated band, the Kinks. I decided to make..."/>
    <x v="62"/>
    <x v="219"/>
    <x v="0"/>
    <s v="US"/>
    <s v="USD"/>
    <n v="1249932360"/>
    <n v="1242532513"/>
    <b v="1"/>
    <n v="79"/>
    <b v="1"/>
    <s v="film &amp; video/documentary"/>
    <n v="8395.3418000000001"/>
    <x v="0"/>
    <x v="4"/>
    <x v="281"/>
    <x v="8"/>
  </r>
  <r>
    <n v="282"/>
    <s v="Greenlight the PATROL BASE JAKER Movie"/>
    <s v="See US Marines make counter-insurgency work in Helmand Province--the Taliban's stronghold in Afghanistan."/>
    <x v="101"/>
    <x v="220"/>
    <x v="0"/>
    <s v="US"/>
    <s v="USD"/>
    <n v="1266876000"/>
    <n v="1263679492"/>
    <b v="1"/>
    <n v="179"/>
    <b v="1"/>
    <s v="film &amp; video/documentary"/>
    <n v="25438.547500000001"/>
    <x v="0"/>
    <x v="4"/>
    <x v="282"/>
    <x v="7"/>
  </r>
  <r>
    <n v="283"/>
    <s v="SOLE SURVIVOR"/>
    <s v="What is the impact of survivorship on the human condition?"/>
    <x v="102"/>
    <x v="221"/>
    <x v="0"/>
    <s v="US"/>
    <s v="USD"/>
    <n v="1306904340"/>
    <n v="1305219744"/>
    <b v="1"/>
    <n v="202"/>
    <b v="1"/>
    <s v="film &amp; video/documentary"/>
    <n v="10182.698"/>
    <x v="0"/>
    <x v="4"/>
    <x v="283"/>
    <x v="6"/>
  </r>
  <r>
    <n v="284"/>
    <s v="Wisconsin Rising"/>
    <s v="A film documenting WI Gov.Scott Walker's attack on working families and how it is reanimating the American labor movement."/>
    <x v="79"/>
    <x v="222"/>
    <x v="0"/>
    <s v="US"/>
    <s v="USD"/>
    <n v="1327167780"/>
    <n v="1325007780"/>
    <b v="1"/>
    <n v="760"/>
    <b v="1"/>
    <s v="film &amp; video/documentary"/>
    <n v="5506.6395000000002"/>
    <x v="0"/>
    <x v="4"/>
    <x v="284"/>
    <x v="6"/>
  </r>
  <r>
    <n v="285"/>
    <s v="The Phantom Tollbooth: Beyond Expectations - Final Push"/>
    <s v="A documentary about the classic children's book, its creators, and the lasting impact over half a century and beyond."/>
    <x v="32"/>
    <x v="223"/>
    <x v="0"/>
    <s v="US"/>
    <s v="USD"/>
    <n v="1379614128"/>
    <n v="1377022128"/>
    <b v="1"/>
    <n v="563"/>
    <b v="1"/>
    <s v="film &amp; video/documentary"/>
    <n v="5690.1439"/>
    <x v="0"/>
    <x v="4"/>
    <x v="285"/>
    <x v="4"/>
  </r>
  <r>
    <n v="286"/>
    <s v="George Tice: Seeing Beyond the Moment"/>
    <s v="A documentary film on the life of legendary photographer George Tice by Peter Bosco, Bruce Wodder and Douglas Underdahl."/>
    <x v="36"/>
    <x v="224"/>
    <x v="0"/>
    <s v="US"/>
    <s v="USD"/>
    <n v="1364236524"/>
    <n v="1360352124"/>
    <b v="1"/>
    <n v="135"/>
    <b v="1"/>
    <s v="film &amp; video/documentary"/>
    <n v="12128.1481"/>
    <x v="0"/>
    <x v="4"/>
    <x v="286"/>
    <x v="4"/>
  </r>
  <r>
    <n v="287"/>
    <s v="In Country: A Documentary Film (POSTPRODUCTION)"/>
    <s v="War is hell. Why would anyone want to spend their weekends there?"/>
    <x v="36"/>
    <x v="225"/>
    <x v="0"/>
    <s v="US"/>
    <s v="USD"/>
    <n v="1351828800"/>
    <n v="1349160018"/>
    <b v="1"/>
    <n v="290"/>
    <b v="1"/>
    <s v="film &amp; video/documentary"/>
    <n v="9118.9655000000002"/>
    <x v="0"/>
    <x v="4"/>
    <x v="287"/>
    <x v="5"/>
  </r>
  <r>
    <n v="288"/>
    <s v="Oxyana - A Feature Documentary Directed by Sean Dunne"/>
    <s v="A portrait of Oceana, WV, an old coal mining town that has become the epicenter of the Oxycontin epidemic, earning the nickname Oxyana."/>
    <x v="63"/>
    <x v="226"/>
    <x v="0"/>
    <s v="US"/>
    <s v="USD"/>
    <n v="1340683393"/>
    <n v="1337659393"/>
    <b v="1"/>
    <n v="447"/>
    <b v="1"/>
    <s v="film &amp; video/documentary"/>
    <n v="11544.812099999999"/>
    <x v="0"/>
    <x v="4"/>
    <x v="288"/>
    <x v="5"/>
  </r>
  <r>
    <n v="289"/>
    <s v="Audience Unlock: &quot;The UK Gold&quot;"/>
    <s v="A campaign to unlock an award winning film that exposes for the first time the modern British Empire ... and it's terrible cost."/>
    <x v="36"/>
    <x v="227"/>
    <x v="0"/>
    <s v="GB"/>
    <s v="GBP"/>
    <n v="1383389834"/>
    <n v="1380797834"/>
    <b v="1"/>
    <n v="232"/>
    <b v="1"/>
    <s v="film &amp; video/documentary"/>
    <n v="6777.1552000000001"/>
    <x v="0"/>
    <x v="4"/>
    <x v="289"/>
    <x v="4"/>
  </r>
  <r>
    <n v="290"/>
    <s v="INTOTHEWOODS.TV â€“ Music Media from the Pacific Northwest"/>
    <s v="Help INTOTHEWOODS.TV purchase audio and video gear, lighting and BACK UP HARD DRIVES"/>
    <x v="37"/>
    <x v="228"/>
    <x v="0"/>
    <s v="US"/>
    <s v="USD"/>
    <n v="1296633540"/>
    <n v="1292316697"/>
    <b v="1"/>
    <n v="168"/>
    <b v="1"/>
    <s v="film &amp; video/documentary"/>
    <n v="2857.6190000000001"/>
    <x v="0"/>
    <x v="4"/>
    <x v="290"/>
    <x v="7"/>
  </r>
  <r>
    <n v="291"/>
    <s v="Zoe Goes Running - The Film: Running The Tour De France"/>
    <s v="ZoÃ« Romano will be the first person to RUN the route of the Tour de France. I will join her to document that adventure."/>
    <x v="10"/>
    <x v="229"/>
    <x v="0"/>
    <s v="US"/>
    <s v="USD"/>
    <n v="1367366460"/>
    <n v="1365791246"/>
    <b v="1"/>
    <n v="128"/>
    <b v="1"/>
    <s v="film &amp; video/documentary"/>
    <n v="4688.2812999999996"/>
    <x v="0"/>
    <x v="4"/>
    <x v="291"/>
    <x v="4"/>
  </r>
  <r>
    <n v="292"/>
    <s v="The Undocumented"/>
    <s v="THE UNDOCUMENTED is a 90 cinema verite documentary that exposes a little known consequence of current U. S. immigration policy."/>
    <x v="96"/>
    <x v="230"/>
    <x v="0"/>
    <s v="US"/>
    <s v="USD"/>
    <n v="1319860740"/>
    <n v="1317064599"/>
    <b v="1"/>
    <n v="493"/>
    <b v="1"/>
    <s v="film &amp; video/documentary"/>
    <n v="15442.2312"/>
    <x v="0"/>
    <x v="4"/>
    <x v="292"/>
    <x v="6"/>
  </r>
  <r>
    <n v="293"/>
    <s v="NELL SHIPMAN:GIRL FROM GOD'S COUNTRY FILM"/>
    <s v="The untold story of the first action-adventure heroine who left Hollywood with 70 abused animal actors to make  her films in Idaho"/>
    <x v="91"/>
    <x v="231"/>
    <x v="0"/>
    <s v="US"/>
    <s v="USD"/>
    <n v="1398009714"/>
    <n v="1395417714"/>
    <b v="1"/>
    <n v="131"/>
    <b v="1"/>
    <s v="film &amp; video/documentary"/>
    <n v="20122.1374"/>
    <x v="0"/>
    <x v="4"/>
    <x v="293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x v="10"/>
    <x v="97"/>
    <x v="0"/>
    <s v="US"/>
    <s v="USD"/>
    <n v="1279555200"/>
    <n v="1276480894"/>
    <b v="1"/>
    <n v="50"/>
    <b v="1"/>
    <s v="film &amp; video/documentary"/>
    <n v="10000"/>
    <x v="0"/>
    <x v="4"/>
    <x v="294"/>
    <x v="7"/>
  </r>
  <r>
    <n v="295"/>
    <s v="Rocky Horror Saved My Life - A Fan Documentary"/>
    <s v="A documentary on the fans, collectors, and live performers of &quot;The Rocky Horror Picture Show&quot;, as the film nears its 40th Anniversary."/>
    <x v="63"/>
    <x v="232"/>
    <x v="0"/>
    <s v="US"/>
    <s v="USD"/>
    <n v="1383264000"/>
    <n v="1378080409"/>
    <b v="1"/>
    <n v="665"/>
    <b v="1"/>
    <s v="film &amp; video/documentary"/>
    <n v="10008.2045"/>
    <x v="0"/>
    <x v="4"/>
    <x v="295"/>
    <x v="4"/>
  </r>
  <r>
    <n v="296"/>
    <s v="Bel Borba Is Here!"/>
    <s v="Bel Borba is Here is a feature film about the most inspiring Brazilian artist you've never heard of... until now."/>
    <x v="31"/>
    <x v="233"/>
    <x v="0"/>
    <s v="US"/>
    <s v="USD"/>
    <n v="1347017083"/>
    <n v="1344857083"/>
    <b v="1"/>
    <n v="129"/>
    <b v="1"/>
    <s v="film &amp; video/documentary"/>
    <n v="23008.9535"/>
    <x v="0"/>
    <x v="4"/>
    <x v="296"/>
    <x v="5"/>
  </r>
  <r>
    <n v="297"/>
    <s v="Who Owns Yoga?"/>
    <s v="Who Owns Yoga? is a feature length documentary film that explores the changing nature of yoga in the modern world."/>
    <x v="22"/>
    <x v="234"/>
    <x v="0"/>
    <s v="US"/>
    <s v="USD"/>
    <n v="1430452740"/>
    <n v="1427390901"/>
    <b v="1"/>
    <n v="142"/>
    <b v="1"/>
    <s v="film &amp; video/documentary"/>
    <n v="14174.6479"/>
    <x v="0"/>
    <x v="4"/>
    <x v="297"/>
    <x v="0"/>
  </r>
  <r>
    <n v="298"/>
    <s v="DisHonesty - A Documentary Feature Film"/>
    <s v="The truth is, we all lie - and by &quot;we,&quot; we mean everyone!"/>
    <x v="103"/>
    <x v="235"/>
    <x v="0"/>
    <s v="US"/>
    <s v="USD"/>
    <n v="1399669200"/>
    <n v="1394536048"/>
    <b v="1"/>
    <n v="2436"/>
    <b v="1"/>
    <s v="film &amp; video/documentary"/>
    <n v="5634.4350999999997"/>
    <x v="0"/>
    <x v="4"/>
    <x v="298"/>
    <x v="3"/>
  </r>
  <r>
    <n v="299"/>
    <s v="ReMade: The Rebirth of the Maker Movement"/>
    <s v="We are currently filming a documentary called ReMade that explores the state and direction of the DIY and Hackerspace movement in America."/>
    <x v="3"/>
    <x v="236"/>
    <x v="0"/>
    <s v="US"/>
    <s v="USD"/>
    <n v="1289975060"/>
    <n v="1287379460"/>
    <b v="1"/>
    <n v="244"/>
    <b v="1"/>
    <s v="film &amp; video/documentary"/>
    <n v="7334.1189000000004"/>
    <x v="0"/>
    <x v="4"/>
    <x v="299"/>
    <x v="7"/>
  </r>
  <r>
    <n v="300"/>
    <s v="The Bus "/>
    <s v="THE BUS is a feature-length documentary film celebrating one of the most iconic and beloved vehicles ever produced, the Volkswagen Bus."/>
    <x v="31"/>
    <x v="237"/>
    <x v="0"/>
    <s v="US"/>
    <s v="USD"/>
    <n v="1303686138"/>
    <n v="1301007738"/>
    <b v="1"/>
    <n v="298"/>
    <b v="1"/>
    <s v="film &amp; video/documentary"/>
    <n v="8533.7785000000003"/>
    <x v="0"/>
    <x v="4"/>
    <x v="300"/>
    <x v="6"/>
  </r>
  <r>
    <n v="301"/>
    <s v="WORLD FAIR"/>
    <s v="A film about personal memory, amateur cinematography, and visions of the future at the 1939 New York World's Fair."/>
    <x v="93"/>
    <x v="238"/>
    <x v="0"/>
    <s v="US"/>
    <s v="USD"/>
    <n v="1363711335"/>
    <n v="1360258935"/>
    <b v="1"/>
    <n v="251"/>
    <b v="1"/>
    <s v="film &amp; video/documentary"/>
    <n v="6149.6215000000002"/>
    <x v="0"/>
    <x v="4"/>
    <x v="301"/>
    <x v="4"/>
  </r>
  <r>
    <n v="302"/>
    <s v="(UN)CUT"/>
    <s v="(UN)CUT explores circumcisionâ€™s medical, sexual &amp; religious complexities against the backdrop of San Franciscoâ€™s latest ban controversy"/>
    <x v="3"/>
    <x v="239"/>
    <x v="0"/>
    <s v="US"/>
    <s v="USD"/>
    <n v="1330115638"/>
    <n v="1327523638"/>
    <b v="1"/>
    <n v="108"/>
    <b v="1"/>
    <s v="film &amp; video/documentary"/>
    <n v="9301.8518999999997"/>
    <x v="0"/>
    <x v="4"/>
    <x v="302"/>
    <x v="5"/>
  </r>
  <r>
    <n v="303"/>
    <s v="The Forest for the Trees"/>
    <s v="The story of Jadab Payeng, an Indian man who single handedly planted nearly 1400 acres of forest to save his island, Majuli."/>
    <x v="9"/>
    <x v="240"/>
    <x v="0"/>
    <s v="US"/>
    <s v="USD"/>
    <n v="1338601346"/>
    <n v="1336009346"/>
    <b v="1"/>
    <n v="82"/>
    <b v="1"/>
    <s v="film &amp; video/documentary"/>
    <n v="5029.2682999999997"/>
    <x v="0"/>
    <x v="4"/>
    <x v="303"/>
    <x v="5"/>
  </r>
  <r>
    <n v="304"/>
    <s v="Beyond Iconic: Distribution for film on Dennis Stock"/>
    <s v="A portrait of a life fully realized and a look at what it takes to make great photography."/>
    <x v="104"/>
    <x v="241"/>
    <x v="0"/>
    <s v="US"/>
    <s v="USD"/>
    <n v="1346464800"/>
    <n v="1343096197"/>
    <b v="1"/>
    <n v="74"/>
    <b v="1"/>
    <s v="film &amp; video/documentary"/>
    <n v="10643.243200000001"/>
    <x v="0"/>
    <x v="4"/>
    <x v="304"/>
    <x v="5"/>
  </r>
  <r>
    <n v="305"/>
    <s v="My Friend Mott-ly"/>
    <s v="A documentary that I am making about the difficult, but inspiring, life of a late friend of mine."/>
    <x v="51"/>
    <x v="242"/>
    <x v="0"/>
    <s v="US"/>
    <s v="USD"/>
    <n v="1331392049"/>
    <n v="1328800049"/>
    <b v="1"/>
    <n v="189"/>
    <b v="1"/>
    <s v="film &amp; video/documentary"/>
    <n v="5171.9576999999999"/>
    <x v="0"/>
    <x v="4"/>
    <x v="305"/>
    <x v="5"/>
  </r>
  <r>
    <n v="306"/>
    <s v="Escape/Artist: The Jason Escape Documentary"/>
    <s v="A feature-length documentary on the life of Boston escape artist Jason Escape."/>
    <x v="28"/>
    <x v="243"/>
    <x v="0"/>
    <s v="US"/>
    <s v="USD"/>
    <n v="1363806333"/>
    <n v="1362081933"/>
    <b v="1"/>
    <n v="80"/>
    <b v="1"/>
    <s v="film &amp; video/documentary"/>
    <n v="3661.25"/>
    <x v="0"/>
    <x v="4"/>
    <x v="306"/>
    <x v="4"/>
  </r>
  <r>
    <n v="307"/>
    <s v="Grammar Revolution"/>
    <s v="Why is grammar important?"/>
    <x v="29"/>
    <x v="244"/>
    <x v="0"/>
    <s v="US"/>
    <s v="USD"/>
    <n v="1360276801"/>
    <n v="1357684801"/>
    <b v="1"/>
    <n v="576"/>
    <b v="1"/>
    <s v="film &amp; video/documentary"/>
    <n v="4251.7361000000001"/>
    <x v="0"/>
    <x v="4"/>
    <x v="307"/>
    <x v="4"/>
  </r>
  <r>
    <n v="308"/>
    <s v="Before Us - a Feature Length Documentary about Adoption"/>
    <s v="A documentary about discovering my two older sisters who were born on a CA commune in the 60's and placed for adoption."/>
    <x v="14"/>
    <x v="245"/>
    <x v="0"/>
    <s v="US"/>
    <s v="USD"/>
    <n v="1299775210"/>
    <n v="1295887210"/>
    <b v="1"/>
    <n v="202"/>
    <b v="1"/>
    <s v="film &amp; video/documentary"/>
    <n v="6271.2870999999996"/>
    <x v="0"/>
    <x v="4"/>
    <x v="308"/>
    <x v="6"/>
  </r>
  <r>
    <n v="309"/>
    <s v="SOLE SURVIVOR FILM - Finishing Funds"/>
    <s v="A first glimpse into the lives of sole survivors of commercial plane crashes as they struggle to understand their perplexing fate."/>
    <x v="102"/>
    <x v="246"/>
    <x v="0"/>
    <s v="US"/>
    <s v="USD"/>
    <n v="1346695334"/>
    <n v="1344880934"/>
    <b v="1"/>
    <n v="238"/>
    <b v="1"/>
    <s v="film &amp; video/documentary"/>
    <n v="8995.7983000000004"/>
    <x v="0"/>
    <x v="4"/>
    <x v="309"/>
    <x v="5"/>
  </r>
  <r>
    <n v="310"/>
    <s v="Feels Like Coming Home Tour"/>
    <s v="30 day tour to release a compilation CD with 16 original songs about hometowns.  Webisodes and documentary to follow."/>
    <x v="28"/>
    <x v="247"/>
    <x v="0"/>
    <s v="US"/>
    <s v="USD"/>
    <n v="1319076000"/>
    <n v="1317788623"/>
    <b v="1"/>
    <n v="36"/>
    <b v="1"/>
    <s v="film &amp; video/documentary"/>
    <n v="2892.4722000000002"/>
    <x v="0"/>
    <x v="4"/>
    <x v="310"/>
    <x v="6"/>
  </r>
  <r>
    <n v="311"/>
    <s v="The Sticking Place Interactive Documentary"/>
    <s v="An imaginative interactive documentary about Leah Callahan, a freestyle wrestler and Olympic hopeful."/>
    <x v="22"/>
    <x v="248"/>
    <x v="0"/>
    <s v="US"/>
    <s v="USD"/>
    <n v="1325404740"/>
    <n v="1321852592"/>
    <b v="1"/>
    <n v="150"/>
    <b v="1"/>
    <s v="film &amp; video/documentary"/>
    <n v="13880.22"/>
    <x v="0"/>
    <x v="4"/>
    <x v="311"/>
    <x v="6"/>
  </r>
  <r>
    <n v="312"/>
    <s v="SparkTruck: stories from a cross-country maker journey"/>
    <s v="The Kickstarter-funded SparkTruck has completed its 15,323 mile roadtrip. Now itâ€™s time to share the story through a short documentary."/>
    <x v="6"/>
    <x v="249"/>
    <x v="0"/>
    <s v="US"/>
    <s v="USD"/>
    <n v="1365973432"/>
    <n v="1363381432"/>
    <b v="1"/>
    <n v="146"/>
    <b v="1"/>
    <s v="film &amp; video/documentary"/>
    <n v="6130.1369999999997"/>
    <x v="0"/>
    <x v="4"/>
    <x v="312"/>
    <x v="4"/>
  </r>
  <r>
    <n v="313"/>
    <s v="DEVIL MAY CARE"/>
    <s v="Most people have heard Bob Dorough's music over the past 50 years without knowing it. Until now. A story for every artist who refuses to give up."/>
    <x v="73"/>
    <x v="250"/>
    <x v="0"/>
    <s v="US"/>
    <s v="USD"/>
    <n v="1281542340"/>
    <n v="1277702894"/>
    <b v="1"/>
    <n v="222"/>
    <b v="1"/>
    <s v="film &amp; video/documentary"/>
    <n v="8020.2703000000001"/>
    <x v="0"/>
    <x v="4"/>
    <x v="313"/>
    <x v="7"/>
  </r>
  <r>
    <n v="314"/>
    <s v="Making Mail: A Documentary"/>
    <s v="A documentary about artists who embrace the antiquated postal service and use it to send beautiful pieces of mail art across the globe."/>
    <x v="28"/>
    <x v="251"/>
    <x v="0"/>
    <s v="US"/>
    <s v="USD"/>
    <n v="1362167988"/>
    <n v="1359575988"/>
    <b v="1"/>
    <n v="120"/>
    <b v="1"/>
    <s v="film &amp; video/documentary"/>
    <n v="3209.5832999999998"/>
    <x v="0"/>
    <x v="4"/>
    <x v="314"/>
    <x v="4"/>
  </r>
  <r>
    <n v="315"/>
    <s v="Arias With A Twist: The Docufantasy"/>
    <s v="A documentary that explores  the magical collaboration between performance artist Joey Arias and puppeteer Basil Twist."/>
    <x v="31"/>
    <x v="252"/>
    <x v="0"/>
    <s v="US"/>
    <s v="USD"/>
    <n v="1345660334"/>
    <n v="1343068334"/>
    <b v="1"/>
    <n v="126"/>
    <b v="1"/>
    <s v="film &amp; video/documentary"/>
    <n v="20088.888900000002"/>
    <x v="0"/>
    <x v="4"/>
    <x v="315"/>
    <x v="5"/>
  </r>
  <r>
    <n v="316"/>
    <s v="THE SECRET TRIAL 5 - GRASSROOTS CROSS-CANADA TOUR"/>
    <s v="Award winning documentary The Secret Trial 5 needs your help for a Cross-Canada Tour!"/>
    <x v="36"/>
    <x v="253"/>
    <x v="0"/>
    <s v="CA"/>
    <s v="CAD"/>
    <n v="1418273940"/>
    <n v="1415398197"/>
    <b v="1"/>
    <n v="158"/>
    <b v="1"/>
    <s v="film &amp; video/documentary"/>
    <n v="10801.265799999999"/>
    <x v="0"/>
    <x v="4"/>
    <x v="316"/>
    <x v="3"/>
  </r>
  <r>
    <n v="317"/>
    <s v="Good Men, Bad Men, and a Few Rowdy Ladies"/>
    <s v="The story of a cowboy town with a prison problem, and the colorful characters who call it home."/>
    <x v="11"/>
    <x v="254"/>
    <x v="0"/>
    <s v="US"/>
    <s v="USD"/>
    <n v="1386778483"/>
    <n v="1384186483"/>
    <b v="1"/>
    <n v="316"/>
    <b v="1"/>
    <s v="film &amp; video/documentary"/>
    <n v="9569.9367000000002"/>
    <x v="0"/>
    <x v="4"/>
    <x v="317"/>
    <x v="4"/>
  </r>
  <r>
    <n v="318"/>
    <s v="Friend Request: Accepted"/>
    <s v="Photographer, Ty Morin, pays a visit to every single one of his Facebook friends to take their portrait...all 788 of them."/>
    <x v="10"/>
    <x v="255"/>
    <x v="0"/>
    <s v="US"/>
    <s v="USD"/>
    <n v="1364342151"/>
    <n v="1361753751"/>
    <b v="1"/>
    <n v="284"/>
    <b v="1"/>
    <s v="film &amp; video/documentary"/>
    <n v="4988.0281999999997"/>
    <x v="0"/>
    <x v="4"/>
    <x v="318"/>
    <x v="4"/>
  </r>
  <r>
    <n v="319"/>
    <s v="EDIBLE CITY - a movie in the making"/>
    <s v="A journey through the Bay Area food movement following farmers, cooks, activists, and educators who are fighting for food justice in their communities"/>
    <x v="10"/>
    <x v="256"/>
    <x v="0"/>
    <s v="US"/>
    <s v="USD"/>
    <n v="1265097540"/>
    <n v="1257538029"/>
    <b v="1"/>
    <n v="51"/>
    <b v="1"/>
    <s v="film &amp; video/documentary"/>
    <n v="11047.058800000001"/>
    <x v="0"/>
    <x v="4"/>
    <x v="319"/>
    <x v="8"/>
  </r>
  <r>
    <n v="320"/>
    <s v="FOREVER PURE: A team spiralling out of control. DOCUMENTARY"/>
    <s v="Two Muslim football players transfer to the Jewish oriented Beitar Jerusalem F.C. leading to the most racist campaign in Israeli sport"/>
    <x v="22"/>
    <x v="257"/>
    <x v="0"/>
    <s v="GB"/>
    <s v="GBP"/>
    <n v="1450825200"/>
    <n v="1448284433"/>
    <b v="1"/>
    <n v="158"/>
    <b v="1"/>
    <s v="film &amp; video/documentary"/>
    <n v="13491.1392"/>
    <x v="0"/>
    <x v="4"/>
    <x v="320"/>
    <x v="0"/>
  </r>
  <r>
    <n v="321"/>
    <s v="An Impossible Project"/>
    <s v="The more digital the world, the more analog our dreams._x000a_A feature documentary shot on 35mm film."/>
    <x v="19"/>
    <x v="258"/>
    <x v="0"/>
    <s v="DE"/>
    <s v="EUR"/>
    <n v="1478605386"/>
    <n v="1475577786"/>
    <b v="1"/>
    <n v="337"/>
    <b v="1"/>
    <s v="film &amp; video/documentary"/>
    <n v="10662.3145"/>
    <x v="0"/>
    <x v="4"/>
    <x v="321"/>
    <x v="2"/>
  </r>
  <r>
    <n v="322"/>
    <s v="Last of the Big Tuskers"/>
    <s v="A documentary film about the largest elephants on earth and what is being done to ensure their survival."/>
    <x v="31"/>
    <x v="259"/>
    <x v="0"/>
    <s v="US"/>
    <s v="USD"/>
    <n v="1463146848"/>
    <n v="1460554848"/>
    <b v="1"/>
    <n v="186"/>
    <b v="1"/>
    <s v="film &amp; video/documentary"/>
    <n v="14504.301100000001"/>
    <x v="0"/>
    <x v="4"/>
    <x v="322"/>
    <x v="2"/>
  </r>
  <r>
    <n v="323"/>
    <s v="White Ravens: A feature-length documentary film"/>
    <s v="A documentary focusing on the Haida Nation's resurgence in the wake of colonization and Canada's Indian Residential Schools."/>
    <x v="105"/>
    <x v="260"/>
    <x v="0"/>
    <s v="US"/>
    <s v="USD"/>
    <n v="1482307140"/>
    <n v="1479886966"/>
    <b v="1"/>
    <n v="58"/>
    <b v="1"/>
    <s v="film &amp; video/documentary"/>
    <n v="11458.620699999999"/>
    <x v="0"/>
    <x v="4"/>
    <x v="323"/>
    <x v="2"/>
  </r>
  <r>
    <n v="324"/>
    <s v="KEEP MOVING FORWARD - Documentary Film"/>
    <s v="A documentary about a Vietnam veteran who finds peace from his PTSD through Disney, rather than medication."/>
    <x v="0"/>
    <x v="261"/>
    <x v="0"/>
    <s v="US"/>
    <s v="USD"/>
    <n v="1438441308"/>
    <n v="1435590108"/>
    <b v="1"/>
    <n v="82"/>
    <b v="1"/>
    <s v="film &amp; video/documentary"/>
    <n v="10531.7073"/>
    <x v="0"/>
    <x v="4"/>
    <x v="324"/>
    <x v="0"/>
  </r>
  <r>
    <n v="325"/>
    <s v="NETIZENS - a documentary about women and online harassment"/>
    <s v="NETIZENS follows targets of online harassment as they confront digital abuse and strive for equality and justice online."/>
    <x v="63"/>
    <x v="262"/>
    <x v="0"/>
    <s v="US"/>
    <s v="USD"/>
    <n v="1482208233"/>
    <n v="1479184233"/>
    <b v="1"/>
    <n v="736"/>
    <b v="1"/>
    <s v="film &amp; video/documentary"/>
    <n v="7092.1196"/>
    <x v="0"/>
    <x v="4"/>
    <x v="325"/>
    <x v="2"/>
  </r>
  <r>
    <n v="326"/>
    <s v="Love Letters for My Children - The Maggie Doyne Documentary."/>
    <s v="An inspiring story of love and resilience after tragedy strikes humanitarian Maggie Doyne, mother to 49 Nepali children."/>
    <x v="60"/>
    <x v="263"/>
    <x v="0"/>
    <s v="US"/>
    <s v="USD"/>
    <n v="1489532220"/>
    <n v="1486625606"/>
    <b v="1"/>
    <n v="1151"/>
    <b v="1"/>
    <s v="film &amp; video/documentary"/>
    <n v="14717.1677"/>
    <x v="0"/>
    <x v="4"/>
    <x v="326"/>
    <x v="1"/>
  </r>
  <r>
    <n v="327"/>
    <s v="Finding Beauty In the Rubble"/>
    <s v="A short film documenting the inspirational life of Mrs. Fukuoka, a tsunami survivor helping to bring hope back to her community."/>
    <x v="23"/>
    <x v="264"/>
    <x v="0"/>
    <s v="US"/>
    <s v="USD"/>
    <n v="1427011200"/>
    <n v="1424669929"/>
    <b v="1"/>
    <n v="34"/>
    <b v="1"/>
    <s v="film &amp; video/documentary"/>
    <n v="16047.058800000001"/>
    <x v="0"/>
    <x v="4"/>
    <x v="327"/>
    <x v="0"/>
  </r>
  <r>
    <n v="328"/>
    <s v="Edgar Allan Poe: Buried Alive"/>
    <s v="A documentary that tells the real story of the misunderstood author, and explores the iconic status he still commands today."/>
    <x v="96"/>
    <x v="265"/>
    <x v="0"/>
    <s v="US"/>
    <s v="USD"/>
    <n v="1446350400"/>
    <n v="1443739388"/>
    <b v="1"/>
    <n v="498"/>
    <b v="1"/>
    <s v="film &amp; video/documentary"/>
    <n v="15604.578299999999"/>
    <x v="0"/>
    <x v="4"/>
    <x v="328"/>
    <x v="0"/>
  </r>
  <r>
    <n v="329"/>
    <s v="Struggle &amp; Hope - Documentary Film Music Soundtrack"/>
    <s v="Our documentary about Oklahoma's all-black towns needs a soundtrack that is authentic. Help us make it happen."/>
    <x v="3"/>
    <x v="266"/>
    <x v="0"/>
    <s v="US"/>
    <s v="USD"/>
    <n v="1446868800"/>
    <n v="1444821127"/>
    <b v="1"/>
    <n v="167"/>
    <b v="1"/>
    <s v="film &amp; video/documentary"/>
    <n v="6317.3653000000004"/>
    <x v="0"/>
    <x v="4"/>
    <x v="329"/>
    <x v="0"/>
  </r>
  <r>
    <n v="330"/>
    <s v="The Power of Place"/>
    <s v="A film project that will compel decision makers to conserve iconic NH landscapes at risk due to an electricity transmission project."/>
    <x v="19"/>
    <x v="267"/>
    <x v="0"/>
    <s v="US"/>
    <s v="USD"/>
    <n v="1368763140"/>
    <n v="1366028563"/>
    <b v="1"/>
    <n v="340"/>
    <b v="1"/>
    <s v="film &amp; video/documentary"/>
    <n v="10482.3529"/>
    <x v="0"/>
    <x v="4"/>
    <x v="330"/>
    <x v="4"/>
  </r>
  <r>
    <n v="331"/>
    <s v="Living On Soul: The Family Daptone"/>
    <s v="A hybrid music documentary/concert film featuring Sharon Jones, Charles Bradley and the rest of the Daptone Records family."/>
    <x v="79"/>
    <x v="268"/>
    <x v="0"/>
    <s v="US"/>
    <s v="USD"/>
    <n v="1466171834"/>
    <n v="1463493434"/>
    <b v="1"/>
    <n v="438"/>
    <b v="1"/>
    <s v="film &amp; video/documentary"/>
    <n v="9735.6164000000008"/>
    <x v="0"/>
    <x v="4"/>
    <x v="331"/>
    <x v="2"/>
  </r>
  <r>
    <n v="332"/>
    <s v="Changing of the Gods"/>
    <s v="A groundbreaking new film by Kenny Ausubel &amp; Louie Schwartzberg, featuring John Cleese, based on the work of Richard Tarnas."/>
    <x v="57"/>
    <x v="269"/>
    <x v="0"/>
    <s v="US"/>
    <s v="USD"/>
    <n v="1446019200"/>
    <n v="1442420377"/>
    <b v="1"/>
    <n v="555"/>
    <b v="1"/>
    <s v="film &amp; video/documentary"/>
    <n v="20363.063099999999"/>
    <x v="0"/>
    <x v="4"/>
    <x v="332"/>
    <x v="0"/>
  </r>
  <r>
    <n v="333"/>
    <s v="CUBAN FOOD STORIES - A Feature Documentary"/>
    <s v="Enter a unique world of flavors, passion, resourcefulness and breathtaking locations. Join us on this unprecedented journey!"/>
    <x v="79"/>
    <x v="270"/>
    <x v="0"/>
    <s v="US"/>
    <s v="USD"/>
    <n v="1460038591"/>
    <n v="1457450191"/>
    <b v="1"/>
    <n v="266"/>
    <b v="1"/>
    <s v="film &amp; video/documentary"/>
    <n v="18831.203000000001"/>
    <x v="0"/>
    <x v="4"/>
    <x v="333"/>
    <x v="2"/>
  </r>
  <r>
    <n v="334"/>
    <s v="The Little Girl with the Big Voice"/>
    <s v="An unapologetic portrait of the iconic, pioneering entertainer Mary Small whose voice comforted millions through the Depression &amp; WWII"/>
    <x v="3"/>
    <x v="271"/>
    <x v="0"/>
    <s v="US"/>
    <s v="USD"/>
    <n v="1431716400"/>
    <n v="1428423757"/>
    <b v="1"/>
    <n v="69"/>
    <b v="1"/>
    <s v="film &amp; video/documentary"/>
    <n v="14665.2174"/>
    <x v="0"/>
    <x v="4"/>
    <x v="334"/>
    <x v="0"/>
  </r>
  <r>
    <n v="335"/>
    <s v="New Mo' Cut: David Peoples' lost film of Moe's Books"/>
    <s v="Oscar-nominated screenwriter David Peoples' lost film of Moe's Books is recycled into the hands of Moe's daughter, fifty years later."/>
    <x v="0"/>
    <x v="272"/>
    <x v="0"/>
    <s v="US"/>
    <s v="USD"/>
    <n v="1431122400"/>
    <n v="1428428515"/>
    <b v="1"/>
    <n v="80"/>
    <b v="1"/>
    <s v="film &amp; video/documentary"/>
    <n v="10918.75"/>
    <x v="0"/>
    <x v="4"/>
    <x v="335"/>
    <x v="0"/>
  </r>
  <r>
    <n v="336"/>
    <s v="Celluloid Wizards in the Video Wasteland"/>
    <s v="An epic documentary about the dramatic rise and fall of Empire Pictures, the most ambitious B-movie studio of the 1980â€™s."/>
    <x v="31"/>
    <x v="273"/>
    <x v="0"/>
    <s v="US"/>
    <s v="USD"/>
    <n v="1447427918"/>
    <n v="1444832318"/>
    <b v="1"/>
    <n v="493"/>
    <b v="1"/>
    <s v="film &amp; video/documentary"/>
    <n v="5924.9047"/>
    <x v="0"/>
    <x v="4"/>
    <x v="336"/>
    <x v="0"/>
  </r>
  <r>
    <n v="337"/>
    <s v="Slingers - A Documentary about Small Town Beekeepers."/>
    <s v="A documentary that tells the story of local beekeepers. Specifically one family who turns their annual harvest into a community event."/>
    <x v="9"/>
    <x v="274"/>
    <x v="0"/>
    <s v="US"/>
    <s v="USD"/>
    <n v="1426298708"/>
    <n v="1423710308"/>
    <b v="1"/>
    <n v="31"/>
    <b v="1"/>
    <s v="film &amp; video/documentary"/>
    <n v="9790.4838999999993"/>
    <x v="0"/>
    <x v="4"/>
    <x v="337"/>
    <x v="0"/>
  </r>
  <r>
    <n v="338"/>
    <s v="Queer Genius"/>
    <s v="&quot;Queer Genius&quot; explores the lives of four visionary queer artists: Eileen Myles, Barbara Hammer, Jibz Cameron and Shannon Funchess"/>
    <x v="36"/>
    <x v="275"/>
    <x v="0"/>
    <s v="US"/>
    <s v="USD"/>
    <n v="1472864400"/>
    <n v="1468001290"/>
    <b v="1"/>
    <n v="236"/>
    <b v="1"/>
    <s v="film &amp; video/documentary"/>
    <n v="7000.0168999999996"/>
    <x v="0"/>
    <x v="4"/>
    <x v="338"/>
    <x v="2"/>
  </r>
  <r>
    <n v="339"/>
    <s v="A Man, A Plan, A Palindrome (Feature)"/>
    <s v="A documentary film following the world's greatest palindromists leading up to the 2017 World Palindrome Championship."/>
    <x v="12"/>
    <x v="276"/>
    <x v="0"/>
    <s v="US"/>
    <s v="USD"/>
    <n v="1430331268"/>
    <n v="1427739268"/>
    <b v="1"/>
    <n v="89"/>
    <b v="1"/>
    <s v="film &amp; video/documentary"/>
    <n v="7286.5168999999996"/>
    <x v="0"/>
    <x v="4"/>
    <x v="339"/>
    <x v="0"/>
  </r>
  <r>
    <n v="340"/>
    <s v="Somaliland: The Abaarso Story"/>
    <s v="Feature-length documentary about five Somali Muslim students pursuing dreams of education in America"/>
    <x v="19"/>
    <x v="277"/>
    <x v="0"/>
    <s v="US"/>
    <s v="USD"/>
    <n v="1489006800"/>
    <n v="1486397007"/>
    <b v="1"/>
    <n v="299"/>
    <b v="1"/>
    <s v="film &amp; video/documentary"/>
    <n v="14634.7826"/>
    <x v="0"/>
    <x v="4"/>
    <x v="340"/>
    <x v="1"/>
  </r>
  <r>
    <n v="341"/>
    <s v="Video of Connections: A Mural"/>
    <s v="Documentary: Creation of large-scale outdoor mural by young artists. Time lapse. From blank concrete wall to colorful, visual story."/>
    <x v="8"/>
    <x v="278"/>
    <x v="0"/>
    <s v="US"/>
    <s v="USD"/>
    <n v="1412135940"/>
    <n v="1410555998"/>
    <b v="1"/>
    <n v="55"/>
    <b v="1"/>
    <s v="film &amp; video/documentary"/>
    <n v="6790.9090999999999"/>
    <x v="0"/>
    <x v="4"/>
    <x v="341"/>
    <x v="3"/>
  </r>
  <r>
    <n v="342"/>
    <s v="BREAKING A MONSTER a film about the band Unlocking The Truth"/>
    <s v="BREAKING A MONSTER needs your help to play in THEATERS!"/>
    <x v="56"/>
    <x v="279"/>
    <x v="0"/>
    <s v="US"/>
    <s v="USD"/>
    <n v="1461955465"/>
    <n v="1459363465"/>
    <b v="1"/>
    <n v="325"/>
    <b v="1"/>
    <s v="film &amp; video/documentary"/>
    <n v="16985.0831"/>
    <x v="0"/>
    <x v="4"/>
    <x v="342"/>
    <x v="2"/>
  </r>
  <r>
    <n v="343"/>
    <s v="Royalty Free: The Music of Kevin MacLeod"/>
    <s v="A documentary on a composer who releases his music for free and ended up in millions of videos, thousands of films, &amp; many odd places."/>
    <x v="11"/>
    <x v="280"/>
    <x v="0"/>
    <s v="US"/>
    <s v="USD"/>
    <n v="1415934000"/>
    <n v="1413308545"/>
    <b v="1"/>
    <n v="524"/>
    <b v="1"/>
    <s v="film &amp; video/documentary"/>
    <n v="5841.3339999999998"/>
    <x v="0"/>
    <x v="4"/>
    <x v="343"/>
    <x v="3"/>
  </r>
  <r>
    <n v="344"/>
    <s v="AMONG WOLVES â€¢ Doc film about wild horses &amp; bikers"/>
    <s v="In the mountains where they once fought, Bosnian veterans defend a herd of wild horses and find a new kind of freedom for themselves."/>
    <x v="106"/>
    <x v="281"/>
    <x v="0"/>
    <s v="US"/>
    <s v="USD"/>
    <n v="1433125200"/>
    <n v="1429312694"/>
    <b v="1"/>
    <n v="285"/>
    <b v="1"/>
    <s v="film &amp; video/documentary"/>
    <n v="11999.298199999999"/>
    <x v="0"/>
    <x v="4"/>
    <x v="344"/>
    <x v="0"/>
  </r>
  <r>
    <n v="345"/>
    <s v="Red Wolf Revival: An Uncertain Tomorrow"/>
    <s v="With the fate of the red wolves at stake, we explore if they can still survive in their last wild home in North Carolina."/>
    <x v="107"/>
    <x v="282"/>
    <x v="0"/>
    <s v="US"/>
    <s v="USD"/>
    <n v="1432161590"/>
    <n v="1429569590"/>
    <b v="1"/>
    <n v="179"/>
    <b v="1"/>
    <s v="film &amp; video/documentary"/>
    <n v="9986.0334999999995"/>
    <x v="0"/>
    <x v="4"/>
    <x v="345"/>
    <x v="0"/>
  </r>
  <r>
    <n v="346"/>
    <s v="THE ABILITY EXCHANGE - a documentary"/>
    <s v="Engineering students and adults with cerebral palsy learn to communicate, connect and cultivate their abilities by making movies."/>
    <x v="3"/>
    <x v="283"/>
    <x v="0"/>
    <s v="US"/>
    <s v="USD"/>
    <n v="1444824021"/>
    <n v="1442232021"/>
    <b v="1"/>
    <n v="188"/>
    <b v="1"/>
    <s v="film &amp; video/documentary"/>
    <n v="9057.9148999999998"/>
    <x v="0"/>
    <x v="4"/>
    <x v="346"/>
    <x v="0"/>
  </r>
  <r>
    <n v="347"/>
    <s v="&quot;Getting Naked: A Burlesque Story&quot;"/>
    <s v="&quot;Getting Naked&quot; tells the story of current-day burlesque in New York City through the on and off-stage lives of several performers."/>
    <x v="79"/>
    <x v="284"/>
    <x v="0"/>
    <s v="US"/>
    <s v="USD"/>
    <n v="1447505609"/>
    <n v="1444910009"/>
    <b v="1"/>
    <n v="379"/>
    <b v="1"/>
    <s v="film &amp; video/documentary"/>
    <n v="11777.361500000001"/>
    <x v="0"/>
    <x v="4"/>
    <x v="347"/>
    <x v="0"/>
  </r>
  <r>
    <n v="348"/>
    <s v="Priced Out: Gentrification beyond black and white"/>
    <s v="Documentary about the complexities and contradictions of gentrification as one woman grapples with life after &quot;the Ghetto.&quot;"/>
    <x v="3"/>
    <x v="285"/>
    <x v="0"/>
    <s v="US"/>
    <s v="USD"/>
    <n v="1440165916"/>
    <n v="1437573916"/>
    <b v="1"/>
    <n v="119"/>
    <b v="1"/>
    <s v="film &amp; video/documentary"/>
    <n v="8655.4621999999999"/>
    <x v="0"/>
    <x v="4"/>
    <x v="348"/>
    <x v="0"/>
  </r>
  <r>
    <n v="349"/>
    <s v="Strangers To Peace: A Documentary"/>
    <s v="After 52 years of war, FARC guerrilla soldiers rejoin Colombian society to forge new lives of peace."/>
    <x v="108"/>
    <x v="286"/>
    <x v="0"/>
    <s v="US"/>
    <s v="USD"/>
    <n v="1487937508"/>
    <n v="1485345508"/>
    <b v="1"/>
    <n v="167"/>
    <b v="1"/>
    <s v="film &amp; video/documentary"/>
    <n v="7189.9281000000001"/>
    <x v="0"/>
    <x v="4"/>
    <x v="349"/>
    <x v="1"/>
  </r>
  <r>
    <n v="350"/>
    <s v="Mr. Chibbs (Documentary about NBA great Kenny Anderson)"/>
    <s v="NBA All-Star Kenny Anderson's mid-life crisis prompts him to examine his past, as he searches for relevancy in his future."/>
    <x v="31"/>
    <x v="287"/>
    <x v="0"/>
    <s v="US"/>
    <s v="USD"/>
    <n v="1473566340"/>
    <n v="1470274509"/>
    <b v="1"/>
    <n v="221"/>
    <b v="1"/>
    <s v="film &amp; video/documentary"/>
    <n v="12981.9005"/>
    <x v="0"/>
    <x v="4"/>
    <x v="35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x v="109"/>
    <x v="288"/>
    <x v="0"/>
    <s v="ES"/>
    <s v="EUR"/>
    <n v="1460066954"/>
    <n v="1456614554"/>
    <b v="1"/>
    <n v="964"/>
    <b v="1"/>
    <s v="film &amp; video/documentary"/>
    <n v="4491.2862999999998"/>
    <x v="0"/>
    <x v="4"/>
    <x v="351"/>
    <x v="2"/>
  </r>
  <r>
    <n v="352"/>
    <s v="Art Therapy: The Movie - The Final Push"/>
    <s v="An epic journey around the world, exploring the power of the human spirit and how art can be used to inspire a lifetime."/>
    <x v="3"/>
    <x v="289"/>
    <x v="0"/>
    <s v="US"/>
    <s v="USD"/>
    <n v="1412740868"/>
    <n v="1410148868"/>
    <b v="1"/>
    <n v="286"/>
    <b v="1"/>
    <s v="film &amp; video/documentary"/>
    <n v="4075.5245"/>
    <x v="0"/>
    <x v="4"/>
    <x v="352"/>
    <x v="3"/>
  </r>
  <r>
    <n v="353"/>
    <s v="The S Word - a film that changes how we talk about suicide"/>
    <s v="A suicide attempt survivor is on a mission to find fellow survivors and document their stories of unguarded courage, insight and humor."/>
    <x v="110"/>
    <x v="290"/>
    <x v="0"/>
    <s v="US"/>
    <s v="USD"/>
    <n v="1447963219"/>
    <n v="1445367619"/>
    <b v="1"/>
    <n v="613"/>
    <b v="1"/>
    <s v="film &amp; video/documentary"/>
    <n v="10352.3948"/>
    <x v="0"/>
    <x v="4"/>
    <x v="353"/>
    <x v="0"/>
  </r>
  <r>
    <n v="354"/>
    <s v="The Carousel - 2016 Tribeca Film Festival Official Selection"/>
    <s v="A carousel has spun since 1925 in a small town in NY. It once inspired Rod Serling and has since become a portal into the Twilight Zone"/>
    <x v="8"/>
    <x v="291"/>
    <x v="0"/>
    <s v="US"/>
    <s v="USD"/>
    <n v="1460141521"/>
    <n v="1457553121"/>
    <b v="1"/>
    <n v="29"/>
    <b v="1"/>
    <s v="film &amp; video/documentary"/>
    <n v="12544.827600000001"/>
    <x v="0"/>
    <x v="4"/>
    <x v="354"/>
    <x v="2"/>
  </r>
  <r>
    <n v="355"/>
    <s v="REZA ABDOH -Theatre Visionary"/>
    <s v="A documentary film about the late REZA ABDOH and his performance company DAR A LUZ."/>
    <x v="19"/>
    <x v="292"/>
    <x v="0"/>
    <s v="US"/>
    <s v="USD"/>
    <n v="1417420994"/>
    <n v="1414738994"/>
    <b v="1"/>
    <n v="165"/>
    <b v="1"/>
    <s v="film &amp; video/documentary"/>
    <n v="24660.606100000001"/>
    <x v="0"/>
    <x v="4"/>
    <x v="355"/>
    <x v="3"/>
  </r>
  <r>
    <n v="356"/>
    <s v="43 and 80"/>
    <s v="A documentary about halibut conservation and how it impacts communities of Southeast Alaska."/>
    <x v="51"/>
    <x v="293"/>
    <x v="0"/>
    <s v="US"/>
    <s v="USD"/>
    <n v="1458152193"/>
    <n v="1455563793"/>
    <b v="1"/>
    <n v="97"/>
    <b v="1"/>
    <s v="film &amp; video/documentary"/>
    <n v="7940.134"/>
    <x v="0"/>
    <x v="4"/>
    <x v="356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x v="36"/>
    <x v="294"/>
    <x v="0"/>
    <s v="US"/>
    <s v="USD"/>
    <n v="1429852797"/>
    <n v="1426396797"/>
    <b v="1"/>
    <n v="303"/>
    <b v="1"/>
    <s v="film &amp; video/documentary"/>
    <n v="8613.8613999999998"/>
    <x v="0"/>
    <x v="4"/>
    <x v="357"/>
    <x v="0"/>
  </r>
  <r>
    <n v="358"/>
    <s v="Nobody Knows Anything (except William Goldman)"/>
    <s v="Screenwriter. Novelist. Playwright. The inside story of famed writer William Goldman. As only he can tell it."/>
    <x v="63"/>
    <x v="295"/>
    <x v="0"/>
    <s v="US"/>
    <s v="USD"/>
    <n v="1466002800"/>
    <n v="1463517521"/>
    <b v="1"/>
    <n v="267"/>
    <b v="1"/>
    <s v="film &amp; video/documentary"/>
    <n v="19304.868900000001"/>
    <x v="0"/>
    <x v="4"/>
    <x v="358"/>
    <x v="2"/>
  </r>
  <r>
    <n v="359"/>
    <s v="Us, Naked: Trixie &amp; Monkey â€” World Premiere"/>
    <s v="Circus burlesque innovators, Trixie and Monkey seek to balance love and life while pursuing new creative heights."/>
    <x v="111"/>
    <x v="296"/>
    <x v="0"/>
    <s v="US"/>
    <s v="USD"/>
    <n v="1415941920"/>
    <n v="1414028490"/>
    <b v="1"/>
    <n v="302"/>
    <b v="1"/>
    <s v="film &amp; video/documentary"/>
    <n v="8402.3179"/>
    <x v="0"/>
    <x v="4"/>
    <x v="359"/>
    <x v="3"/>
  </r>
  <r>
    <n v="360"/>
    <s v="Faith: A Documentary"/>
    <s v="A brave woman takes her wife and son from New York to visit her hometown in Kenya, where she was persecuted for being a lesbian."/>
    <x v="14"/>
    <x v="297"/>
    <x v="0"/>
    <s v="US"/>
    <s v="USD"/>
    <n v="1437621060"/>
    <n v="1433799180"/>
    <b v="0"/>
    <n v="87"/>
    <b v="1"/>
    <s v="film &amp; video/documentary"/>
    <n v="13982.758599999999"/>
    <x v="0"/>
    <x v="4"/>
    <x v="36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x v="19"/>
    <x v="298"/>
    <x v="0"/>
    <s v="US"/>
    <s v="USD"/>
    <n v="1416704506"/>
    <n v="1414108906"/>
    <b v="0"/>
    <n v="354"/>
    <b v="1"/>
    <s v="film &amp; video/documentary"/>
    <n v="10982.1893"/>
    <x v="0"/>
    <x v="4"/>
    <x v="361"/>
    <x v="3"/>
  </r>
  <r>
    <n v="362"/>
    <s v="THE RIDGE: TEN FOR THIRTY"/>
    <s v="A SHORT FILM celebrating ONE RACE: the Bridger Ridge Run. TEN RUNNERS: the movie-stars. THIRTY YEARS: running wild in the mountains."/>
    <x v="112"/>
    <x v="48"/>
    <x v="0"/>
    <s v="US"/>
    <s v="USD"/>
    <n v="1407456000"/>
    <n v="1405573391"/>
    <b v="0"/>
    <n v="86"/>
    <b v="1"/>
    <s v="film &amp; video/documentary"/>
    <n v="13953.4884"/>
    <x v="0"/>
    <x v="4"/>
    <x v="362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x v="113"/>
    <x v="299"/>
    <x v="0"/>
    <s v="US"/>
    <s v="USD"/>
    <n v="1272828120"/>
    <n v="1268934736"/>
    <b v="0"/>
    <n v="26"/>
    <b v="1"/>
    <s v="film &amp; video/documentary"/>
    <n v="34784.615400000002"/>
    <x v="0"/>
    <x v="4"/>
    <x v="363"/>
    <x v="7"/>
  </r>
  <r>
    <n v="364"/>
    <s v="Wild Familyâ€”Connecting to Your Calling in Your Family Life."/>
    <s v="This family-focused documentary explores the ways parents connect with the wild inside themselves and their kids. Ow-ow-oWoo!"/>
    <x v="39"/>
    <x v="300"/>
    <x v="0"/>
    <s v="US"/>
    <s v="USD"/>
    <n v="1403323140"/>
    <n v="1400704672"/>
    <b v="0"/>
    <n v="113"/>
    <b v="1"/>
    <s v="film &amp; video/documentary"/>
    <n v="6824.1593000000003"/>
    <x v="0"/>
    <x v="4"/>
    <x v="364"/>
    <x v="3"/>
  </r>
  <r>
    <n v="365"/>
    <s v="A QUEER COUNTRY"/>
    <s v="Please help us finish this documentary about how Tel Aviv in Israel became a gay friendly liberal hub in a religious state"/>
    <x v="36"/>
    <x v="301"/>
    <x v="0"/>
    <s v="GB"/>
    <s v="GBP"/>
    <n v="1393597999"/>
    <n v="1391005999"/>
    <b v="0"/>
    <n v="65"/>
    <b v="1"/>
    <s v="film &amp; video/documentary"/>
    <n v="23993.8462"/>
    <x v="0"/>
    <x v="4"/>
    <x v="365"/>
    <x v="3"/>
  </r>
  <r>
    <n v="366"/>
    <s v="A BUSHMAN ODYSSEY"/>
    <s v="One Bushman familyâ€™s struggle to survive genocide, dispossession and post-apartheid freedom in South Africa."/>
    <x v="114"/>
    <x v="302"/>
    <x v="0"/>
    <s v="US"/>
    <s v="USD"/>
    <n v="1337540518"/>
    <n v="1334948518"/>
    <b v="0"/>
    <n v="134"/>
    <b v="1"/>
    <s v="film &amp; video/documentary"/>
    <n v="28731.3433"/>
    <x v="0"/>
    <x v="4"/>
    <x v="366"/>
    <x v="5"/>
  </r>
  <r>
    <n v="367"/>
    <s v="Game Changer: Lithuania's Nonviolent Revolution"/>
    <s v="This film relates how one country's burning desire for independence unified a diverse nation into a successful nonviolent revolution."/>
    <x v="3"/>
    <x v="303"/>
    <x v="0"/>
    <s v="US"/>
    <s v="USD"/>
    <n v="1367384340"/>
    <n v="1363960278"/>
    <b v="0"/>
    <n v="119"/>
    <b v="1"/>
    <s v="film &amp; video/documentary"/>
    <n v="8684.8824000000004"/>
    <x v="0"/>
    <x v="4"/>
    <x v="367"/>
    <x v="4"/>
  </r>
  <r>
    <n v="368"/>
    <s v="Swimming with Byron: A Documentary Film"/>
    <s v="Were the Romantics the first backpackers? This film follows them and explores the huge part geography played in their lives and works."/>
    <x v="78"/>
    <x v="304"/>
    <x v="0"/>
    <s v="US"/>
    <s v="USD"/>
    <n v="1426426322"/>
    <n v="1423405922"/>
    <b v="0"/>
    <n v="159"/>
    <b v="1"/>
    <s v="film &amp; video/documentary"/>
    <n v="8184.9057000000003"/>
    <x v="0"/>
    <x v="4"/>
    <x v="368"/>
    <x v="0"/>
  </r>
  <r>
    <n v="369"/>
    <s v="Alpine Zone"/>
    <s v="A documentary of one woman's attempt at solo hiking 2,000 miles, in an effort to understand herself and societal expectations."/>
    <x v="115"/>
    <x v="305"/>
    <x v="0"/>
    <s v="US"/>
    <s v="USD"/>
    <n v="1326633269"/>
    <n v="1324041269"/>
    <b v="0"/>
    <n v="167"/>
    <b v="1"/>
    <s v="film &amp; video/documentary"/>
    <n v="4287.4970000000003"/>
    <x v="0"/>
    <x v="4"/>
    <x v="369"/>
    <x v="6"/>
  </r>
  <r>
    <n v="370"/>
    <s v="Hola Mohalla: Festival of Soldier Saints"/>
    <s v="An exploration of what Sikhism is, through the journey of eight pilgrims at Hola Mohalla, a religious festival in Anandpur Sahib, India"/>
    <x v="31"/>
    <x v="306"/>
    <x v="0"/>
    <s v="US"/>
    <s v="USD"/>
    <n v="1483729500"/>
    <n v="1481137500"/>
    <b v="0"/>
    <n v="43"/>
    <b v="1"/>
    <s v="film &amp; video/documentary"/>
    <n v="70941.860499999995"/>
    <x v="0"/>
    <x v="4"/>
    <x v="370"/>
    <x v="2"/>
  </r>
  <r>
    <n v="371"/>
    <s v="Unbranded"/>
    <s v="3,000 Miles. 18 Wild Horses. 6 Months. 5 States. 4 men. A documentary about Conservation, Exploration, and Wild Mustangs."/>
    <x v="60"/>
    <x v="307"/>
    <x v="0"/>
    <s v="US"/>
    <s v="USD"/>
    <n v="1359743139"/>
    <n v="1355855139"/>
    <b v="0"/>
    <n v="1062"/>
    <b v="1"/>
    <s v="film &amp; video/documentary"/>
    <n v="16125.517900000001"/>
    <x v="0"/>
    <x v="4"/>
    <x v="371"/>
    <x v="5"/>
  </r>
  <r>
    <n v="372"/>
    <s v="Wild Equus"/>
    <s v="A short documentary exploring the uses of 'Natural Horsemanship' across Europe"/>
    <x v="43"/>
    <x v="308"/>
    <x v="0"/>
    <s v="GB"/>
    <s v="GBP"/>
    <n v="1459872000"/>
    <n v="1456408244"/>
    <b v="0"/>
    <n v="9"/>
    <b v="1"/>
    <s v="film &amp; video/documentary"/>
    <n v="4177.7777999999998"/>
    <x v="0"/>
    <x v="4"/>
    <x v="372"/>
    <x v="2"/>
  </r>
  <r>
    <n v="373"/>
    <s v="The Boing Heard 'Round the World"/>
    <s v="A feature documentary about UPA Pictures, the little studio that changed the course of animation around the world"/>
    <x v="51"/>
    <x v="309"/>
    <x v="0"/>
    <s v="US"/>
    <s v="USD"/>
    <n v="1342648398"/>
    <n v="1340056398"/>
    <b v="0"/>
    <n v="89"/>
    <b v="1"/>
    <s v="film &amp; video/documentary"/>
    <n v="8988.7639999999992"/>
    <x v="0"/>
    <x v="4"/>
    <x v="373"/>
    <x v="5"/>
  </r>
  <r>
    <n v="374"/>
    <s v="Bird Language with Jon Young; an instructional video"/>
    <s v="Bird Language with Jon Young is a 2 disk DVD set teaching you all you need to know to start learning bird language and start a group."/>
    <x v="12"/>
    <x v="310"/>
    <x v="0"/>
    <s v="US"/>
    <s v="USD"/>
    <n v="1316208031"/>
    <n v="1312320031"/>
    <b v="0"/>
    <n v="174"/>
    <b v="1"/>
    <s v="film &amp; video/documentary"/>
    <n v="4505.1724000000004"/>
    <x v="0"/>
    <x v="4"/>
    <x v="374"/>
    <x v="6"/>
  </r>
  <r>
    <n v="375"/>
    <s v="Project Reconnect: WHERE WE ARE NOW"/>
    <s v="As the videocam &quot;Enrique de Malaca&quot; circumnavigates the globe, it captures stories of friends who have set foot on other lands."/>
    <x v="2"/>
    <x v="49"/>
    <x v="0"/>
    <s v="US"/>
    <s v="USD"/>
    <n v="1393694280"/>
    <n v="1390088311"/>
    <b v="0"/>
    <n v="14"/>
    <b v="1"/>
    <s v="film &amp; video/documentary"/>
    <n v="4285.7142999999996"/>
    <x v="0"/>
    <x v="4"/>
    <x v="375"/>
    <x v="3"/>
  </r>
  <r>
    <n v="376"/>
    <s v="Quintessential: The Journey"/>
    <s v="A film about the cosmetics industry. Everything you need to know about the ingredients being used and what alternatives are out there."/>
    <x v="116"/>
    <x v="311"/>
    <x v="0"/>
    <s v="GB"/>
    <s v="GBP"/>
    <n v="1472122316"/>
    <n v="1469443916"/>
    <b v="0"/>
    <n v="48"/>
    <b v="1"/>
    <s v="film &amp; video/documentary"/>
    <n v="5408.3333000000002"/>
    <x v="0"/>
    <x v="4"/>
    <x v="376"/>
    <x v="2"/>
  </r>
  <r>
    <n v="377"/>
    <s v="PIN UP! THE MOVIE The documentary with vintage style"/>
    <s v="Dangerous. Sexy. All-American Girl. You know the look. Now meet the women who are making retro style modern."/>
    <x v="14"/>
    <x v="312"/>
    <x v="0"/>
    <s v="US"/>
    <s v="USD"/>
    <n v="1447484460"/>
    <n v="1444888868"/>
    <b v="0"/>
    <n v="133"/>
    <b v="1"/>
    <s v="film &amp; video/documentary"/>
    <n v="10321.8045"/>
    <x v="0"/>
    <x v="4"/>
    <x v="377"/>
    <x v="0"/>
  </r>
  <r>
    <n v="378"/>
    <s v="Where is Home?"/>
    <s v="Ugandan Filmmaker and Activist Kamoga Hassan's new documentary follows Ugandan LGBT asylum seekers asking the question &quot;Where is home?&quot;"/>
    <x v="9"/>
    <x v="313"/>
    <x v="0"/>
    <s v="CA"/>
    <s v="CAD"/>
    <n v="1453765920"/>
    <n v="1451655808"/>
    <b v="0"/>
    <n v="83"/>
    <b v="1"/>
    <s v="film &amp; video/documentary"/>
    <n v="4039.759"/>
    <x v="0"/>
    <x v="4"/>
    <x v="378"/>
    <x v="2"/>
  </r>
  <r>
    <n v="379"/>
    <s v="The Unknowns"/>
    <s v="The U.S. Army has granted us permission to film a documentary at America's most sacred shrine: The Tomb of the Unknown Soldier."/>
    <x v="36"/>
    <x v="314"/>
    <x v="0"/>
    <s v="US"/>
    <s v="USD"/>
    <n v="1336062672"/>
    <n v="1332174672"/>
    <b v="0"/>
    <n v="149"/>
    <b v="1"/>
    <s v="film &amp; video/documentary"/>
    <n v="11685.906000000001"/>
    <x v="0"/>
    <x v="4"/>
    <x v="379"/>
    <x v="5"/>
  </r>
  <r>
    <n v="380"/>
    <s v="Steamboat Springs Van Clan"/>
    <s v="The Steamboat Van Clan is a group of three young ski competitors following their dreams and documenting their adventures along the way."/>
    <x v="23"/>
    <x v="315"/>
    <x v="0"/>
    <s v="US"/>
    <s v="USD"/>
    <n v="1453569392"/>
    <n v="1451409392"/>
    <b v="0"/>
    <n v="49"/>
    <b v="1"/>
    <s v="film &amp; video/documentary"/>
    <n v="11551.020399999999"/>
    <x v="0"/>
    <x v="4"/>
    <x v="380"/>
    <x v="0"/>
  </r>
  <r>
    <n v="381"/>
    <s v="Clearwater"/>
    <s v="Set in the ancient waters of the Puget Sound, Clearwater is a universal story about the need to adapt to change."/>
    <x v="31"/>
    <x v="316"/>
    <x v="0"/>
    <s v="US"/>
    <s v="USD"/>
    <n v="1343624400"/>
    <n v="1340642717"/>
    <b v="0"/>
    <n v="251"/>
    <b v="1"/>
    <s v="film &amp; video/documentary"/>
    <n v="10431.2749"/>
    <x v="0"/>
    <x v="4"/>
    <x v="381"/>
    <x v="5"/>
  </r>
  <r>
    <n v="382"/>
    <s v="99% Declaration Mini-Doc"/>
    <s v="I went to Philadelphia to find out if The 99% Declaration could take the ideas of OccupyWallSt. and make change from within the system."/>
    <x v="20"/>
    <x v="317"/>
    <x v="0"/>
    <s v="US"/>
    <s v="USD"/>
    <n v="1346950900"/>
    <n v="1345741300"/>
    <b v="0"/>
    <n v="22"/>
    <b v="1"/>
    <s v="film &amp; video/documentary"/>
    <n v="6977.2727000000004"/>
    <x v="0"/>
    <x v="4"/>
    <x v="382"/>
    <x v="5"/>
  </r>
  <r>
    <n v="383"/>
    <s v="Tornado Pursuit: 2014 Storm Chasing Web Series"/>
    <s v="An independent documentary web series about storm chasing in tornado alley that features the chase team TornadoRaiders.com"/>
    <x v="117"/>
    <x v="318"/>
    <x v="0"/>
    <s v="US"/>
    <s v="USD"/>
    <n v="1400467759"/>
    <n v="1398480559"/>
    <b v="0"/>
    <n v="48"/>
    <b v="1"/>
    <s v="film &amp; video/documentary"/>
    <n v="4302.0833000000002"/>
    <x v="0"/>
    <x v="4"/>
    <x v="383"/>
    <x v="3"/>
  </r>
  <r>
    <n v="384"/>
    <s v="Nurse Mare Foals: Born to Die"/>
    <s v="This documentary is about Last Chance Corral in Athens, Ohio and their heroic work saving nurse mare foals from imminent death."/>
    <x v="22"/>
    <x v="319"/>
    <x v="0"/>
    <s v="US"/>
    <s v="USD"/>
    <n v="1420569947"/>
    <n v="1417977947"/>
    <b v="0"/>
    <n v="383"/>
    <b v="1"/>
    <s v="film &amp; video/documentary"/>
    <n v="5854.0469999999996"/>
    <x v="0"/>
    <x v="4"/>
    <x v="384"/>
    <x v="3"/>
  </r>
  <r>
    <n v="385"/>
    <s v="Luke and Jedi"/>
    <s v="A documentary following the incredible story of a brave little boy and his service dog, fighting Type 1 Diabetes one day at a time."/>
    <x v="31"/>
    <x v="320"/>
    <x v="0"/>
    <s v="US"/>
    <s v="USD"/>
    <n v="1416582101"/>
    <n v="1413986501"/>
    <b v="0"/>
    <n v="237"/>
    <b v="1"/>
    <s v="film &amp; video/documentary"/>
    <n v="11179.535900000001"/>
    <x v="0"/>
    <x v="4"/>
    <x v="385"/>
    <x v="3"/>
  </r>
  <r>
    <n v="386"/>
    <s v="Submarine: Diving Away From Adulthood"/>
    <s v="Eight friends reunite to achieve their childhood dream of designing, constructing, and launching a homemade submarine."/>
    <x v="20"/>
    <x v="321"/>
    <x v="0"/>
    <s v="US"/>
    <s v="USD"/>
    <n v="1439246991"/>
    <n v="1437950991"/>
    <b v="0"/>
    <n v="13"/>
    <b v="1"/>
    <s v="film &amp; video/documentary"/>
    <n v="4623.0769"/>
    <x v="0"/>
    <x v="4"/>
    <x v="386"/>
    <x v="0"/>
  </r>
  <r>
    <n v="387"/>
    <s v="On the Back of a Tiger"/>
    <s v="The workings of life revised: Pioneering scientists &amp; health-seekers challenge our understanding of disease, aging and consciousness."/>
    <x v="114"/>
    <x v="322"/>
    <x v="0"/>
    <s v="US"/>
    <s v="USD"/>
    <n v="1439618400"/>
    <n v="1436976858"/>
    <b v="0"/>
    <n v="562"/>
    <b v="1"/>
    <s v="film &amp; video/documentary"/>
    <n v="14469.0391"/>
    <x v="0"/>
    <x v="4"/>
    <x v="387"/>
    <x v="0"/>
  </r>
  <r>
    <n v="388"/>
    <s v="Another Man's Treasure documentary"/>
    <s v="A documentary film featuring the World's Largest Rummage Sale and rumination on the Power and Pleasures of Possessions."/>
    <x v="10"/>
    <x v="323"/>
    <x v="0"/>
    <s v="US"/>
    <s v="USD"/>
    <n v="1469670580"/>
    <n v="1467078580"/>
    <b v="0"/>
    <n v="71"/>
    <b v="1"/>
    <s v="film &amp; video/documentary"/>
    <n v="8884.5069999999996"/>
    <x v="0"/>
    <x v="4"/>
    <x v="388"/>
    <x v="2"/>
  </r>
  <r>
    <n v="389"/>
    <s v="The Food Cure"/>
    <s v="What difference can food really make? A documentary film about six people who make the radical choice to face cancer with their plates."/>
    <x v="118"/>
    <x v="324"/>
    <x v="0"/>
    <s v="US"/>
    <s v="USD"/>
    <n v="1394233140"/>
    <n v="1391477450"/>
    <b v="0"/>
    <n v="1510"/>
    <b v="1"/>
    <s v="film &amp; video/documentary"/>
    <n v="8175.1072999999997"/>
    <x v="0"/>
    <x v="4"/>
    <x v="389"/>
    <x v="3"/>
  </r>
  <r>
    <n v="390"/>
    <s v="Built by UCF: St. Vincent and the Grenadines Chapter"/>
    <s v="Join UCF as they dive into the creative and community outreach for the families in St. Vincent and the Grenadines."/>
    <x v="28"/>
    <x v="325"/>
    <x v="0"/>
    <s v="US"/>
    <s v="USD"/>
    <n v="1431046372"/>
    <n v="1429318372"/>
    <b v="0"/>
    <n v="14"/>
    <b v="1"/>
    <s v="film &amp; video/documentary"/>
    <n v="7142.8571000000002"/>
    <x v="0"/>
    <x v="4"/>
    <x v="390"/>
    <x v="0"/>
  </r>
  <r>
    <n v="391"/>
    <s v="Science, Sex and the Ladies"/>
    <s v="Too many women feel confused about their orgasm and shame about their desire. This movie aims to change that."/>
    <x v="22"/>
    <x v="326"/>
    <x v="0"/>
    <s v="US"/>
    <s v="USD"/>
    <n v="1324169940"/>
    <n v="1321578051"/>
    <b v="0"/>
    <n v="193"/>
    <b v="1"/>
    <s v="film &amp; video/documentary"/>
    <n v="10425.9067"/>
    <x v="0"/>
    <x v="4"/>
    <x v="391"/>
    <x v="6"/>
  </r>
  <r>
    <n v="392"/>
    <s v="More than Gold: The Rhino Rescue Project"/>
    <s v="Rhinos are the most endangered large animal in the world today, and an epic, global battle is being waged to ensure their survival."/>
    <x v="17"/>
    <x v="327"/>
    <x v="0"/>
    <s v="US"/>
    <s v="USD"/>
    <n v="1315450800"/>
    <n v="1312823571"/>
    <b v="0"/>
    <n v="206"/>
    <b v="1"/>
    <s v="film &amp; video/documentary"/>
    <n v="9061.6504999999997"/>
    <x v="0"/>
    <x v="4"/>
    <x v="392"/>
    <x v="6"/>
  </r>
  <r>
    <n v="393"/>
    <s v="THE PENGUIN COUNTERS Documentary Film"/>
    <s v="This is a story thatâ€™s never been told, about tackling climate change one penguin at a timeâ€¦"/>
    <x v="63"/>
    <x v="328"/>
    <x v="0"/>
    <s v="US"/>
    <s v="USD"/>
    <n v="1381424452"/>
    <n v="1378746052"/>
    <b v="0"/>
    <n v="351"/>
    <b v="1"/>
    <s v="film &amp; video/documentary"/>
    <n v="15733.0484"/>
    <x v="0"/>
    <x v="4"/>
    <x v="393"/>
    <x v="4"/>
  </r>
  <r>
    <n v="394"/>
    <s v="Light in Taranto (Luce di Taranto) feature-length film"/>
    <s v="A sweeping portrait of daily life in Taranto in an effort to raise awareness and preserve its cultural and architectural heritage."/>
    <x v="119"/>
    <x v="329"/>
    <x v="0"/>
    <s v="ES"/>
    <s v="EUR"/>
    <n v="1460918282"/>
    <n v="1455737882"/>
    <b v="0"/>
    <n v="50"/>
    <b v="1"/>
    <s v="film &amp; video/documentary"/>
    <n v="10518"/>
    <x v="0"/>
    <x v="4"/>
    <x v="394"/>
    <x v="2"/>
  </r>
  <r>
    <n v="395"/>
    <s v="The Peace Agency Documentary Kickstarter Campaign!"/>
    <s v="When the war ends, a woman's fight begins. Bringing to life the most untapped resources in peace making between faiths."/>
    <x v="3"/>
    <x v="330"/>
    <x v="0"/>
    <s v="US"/>
    <s v="USD"/>
    <n v="1335562320"/>
    <n v="1332452960"/>
    <b v="0"/>
    <n v="184"/>
    <b v="1"/>
    <s v="film &amp; video/documentary"/>
    <n v="5871.9836999999998"/>
    <x v="0"/>
    <x v="4"/>
    <x v="395"/>
    <x v="5"/>
  </r>
  <r>
    <n v="396"/>
    <s v="No Act of Ours Film"/>
    <s v="Loyalty and morality are questioned as we follow the struggles of Penn State students in wake of the child sexual abuse scandal."/>
    <x v="36"/>
    <x v="331"/>
    <x v="0"/>
    <s v="US"/>
    <s v="USD"/>
    <n v="1341668006"/>
    <n v="1340372006"/>
    <b v="0"/>
    <n v="196"/>
    <b v="1"/>
    <s v="film &amp; video/documentary"/>
    <n v="8163.2653"/>
    <x v="0"/>
    <x v="4"/>
    <x v="39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x v="120"/>
    <x v="332"/>
    <x v="0"/>
    <s v="US"/>
    <s v="USD"/>
    <n v="1283312640"/>
    <n v="1279651084"/>
    <b v="0"/>
    <n v="229"/>
    <b v="1"/>
    <s v="film &amp; video/documentary"/>
    <n v="5646.0043999999998"/>
    <x v="0"/>
    <x v="4"/>
    <x v="397"/>
    <x v="7"/>
  </r>
  <r>
    <n v="398"/>
    <s v="Picking Up the Pieces: Child Holocaust Survivors Rebuild"/>
    <s v="My film tells the stories of Jewish Child Holocaust Survivors and how they rebuilt their lives. STRETCH GOALS ADDED!"/>
    <x v="51"/>
    <x v="333"/>
    <x v="0"/>
    <s v="US"/>
    <s v="USD"/>
    <n v="1430334126"/>
    <n v="1426446126"/>
    <b v="0"/>
    <n v="67"/>
    <b v="1"/>
    <s v="film &amp; video/documentary"/>
    <n v="14010.4478"/>
    <x v="0"/>
    <x v="4"/>
    <x v="398"/>
    <x v="0"/>
  </r>
  <r>
    <n v="399"/>
    <s v="Green School Stories: a film to inspire change in education"/>
    <s v="What do we want for our kids? An independent film bringing ideas out of the jungle about a radically different approach to learning."/>
    <x v="22"/>
    <x v="334"/>
    <x v="0"/>
    <s v="GB"/>
    <s v="GBP"/>
    <n v="1481716800"/>
    <n v="1479070867"/>
    <b v="0"/>
    <n v="95"/>
    <b v="1"/>
    <s v="film &amp; video/documentary"/>
    <n v="22485.263200000001"/>
    <x v="0"/>
    <x v="4"/>
    <x v="399"/>
    <x v="2"/>
  </r>
  <r>
    <n v="400"/>
    <s v="From Two Sticks - the fight against hunger and malnutrition"/>
    <s v="A documentary film on a sustainable, grassroots effort to fight malnutrition in Indonesia.  And it's organic!"/>
    <x v="3"/>
    <x v="335"/>
    <x v="0"/>
    <s v="US"/>
    <s v="USD"/>
    <n v="1400297400"/>
    <n v="1397661347"/>
    <b v="0"/>
    <n v="62"/>
    <b v="1"/>
    <s v="film &amp; video/documentary"/>
    <n v="18113.306499999999"/>
    <x v="0"/>
    <x v="4"/>
    <x v="400"/>
    <x v="3"/>
  </r>
  <r>
    <n v="401"/>
    <s v="Present and Unaccounted For: Black Women in Medicine"/>
    <s v="Join us as we explore their humanity, intellect and legacy, demonstrating to young women around the world that all things are possible."/>
    <x v="63"/>
    <x v="336"/>
    <x v="0"/>
    <s v="US"/>
    <s v="USD"/>
    <n v="1312747970"/>
    <n v="1310155970"/>
    <b v="0"/>
    <n v="73"/>
    <b v="1"/>
    <s v="film &amp; video/documentary"/>
    <n v="71104.109599999996"/>
    <x v="0"/>
    <x v="4"/>
    <x v="401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x v="13"/>
    <x v="337"/>
    <x v="0"/>
    <s v="US"/>
    <s v="USD"/>
    <n v="1446731817"/>
    <n v="1444913817"/>
    <b v="0"/>
    <n v="43"/>
    <b v="1"/>
    <s v="film &amp; video/documentary"/>
    <n v="6588.3720999999996"/>
    <x v="0"/>
    <x v="4"/>
    <x v="402"/>
    <x v="0"/>
  </r>
  <r>
    <n v="403"/>
    <s v="MONDO BANANA"/>
    <s v="A documentary adventure about bananas - and people. Your round-trip ticket into the heart of banana-cultures!!"/>
    <x v="10"/>
    <x v="338"/>
    <x v="0"/>
    <s v="US"/>
    <s v="USD"/>
    <n v="1312960080"/>
    <n v="1308900441"/>
    <b v="0"/>
    <n v="70"/>
    <b v="1"/>
    <s v="film &amp; video/documentary"/>
    <n v="7518.5713999999998"/>
    <x v="0"/>
    <x v="4"/>
    <x v="403"/>
    <x v="6"/>
  </r>
  <r>
    <n v="404"/>
    <s v="The Last One: Unfolding the AIDS MEMORIAL QUILT"/>
    <s v="A feature length documentary, exploring the many lives memorialized by the iconic AIDS Memorial Quilt."/>
    <x v="19"/>
    <x v="339"/>
    <x v="0"/>
    <s v="US"/>
    <s v="USD"/>
    <n v="1391641440"/>
    <n v="1389107062"/>
    <b v="0"/>
    <n v="271"/>
    <b v="1"/>
    <s v="film &amp; video/documentary"/>
    <n v="13314.391100000001"/>
    <x v="0"/>
    <x v="4"/>
    <x v="404"/>
    <x v="3"/>
  </r>
  <r>
    <n v="405"/>
    <s v="The Healing Effect Movie"/>
    <s v="Come, join our movie movement.  A new documentary about the healing power of food."/>
    <x v="121"/>
    <x v="340"/>
    <x v="0"/>
    <s v="US"/>
    <s v="USD"/>
    <n v="1394071339"/>
    <n v="1391479339"/>
    <b v="0"/>
    <n v="55"/>
    <b v="1"/>
    <s v="film &amp; video/documentary"/>
    <n v="5520"/>
    <x v="0"/>
    <x v="4"/>
    <x v="405"/>
    <x v="3"/>
  </r>
  <r>
    <n v="406"/>
    <s v="The Desert River Bends"/>
    <s v="The Desert River Bends is a short documentary following the alternative lifestyles of three middle-age river guides in Moab UT."/>
    <x v="70"/>
    <x v="341"/>
    <x v="0"/>
    <s v="US"/>
    <s v="USD"/>
    <n v="1304920740"/>
    <n v="1301975637"/>
    <b v="0"/>
    <n v="35"/>
    <b v="1"/>
    <s v="film &amp; video/documentary"/>
    <n v="8616.3714"/>
    <x v="0"/>
    <x v="4"/>
    <x v="406"/>
    <x v="6"/>
  </r>
  <r>
    <n v="407"/>
    <s v="Haymarket Documentary"/>
    <s v="The story of the 1886 Haymarket Riot explored through the history of the Haymarket Police Memorial Statue."/>
    <x v="13"/>
    <x v="342"/>
    <x v="0"/>
    <s v="US"/>
    <s v="USD"/>
    <n v="1321739650"/>
    <n v="1316552050"/>
    <b v="0"/>
    <n v="22"/>
    <b v="1"/>
    <s v="film &amp; video/documentary"/>
    <n v="9231.8181999999997"/>
    <x v="0"/>
    <x v="4"/>
    <x v="407"/>
    <x v="6"/>
  </r>
  <r>
    <n v="408"/>
    <s v="Reverence: A Documentary Short on Branded Yarmulkes"/>
    <s v="A documentary exploring the phenomenon of custom and branded yarmulkes in Jewish-American communities."/>
    <x v="12"/>
    <x v="343"/>
    <x v="0"/>
    <s v="US"/>
    <s v="USD"/>
    <n v="1383676790"/>
    <n v="1380217190"/>
    <b v="0"/>
    <n v="38"/>
    <b v="1"/>
    <s v="film &amp; video/documentary"/>
    <n v="16016.4737"/>
    <x v="0"/>
    <x v="4"/>
    <x v="408"/>
    <x v="4"/>
  </r>
  <r>
    <n v="409"/>
    <s v="The Lost Generation"/>
    <s v="I am working on a project that explores the relationship between education to work for youth within the European Union."/>
    <x v="2"/>
    <x v="344"/>
    <x v="0"/>
    <s v="GB"/>
    <s v="GBP"/>
    <n v="1469220144"/>
    <n v="1466628144"/>
    <b v="0"/>
    <n v="15"/>
    <b v="1"/>
    <s v="film &amp; video/documentary"/>
    <n v="4560"/>
    <x v="0"/>
    <x v="4"/>
    <x v="409"/>
    <x v="2"/>
  </r>
  <r>
    <n v="410"/>
    <s v="January's Story - A One Of A Kind Transgender Woman"/>
    <s v="January was a mentor, advocate, and friend.  Her life tragically came to an end in September 2012.  This film is her story."/>
    <x v="28"/>
    <x v="345"/>
    <x v="0"/>
    <s v="CA"/>
    <s v="CAD"/>
    <n v="1434670397"/>
    <n v="1429486397"/>
    <b v="0"/>
    <n v="7"/>
    <b v="1"/>
    <s v="film &amp; video/documentary"/>
    <n v="18328.571400000001"/>
    <x v="0"/>
    <x v="4"/>
    <x v="410"/>
    <x v="0"/>
  </r>
  <r>
    <n v="411"/>
    <s v="GO FAR: The Christopher Rush Story (4)"/>
    <s v="An inspirational feature-length documentary that will help those with disabilities achieve their goals despite the obstacles."/>
    <x v="11"/>
    <x v="346"/>
    <x v="0"/>
    <s v="US"/>
    <s v="USD"/>
    <n v="1387688400"/>
    <n v="1384920804"/>
    <b v="0"/>
    <n v="241"/>
    <b v="1"/>
    <s v="film &amp; video/documentary"/>
    <n v="12578.8382"/>
    <x v="0"/>
    <x v="4"/>
    <x v="411"/>
    <x v="4"/>
  </r>
  <r>
    <n v="412"/>
    <s v="Southern Oregon VS. LNG"/>
    <s v="A short film about property rights, salmon, and ratepayers in the controversy over exporting natural gas through southern Oregon"/>
    <x v="30"/>
    <x v="347"/>
    <x v="0"/>
    <s v="US"/>
    <s v="USD"/>
    <n v="1343238578"/>
    <n v="1341856178"/>
    <b v="0"/>
    <n v="55"/>
    <b v="1"/>
    <s v="film &amp; video/documentary"/>
    <n v="5765.4544999999998"/>
    <x v="0"/>
    <x v="4"/>
    <x v="412"/>
    <x v="5"/>
  </r>
  <r>
    <n v="413"/>
    <s v="Through the Fire: Rebuilding Somalia"/>
    <s v="A journey to discover how Somalis are rebuilding their shattered nation, with a focus on the role that women are playing."/>
    <x v="122"/>
    <x v="348"/>
    <x v="0"/>
    <s v="US"/>
    <s v="USD"/>
    <n v="1342731811"/>
    <n v="1340139811"/>
    <b v="0"/>
    <n v="171"/>
    <b v="1"/>
    <s v="film &amp; video/documentary"/>
    <n v="7866.0819000000001"/>
    <x v="0"/>
    <x v="4"/>
    <x v="413"/>
    <x v="5"/>
  </r>
  <r>
    <n v="414"/>
    <s v="thisisstuttering: A Documentary"/>
    <s v="thisisstuttering is a found-footage doc that has already changed lives. It is completely done; we need your help to get it out there."/>
    <x v="17"/>
    <x v="349"/>
    <x v="0"/>
    <s v="US"/>
    <s v="USD"/>
    <n v="1381541465"/>
    <n v="1378949465"/>
    <b v="0"/>
    <n v="208"/>
    <b v="1"/>
    <s v="film &amp; video/documentary"/>
    <n v="9148.0769"/>
    <x v="0"/>
    <x v="4"/>
    <x v="414"/>
    <x v="4"/>
  </r>
  <r>
    <n v="415"/>
    <s v="Ben &amp; Bill Down Under: 2 Canadians Tour America"/>
    <s v="Two Canadians document their comic misadventures South of the border seeking the American Dream, trivial pursuits and giant breakfasts!"/>
    <x v="123"/>
    <x v="350"/>
    <x v="0"/>
    <s v="CA"/>
    <s v="CAD"/>
    <n v="1413547200"/>
    <n v="1411417602"/>
    <b v="0"/>
    <n v="21"/>
    <b v="1"/>
    <s v="film &amp; video/documentary"/>
    <n v="6809.8095000000003"/>
    <x v="0"/>
    <x v="4"/>
    <x v="415"/>
    <x v="3"/>
  </r>
  <r>
    <n v="416"/>
    <s v="Fire in the Heart of the City"/>
    <s v="35,000 pounds of food to a city. Highlighting the &quot;Convoy New Britain&quot; event from birth to beyond."/>
    <x v="28"/>
    <x v="351"/>
    <x v="0"/>
    <s v="US"/>
    <s v="USD"/>
    <n v="1391851831"/>
    <n v="1389259831"/>
    <b v="0"/>
    <n v="25"/>
    <b v="1"/>
    <s v="film &amp; video/documentary"/>
    <n v="4808.68"/>
    <x v="0"/>
    <x v="4"/>
    <x v="416"/>
    <x v="3"/>
  </r>
  <r>
    <n v="417"/>
    <s v="Cycle of Life"/>
    <s v="An unexpected kidney donor acts on faith in order to rescue a fellow cyclist from his failing body. The true story of Pete and Kelly."/>
    <x v="124"/>
    <x v="352"/>
    <x v="0"/>
    <s v="US"/>
    <s v="USD"/>
    <n v="1365395580"/>
    <n v="1364426260"/>
    <b v="0"/>
    <n v="52"/>
    <b v="1"/>
    <s v="film &amp; video/documentary"/>
    <n v="20242.307700000001"/>
    <x v="0"/>
    <x v="4"/>
    <x v="417"/>
    <x v="4"/>
  </r>
  <r>
    <n v="418"/>
    <s v="Swim for the Reef"/>
    <s v="A Texas grandfather's extraordinary quest to protect the coral reefs and his challenge to humanity to take care of the things we love."/>
    <x v="125"/>
    <x v="353"/>
    <x v="0"/>
    <s v="US"/>
    <s v="USD"/>
    <n v="1437633997"/>
    <n v="1435041997"/>
    <b v="0"/>
    <n v="104"/>
    <b v="1"/>
    <s v="film &amp; video/documentary"/>
    <n v="21675"/>
    <x v="0"/>
    <x v="4"/>
    <x v="418"/>
    <x v="0"/>
  </r>
  <r>
    <n v="419"/>
    <s v="BEYOND LOCAL"/>
    <s v="Beyond Local is a personal journey through an art-centric and musically talented community that fosters creativity."/>
    <x v="6"/>
    <x v="354"/>
    <x v="0"/>
    <s v="US"/>
    <s v="USD"/>
    <n v="1372536787"/>
    <n v="1367352787"/>
    <b v="0"/>
    <n v="73"/>
    <b v="1"/>
    <s v="film &amp; video/documentary"/>
    <n v="11006.8493"/>
    <x v="0"/>
    <x v="4"/>
    <x v="419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x v="126"/>
    <x v="355"/>
    <x v="2"/>
    <s v="US"/>
    <s v="USD"/>
    <n v="1394772031"/>
    <n v="1392183631"/>
    <b v="0"/>
    <n v="3"/>
    <b v="0"/>
    <s v="film &amp; video/animation"/>
    <n v="483.33330000000001"/>
    <x v="0"/>
    <x v="5"/>
    <x v="420"/>
    <x v="3"/>
  </r>
  <r>
    <n v="421"/>
    <s v="The monster Inside"/>
    <s v="An artistic project that will act as my final animation project and first feature film written, directed, animated, and produced by me"/>
    <x v="36"/>
    <x v="356"/>
    <x v="2"/>
    <s v="US"/>
    <s v="USD"/>
    <n v="1440157656"/>
    <n v="1434973656"/>
    <b v="0"/>
    <n v="6"/>
    <b v="0"/>
    <s v="film &amp; video/animation"/>
    <n v="5016.6666999999998"/>
    <x v="0"/>
    <x v="5"/>
    <x v="421"/>
    <x v="0"/>
  </r>
  <r>
    <n v="422"/>
    <s v="Catsville High the Movie (Anti-Bullying) Teaser Trailer"/>
    <s v="Screen writers look to create animated trailer about Anti-Bullying and seek to produce an on-going series that addresses teen issues."/>
    <x v="79"/>
    <x v="357"/>
    <x v="2"/>
    <s v="US"/>
    <s v="USD"/>
    <n v="1410416097"/>
    <n v="1407824097"/>
    <b v="0"/>
    <n v="12"/>
    <b v="0"/>
    <s v="film &amp; video/animation"/>
    <n v="3583.3332999999998"/>
    <x v="0"/>
    <x v="5"/>
    <x v="422"/>
    <x v="3"/>
  </r>
  <r>
    <n v="423"/>
    <s v="The Dark Brotherhood  (from the makers of COPS: Skyrim)"/>
    <s v="from the makers of COPS: Skyrim comes the Dark Brotherhood. a dramatic series created with Skyrim machinima."/>
    <x v="22"/>
    <x v="358"/>
    <x v="2"/>
    <s v="US"/>
    <s v="USD"/>
    <n v="1370470430"/>
    <n v="1367878430"/>
    <b v="0"/>
    <n v="13"/>
    <b v="0"/>
    <s v="film &amp; video/animation"/>
    <n v="1176.9231"/>
    <x v="0"/>
    <x v="5"/>
    <x v="423"/>
    <x v="4"/>
  </r>
  <r>
    <n v="424"/>
    <s v="Drowning -Short animated Film"/>
    <s v="A short film about a gay teenage boy who is bullied to the point where he is willing to commit suicide. Only he can save himself."/>
    <x v="9"/>
    <x v="359"/>
    <x v="2"/>
    <s v="US"/>
    <s v="USD"/>
    <n v="1332748899"/>
    <n v="1327568499"/>
    <b v="0"/>
    <n v="5"/>
    <b v="0"/>
    <s v="film &amp; video/animation"/>
    <n v="4078"/>
    <x v="0"/>
    <x v="5"/>
    <x v="424"/>
    <x v="5"/>
  </r>
  <r>
    <n v="425"/>
    <s v="Patch Bo - Organic toons"/>
    <s v="Support new organic, gluten free cartoon! You'll enjoy this funny story about fruits &amp; vegies and will be able to see new episodes!"/>
    <x v="63"/>
    <x v="360"/>
    <x v="2"/>
    <s v="US"/>
    <s v="USD"/>
    <n v="1448660404"/>
    <n v="1443472804"/>
    <b v="0"/>
    <n v="2"/>
    <b v="0"/>
    <s v="film &amp; video/animation"/>
    <n v="300"/>
    <x v="0"/>
    <x v="5"/>
    <x v="425"/>
    <x v="0"/>
  </r>
  <r>
    <n v="426"/>
    <s v="Dewey Does 110 Animation"/>
    <s v="The first ever, Dewey Does 110 animation, teaches kids good values, how to succeed in life and maintaining a 110% state-of-mind."/>
    <x v="3"/>
    <x v="361"/>
    <x v="2"/>
    <s v="US"/>
    <s v="USD"/>
    <n v="1456851914"/>
    <n v="1454259914"/>
    <b v="0"/>
    <n v="8"/>
    <b v="0"/>
    <s v="film &amp; video/animation"/>
    <n v="1662.5"/>
    <x v="0"/>
    <x v="5"/>
    <x v="426"/>
    <x v="2"/>
  </r>
  <r>
    <n v="427"/>
    <s v="Hard Times Charles Video Book"/>
    <s v="Iâ€™m raising funds to produce a professional Hard Times Charles animated video book, including hiring animators and voice-over talent."/>
    <x v="115"/>
    <x v="117"/>
    <x v="2"/>
    <s v="US"/>
    <s v="USD"/>
    <n v="1445540340"/>
    <n v="1444340940"/>
    <b v="0"/>
    <n v="0"/>
    <b v="0"/>
    <s v="film &amp; video/animation"/>
    <n v="0"/>
    <x v="0"/>
    <x v="5"/>
    <x v="427"/>
    <x v="0"/>
  </r>
  <r>
    <n v="428"/>
    <s v="Little Clay Bible - Zacchaeus"/>
    <s v="Fresh, fun, entertaining Bible stories on YouTube, stop-motion style."/>
    <x v="14"/>
    <x v="362"/>
    <x v="2"/>
    <s v="US"/>
    <s v="USD"/>
    <n v="1402956000"/>
    <n v="1400523845"/>
    <b v="0"/>
    <n v="13"/>
    <b v="0"/>
    <s v="film &amp; video/animation"/>
    <n v="5200"/>
    <x v="0"/>
    <x v="5"/>
    <x v="428"/>
    <x v="3"/>
  </r>
  <r>
    <n v="429"/>
    <s v="THE FUTURE"/>
    <s v="THE FUTURE is a short animated film created entirely by autistic and developmentally disabled artists from the L.A.N.D. program in Brooklyn, New York."/>
    <x v="10"/>
    <x v="117"/>
    <x v="2"/>
    <s v="US"/>
    <s v="USD"/>
    <n v="1259297940"/>
    <n v="1252964282"/>
    <b v="0"/>
    <n v="0"/>
    <b v="0"/>
    <s v="film &amp; video/animation"/>
    <n v="0"/>
    <x v="0"/>
    <x v="5"/>
    <x v="429"/>
    <x v="8"/>
  </r>
  <r>
    <n v="430"/>
    <s v="&quot;I'll Take You Back&quot; Animated Music Video"/>
    <s v="Freddy Flint is creating an animated music video to the new &quot;Buttonpusher&quot; single, &quot;I'll Take You Back&quot;"/>
    <x v="28"/>
    <x v="363"/>
    <x v="2"/>
    <s v="US"/>
    <s v="USD"/>
    <n v="1378866867"/>
    <n v="1377570867"/>
    <b v="0"/>
    <n v="5"/>
    <b v="0"/>
    <s v="film &amp; video/animation"/>
    <n v="480"/>
    <x v="0"/>
    <x v="5"/>
    <x v="430"/>
    <x v="4"/>
  </r>
  <r>
    <n v="431"/>
    <s v="Bump in the road short stop motion animation"/>
    <s v="A short stop motion animated film of a man on his way home when strange goings on start to happen on his journey."/>
    <x v="9"/>
    <x v="364"/>
    <x v="2"/>
    <s v="GB"/>
    <s v="GBP"/>
    <n v="1467752083"/>
    <n v="1465160083"/>
    <b v="0"/>
    <n v="8"/>
    <b v="0"/>
    <s v="film &amp; video/animation"/>
    <n v="5187.5"/>
    <x v="0"/>
    <x v="5"/>
    <x v="431"/>
    <x v="2"/>
  </r>
  <r>
    <n v="432"/>
    <s v="The Zombie Next Door"/>
    <s v="A teenage zombie named Jeff and his mad scientist mother adapt to life in the town of Serendipity, where the supernatural occurs daily."/>
    <x v="12"/>
    <x v="365"/>
    <x v="2"/>
    <s v="US"/>
    <s v="USD"/>
    <n v="1445448381"/>
    <n v="1440264381"/>
    <b v="0"/>
    <n v="8"/>
    <b v="0"/>
    <s v="film &amp; video/animation"/>
    <n v="7125"/>
    <x v="0"/>
    <x v="5"/>
    <x v="432"/>
    <x v="0"/>
  </r>
  <r>
    <n v="433"/>
    <s v="Le Legend of le Dragon Slayers"/>
    <s v="A 3D Animation._x000a_3 Main characters: Josh, Jessie, and Rosa._x000a_Genre: Action/eerie/adventure/suspense_x000a_Setting: Desert ruins/Deep Dungeon"/>
    <x v="9"/>
    <x v="117"/>
    <x v="2"/>
    <s v="US"/>
    <s v="USD"/>
    <n v="1444576022"/>
    <n v="1439392022"/>
    <b v="0"/>
    <n v="0"/>
    <b v="0"/>
    <s v="film &amp; video/animation"/>
    <n v="0"/>
    <x v="0"/>
    <x v="5"/>
    <x v="433"/>
    <x v="0"/>
  </r>
  <r>
    <n v="434"/>
    <s v="Trumpy and Viola take to the Big Apple"/>
    <s v="A campaign to share their love on the silver screen and make possible a street musicianâ€™s dream to play them at the same time."/>
    <x v="30"/>
    <x v="366"/>
    <x v="2"/>
    <s v="US"/>
    <s v="USD"/>
    <n v="1385931702"/>
    <n v="1383076902"/>
    <b v="0"/>
    <n v="2"/>
    <b v="0"/>
    <s v="film &amp; video/animation"/>
    <n v="6250"/>
    <x v="0"/>
    <x v="5"/>
    <x v="434"/>
    <x v="4"/>
  </r>
  <r>
    <n v="435"/>
    <s v="Planet Earth Superheroes"/>
    <s v="Be a part of the Planet Earth Superheroes legacy by supporting the project. Mike and friends gain powers to save endangered animals."/>
    <x v="74"/>
    <x v="158"/>
    <x v="2"/>
    <s v="US"/>
    <s v="USD"/>
    <n v="1379094980"/>
    <n v="1376502980"/>
    <b v="0"/>
    <n v="3"/>
    <b v="0"/>
    <s v="film &amp; video/animation"/>
    <n v="100"/>
    <x v="0"/>
    <x v="5"/>
    <x v="435"/>
    <x v="4"/>
  </r>
  <r>
    <n v="436"/>
    <s v="Blinky"/>
    <s v="Blinky is the story of a naÃ¯ve simpleton who suddenly finds himself struggling to adapt to changes within his environment."/>
    <x v="28"/>
    <x v="117"/>
    <x v="2"/>
    <s v="US"/>
    <s v="USD"/>
    <n v="1375260113"/>
    <n v="1372668113"/>
    <b v="0"/>
    <n v="0"/>
    <b v="0"/>
    <s v="film &amp; video/animation"/>
    <n v="0"/>
    <x v="0"/>
    <x v="5"/>
    <x v="436"/>
    <x v="4"/>
  </r>
  <r>
    <n v="437"/>
    <s v="&quot;Johny and Jasper&quot; educational series"/>
    <s v="This is an educational adventure series for kids about a baby owl and an alien. Physics, science, adventures, drama and joy!"/>
    <x v="39"/>
    <x v="117"/>
    <x v="2"/>
    <s v="CA"/>
    <s v="CAD"/>
    <n v="1475912326"/>
    <n v="1470728326"/>
    <b v="0"/>
    <n v="0"/>
    <b v="0"/>
    <s v="film &amp; video/animation"/>
    <n v="0"/>
    <x v="0"/>
    <x v="5"/>
    <x v="437"/>
    <x v="2"/>
  </r>
  <r>
    <n v="438"/>
    <s v="In Game: The Animated Series"/>
    <s v="As Smyton pushes himself to become respected, he unlocks secrets about himself and the world around him."/>
    <x v="22"/>
    <x v="367"/>
    <x v="2"/>
    <s v="US"/>
    <s v="USD"/>
    <n v="1447830958"/>
    <n v="1445235358"/>
    <b v="0"/>
    <n v="11"/>
    <b v="0"/>
    <s v="film &amp; video/animation"/>
    <n v="17054.5455"/>
    <x v="0"/>
    <x v="5"/>
    <x v="438"/>
    <x v="0"/>
  </r>
  <r>
    <n v="439"/>
    <s v="Starting a cartoon series"/>
    <s v="Hi everyone, I'm trying to begin a cartoon series. It's a show about space bounty hunters and their adventures as they travel around."/>
    <x v="52"/>
    <x v="117"/>
    <x v="2"/>
    <s v="US"/>
    <s v="USD"/>
    <n v="1413569818"/>
    <n v="1412705818"/>
    <b v="0"/>
    <n v="0"/>
    <b v="0"/>
    <s v="film &amp; video/animation"/>
    <n v="0"/>
    <x v="0"/>
    <x v="5"/>
    <x v="439"/>
    <x v="3"/>
  </r>
  <r>
    <n v="440"/>
    <s v="Consumed"/>
    <s v="A stop-motion animation made by a one girl team, with a camera, creativity, and a lot of determination."/>
    <x v="10"/>
    <x v="139"/>
    <x v="2"/>
    <s v="US"/>
    <s v="USD"/>
    <n v="1458859153"/>
    <n v="1456270753"/>
    <b v="0"/>
    <n v="1"/>
    <b v="0"/>
    <s v="film &amp; video/animation"/>
    <n v="500"/>
    <x v="0"/>
    <x v="5"/>
    <x v="440"/>
    <x v="2"/>
  </r>
  <r>
    <n v="441"/>
    <s v="Wolf Squad Lego Stop Motion"/>
    <s v="A group of specialist clones called Wolf Squad are the only clones left after order 66 and are searching the galaxy for survivors!"/>
    <x v="44"/>
    <x v="117"/>
    <x v="2"/>
    <s v="GB"/>
    <s v="GBP"/>
    <n v="1383418996"/>
    <n v="1380826996"/>
    <b v="0"/>
    <n v="0"/>
    <b v="0"/>
    <s v="film &amp; video/animation"/>
    <n v="0"/>
    <x v="0"/>
    <x v="5"/>
    <x v="441"/>
    <x v="4"/>
  </r>
  <r>
    <n v="442"/>
    <s v="The Paranormal Idiot"/>
    <s v="Doomsday is here"/>
    <x v="73"/>
    <x v="368"/>
    <x v="2"/>
    <s v="US"/>
    <s v="USD"/>
    <n v="1424380783"/>
    <n v="1421788783"/>
    <b v="0"/>
    <n v="17"/>
    <b v="0"/>
    <s v="film &amp; video/animation"/>
    <n v="39358.823499999999"/>
    <x v="0"/>
    <x v="5"/>
    <x v="442"/>
    <x v="0"/>
  </r>
  <r>
    <n v="443"/>
    <s v="Bad Teddy Studios"/>
    <s v="We love cartoons!! We want to make more but it costs money to so. Be apart of your daily dose of WTF!?! Pledge now!!"/>
    <x v="3"/>
    <x v="115"/>
    <x v="2"/>
    <s v="CA"/>
    <s v="CAD"/>
    <n v="1391991701"/>
    <n v="1389399701"/>
    <b v="0"/>
    <n v="2"/>
    <b v="0"/>
    <s v="film &amp; video/animation"/>
    <n v="500"/>
    <x v="0"/>
    <x v="5"/>
    <x v="443"/>
    <x v="3"/>
  </r>
  <r>
    <n v="444"/>
    <s v="Discovering the Other Woman"/>
    <s v="An upcoming animated web sitcom series centered around dealing with life, love, and relationships."/>
    <x v="28"/>
    <x v="155"/>
    <x v="2"/>
    <s v="US"/>
    <s v="USD"/>
    <n v="1329342361"/>
    <n v="1324158361"/>
    <b v="0"/>
    <n v="1"/>
    <b v="0"/>
    <s v="film &amp; video/animation"/>
    <n v="5000"/>
    <x v="0"/>
    <x v="5"/>
    <x v="444"/>
    <x v="6"/>
  </r>
  <r>
    <n v="445"/>
    <s v="Shutupsystems.com Innapropriate Cartoon and Comics Dvd set"/>
    <s v="We're ready to officially launch our website with a collectable dvd and comic package. Three shows and a double comic."/>
    <x v="127"/>
    <x v="369"/>
    <x v="2"/>
    <s v="US"/>
    <s v="USD"/>
    <n v="1432195375"/>
    <n v="1430899375"/>
    <b v="0"/>
    <n v="2"/>
    <b v="0"/>
    <s v="film &amp; video/animation"/>
    <n v="100"/>
    <x v="0"/>
    <x v="5"/>
    <x v="445"/>
    <x v="0"/>
  </r>
  <r>
    <n v="446"/>
    <s v="DisChord"/>
    <s v="A faith based animated short. (The same guy who said a picture is worth a thousand words also said a cartoon is worth two thousand.)"/>
    <x v="124"/>
    <x v="370"/>
    <x v="2"/>
    <s v="US"/>
    <s v="USD"/>
    <n v="1425434420"/>
    <n v="1422842420"/>
    <b v="0"/>
    <n v="16"/>
    <b v="0"/>
    <s v="film &amp; video/animation"/>
    <n v="4787.5"/>
    <x v="0"/>
    <x v="5"/>
    <x v="446"/>
    <x v="0"/>
  </r>
  <r>
    <n v="447"/>
    <s v="Fat Rich Bastards Animated videos"/>
    <s v="10 tracks have been professionally recorded by CGI supergroup, The Fat Rich Bastards. Funding required for 10 animated music videos."/>
    <x v="11"/>
    <x v="139"/>
    <x v="2"/>
    <s v="GB"/>
    <s v="GBP"/>
    <n v="1364041163"/>
    <n v="1361884763"/>
    <b v="0"/>
    <n v="1"/>
    <b v="0"/>
    <s v="film &amp; video/animation"/>
    <n v="500"/>
    <x v="0"/>
    <x v="5"/>
    <x v="447"/>
    <x v="4"/>
  </r>
  <r>
    <n v="448"/>
    <s v="The Last Mice"/>
    <s v="Max is a pessimistic mouse, always fantasizing about the end of the world. In The Last Mice, Max's fantasy becomes a real nightmare."/>
    <x v="30"/>
    <x v="371"/>
    <x v="2"/>
    <s v="US"/>
    <s v="USD"/>
    <n v="1400091095"/>
    <n v="1398363095"/>
    <b v="0"/>
    <n v="4"/>
    <b v="0"/>
    <s v="film &amp; video/animation"/>
    <n v="2050.25"/>
    <x v="0"/>
    <x v="5"/>
    <x v="448"/>
    <x v="3"/>
  </r>
  <r>
    <n v="449"/>
    <s v="Shell &amp; Paddy"/>
    <s v="Shell &amp; Paddy is a 2D animation cartoon with 4 minutes of slapstick surreal humour staring two animal characters in weird, wacky world."/>
    <x v="13"/>
    <x v="372"/>
    <x v="2"/>
    <s v="GB"/>
    <s v="GBP"/>
    <n v="1382017085"/>
    <n v="1379425085"/>
    <b v="0"/>
    <n v="5"/>
    <b v="0"/>
    <s v="film &amp; video/animation"/>
    <n v="900"/>
    <x v="0"/>
    <x v="5"/>
    <x v="449"/>
    <x v="4"/>
  </r>
  <r>
    <n v="450"/>
    <s v="DreamAfrica"/>
    <s v="Why do the moon and stars receive their light from the sun? Africa has a story to tell. Ananse and Kweku appear in this great folktale."/>
    <x v="63"/>
    <x v="373"/>
    <x v="2"/>
    <s v="US"/>
    <s v="USD"/>
    <n v="1392417800"/>
    <n v="1389825800"/>
    <b v="0"/>
    <n v="7"/>
    <b v="0"/>
    <s v="film &amp; video/animation"/>
    <n v="5657.1428999999998"/>
    <x v="0"/>
    <x v="5"/>
    <x v="450"/>
    <x v="3"/>
  </r>
  <r>
    <n v="451"/>
    <s v="The Gangbangers"/>
    <s v="This comedy follows two devils who discover a magical boombox to become musicians after an 80s rapture enchants earth with fairy-tales."/>
    <x v="22"/>
    <x v="117"/>
    <x v="2"/>
    <s v="US"/>
    <s v="USD"/>
    <n v="1390669791"/>
    <n v="1388077791"/>
    <b v="0"/>
    <n v="0"/>
    <b v="0"/>
    <s v="film &amp; video/animation"/>
    <n v="0"/>
    <x v="0"/>
    <x v="5"/>
    <x v="451"/>
    <x v="4"/>
  </r>
  <r>
    <n v="452"/>
    <s v="Lost in the Shadows"/>
    <s v="A man must find his way out of the depths of the shadows by using the aid of a little girl."/>
    <x v="47"/>
    <x v="374"/>
    <x v="2"/>
    <s v="US"/>
    <s v="USD"/>
    <n v="1431536015"/>
    <n v="1428944015"/>
    <b v="0"/>
    <n v="12"/>
    <b v="0"/>
    <s v="film &amp; video/animation"/>
    <n v="4000"/>
    <x v="0"/>
    <x v="5"/>
    <x v="452"/>
    <x v="0"/>
  </r>
  <r>
    <n v="453"/>
    <s v="Jamboni Brothers Pizza Pilot"/>
    <s v="A 7 minute broadcast-quality web pilot (in 3D animation) of Jamboni Brothers Pizza {the ultimate goal being a cartoon TV series}."/>
    <x v="128"/>
    <x v="375"/>
    <x v="2"/>
    <s v="US"/>
    <s v="USD"/>
    <n v="1424375279"/>
    <n v="1422992879"/>
    <b v="0"/>
    <n v="2"/>
    <b v="0"/>
    <s v="film &amp; video/animation"/>
    <n v="1300"/>
    <x v="0"/>
    <x v="5"/>
    <x v="453"/>
    <x v="0"/>
  </r>
  <r>
    <n v="454"/>
    <s v="Super Hi-Speed Road Strikers"/>
    <s v="Itâ€™s an Action/Adventure Anime for The Yuusha Brave series, G1 Transformer, and the Fast and the Furious Fans!"/>
    <x v="3"/>
    <x v="376"/>
    <x v="2"/>
    <s v="US"/>
    <s v="USD"/>
    <n v="1417007640"/>
    <n v="1414343571"/>
    <b v="0"/>
    <n v="5"/>
    <b v="0"/>
    <s v="film &amp; video/animation"/>
    <n v="1640"/>
    <x v="0"/>
    <x v="5"/>
    <x v="454"/>
    <x v="3"/>
  </r>
  <r>
    <n v="455"/>
    <s v="The FunBunch Cartoon!!!"/>
    <s v="Goal The FunBunch characters animated on TV: Fun entertainment for kids just like other authors before us (ex.Arthur,Clifford,Dr Seuss)"/>
    <x v="99"/>
    <x v="372"/>
    <x v="2"/>
    <s v="US"/>
    <s v="USD"/>
    <n v="1334622660"/>
    <n v="1330733022"/>
    <b v="0"/>
    <n v="2"/>
    <b v="0"/>
    <s v="film &amp; video/animation"/>
    <n v="2250"/>
    <x v="0"/>
    <x v="5"/>
    <x v="455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x v="129"/>
    <x v="377"/>
    <x v="2"/>
    <s v="US"/>
    <s v="USD"/>
    <n v="1382414340"/>
    <n v="1380559201"/>
    <b v="0"/>
    <n v="3"/>
    <b v="0"/>
    <s v="film &amp; video/animation"/>
    <n v="2033.3333"/>
    <x v="0"/>
    <x v="5"/>
    <x v="456"/>
    <x v="4"/>
  </r>
  <r>
    <n v="457"/>
    <s v="phenix heart 3D animation"/>
    <s v="from my photo work, pyro techniques, aqua technitque and more , i will take the pricipale personnage to the lost land of phenix where ."/>
    <x v="22"/>
    <x v="117"/>
    <x v="2"/>
    <s v="CA"/>
    <s v="CAD"/>
    <n v="1408213512"/>
    <n v="1405621512"/>
    <b v="0"/>
    <n v="0"/>
    <b v="0"/>
    <s v="film &amp; video/animation"/>
    <n v="0"/>
    <x v="0"/>
    <x v="5"/>
    <x v="457"/>
    <x v="3"/>
  </r>
  <r>
    <n v="458"/>
    <s v="DE_dust2: Hacker's Wrath"/>
    <s v="An animated parody of the game, Counter-Strike. The sequel to the very popular Counter-Strike: DE_dust2. Hacker is back!"/>
    <x v="3"/>
    <x v="378"/>
    <x v="2"/>
    <s v="GB"/>
    <s v="GBP"/>
    <n v="1368550060"/>
    <n v="1365958060"/>
    <b v="0"/>
    <n v="49"/>
    <b v="0"/>
    <s v="film &amp; video/animation"/>
    <n v="1675.5101999999999"/>
    <x v="0"/>
    <x v="5"/>
    <x v="458"/>
    <x v="4"/>
  </r>
  <r>
    <n v="459"/>
    <s v="Little Lamb Kidz - multi-faith characters in their 1st DVD"/>
    <s v="Little Lamb Kidz is a first of its kind set of multi-faith children's characters that will come to life in this 21 minute animated DVD."/>
    <x v="130"/>
    <x v="379"/>
    <x v="2"/>
    <s v="US"/>
    <s v="USD"/>
    <n v="1321201327"/>
    <n v="1316013727"/>
    <b v="0"/>
    <n v="1"/>
    <b v="0"/>
    <s v="film &amp; video/animation"/>
    <n v="2500"/>
    <x v="0"/>
    <x v="5"/>
    <x v="459"/>
    <x v="6"/>
  </r>
  <r>
    <n v="460"/>
    <s v="Darwin's Kiss"/>
    <s v="An animated web series about biological evolution gone haywire."/>
    <x v="0"/>
    <x v="379"/>
    <x v="2"/>
    <s v="US"/>
    <s v="USD"/>
    <n v="1401595200"/>
    <n v="1398862875"/>
    <b v="0"/>
    <n v="2"/>
    <b v="0"/>
    <s v="film &amp; video/animation"/>
    <n v="1250"/>
    <x v="0"/>
    <x v="5"/>
    <x v="460"/>
    <x v="3"/>
  </r>
  <r>
    <n v="461"/>
    <s v="Machinima film project : Open 24/7"/>
    <s v="A machinima based film, displaying the effects of todays financial crisis the world faces, and the explossive consequences it carries."/>
    <x v="131"/>
    <x v="117"/>
    <x v="2"/>
    <s v="GB"/>
    <s v="GBP"/>
    <n v="1370204367"/>
    <n v="1368476367"/>
    <b v="0"/>
    <n v="0"/>
    <b v="0"/>
    <s v="film &amp; video/animation"/>
    <n v="0"/>
    <x v="0"/>
    <x v="5"/>
    <x v="461"/>
    <x v="4"/>
  </r>
  <r>
    <n v="462"/>
    <s v="THE FORGOTTEN LAND"/>
    <s v="A prince who becomes a slave, suffers of amnesia far away from his land. Slowly he recovers memory and returns where all started."/>
    <x v="57"/>
    <x v="117"/>
    <x v="2"/>
    <s v="US"/>
    <s v="USD"/>
    <n v="1312945341"/>
    <n v="1307761341"/>
    <b v="0"/>
    <n v="0"/>
    <b v="0"/>
    <s v="film &amp; video/animation"/>
    <n v="0"/>
    <x v="0"/>
    <x v="5"/>
    <x v="462"/>
    <x v="6"/>
  </r>
  <r>
    <n v="463"/>
    <s v="Tuskegee Redtails"/>
    <s v="Depicts the contribution the Tuskegee airmen made in certain historical events that helped turn the tide in World War II."/>
    <x v="56"/>
    <x v="380"/>
    <x v="2"/>
    <s v="US"/>
    <s v="USD"/>
    <n v="1316883753"/>
    <n v="1311699753"/>
    <b v="0"/>
    <n v="11"/>
    <b v="0"/>
    <s v="film &amp; video/animation"/>
    <n v="11363.636399999999"/>
    <x v="0"/>
    <x v="5"/>
    <x v="463"/>
    <x v="6"/>
  </r>
  <r>
    <n v="464"/>
    <s v="PokÃ©Movie - A PokÃ©monâ„¢ school project"/>
    <s v="We are three students that want to make a short PokÃ©mon movie as a school project!"/>
    <x v="132"/>
    <x v="116"/>
    <x v="2"/>
    <s v="DE"/>
    <s v="EUR"/>
    <n v="1463602935"/>
    <n v="1461874935"/>
    <b v="0"/>
    <n v="1"/>
    <b v="0"/>
    <s v="film &amp; video/animation"/>
    <n v="100"/>
    <x v="0"/>
    <x v="5"/>
    <x v="464"/>
    <x v="2"/>
  </r>
  <r>
    <n v="465"/>
    <s v="&quot;Amp&quot; A Story About a Robot"/>
    <s v="&quot;Amp&quot; is a short film about a robot with needs."/>
    <x v="133"/>
    <x v="381"/>
    <x v="2"/>
    <s v="US"/>
    <s v="USD"/>
    <n v="1403837574"/>
    <n v="1402455174"/>
    <b v="0"/>
    <n v="8"/>
    <b v="0"/>
    <s v="film &amp; video/animation"/>
    <n v="1725"/>
    <x v="0"/>
    <x v="5"/>
    <x v="465"/>
    <x v="3"/>
  </r>
  <r>
    <n v="466"/>
    <s v="The Legend Of The Crimson Knight"/>
    <s v="(Working storyboard for animated project) A multi-generational Knight that wages war on criminals and corrupt governments"/>
    <x v="3"/>
    <x v="382"/>
    <x v="2"/>
    <s v="US"/>
    <s v="USD"/>
    <n v="1347057464"/>
    <n v="1344465464"/>
    <b v="0"/>
    <n v="5"/>
    <b v="0"/>
    <s v="film &amp; video/animation"/>
    <n v="1520"/>
    <x v="0"/>
    <x v="5"/>
    <x v="466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x v="22"/>
    <x v="383"/>
    <x v="2"/>
    <s v="US"/>
    <s v="USD"/>
    <n v="1348849134"/>
    <n v="1344961134"/>
    <b v="0"/>
    <n v="39"/>
    <b v="0"/>
    <s v="film &amp; video/animation"/>
    <n v="11064.1026"/>
    <x v="0"/>
    <x v="5"/>
    <x v="467"/>
    <x v="5"/>
  </r>
  <r>
    <n v="468"/>
    <s v="Storyville: Return of the Vodou Queen"/>
    <s v="After the devastation of a massive Hurricane, main character that has strong's ties to the city returns to find everything in ruins. As"/>
    <x v="51"/>
    <x v="117"/>
    <x v="2"/>
    <s v="US"/>
    <s v="USD"/>
    <n v="1341978665"/>
    <n v="1336795283"/>
    <b v="0"/>
    <n v="0"/>
    <b v="0"/>
    <s v="film &amp; video/animation"/>
    <n v="0"/>
    <x v="0"/>
    <x v="5"/>
    <x v="468"/>
    <x v="5"/>
  </r>
  <r>
    <n v="469"/>
    <s v="Dreamland PERSONALISED Animated Shorts Film"/>
    <s v="Create a personalised animation film using your child's name and photo."/>
    <x v="12"/>
    <x v="117"/>
    <x v="2"/>
    <s v="GB"/>
    <s v="GBP"/>
    <n v="1409960724"/>
    <n v="1404776724"/>
    <b v="0"/>
    <n v="0"/>
    <b v="0"/>
    <s v="film &amp; video/animation"/>
    <n v="0"/>
    <x v="0"/>
    <x v="5"/>
    <x v="469"/>
    <x v="3"/>
  </r>
  <r>
    <n v="470"/>
    <s v="Glippets: The Aliens next door -  Animation from Comic Strip"/>
    <s v="Glippets is a fun comic strip and animation that features cute aliens taking up residence next door!   See the strip at glippets.com"/>
    <x v="10"/>
    <x v="152"/>
    <x v="2"/>
    <s v="US"/>
    <s v="USD"/>
    <n v="1389844800"/>
    <n v="1385524889"/>
    <b v="0"/>
    <n v="2"/>
    <b v="0"/>
    <s v="film &amp; video/animation"/>
    <n v="2550"/>
    <x v="0"/>
    <x v="5"/>
    <x v="470"/>
    <x v="4"/>
  </r>
  <r>
    <n v="471"/>
    <s v="Red Origins"/>
    <s v="Three kids try to stop Mazi Mbe's plan to restore Africa to its original state where Tricksters &amp; Spirits ruled_x000a_and Juju was law."/>
    <x v="56"/>
    <x v="384"/>
    <x v="2"/>
    <s v="US"/>
    <s v="USD"/>
    <n v="1397924379"/>
    <n v="1394039979"/>
    <b v="0"/>
    <n v="170"/>
    <b v="0"/>
    <s v="film &amp; video/animation"/>
    <n v="3847.6471000000001"/>
    <x v="0"/>
    <x v="5"/>
    <x v="471"/>
    <x v="3"/>
  </r>
  <r>
    <n v="472"/>
    <s v="3D Animation Story of an Ancient Hero: Fly Forward"/>
    <s v="The animated film &quot;Fly Forward&quot; is an original story which humorously describes the life experiences of the Hero A-Fei in his Childhood"/>
    <x v="134"/>
    <x v="385"/>
    <x v="2"/>
    <s v="US"/>
    <s v="USD"/>
    <n v="1408831718"/>
    <n v="1406239718"/>
    <b v="0"/>
    <n v="5"/>
    <b v="0"/>
    <s v="film &amp; video/animation"/>
    <n v="2820"/>
    <x v="0"/>
    <x v="5"/>
    <x v="472"/>
    <x v="3"/>
  </r>
  <r>
    <n v="473"/>
    <s v="QUANTUM KIDZ - 3D animated pilot - THE ULTIMATE GOAL"/>
    <s v="Quantum Kidz follows a young girlâ€™s journey becoming a superhero and dealing with alien threats against the Earth!"/>
    <x v="11"/>
    <x v="386"/>
    <x v="2"/>
    <s v="US"/>
    <s v="USD"/>
    <n v="1410972319"/>
    <n v="1408380319"/>
    <b v="0"/>
    <n v="14"/>
    <b v="0"/>
    <s v="film &amp; video/animation"/>
    <n v="6150"/>
    <x v="0"/>
    <x v="5"/>
    <x v="473"/>
    <x v="3"/>
  </r>
  <r>
    <n v="474"/>
    <s v="TAO Mr. Fantastic!!"/>
    <s v="Time travel the light Mr. Fantastic!  Spin the dimensions toward other continuums and worlds.  Hold onto your panties."/>
    <x v="126"/>
    <x v="116"/>
    <x v="2"/>
    <s v="US"/>
    <s v="USD"/>
    <n v="1487318029"/>
    <n v="1484726029"/>
    <b v="0"/>
    <n v="1"/>
    <b v="0"/>
    <s v="film &amp; video/animation"/>
    <n v="100"/>
    <x v="0"/>
    <x v="5"/>
    <x v="474"/>
    <x v="1"/>
  </r>
  <r>
    <n v="475"/>
    <s v="Tropiki-Meet the Tikis animated/cartoon series-Monkey Tiki"/>
    <s v="Tropiki-Meet the Tikis-childrens animated/cartoon series.Fun  cartoon shorts with quirky humor and a positive uplifting message"/>
    <x v="13"/>
    <x v="117"/>
    <x v="2"/>
    <s v="US"/>
    <s v="USD"/>
    <n v="1430877843"/>
    <n v="1428285843"/>
    <b v="0"/>
    <n v="0"/>
    <b v="0"/>
    <s v="film &amp; video/animation"/>
    <n v="0"/>
    <x v="0"/>
    <x v="5"/>
    <x v="475"/>
    <x v="0"/>
  </r>
  <r>
    <n v="476"/>
    <s v="Sight Word Music Videos"/>
    <s v="Animated Music Videos that teach kids how to read."/>
    <x v="135"/>
    <x v="387"/>
    <x v="2"/>
    <s v="US"/>
    <s v="USD"/>
    <n v="1401767940"/>
    <n v="1398727441"/>
    <b v="0"/>
    <n v="124"/>
    <b v="0"/>
    <s v="film &amp; video/animation"/>
    <n v="3956.9274"/>
    <x v="0"/>
    <x v="5"/>
    <x v="476"/>
    <x v="3"/>
  </r>
  <r>
    <n v="477"/>
    <s v="Hymn of Unity"/>
    <s v="A Comedy-drama animation revolving around a man who finds a problematic pair of headphones that literally take over his whole life."/>
    <x v="15"/>
    <x v="117"/>
    <x v="2"/>
    <s v="US"/>
    <s v="USD"/>
    <n v="1337371334"/>
    <n v="1332187334"/>
    <b v="0"/>
    <n v="0"/>
    <b v="0"/>
    <s v="film &amp; video/animation"/>
    <n v="0"/>
    <x v="0"/>
    <x v="5"/>
    <x v="477"/>
    <x v="5"/>
  </r>
  <r>
    <n v="478"/>
    <s v="BABY HUEY IN A FEATURE FILM /  &quot;LUCKY DUCK&quot;"/>
    <s v="this is an animated full length film of an old classic with new life to it. That gigantic and naive duckling we all love  ."/>
    <x v="3"/>
    <x v="117"/>
    <x v="2"/>
    <s v="US"/>
    <s v="USD"/>
    <n v="1427921509"/>
    <n v="1425333109"/>
    <b v="0"/>
    <n v="0"/>
    <b v="0"/>
    <s v="film &amp; video/animation"/>
    <n v="0"/>
    <x v="0"/>
    <x v="5"/>
    <x v="478"/>
    <x v="0"/>
  </r>
  <r>
    <n v="479"/>
    <s v="Harvard Math 55A and Stanford Math 51H Animated!"/>
    <s v="ANIMATING the most INFAMOUS Math Courses in America and TRANSLATING them for the mathematical underdog!"/>
    <x v="36"/>
    <x v="388"/>
    <x v="2"/>
    <s v="US"/>
    <s v="USD"/>
    <n v="1416566835"/>
    <n v="1411379235"/>
    <b v="0"/>
    <n v="55"/>
    <b v="0"/>
    <s v="film &amp; video/animation"/>
    <n v="8880"/>
    <x v="0"/>
    <x v="5"/>
    <x v="479"/>
    <x v="3"/>
  </r>
  <r>
    <n v="480"/>
    <s v="The CafÃ©"/>
    <s v="To court his muse, an artist must first outsmart her dog.  A short animated film collaboration by Dana and Terrence Masson."/>
    <x v="79"/>
    <x v="389"/>
    <x v="2"/>
    <s v="US"/>
    <s v="USD"/>
    <n v="1376049615"/>
    <n v="1373457615"/>
    <b v="0"/>
    <n v="140"/>
    <b v="0"/>
    <s v="film &amp; video/animation"/>
    <n v="5545.7142999999996"/>
    <x v="0"/>
    <x v="5"/>
    <x v="480"/>
    <x v="4"/>
  </r>
  <r>
    <n v="481"/>
    <s v="ERA"/>
    <s v="The year is 2043. Test subject David Beck has been augmented with psychokinetic abilities. He uses his newfound gifts to thwart evil."/>
    <x v="11"/>
    <x v="390"/>
    <x v="2"/>
    <s v="US"/>
    <s v="USD"/>
    <n v="1349885289"/>
    <n v="1347293289"/>
    <b v="0"/>
    <n v="21"/>
    <b v="0"/>
    <s v="film &amp; video/animation"/>
    <n v="8714.2857000000004"/>
    <x v="0"/>
    <x v="5"/>
    <x v="481"/>
    <x v="5"/>
  </r>
  <r>
    <n v="482"/>
    <s v="Animated Stand-up Routines Shenanigans"/>
    <s v="Help me quit my day job and also create animated Stand-up routines from local up and coming comedians."/>
    <x v="3"/>
    <x v="115"/>
    <x v="2"/>
    <s v="US"/>
    <s v="USD"/>
    <n v="1460644440"/>
    <n v="1458336690"/>
    <b v="0"/>
    <n v="1"/>
    <b v="0"/>
    <s v="film &amp; video/animation"/>
    <n v="1000"/>
    <x v="0"/>
    <x v="5"/>
    <x v="482"/>
    <x v="2"/>
  </r>
  <r>
    <n v="483"/>
    <s v="Misri Bunch: Names of Allah series 2"/>
    <s v="Help to fund a children's animation Series. Teaching good morals and conduct. Also includes simplified teachings about Islam and Allah."/>
    <x v="36"/>
    <x v="391"/>
    <x v="2"/>
    <s v="GB"/>
    <s v="GBP"/>
    <n v="1359434672"/>
    <n v="1354250672"/>
    <b v="0"/>
    <n v="147"/>
    <b v="0"/>
    <s v="film &amp; video/animation"/>
    <n v="5122.4489999999996"/>
    <x v="0"/>
    <x v="5"/>
    <x v="483"/>
    <x v="5"/>
  </r>
  <r>
    <n v="484"/>
    <s v="The Diddlys &quot;Steam powered Superheroes&quot;"/>
    <s v="The Diddlys are steam powered superheroes,transforming into spaceships,submarines or whatever it takes to complete their secret mission"/>
    <x v="58"/>
    <x v="392"/>
    <x v="2"/>
    <s v="GB"/>
    <s v="GBP"/>
    <n v="1446766372"/>
    <n v="1443220372"/>
    <b v="0"/>
    <n v="11"/>
    <b v="0"/>
    <s v="film &amp; video/animation"/>
    <n v="1354.5454999999999"/>
    <x v="0"/>
    <x v="5"/>
    <x v="484"/>
    <x v="0"/>
  </r>
  <r>
    <n v="485"/>
    <s v="The Lighthouse and the Lock cartoon - funny stuff for kids."/>
    <s v="Last few days to make this toon a reality! 5 funny toons for YOU! See the pilot episode here!"/>
    <x v="136"/>
    <x v="393"/>
    <x v="2"/>
    <s v="GB"/>
    <s v="GBP"/>
    <n v="1368792499"/>
    <n v="1366200499"/>
    <b v="0"/>
    <n v="125"/>
    <b v="0"/>
    <s v="film &amp; video/animation"/>
    <n v="6652.0079999999998"/>
    <x v="0"/>
    <x v="5"/>
    <x v="485"/>
    <x v="4"/>
  </r>
  <r>
    <n v="486"/>
    <s v="'WORLD FRIENDS' - Changing the way children learn and play !"/>
    <s v="&quot;Today's Toys Build Tomorrow&quot;  A feature film backed major toy project. Children learn about life while they play and have fun."/>
    <x v="137"/>
    <x v="155"/>
    <x v="2"/>
    <s v="AU"/>
    <s v="AUD"/>
    <n v="1401662239"/>
    <n v="1399070239"/>
    <b v="0"/>
    <n v="1"/>
    <b v="0"/>
    <s v="film &amp; video/animation"/>
    <n v="5000"/>
    <x v="0"/>
    <x v="5"/>
    <x v="486"/>
    <x v="3"/>
  </r>
  <r>
    <n v="487"/>
    <s v="The Adventures of Daryl and Straight Man"/>
    <s v="Hey everyone we are producing a new show called The Adventures of Daryl and Straight Man. It is an animated comedy web series."/>
    <x v="63"/>
    <x v="117"/>
    <x v="2"/>
    <s v="CA"/>
    <s v="CAD"/>
    <n v="1482678994"/>
    <n v="1477491394"/>
    <b v="0"/>
    <n v="0"/>
    <b v="0"/>
    <s v="film &amp; video/animation"/>
    <n v="0"/>
    <x v="0"/>
    <x v="5"/>
    <x v="487"/>
    <x v="2"/>
  </r>
  <r>
    <n v="488"/>
    <s v="City Animals independent cartoon series"/>
    <s v="When humans left the earth, the animals took over the city. What could go wrong? Well...everything!"/>
    <x v="14"/>
    <x v="117"/>
    <x v="2"/>
    <s v="US"/>
    <s v="USD"/>
    <n v="1483924700"/>
    <n v="1481332700"/>
    <b v="0"/>
    <n v="0"/>
    <b v="0"/>
    <s v="film &amp; video/animation"/>
    <n v="0"/>
    <x v="0"/>
    <x v="5"/>
    <x v="488"/>
    <x v="2"/>
  </r>
  <r>
    <n v="489"/>
    <s v="THE GUINEAS SHOW"/>
    <s v="Help America's favorite dysfunctional immigrant family THE GUINEAS launch the first season of their animated web series."/>
    <x v="138"/>
    <x v="394"/>
    <x v="2"/>
    <s v="US"/>
    <s v="USD"/>
    <n v="1325763180"/>
    <n v="1323084816"/>
    <b v="0"/>
    <n v="3"/>
    <b v="0"/>
    <s v="film &amp; video/animation"/>
    <n v="7166.6666999999998"/>
    <x v="0"/>
    <x v="5"/>
    <x v="489"/>
    <x v="6"/>
  </r>
  <r>
    <n v="490"/>
    <s v="PROJECT IS CANCELLED"/>
    <s v="Cancelled"/>
    <x v="28"/>
    <x v="117"/>
    <x v="2"/>
    <s v="US"/>
    <s v="USD"/>
    <n v="1345677285"/>
    <n v="1343085285"/>
    <b v="0"/>
    <n v="0"/>
    <b v="0"/>
    <s v="film &amp; video/animation"/>
    <n v="0"/>
    <x v="0"/>
    <x v="5"/>
    <x v="490"/>
    <x v="5"/>
  </r>
  <r>
    <n v="491"/>
    <s v="Guess What? Gus"/>
    <s v="&quot;Guess What? Gus&quot; is a magical animated comedy that follow a new kid who playful antics for attention make the news."/>
    <x v="3"/>
    <x v="117"/>
    <x v="2"/>
    <s v="US"/>
    <s v="USD"/>
    <n v="1453937699"/>
    <n v="1451345699"/>
    <b v="0"/>
    <n v="0"/>
    <b v="0"/>
    <s v="film &amp; video/animation"/>
    <n v="0"/>
    <x v="0"/>
    <x v="5"/>
    <x v="491"/>
    <x v="0"/>
  </r>
  <r>
    <n v="492"/>
    <s v="Project: eXelcius - Next Generation Movie"/>
    <s v="This project aims to create a 3D animated movie that is created by it's fans, it's content and plot will be driven by it's followers."/>
    <x v="139"/>
    <x v="117"/>
    <x v="2"/>
    <s v="SE"/>
    <s v="SEK"/>
    <n v="1476319830"/>
    <n v="1471135830"/>
    <b v="0"/>
    <n v="0"/>
    <b v="0"/>
    <s v="film &amp; video/animation"/>
    <n v="0"/>
    <x v="0"/>
    <x v="5"/>
    <x v="492"/>
    <x v="2"/>
  </r>
  <r>
    <n v="493"/>
    <s v="Joc Barrera The Chupacabra Hunter"/>
    <s v="The Chupacabra is not a myth and one man is on a mission to prove its existence no matter what, his name is Joc Barrera."/>
    <x v="11"/>
    <x v="117"/>
    <x v="2"/>
    <s v="GB"/>
    <s v="GBP"/>
    <n v="1432142738"/>
    <n v="1429550738"/>
    <b v="0"/>
    <n v="0"/>
    <b v="0"/>
    <s v="film &amp; video/animation"/>
    <n v="0"/>
    <x v="0"/>
    <x v="5"/>
    <x v="493"/>
    <x v="0"/>
  </r>
  <r>
    <n v="494"/>
    <s v="The Grigori"/>
    <s v="Angels come to Earth in human disguise to deceive mankind, rule the Earth as gods, create a hybrid army &amp; destroy all who oppose them."/>
    <x v="22"/>
    <x v="395"/>
    <x v="2"/>
    <s v="US"/>
    <s v="USD"/>
    <n v="1404356400"/>
    <n v="1402343765"/>
    <b v="0"/>
    <n v="3"/>
    <b v="0"/>
    <s v="film &amp; video/animation"/>
    <n v="1033.3333"/>
    <x v="0"/>
    <x v="5"/>
    <x v="494"/>
    <x v="3"/>
  </r>
  <r>
    <n v="495"/>
    <s v="Average Heroes pilot"/>
    <s v="two friends set out to conquer and reach the level cap of the quest watch, how will they do it when they're 2 teenage idiots"/>
    <x v="39"/>
    <x v="117"/>
    <x v="2"/>
    <s v="US"/>
    <s v="USD"/>
    <n v="1437076305"/>
    <n v="1434484305"/>
    <b v="0"/>
    <n v="0"/>
    <b v="0"/>
    <s v="film &amp; video/animation"/>
    <n v="0"/>
    <x v="0"/>
    <x v="5"/>
    <x v="495"/>
    <x v="0"/>
  </r>
  <r>
    <n v="496"/>
    <s v="Airships and Anatasia: The Movie"/>
    <s v="The movie is about the adventures of Ethan, Danna, The mysterious inventor and more."/>
    <x v="127"/>
    <x v="116"/>
    <x v="2"/>
    <s v="US"/>
    <s v="USD"/>
    <n v="1392070874"/>
    <n v="1386886874"/>
    <b v="0"/>
    <n v="1"/>
    <b v="0"/>
    <s v="film &amp; video/animation"/>
    <n v="100"/>
    <x v="0"/>
    <x v="5"/>
    <x v="496"/>
    <x v="4"/>
  </r>
  <r>
    <n v="497"/>
    <s v="Galaxy Probe Kids"/>
    <s v="live-action/animated series pilot."/>
    <x v="140"/>
    <x v="134"/>
    <x v="2"/>
    <s v="US"/>
    <s v="USD"/>
    <n v="1419483600"/>
    <n v="1414889665"/>
    <b v="0"/>
    <n v="3"/>
    <b v="0"/>
    <s v="film &amp; video/animation"/>
    <n v="1000"/>
    <x v="0"/>
    <x v="5"/>
    <x v="497"/>
    <x v="3"/>
  </r>
  <r>
    <n v="498"/>
    <s v="ANGAL TENTARA and The Root of All Evil"/>
    <s v="AT is an Interactive Animation made for the iPad where the user becomes part of the story. It's a fantastic journey of discovery!"/>
    <x v="141"/>
    <x v="396"/>
    <x v="2"/>
    <s v="US"/>
    <s v="USD"/>
    <n v="1324664249"/>
    <n v="1321035449"/>
    <b v="0"/>
    <n v="22"/>
    <b v="0"/>
    <s v="film &amp; video/animation"/>
    <n v="13609.090899999999"/>
    <x v="0"/>
    <x v="5"/>
    <x v="498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x v="22"/>
    <x v="397"/>
    <x v="2"/>
    <s v="US"/>
    <s v="USD"/>
    <n v="1255381140"/>
    <n v="1250630968"/>
    <b v="0"/>
    <n v="26"/>
    <b v="0"/>
    <s v="film &amp; video/animation"/>
    <n v="7346.1538"/>
    <x v="0"/>
    <x v="5"/>
    <x v="499"/>
    <x v="8"/>
  </r>
  <r>
    <n v="500"/>
    <s v="Stephen Colbert animated video"/>
    <s v="This animated dark comedy video highlights Stephen Colbert as a super hero-like figure within a corrupt and sinister world manipulated by the media."/>
    <x v="115"/>
    <x v="394"/>
    <x v="2"/>
    <s v="US"/>
    <s v="USD"/>
    <n v="1273356960"/>
    <n v="1268255751"/>
    <b v="0"/>
    <n v="4"/>
    <b v="0"/>
    <s v="film &amp; video/animation"/>
    <n v="5375"/>
    <x v="0"/>
    <x v="5"/>
    <x v="500"/>
    <x v="7"/>
  </r>
  <r>
    <n v="501"/>
    <s v="World War 4"/>
    <s v="Based on the invention portfolio of a patented inventor World War Four is a look into the future of warfare and humanity as a whole"/>
    <x v="3"/>
    <x v="117"/>
    <x v="2"/>
    <s v="US"/>
    <s v="USD"/>
    <n v="1310189851"/>
    <n v="1307597851"/>
    <b v="0"/>
    <n v="0"/>
    <b v="0"/>
    <s v="film &amp; video/animation"/>
    <n v="0"/>
    <x v="0"/>
    <x v="5"/>
    <x v="501"/>
    <x v="6"/>
  </r>
  <r>
    <n v="502"/>
    <s v="Strawberry Bowl"/>
    <s v="This Strawberry Bowl concept is the 1st of many episodes.  These episodes will be released in accordance with the harvest of the month."/>
    <x v="22"/>
    <x v="398"/>
    <x v="2"/>
    <s v="US"/>
    <s v="USD"/>
    <n v="1332073025"/>
    <n v="1329484625"/>
    <b v="0"/>
    <n v="4"/>
    <b v="0"/>
    <s v="film &amp; video/animation"/>
    <n v="5750"/>
    <x v="0"/>
    <x v="5"/>
    <x v="502"/>
    <x v="5"/>
  </r>
  <r>
    <n v="503"/>
    <s v="Jimmy There and Back - Documentary Animation"/>
    <s v="Jimmy wants to live life and see his grandchildren grow up, but alcoholism threatens to curtail everything he dreams of."/>
    <x v="115"/>
    <x v="399"/>
    <x v="2"/>
    <s v="GB"/>
    <s v="GBP"/>
    <n v="1421498303"/>
    <n v="1418906303"/>
    <b v="0"/>
    <n v="9"/>
    <b v="0"/>
    <s v="film &amp; video/animation"/>
    <n v="1266.6667"/>
    <x v="0"/>
    <x v="5"/>
    <x v="503"/>
    <x v="3"/>
  </r>
  <r>
    <n v="504"/>
    <s v="Woodsy Owl Animation: Cartoons That Give A Hoot!"/>
    <s v="An animated DVD starring Woodsy Owl that entertains children while  showing them how they can help create a cleaner, greener planet."/>
    <x v="142"/>
    <x v="400"/>
    <x v="2"/>
    <s v="US"/>
    <s v="USD"/>
    <n v="1334097387"/>
    <n v="1328916987"/>
    <b v="0"/>
    <n v="5"/>
    <b v="0"/>
    <s v="film &amp; video/animation"/>
    <n v="6700"/>
    <x v="0"/>
    <x v="5"/>
    <x v="504"/>
    <x v="5"/>
  </r>
  <r>
    <n v="505"/>
    <s v="MY4FACES THE ANIMATED MOVIE"/>
    <s v="This wonderful movie will tells the story of two adorable aliens who crash land into a familyâ€™s backyard, and travel the Earth."/>
    <x v="14"/>
    <x v="401"/>
    <x v="2"/>
    <s v="US"/>
    <s v="USD"/>
    <n v="1451010086"/>
    <n v="1447122086"/>
    <b v="0"/>
    <n v="14"/>
    <b v="0"/>
    <s v="film &amp; video/animation"/>
    <n v="371.42860000000002"/>
    <x v="0"/>
    <x v="5"/>
    <x v="505"/>
    <x v="0"/>
  </r>
  <r>
    <n v="506"/>
    <s v="Age of Spirit: The Battle in Heaven"/>
    <s v="A feature-length 3D animation that depicts what happened when the Son of the Morning rebelled against God."/>
    <x v="61"/>
    <x v="156"/>
    <x v="2"/>
    <s v="US"/>
    <s v="USD"/>
    <n v="1376140520"/>
    <n v="1373548520"/>
    <b v="0"/>
    <n v="1"/>
    <b v="0"/>
    <s v="film &amp; video/animation"/>
    <n v="25000"/>
    <x v="0"/>
    <x v="5"/>
    <x v="506"/>
    <x v="4"/>
  </r>
  <r>
    <n v="507"/>
    <s v="Code Monkeys"/>
    <s v="&quot;Code Monkey(s)&quot; is a short animated-series about life from the perspective of an engineer who feels like an actual &quot;Code Monkey&quot;."/>
    <x v="22"/>
    <x v="141"/>
    <x v="2"/>
    <s v="US"/>
    <s v="USD"/>
    <n v="1350687657"/>
    <n v="1346799657"/>
    <b v="0"/>
    <n v="10"/>
    <b v="0"/>
    <s v="film &amp; video/animation"/>
    <n v="6400"/>
    <x v="0"/>
    <x v="5"/>
    <x v="507"/>
    <x v="5"/>
  </r>
  <r>
    <n v="508"/>
    <s v="Heroes Faith II (Superior Soldier)"/>
    <s v="A stop-motion animated action packed adventure. Telling a great story with an even greater message. Join me and lets change the world."/>
    <x v="63"/>
    <x v="402"/>
    <x v="2"/>
    <s v="US"/>
    <s v="USD"/>
    <n v="1337955240"/>
    <n v="1332808501"/>
    <b v="0"/>
    <n v="3"/>
    <b v="0"/>
    <s v="film &amp; video/animation"/>
    <n v="13333.3333"/>
    <x v="0"/>
    <x v="5"/>
    <x v="508"/>
    <x v="5"/>
  </r>
  <r>
    <n v="509"/>
    <s v="Indian in Chelsea - Web Animated series"/>
    <s v="A hilarious comedy podcast being turned into an animated series  about an indian servant and his boss."/>
    <x v="10"/>
    <x v="115"/>
    <x v="2"/>
    <s v="GB"/>
    <s v="GBP"/>
    <n v="1435504170"/>
    <n v="1432912170"/>
    <b v="0"/>
    <n v="1"/>
    <b v="0"/>
    <s v="film &amp; video/animation"/>
    <n v="1000"/>
    <x v="0"/>
    <x v="5"/>
    <x v="509"/>
    <x v="0"/>
  </r>
  <r>
    <n v="510"/>
    <s v="TPI Episode 2: Doomsday Dean"/>
    <s v="A mile below the Franco-Swiss border Dean manages to break the Large Hadron Collider and triggers the end of the world."/>
    <x v="32"/>
    <x v="117"/>
    <x v="2"/>
    <s v="US"/>
    <s v="USD"/>
    <n v="1456805639"/>
    <n v="1454213639"/>
    <b v="0"/>
    <n v="0"/>
    <b v="0"/>
    <s v="film &amp; video/animation"/>
    <n v="0"/>
    <x v="0"/>
    <x v="5"/>
    <x v="510"/>
    <x v="2"/>
  </r>
  <r>
    <n v="511"/>
    <s v="Stuck On An Eyeland"/>
    <s v="A project that incorporates animation and comic art into a relevant story. 4 boys, 1 eyeland, and a whole lot of drama!!!"/>
    <x v="10"/>
    <x v="403"/>
    <x v="2"/>
    <s v="US"/>
    <s v="USD"/>
    <n v="1365228982"/>
    <n v="1362640582"/>
    <b v="0"/>
    <n v="5"/>
    <b v="0"/>
    <s v="film &amp; video/animation"/>
    <n v="3000"/>
    <x v="0"/>
    <x v="5"/>
    <x v="511"/>
    <x v="4"/>
  </r>
  <r>
    <n v="512"/>
    <s v="Otherkin The Animated Series"/>
    <s v="We have a fully developed 2D animated series that requires more professional animation. Our first 2 home-animated eps are up online."/>
    <x v="6"/>
    <x v="143"/>
    <x v="2"/>
    <s v="US"/>
    <s v="USD"/>
    <n v="1479667727"/>
    <n v="1475776127"/>
    <b v="0"/>
    <n v="2"/>
    <b v="0"/>
    <s v="film &amp; video/animation"/>
    <n v="550"/>
    <x v="0"/>
    <x v="5"/>
    <x v="512"/>
    <x v="2"/>
  </r>
  <r>
    <n v="513"/>
    <s v="Paradigm Spiral - The Animated Series"/>
    <s v="A sci-fi fantasy 2.5D anime styled series about some guys trying to save the world, probably..."/>
    <x v="63"/>
    <x v="404"/>
    <x v="2"/>
    <s v="US"/>
    <s v="USD"/>
    <n v="1471244400"/>
    <n v="1467387705"/>
    <b v="0"/>
    <n v="68"/>
    <b v="0"/>
    <s v="film &amp; video/animation"/>
    <n v="10238.2353"/>
    <x v="0"/>
    <x v="5"/>
    <x v="513"/>
    <x v="2"/>
  </r>
  <r>
    <n v="514"/>
    <s v="I'm Sticking With You."/>
    <s v="A film created entirely out of paper, visual effects and found objects depicts how one man created a new life for himself."/>
    <x v="15"/>
    <x v="155"/>
    <x v="2"/>
    <s v="CA"/>
    <s v="CAD"/>
    <n v="1407595447"/>
    <n v="1405003447"/>
    <b v="0"/>
    <n v="3"/>
    <b v="0"/>
    <s v="film &amp; video/animation"/>
    <n v="1666.6667"/>
    <x v="0"/>
    <x v="5"/>
    <x v="514"/>
    <x v="3"/>
  </r>
  <r>
    <n v="515"/>
    <s v="A Tale of Faith - An Animated Short Film"/>
    <s v="A Tale of Faith is an animated short film based on the heartwarming tale by Rebbe Nachman of Breslov."/>
    <x v="143"/>
    <x v="405"/>
    <x v="2"/>
    <s v="US"/>
    <s v="USD"/>
    <n v="1451389601"/>
    <n v="1447933601"/>
    <b v="0"/>
    <n v="34"/>
    <b v="0"/>
    <s v="film &amp; video/animation"/>
    <n v="72502.941200000001"/>
    <x v="0"/>
    <x v="5"/>
    <x v="515"/>
    <x v="0"/>
  </r>
  <r>
    <n v="516"/>
    <s v="Shipmates"/>
    <s v="A big brother style comedy animation series starring famous seafarers"/>
    <x v="10"/>
    <x v="117"/>
    <x v="2"/>
    <s v="GB"/>
    <s v="GBP"/>
    <n v="1432752080"/>
    <n v="1427568080"/>
    <b v="0"/>
    <n v="0"/>
    <b v="0"/>
    <s v="film &amp; video/animation"/>
    <n v="0"/>
    <x v="0"/>
    <x v="5"/>
    <x v="516"/>
    <x v="0"/>
  </r>
  <r>
    <n v="517"/>
    <s v="Honeybee: The Animated Series Trailer"/>
    <s v="Honeybee is a cartoon about a girl who can talk to bugs, and her quest to save the bees! Adventure, humor, and lots of fun characters."/>
    <x v="36"/>
    <x v="82"/>
    <x v="2"/>
    <s v="US"/>
    <s v="USD"/>
    <n v="1486046761"/>
    <n v="1483454761"/>
    <b v="0"/>
    <n v="3"/>
    <b v="0"/>
    <s v="film &amp; video/animation"/>
    <n v="6833.3333000000002"/>
    <x v="0"/>
    <x v="5"/>
    <x v="517"/>
    <x v="1"/>
  </r>
  <r>
    <n v="518"/>
    <s v="Somorrah"/>
    <s v="The community of Somorrah is peaceful and unblemished until &quot;The Boss&quot; power and money starts to diminish &amp; plans to gain it all back!"/>
    <x v="144"/>
    <x v="117"/>
    <x v="2"/>
    <s v="US"/>
    <s v="USD"/>
    <n v="1441550760"/>
    <n v="1438958824"/>
    <b v="0"/>
    <n v="0"/>
    <b v="0"/>
    <s v="film &amp; video/animation"/>
    <n v="0"/>
    <x v="0"/>
    <x v="5"/>
    <x v="518"/>
    <x v="0"/>
  </r>
  <r>
    <n v="519"/>
    <s v="M dot Strange's &quot;I am Nightmare&quot;"/>
    <s v="&quot;When the dream of childhood is stolen... a nightmare is born&quot; A dark animated fantasy film by indie filmmaker M dot Strange."/>
    <x v="145"/>
    <x v="406"/>
    <x v="2"/>
    <s v="US"/>
    <s v="USD"/>
    <n v="1354699421"/>
    <n v="1352107421"/>
    <b v="0"/>
    <n v="70"/>
    <b v="0"/>
    <s v="film &amp; video/animation"/>
    <n v="3922.8571000000002"/>
    <x v="0"/>
    <x v="5"/>
    <x v="519"/>
    <x v="5"/>
  </r>
  <r>
    <n v="520"/>
    <s v="Darktales The Play"/>
    <s v="Tim Arthur's 21st anniversary sell-out production of his 'chilling' and 'sinister' ghostly thriller returns to the Edinburgh Fringe!"/>
    <x v="10"/>
    <x v="407"/>
    <x v="0"/>
    <s v="GB"/>
    <s v="GBP"/>
    <n v="1449766261"/>
    <n v="1447174261"/>
    <b v="0"/>
    <n v="34"/>
    <b v="1"/>
    <s v="theater/plays"/>
    <n v="15014.705900000001"/>
    <x v="1"/>
    <x v="6"/>
    <x v="520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x v="10"/>
    <x v="408"/>
    <x v="0"/>
    <s v="US"/>
    <s v="USD"/>
    <n v="1477976340"/>
    <n v="1475460819"/>
    <b v="0"/>
    <n v="56"/>
    <b v="1"/>
    <s v="theater/plays"/>
    <n v="9342.8570999999993"/>
    <x v="1"/>
    <x v="6"/>
    <x v="521"/>
    <x v="2"/>
  </r>
  <r>
    <n v="522"/>
    <s v="COMPASS PLAYERS"/>
    <s v="*** TO MAKE DONATIONS IN THE FUTURE                                   GO TO OUR WEBSITE: www.compassplayers.com ***"/>
    <x v="9"/>
    <x v="409"/>
    <x v="0"/>
    <s v="US"/>
    <s v="USD"/>
    <n v="1458518325"/>
    <n v="1456793925"/>
    <b v="0"/>
    <n v="31"/>
    <b v="1"/>
    <s v="theater/plays"/>
    <n v="11096.7742"/>
    <x v="1"/>
    <x v="6"/>
    <x v="522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x v="10"/>
    <x v="410"/>
    <x v="0"/>
    <s v="US"/>
    <s v="USD"/>
    <n v="1442805076"/>
    <n v="1440213076"/>
    <b v="0"/>
    <n v="84"/>
    <b v="1"/>
    <s v="theater/plays"/>
    <n v="7178.5713999999998"/>
    <x v="1"/>
    <x v="6"/>
    <x v="523"/>
    <x v="0"/>
  </r>
  <r>
    <n v="524"/>
    <s v="Zero Down"/>
    <s v="Angel on the Corner need YOUR help to raise Â£3,500 to take Zero Down by Sarah Hehir to the Edinburgh Fringe Festival this August!"/>
    <x v="8"/>
    <x v="411"/>
    <x v="0"/>
    <s v="GB"/>
    <s v="GBP"/>
    <n v="1464801169"/>
    <n v="1462209169"/>
    <b v="0"/>
    <n v="130"/>
    <b v="1"/>
    <s v="theater/plays"/>
    <n v="2925.8076999999998"/>
    <x v="1"/>
    <x v="6"/>
    <x v="524"/>
    <x v="2"/>
  </r>
  <r>
    <n v="525"/>
    <s v="EUPHORIA! A New Play by John Corigliano"/>
    <s v="EUPHORIA! is a new play about the decriminalization of drugs, and its profound effect on both the criminals in prison and &quot;The Man.&quot;"/>
    <x v="14"/>
    <x v="48"/>
    <x v="0"/>
    <s v="US"/>
    <s v="USD"/>
    <n v="1410601041"/>
    <n v="1406713041"/>
    <b v="0"/>
    <n v="12"/>
    <b v="1"/>
    <s v="theater/plays"/>
    <n v="100000"/>
    <x v="1"/>
    <x v="6"/>
    <x v="525"/>
    <x v="3"/>
  </r>
  <r>
    <n v="526"/>
    <s v="Victory by Madicken Malm"/>
    <s v="We have a brand new play. We urgently need your help to fund our production, which opens at Theatre503 on August 18th."/>
    <x v="15"/>
    <x v="412"/>
    <x v="0"/>
    <s v="GB"/>
    <s v="GBP"/>
    <n v="1438966800"/>
    <n v="1436278344"/>
    <b v="0"/>
    <n v="23"/>
    <b v="1"/>
    <s v="theater/plays"/>
    <n v="7434.7825999999995"/>
    <x v="1"/>
    <x v="6"/>
    <x v="526"/>
    <x v="0"/>
  </r>
  <r>
    <n v="527"/>
    <s v="Omega Kids - a new play"/>
    <s v="OMEGA KIDS, a new play by Noah Mease, directed by Jay Stull &amp; produced by New Light Theater Project in association with Access Theater."/>
    <x v="3"/>
    <x v="413"/>
    <x v="0"/>
    <s v="US"/>
    <s v="USD"/>
    <n v="1487347500"/>
    <n v="1484715366"/>
    <b v="0"/>
    <n v="158"/>
    <b v="1"/>
    <s v="theater/plays"/>
    <n v="6382.9114"/>
    <x v="1"/>
    <x v="6"/>
    <x v="527"/>
    <x v="1"/>
  </r>
  <r>
    <n v="528"/>
    <s v="Devastated No Matter What"/>
    <s v="A Festival Backed Production of a Full-Length Play."/>
    <x v="146"/>
    <x v="414"/>
    <x v="0"/>
    <s v="US"/>
    <s v="USD"/>
    <n v="1434921600"/>
    <n v="1433109907"/>
    <b v="0"/>
    <n v="30"/>
    <b v="1"/>
    <s v="theater/plays"/>
    <n v="4433.3333000000002"/>
    <x v="1"/>
    <x v="6"/>
    <x v="528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x v="38"/>
    <x v="415"/>
    <x v="0"/>
    <s v="CA"/>
    <s v="CAD"/>
    <n v="1484110800"/>
    <n v="1482281094"/>
    <b v="0"/>
    <n v="18"/>
    <b v="1"/>
    <s v="theater/plays"/>
    <n v="8694.4444000000003"/>
    <x v="1"/>
    <x v="6"/>
    <x v="529"/>
    <x v="2"/>
  </r>
  <r>
    <n v="530"/>
    <s v="Corners Grove"/>
    <s v="Corners Grove is a coming-of-age play about leaving home, gender identity and the death of Whitney Houston; will benefit Win NYC."/>
    <x v="147"/>
    <x v="416"/>
    <x v="0"/>
    <s v="US"/>
    <s v="USD"/>
    <n v="1435111200"/>
    <n v="1433254268"/>
    <b v="0"/>
    <n v="29"/>
    <b v="1"/>
    <s v="theater/plays"/>
    <n v="12655.172399999999"/>
    <x v="1"/>
    <x v="6"/>
    <x v="530"/>
    <x v="0"/>
  </r>
  <r>
    <n v="531"/>
    <s v="COMPASS PLAYERS presents SYLVIA by A. R. Gurney"/>
    <s v="SYLVIA is a modern romantic comedy about a marriage and a talking dog. Directed by Jeanna Michaels. January 12 through January 29, 2017"/>
    <x v="23"/>
    <x v="417"/>
    <x v="0"/>
    <s v="US"/>
    <s v="USD"/>
    <n v="1481957940"/>
    <n v="1478050429"/>
    <b v="0"/>
    <n v="31"/>
    <b v="1"/>
    <s v="theater/plays"/>
    <n v="12903.2258"/>
    <x v="1"/>
    <x v="6"/>
    <x v="531"/>
    <x v="2"/>
  </r>
  <r>
    <n v="532"/>
    <s v="Walken On Sunshine"/>
    <s v="A fast paced, comedic play about an anxiety-ridden filmmaker who lies to investors about having Christopher Walken in his film."/>
    <x v="3"/>
    <x v="418"/>
    <x v="0"/>
    <s v="US"/>
    <s v="USD"/>
    <n v="1463098208"/>
    <n v="1460506208"/>
    <b v="0"/>
    <n v="173"/>
    <b v="1"/>
    <s v="theater/plays"/>
    <n v="7124.2775000000001"/>
    <x v="1"/>
    <x v="6"/>
    <x v="532"/>
    <x v="2"/>
  </r>
  <r>
    <n v="533"/>
    <s v="Foresight"/>
    <s v="New writing â€¢ Twisty-turny magical realist retro sci-fi â€¢ Human lives â€¢ Storytelling â€¢ The slope our society slips down..."/>
    <x v="13"/>
    <x v="20"/>
    <x v="0"/>
    <s v="GB"/>
    <s v="GBP"/>
    <n v="1463394365"/>
    <n v="1461320765"/>
    <b v="0"/>
    <n v="17"/>
    <b v="1"/>
    <s v="theater/plays"/>
    <n v="11788.2353"/>
    <x v="1"/>
    <x v="6"/>
    <x v="533"/>
    <x v="2"/>
  </r>
  <r>
    <n v="534"/>
    <s v="Theatre for restorative justice - help us get to Belgium!"/>
    <s v="We're a zero-budget, non-profit theatre group based in Oslo and have been invited to perform at a conference in Belgium. Help!"/>
    <x v="36"/>
    <x v="419"/>
    <x v="0"/>
    <s v="NO"/>
    <s v="NOK"/>
    <n v="1446418800"/>
    <n v="1443036470"/>
    <b v="0"/>
    <n v="48"/>
    <b v="1"/>
    <s v="theater/plays"/>
    <n v="32708.333299999998"/>
    <x v="1"/>
    <x v="6"/>
    <x v="534"/>
    <x v="0"/>
  </r>
  <r>
    <n v="535"/>
    <s v="Astronauts of Hartlepool: a Brexit sci-fi for VAULT 2017"/>
    <s v="Weâ€™re producing a Northern Brexit sci-fi play for VAULT festival 2017 and we need your help!"/>
    <x v="13"/>
    <x v="420"/>
    <x v="0"/>
    <s v="GB"/>
    <s v="GBP"/>
    <n v="1483707905"/>
    <n v="1481115905"/>
    <b v="0"/>
    <n v="59"/>
    <b v="1"/>
    <s v="theater/plays"/>
    <n v="3474.5763000000002"/>
    <x v="1"/>
    <x v="6"/>
    <x v="535"/>
    <x v="2"/>
  </r>
  <r>
    <n v="536"/>
    <s v="Much Further Out Than You Thought @ Edinburgh Fringe 2015"/>
    <s v="A new one-man play by Giles Roberts, shining a different light on the very human cost of war *IDEASTAP UNDERBELLY AWARD WINNER 2015*"/>
    <x v="126"/>
    <x v="421"/>
    <x v="0"/>
    <s v="GB"/>
    <s v="GBP"/>
    <n v="1438624800"/>
    <n v="1435133807"/>
    <b v="0"/>
    <n v="39"/>
    <b v="1"/>
    <s v="theater/plays"/>
    <n v="10006.4103"/>
    <x v="1"/>
    <x v="6"/>
    <x v="536"/>
    <x v="0"/>
  </r>
  <r>
    <n v="537"/>
    <s v="Be A Buddy Not A Bully (Anti-Bullying Stage Play TOUR)"/>
    <s v="Transforming bystanders into anti-bullies since 2012 thru inclusive learning environments.  Together we can take back our classrooms."/>
    <x v="13"/>
    <x v="422"/>
    <x v="0"/>
    <s v="US"/>
    <s v="USD"/>
    <n v="1446665191"/>
    <n v="1444069591"/>
    <b v="0"/>
    <n v="59"/>
    <b v="1"/>
    <s v="theater/plays"/>
    <n v="4084.7458000000001"/>
    <x v="1"/>
    <x v="6"/>
    <x v="537"/>
    <x v="0"/>
  </r>
  <r>
    <n v="538"/>
    <s v="Shakespeare Orange County's HAMLET: Match This!"/>
    <s v="SOC produces affordable and accessible theatre in the heart of Orange County, CA, and we need your help to match a $5,000 grant!"/>
    <x v="10"/>
    <x v="423"/>
    <x v="0"/>
    <s v="US"/>
    <s v="USD"/>
    <n v="1463166263"/>
    <n v="1460574263"/>
    <b v="0"/>
    <n v="60"/>
    <b v="1"/>
    <s v="theater/plays"/>
    <n v="25201.666700000002"/>
    <x v="1"/>
    <x v="6"/>
    <x v="538"/>
    <x v="2"/>
  </r>
  <r>
    <n v="539"/>
    <s v="&quot;The Tale of The Cockatrice&quot; by Peafrog Puppetry"/>
    <s v="A brand new show that unites puppetry, live music and storytelling to bring a forgotten English legend back to life!"/>
    <x v="2"/>
    <x v="424"/>
    <x v="0"/>
    <s v="GB"/>
    <s v="GBP"/>
    <n v="1467681107"/>
    <n v="1465866707"/>
    <b v="0"/>
    <n v="20"/>
    <b v="1"/>
    <s v="theater/plays"/>
    <n v="2516.1"/>
    <x v="1"/>
    <x v="6"/>
    <x v="539"/>
    <x v="2"/>
  </r>
  <r>
    <n v="540"/>
    <s v="hap's- Whats the program?"/>
    <s v="There are so many dilemmas in life- what to do, where to go? _x000a_Let us solve it - search our preference based entertainment calendar"/>
    <x v="36"/>
    <x v="116"/>
    <x v="2"/>
    <s v="US"/>
    <s v="USD"/>
    <n v="1423078606"/>
    <n v="1420486606"/>
    <b v="0"/>
    <n v="1"/>
    <b v="0"/>
    <s v="technology/web"/>
    <n v="100"/>
    <x v="2"/>
    <x v="7"/>
    <x v="540"/>
    <x v="0"/>
  </r>
  <r>
    <n v="541"/>
    <s v="Deviations"/>
    <s v="A website dedicated to local Kink Communities; to find others with matching interests and bring them together."/>
    <x v="37"/>
    <x v="379"/>
    <x v="2"/>
    <s v="US"/>
    <s v="USD"/>
    <n v="1446080834"/>
    <n v="1443488834"/>
    <b v="0"/>
    <n v="1"/>
    <b v="0"/>
    <s v="technology/web"/>
    <n v="2500"/>
    <x v="2"/>
    <x v="7"/>
    <x v="541"/>
    <x v="0"/>
  </r>
  <r>
    <n v="542"/>
    <s v="Chronicles - History by us, as we tell it, as we share it"/>
    <s v="The platform to record visual, audio and text memory of the common man - as we experienced history when it brushed us by"/>
    <x v="65"/>
    <x v="116"/>
    <x v="2"/>
    <s v="US"/>
    <s v="USD"/>
    <n v="1462293716"/>
    <n v="1457113316"/>
    <b v="0"/>
    <n v="1"/>
    <b v="0"/>
    <s v="technology/web"/>
    <n v="100"/>
    <x v="2"/>
    <x v="7"/>
    <x v="542"/>
    <x v="2"/>
  </r>
  <r>
    <n v="543"/>
    <s v="Allergy Friendly Restaurant Finder and Review Site"/>
    <s v="I want to make it easy for those with food allergies to know where they can safely, and happily eat out with friends and family."/>
    <x v="29"/>
    <x v="119"/>
    <x v="2"/>
    <s v="AU"/>
    <s v="AUD"/>
    <n v="1414807962"/>
    <n v="1412215962"/>
    <b v="0"/>
    <n v="2"/>
    <b v="0"/>
    <s v="technology/web"/>
    <n v="3500"/>
    <x v="2"/>
    <x v="7"/>
    <x v="543"/>
    <x v="3"/>
  </r>
  <r>
    <n v="544"/>
    <s v="Favowear - Shopping for your favorite clothes made simple"/>
    <s v="Do you have a favorite shirt? So does everyone else. Favowear is creating a platform to share the best clothes and shopping sources."/>
    <x v="2"/>
    <x v="360"/>
    <x v="2"/>
    <s v="US"/>
    <s v="USD"/>
    <n v="1467647160"/>
    <n v="1465055160"/>
    <b v="0"/>
    <n v="2"/>
    <b v="0"/>
    <s v="technology/web"/>
    <n v="300"/>
    <x v="2"/>
    <x v="7"/>
    <x v="544"/>
    <x v="2"/>
  </r>
  <r>
    <n v="545"/>
    <s v="Speedwapp - The best webdesign tool for Wordpress, Bootstrap"/>
    <s v="1st collaborative webdesign tool to create professional websites with WordPress, Bootstrap and other open source technologies."/>
    <x v="63"/>
    <x v="425"/>
    <x v="2"/>
    <s v="FR"/>
    <s v="EUR"/>
    <n v="1447600389"/>
    <n v="1444140789"/>
    <b v="0"/>
    <n v="34"/>
    <b v="0"/>
    <s v="technology/web"/>
    <n v="40270.588199999998"/>
    <x v="2"/>
    <x v="7"/>
    <x v="545"/>
    <x v="0"/>
  </r>
  <r>
    <n v="546"/>
    <s v="Lift Up Missions a Global Christian Online Platform"/>
    <s v="Build a Christian Network Platform to connect and collaborate projects, events, missions and support online to fulfill the call."/>
    <x v="127"/>
    <x v="401"/>
    <x v="2"/>
    <s v="US"/>
    <s v="USD"/>
    <n v="1445097715"/>
    <n v="1441209715"/>
    <b v="0"/>
    <n v="2"/>
    <b v="0"/>
    <s v="technology/web"/>
    <n v="2600"/>
    <x v="2"/>
    <x v="7"/>
    <x v="546"/>
    <x v="0"/>
  </r>
  <r>
    <n v="547"/>
    <s v="Secure Email and Document sharing"/>
    <s v="We are looking to build a secure email / document sharing system for companies needing to send sensitive information to clients."/>
    <x v="51"/>
    <x v="117"/>
    <x v="2"/>
    <s v="GB"/>
    <s v="GBP"/>
    <n v="1455122564"/>
    <n v="1452530564"/>
    <b v="0"/>
    <n v="0"/>
    <b v="0"/>
    <s v="technology/web"/>
    <n v="0"/>
    <x v="2"/>
    <x v="7"/>
    <x v="547"/>
    <x v="2"/>
  </r>
  <r>
    <n v="548"/>
    <s v="Langwiser - video lessons with native speaking teachers"/>
    <s v="Teach your native language online or study a foreign language with native speaking teachers. Social Web service and apps."/>
    <x v="3"/>
    <x v="426"/>
    <x v="2"/>
    <s v="GB"/>
    <s v="GBP"/>
    <n v="1446154848"/>
    <n v="1443562848"/>
    <b v="0"/>
    <n v="1"/>
    <b v="0"/>
    <s v="technology/web"/>
    <n v="900"/>
    <x v="2"/>
    <x v="7"/>
    <x v="548"/>
    <x v="0"/>
  </r>
  <r>
    <n v="549"/>
    <s v="Keyup.in - The gaming community that gives back."/>
    <s v="The project idea came from game keys, gamers give out game keys on insecure forums and websites, we want to change that and make it fun"/>
    <x v="30"/>
    <x v="427"/>
    <x v="2"/>
    <s v="GB"/>
    <s v="GBP"/>
    <n v="1436368622"/>
    <n v="1433776622"/>
    <b v="0"/>
    <n v="8"/>
    <b v="0"/>
    <s v="technology/web"/>
    <n v="850"/>
    <x v="2"/>
    <x v="7"/>
    <x v="549"/>
    <x v="0"/>
  </r>
  <r>
    <n v="550"/>
    <s v="Business &amp; Event Directory in Kingston, Ontario"/>
    <s v="Help us shine the spotlight on our local businesses and contractors by providing a cost-effective ecommerce &amp; marketing platform"/>
    <x v="10"/>
    <x v="428"/>
    <x v="2"/>
    <s v="CA"/>
    <s v="CAD"/>
    <n v="1485838800"/>
    <n v="1484756245"/>
    <b v="0"/>
    <n v="4"/>
    <b v="0"/>
    <s v="technology/web"/>
    <n v="875"/>
    <x v="2"/>
    <x v="7"/>
    <x v="550"/>
    <x v="1"/>
  </r>
  <r>
    <n v="551"/>
    <s v="ALIBI X Nation - The Digital Black Wall Street"/>
    <s v="AX Nation's goal is to develop, highlight, and connect black business leaders across the diaspora with skilled software developers."/>
    <x v="96"/>
    <x v="429"/>
    <x v="2"/>
    <s v="US"/>
    <s v="USD"/>
    <n v="1438451580"/>
    <n v="1434609424"/>
    <b v="0"/>
    <n v="28"/>
    <b v="0"/>
    <s v="technology/web"/>
    <n v="13503.571400000001"/>
    <x v="2"/>
    <x v="7"/>
    <x v="551"/>
    <x v="0"/>
  </r>
  <r>
    <n v="552"/>
    <s v="Spinnable Social Media"/>
    <s v="Axoral is a 3d interactive social media interface, with the potential to be so much more, but we need your help!"/>
    <x v="101"/>
    <x v="117"/>
    <x v="2"/>
    <s v="CA"/>
    <s v="CAD"/>
    <n v="1452350896"/>
    <n v="1447166896"/>
    <b v="0"/>
    <n v="0"/>
    <b v="0"/>
    <s v="technology/web"/>
    <n v="0"/>
    <x v="2"/>
    <x v="7"/>
    <x v="552"/>
    <x v="0"/>
  </r>
  <r>
    <n v="553"/>
    <s v="sellorshopusa.com"/>
    <s v="Groundbreaking New Classifieds Website Grows Into Largest Nationwide Coverage By Turning Users Into Entrepreneurs"/>
    <x v="31"/>
    <x v="430"/>
    <x v="2"/>
    <s v="US"/>
    <s v="USD"/>
    <n v="1415988991"/>
    <n v="1413393391"/>
    <b v="0"/>
    <n v="6"/>
    <b v="0"/>
    <s v="technology/web"/>
    <n v="2050"/>
    <x v="2"/>
    <x v="7"/>
    <x v="553"/>
    <x v="3"/>
  </r>
  <r>
    <n v="554"/>
    <s v="grplife, private social network for non-profit organizations"/>
    <s v="grplife helps non-profit and community groups engage their members while upholding an attitude of responsibility for their information"/>
    <x v="148"/>
    <x v="431"/>
    <x v="2"/>
    <s v="US"/>
    <s v="USD"/>
    <n v="1413735972"/>
    <n v="1411143972"/>
    <b v="0"/>
    <n v="22"/>
    <b v="0"/>
    <s v="technology/web"/>
    <n v="6436.3635999999997"/>
    <x v="2"/>
    <x v="7"/>
    <x v="554"/>
    <x v="3"/>
  </r>
  <r>
    <n v="555"/>
    <s v="Marketing campaign for Show-Skill.net website"/>
    <s v="Show-Skill.net helps to promote young football talents for free. It's the best place to show what you've got! Just post your videos :)"/>
    <x v="51"/>
    <x v="117"/>
    <x v="2"/>
    <s v="GB"/>
    <s v="GBP"/>
    <n v="1465720143"/>
    <n v="1463128143"/>
    <b v="0"/>
    <n v="0"/>
    <b v="0"/>
    <s v="technology/web"/>
    <n v="0"/>
    <x v="2"/>
    <x v="7"/>
    <x v="555"/>
    <x v="2"/>
  </r>
  <r>
    <n v="556"/>
    <s v="Braille Academy"/>
    <s v="An educational platform for learning Unified English Braille Code"/>
    <x v="6"/>
    <x v="148"/>
    <x v="2"/>
    <s v="US"/>
    <s v="USD"/>
    <n v="1452112717"/>
    <n v="1449520717"/>
    <b v="0"/>
    <n v="1"/>
    <b v="0"/>
    <s v="technology/web"/>
    <n v="20000"/>
    <x v="2"/>
    <x v="7"/>
    <x v="556"/>
    <x v="0"/>
  </r>
  <r>
    <n v="557"/>
    <s v="Interactive Global Domestic Violence Platform"/>
    <s v="The world's first interactive global domestic violence platform which connects victims, NGO's, policy-makers and researchers."/>
    <x v="60"/>
    <x v="432"/>
    <x v="2"/>
    <s v="DE"/>
    <s v="EUR"/>
    <n v="1480721803"/>
    <n v="1478126203"/>
    <b v="0"/>
    <n v="20"/>
    <b v="0"/>
    <s v="technology/web"/>
    <n v="6830"/>
    <x v="2"/>
    <x v="7"/>
    <x v="557"/>
    <x v="2"/>
  </r>
  <r>
    <n v="558"/>
    <s v="Southwest Louisville Online A Local Social Network"/>
    <s v="A community website with news, classifieds, photo albums, business reviews and a calendar for the local community to share."/>
    <x v="47"/>
    <x v="117"/>
    <x v="2"/>
    <s v="US"/>
    <s v="USD"/>
    <n v="1427227905"/>
    <n v="1424639505"/>
    <b v="0"/>
    <n v="0"/>
    <b v="0"/>
    <s v="technology/web"/>
    <n v="0"/>
    <x v="2"/>
    <x v="7"/>
    <x v="558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x v="149"/>
    <x v="155"/>
    <x v="2"/>
    <s v="US"/>
    <s v="USD"/>
    <n v="1449989260"/>
    <n v="1447397260"/>
    <b v="0"/>
    <n v="1"/>
    <b v="0"/>
    <s v="technology/web"/>
    <n v="5000"/>
    <x v="2"/>
    <x v="7"/>
    <x v="559"/>
    <x v="0"/>
  </r>
  <r>
    <n v="560"/>
    <s v="DOWNLOAD THE INTERNET,...."/>
    <s v="In the future the possibility exists that the internet it's self could be felled, we have world seed banks, it's time for a net bank,.."/>
    <x v="57"/>
    <x v="433"/>
    <x v="2"/>
    <s v="CA"/>
    <s v="CAD"/>
    <n v="1418841045"/>
    <n v="1416249045"/>
    <b v="0"/>
    <n v="3"/>
    <b v="0"/>
    <s v="technology/web"/>
    <n v="400"/>
    <x v="2"/>
    <x v="7"/>
    <x v="560"/>
    <x v="3"/>
  </r>
  <r>
    <n v="561"/>
    <s v="CheckMate Careers"/>
    <s v="A marketplace for talent and employers to match. Using intuitive technology we match &amp; place talent with the best career position."/>
    <x v="36"/>
    <x v="434"/>
    <x v="2"/>
    <s v="US"/>
    <s v="USD"/>
    <n v="1445874513"/>
    <n v="1442850513"/>
    <b v="0"/>
    <n v="2"/>
    <b v="0"/>
    <s v="technology/web"/>
    <n v="2750"/>
    <x v="2"/>
    <x v="7"/>
    <x v="561"/>
    <x v="0"/>
  </r>
  <r>
    <n v="562"/>
    <s v="International/Domestic Student room platform"/>
    <s v="i would like to develop an international free platform for domestic and international students to find accomodation in all countries"/>
    <x v="63"/>
    <x v="117"/>
    <x v="2"/>
    <s v="NL"/>
    <s v="EUR"/>
    <n v="1482052815"/>
    <n v="1479460815"/>
    <b v="0"/>
    <n v="0"/>
    <b v="0"/>
    <s v="technology/web"/>
    <n v="0"/>
    <x v="2"/>
    <x v="7"/>
    <x v="562"/>
    <x v="2"/>
  </r>
  <r>
    <n v="563"/>
    <s v="time-care.com - Helping People Remember The Simple Things"/>
    <s v="I want to help people who have trouble remembering the simple things in life, like what day it is and what they need to do today."/>
    <x v="96"/>
    <x v="427"/>
    <x v="2"/>
    <s v="AU"/>
    <s v="AUD"/>
    <n v="1424137247"/>
    <n v="1421545247"/>
    <b v="0"/>
    <n v="2"/>
    <b v="0"/>
    <s v="technology/web"/>
    <n v="3400"/>
    <x v="2"/>
    <x v="7"/>
    <x v="563"/>
    <x v="0"/>
  </r>
  <r>
    <n v="564"/>
    <s v="TOC TOC TROC"/>
    <s v="Plateforme de troc gratuit et d'Ã©changes en tous genres par nature. Mieux s'entraider, Ã©changer, de donner, louer ou vendre Ã  distance."/>
    <x v="102"/>
    <x v="116"/>
    <x v="2"/>
    <s v="FR"/>
    <s v="EUR"/>
    <n v="1457822275"/>
    <n v="1455230275"/>
    <b v="0"/>
    <n v="1"/>
    <b v="0"/>
    <s v="technology/web"/>
    <n v="100"/>
    <x v="2"/>
    <x v="7"/>
    <x v="564"/>
    <x v="2"/>
  </r>
  <r>
    <n v="565"/>
    <s v="EasyLearnings"/>
    <s v="Our objective is to provide a platform which helps teachers to provide courses to leaners in wide range of locations including Africa."/>
    <x v="31"/>
    <x v="117"/>
    <x v="2"/>
    <s v="GB"/>
    <s v="GBP"/>
    <n v="1436554249"/>
    <n v="1433962249"/>
    <b v="0"/>
    <n v="0"/>
    <b v="0"/>
    <s v="technology/web"/>
    <n v="0"/>
    <x v="2"/>
    <x v="7"/>
    <x v="565"/>
    <x v="0"/>
  </r>
  <r>
    <n v="566"/>
    <s v="RummageCity.com - Rummage sailing made easy!"/>
    <s v="I am creating a website that will make it easier for people to promote or find rummage sales utilizing the power of Google Maps"/>
    <x v="10"/>
    <x v="116"/>
    <x v="2"/>
    <s v="US"/>
    <s v="USD"/>
    <n v="1468513533"/>
    <n v="1465921533"/>
    <b v="0"/>
    <n v="1"/>
    <b v="0"/>
    <s v="technology/web"/>
    <n v="100"/>
    <x v="2"/>
    <x v="7"/>
    <x v="566"/>
    <x v="2"/>
  </r>
  <r>
    <n v="567"/>
    <s v="UnimeTV - Revolutionizing Anime"/>
    <s v="UnimeTV's goal to revolutionize the way anime lovers interact with one another. Connect with others around the globe like never before!"/>
    <x v="3"/>
    <x v="117"/>
    <x v="2"/>
    <s v="US"/>
    <s v="USD"/>
    <n v="1420143194"/>
    <n v="1417551194"/>
    <b v="0"/>
    <n v="0"/>
    <b v="0"/>
    <s v="technology/web"/>
    <n v="0"/>
    <x v="2"/>
    <x v="7"/>
    <x v="567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x v="142"/>
    <x v="435"/>
    <x v="2"/>
    <s v="NZ"/>
    <s v="NZD"/>
    <n v="1452942000"/>
    <n v="1449785223"/>
    <b v="0"/>
    <n v="5"/>
    <b v="0"/>
    <s v="technology/web"/>
    <n v="4900"/>
    <x v="2"/>
    <x v="7"/>
    <x v="568"/>
    <x v="0"/>
  </r>
  <r>
    <n v="569"/>
    <s v="Mioti"/>
    <s v="Mioti is an indie game marketplace that doubles as a community for developers to join networks and discuss projects."/>
    <x v="30"/>
    <x v="170"/>
    <x v="2"/>
    <s v="CA"/>
    <s v="CAD"/>
    <n v="1451679612"/>
    <n v="1449087612"/>
    <b v="0"/>
    <n v="1"/>
    <b v="0"/>
    <s v="technology/web"/>
    <n v="2000"/>
    <x v="2"/>
    <x v="7"/>
    <x v="569"/>
    <x v="0"/>
  </r>
  <r>
    <n v="570"/>
    <s v="Relaunching in May"/>
    <s v="Humans have AM/FM/Satellite radio, kids have radio Disney, pets have DogCatRadio."/>
    <x v="94"/>
    <x v="436"/>
    <x v="2"/>
    <s v="US"/>
    <s v="USD"/>
    <n v="1455822569"/>
    <n v="1453230569"/>
    <b v="0"/>
    <n v="1"/>
    <b v="0"/>
    <s v="technology/web"/>
    <n v="14200"/>
    <x v="2"/>
    <x v="7"/>
    <x v="570"/>
    <x v="2"/>
  </r>
  <r>
    <n v="571"/>
    <s v="Snag-A-Slip"/>
    <s v="Snag-A-Slip is an online platform that connects boaters with awesome marinas and available boat slips so that they can book with ease."/>
    <x v="31"/>
    <x v="437"/>
    <x v="2"/>
    <s v="US"/>
    <s v="USD"/>
    <n v="1437969540"/>
    <n v="1436297723"/>
    <b v="0"/>
    <n v="2"/>
    <b v="0"/>
    <s v="technology/web"/>
    <n v="5300"/>
    <x v="2"/>
    <x v="7"/>
    <x v="571"/>
    <x v="0"/>
  </r>
  <r>
    <n v="572"/>
    <s v="FairwayJockey.com Custom Golf Equipment"/>
    <s v="FairwayJockey.com is a web platform to make high quality custom tour golf equipment available at a lower cost to the consumer."/>
    <x v="30"/>
    <x v="117"/>
    <x v="2"/>
    <s v="US"/>
    <s v="USD"/>
    <n v="1446660688"/>
    <n v="1444065088"/>
    <b v="0"/>
    <n v="0"/>
    <b v="0"/>
    <s v="technology/web"/>
    <n v="0"/>
    <x v="2"/>
    <x v="7"/>
    <x v="572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x v="150"/>
    <x v="438"/>
    <x v="2"/>
    <s v="US"/>
    <s v="USD"/>
    <n v="1421543520"/>
    <n v="1416445931"/>
    <b v="0"/>
    <n v="9"/>
    <b v="0"/>
    <s v="technology/web"/>
    <n v="3844.4443999999999"/>
    <x v="2"/>
    <x v="7"/>
    <x v="573"/>
    <x v="3"/>
  </r>
  <r>
    <n v="574"/>
    <s v="Unity, A Content Creators Toolkit"/>
    <s v="Grow your YouTube channel and increase your audience by allowing multi uploads, shares and interaction from a single simple interface."/>
    <x v="151"/>
    <x v="439"/>
    <x v="2"/>
    <s v="GB"/>
    <s v="GBP"/>
    <n v="1476873507"/>
    <n v="1474281507"/>
    <b v="0"/>
    <n v="4"/>
    <b v="0"/>
    <s v="technology/web"/>
    <n v="2000"/>
    <x v="2"/>
    <x v="7"/>
    <x v="574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x v="127"/>
    <x v="440"/>
    <x v="2"/>
    <s v="DE"/>
    <s v="EUR"/>
    <n v="1434213443"/>
    <n v="1431621443"/>
    <b v="0"/>
    <n v="4"/>
    <b v="0"/>
    <s v="technology/web"/>
    <n v="6475"/>
    <x v="2"/>
    <x v="7"/>
    <x v="575"/>
    <x v="0"/>
  </r>
  <r>
    <n v="576"/>
    <s v="Uthtopia"/>
    <s v="UthTopia Is a social media organization that believes in positive online usage, youth mentorship, and youth empowerment."/>
    <x v="58"/>
    <x v="116"/>
    <x v="2"/>
    <s v="US"/>
    <s v="USD"/>
    <n v="1427537952"/>
    <n v="1422357552"/>
    <b v="0"/>
    <n v="1"/>
    <b v="0"/>
    <s v="technology/web"/>
    <n v="100"/>
    <x v="2"/>
    <x v="7"/>
    <x v="576"/>
    <x v="0"/>
  </r>
  <r>
    <n v="577"/>
    <s v="everydayrelay"/>
    <s v="Emails are one of pervasively used mode of communication today. However, emails can be personal and sometimes discretion is needed."/>
    <x v="10"/>
    <x v="115"/>
    <x v="2"/>
    <s v="US"/>
    <s v="USD"/>
    <n v="1463753302"/>
    <n v="1458569302"/>
    <b v="0"/>
    <n v="1"/>
    <b v="0"/>
    <s v="technology/web"/>
    <n v="1000"/>
    <x v="2"/>
    <x v="7"/>
    <x v="577"/>
    <x v="2"/>
  </r>
  <r>
    <n v="578"/>
    <s v="weBuy Crowdsourced Shopping"/>
    <s v="weBuy trade built on technology and Crowd Sourced Power"/>
    <x v="152"/>
    <x v="441"/>
    <x v="2"/>
    <s v="GB"/>
    <s v="GBP"/>
    <n v="1441633993"/>
    <n v="1439560393"/>
    <b v="0"/>
    <n v="7"/>
    <b v="0"/>
    <s v="technology/web"/>
    <n v="200"/>
    <x v="2"/>
    <x v="7"/>
    <x v="578"/>
    <x v="0"/>
  </r>
  <r>
    <n v="579"/>
    <s v="Course: Learn Cryptography"/>
    <s v="Learn classic and public key cryptography with a full proof-of-concept system in JavaScript."/>
    <x v="14"/>
    <x v="442"/>
    <x v="2"/>
    <s v="US"/>
    <s v="USD"/>
    <n v="1419539223"/>
    <n v="1416947223"/>
    <b v="0"/>
    <n v="5"/>
    <b v="0"/>
    <s v="technology/web"/>
    <n v="3500"/>
    <x v="2"/>
    <x v="7"/>
    <x v="579"/>
    <x v="3"/>
  </r>
  <r>
    <n v="580"/>
    <s v="Talented Minds â­ï¸"/>
    <s v="I Want To Create A Website That Helps Young Inventors Of Today Broadcast Their Talents &amp; Help Get The Reconigition They Deserve"/>
    <x v="9"/>
    <x v="116"/>
    <x v="2"/>
    <s v="US"/>
    <s v="USD"/>
    <n v="1474580867"/>
    <n v="1471988867"/>
    <b v="0"/>
    <n v="1"/>
    <b v="0"/>
    <s v="technology/web"/>
    <n v="100"/>
    <x v="2"/>
    <x v="7"/>
    <x v="580"/>
    <x v="2"/>
  </r>
  <r>
    <n v="581"/>
    <s v="A Poets Domain"/>
    <s v="Help me raise funds so that I can be able to give passionate young poets a chance to earn money weekly for their writing &amp; spoken word."/>
    <x v="44"/>
    <x v="117"/>
    <x v="2"/>
    <s v="US"/>
    <s v="USD"/>
    <n v="1438474704"/>
    <n v="1435882704"/>
    <b v="0"/>
    <n v="0"/>
    <b v="0"/>
    <s v="technology/web"/>
    <n v="0"/>
    <x v="2"/>
    <x v="7"/>
    <x v="581"/>
    <x v="0"/>
  </r>
  <r>
    <n v="582"/>
    <s v="&quot;We the People...&quot;"/>
    <s v="A community-driven online system which promotes self-governance.  Level up by adding content; civic agendas and private associations."/>
    <x v="57"/>
    <x v="117"/>
    <x v="2"/>
    <s v="US"/>
    <s v="USD"/>
    <n v="1426442400"/>
    <n v="1424454319"/>
    <b v="0"/>
    <n v="0"/>
    <b v="0"/>
    <s v="technology/web"/>
    <n v="0"/>
    <x v="2"/>
    <x v="7"/>
    <x v="582"/>
    <x v="0"/>
  </r>
  <r>
    <n v="583"/>
    <s v="HackersArchive.com"/>
    <s v="HackersArchive.com will help rid the web of viruses and scams found everywhere else you look!"/>
    <x v="7"/>
    <x v="116"/>
    <x v="2"/>
    <s v="US"/>
    <s v="USD"/>
    <n v="1426800687"/>
    <n v="1424212287"/>
    <b v="0"/>
    <n v="1"/>
    <b v="0"/>
    <s v="technology/web"/>
    <n v="100"/>
    <x v="2"/>
    <x v="7"/>
    <x v="583"/>
    <x v="0"/>
  </r>
  <r>
    <n v="584"/>
    <s v="scriptCall - The Personal Presentation Platform"/>
    <s v="Script Call takes your presentation from the wall to your audience; from your device to theirs."/>
    <x v="28"/>
    <x v="115"/>
    <x v="2"/>
    <s v="US"/>
    <s v="USD"/>
    <n v="1426522316"/>
    <n v="1423933916"/>
    <b v="0"/>
    <n v="2"/>
    <b v="0"/>
    <s v="technology/web"/>
    <n v="500"/>
    <x v="2"/>
    <x v="7"/>
    <x v="584"/>
    <x v="0"/>
  </r>
  <r>
    <n v="585"/>
    <s v="Link Card"/>
    <s v="SAVE UP TO 40% WHEN YOU SPEND!_x000a__x000a_PRE-ORDER YOUR LINK CARD TODAY"/>
    <x v="7"/>
    <x v="117"/>
    <x v="2"/>
    <s v="GB"/>
    <s v="GBP"/>
    <n v="1448928000"/>
    <n v="1444123377"/>
    <b v="0"/>
    <n v="0"/>
    <b v="0"/>
    <s v="technology/web"/>
    <n v="0"/>
    <x v="2"/>
    <x v="7"/>
    <x v="585"/>
    <x v="0"/>
  </r>
  <r>
    <n v="586"/>
    <s v="Employ College 2K"/>
    <s v="Employ College is a movement for companies to hire college graduates from their respected institutions."/>
    <x v="3"/>
    <x v="443"/>
    <x v="2"/>
    <s v="US"/>
    <s v="USD"/>
    <n v="1424032207"/>
    <n v="1421440207"/>
    <b v="0"/>
    <n v="4"/>
    <b v="0"/>
    <s v="technology/web"/>
    <n v="1400"/>
    <x v="2"/>
    <x v="7"/>
    <x v="586"/>
    <x v="0"/>
  </r>
  <r>
    <n v="587"/>
    <s v="Waitresses.com"/>
    <s v="Waitresses.com is an online community devoted to servers around the world. Learn. Connect. Work. Travel. Share._x000a__x000a_Make a pledge today!"/>
    <x v="11"/>
    <x v="444"/>
    <x v="2"/>
    <s v="CA"/>
    <s v="CAD"/>
    <n v="1429207833"/>
    <n v="1426615833"/>
    <b v="0"/>
    <n v="7"/>
    <b v="0"/>
    <s v="technology/web"/>
    <n v="38928.571400000001"/>
    <x v="2"/>
    <x v="7"/>
    <x v="587"/>
    <x v="0"/>
  </r>
  <r>
    <n v="588"/>
    <s v="TiTraGO! your personal driver"/>
    <s v="Offrire un &quot;TRAGO&quot;, ossia un passaggio con autista che ti segue e ti aspetta mentre concludi i tuoi affari, quando non puoi guidare"/>
    <x v="7"/>
    <x v="356"/>
    <x v="2"/>
    <s v="IT"/>
    <s v="EUR"/>
    <n v="1479410886"/>
    <n v="1474223286"/>
    <b v="0"/>
    <n v="2"/>
    <b v="0"/>
    <s v="technology/web"/>
    <n v="15050"/>
    <x v="2"/>
    <x v="7"/>
    <x v="588"/>
    <x v="2"/>
  </r>
  <r>
    <n v="589"/>
    <s v="Get Neighborly"/>
    <s v="Services closer than you think..."/>
    <x v="51"/>
    <x v="116"/>
    <x v="2"/>
    <s v="US"/>
    <s v="USD"/>
    <n v="1436366699"/>
    <n v="1435070699"/>
    <b v="0"/>
    <n v="1"/>
    <b v="0"/>
    <s v="technology/web"/>
    <n v="100"/>
    <x v="2"/>
    <x v="7"/>
    <x v="589"/>
    <x v="0"/>
  </r>
  <r>
    <n v="590"/>
    <s v="Build a Search Engine and more - Web Engineering Course"/>
    <s v="Learn the skills needed to be a successful web engineer. Create your own complex web applications, deploy servers, use data and more."/>
    <x v="10"/>
    <x v="445"/>
    <x v="2"/>
    <s v="GB"/>
    <s v="GBP"/>
    <n v="1454936460"/>
    <n v="1452259131"/>
    <b v="0"/>
    <n v="9"/>
    <b v="0"/>
    <s v="technology/web"/>
    <n v="2477.7777999999998"/>
    <x v="2"/>
    <x v="7"/>
    <x v="590"/>
    <x v="2"/>
  </r>
  <r>
    <n v="591"/>
    <s v="Kid's Connect (Connecting kids with sickness' together)"/>
    <s v="Kid's Connect is a brand new social media website that is built specifically for kids to connect with other kids sick just like them."/>
    <x v="57"/>
    <x v="377"/>
    <x v="2"/>
    <s v="US"/>
    <s v="USD"/>
    <n v="1437570130"/>
    <n v="1434978130"/>
    <b v="0"/>
    <n v="2"/>
    <b v="0"/>
    <s v="technology/web"/>
    <n v="3050"/>
    <x v="2"/>
    <x v="7"/>
    <x v="591"/>
    <x v="0"/>
  </r>
  <r>
    <n v="592"/>
    <s v="Go Start A Biz"/>
    <s v="Together, we can build a FREE, business start-up system that will help aspiring entrepreneurs change their economic circumstances."/>
    <x v="51"/>
    <x v="156"/>
    <x v="2"/>
    <s v="US"/>
    <s v="USD"/>
    <n v="1417584860"/>
    <n v="1414992860"/>
    <b v="0"/>
    <n v="1"/>
    <b v="0"/>
    <s v="technology/web"/>
    <n v="25000"/>
    <x v="2"/>
    <x v="7"/>
    <x v="592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x v="2"/>
    <x v="129"/>
    <x v="2"/>
    <s v="GB"/>
    <s v="GBP"/>
    <n v="1428333345"/>
    <n v="1425744945"/>
    <b v="0"/>
    <n v="7"/>
    <b v="0"/>
    <s v="technology/web"/>
    <n v="1642.8570999999999"/>
    <x v="2"/>
    <x v="7"/>
    <x v="593"/>
    <x v="0"/>
  </r>
  <r>
    <n v="594"/>
    <s v="Unleashed Fitness"/>
    <s v="Creating a fitness site that will change the fitness game forever!"/>
    <x v="31"/>
    <x v="375"/>
    <x v="2"/>
    <s v="US"/>
    <s v="USD"/>
    <n v="1460832206"/>
    <n v="1458240206"/>
    <b v="0"/>
    <n v="2"/>
    <b v="0"/>
    <s v="technology/web"/>
    <n v="1300"/>
    <x v="2"/>
    <x v="7"/>
    <x v="594"/>
    <x v="2"/>
  </r>
  <r>
    <n v="595"/>
    <s v="MyBestInterest.org"/>
    <s v="MyBestInterest.org elminates election research by quickly identifying the candidates that will best represent your interests."/>
    <x v="57"/>
    <x v="446"/>
    <x v="2"/>
    <s v="US"/>
    <s v="USD"/>
    <n v="1430703638"/>
    <n v="1426815638"/>
    <b v="0"/>
    <n v="8"/>
    <b v="0"/>
    <s v="technology/web"/>
    <n v="5325"/>
    <x v="2"/>
    <x v="7"/>
    <x v="595"/>
    <x v="0"/>
  </r>
  <r>
    <n v="596"/>
    <s v="DigitaliBook free library"/>
    <s v="We present digitaibook,com site which can become a free electronic library with your help,"/>
    <x v="22"/>
    <x v="360"/>
    <x v="2"/>
    <s v="US"/>
    <s v="USD"/>
    <n v="1478122292"/>
    <n v="1475530292"/>
    <b v="0"/>
    <n v="2"/>
    <b v="0"/>
    <s v="technology/web"/>
    <n v="300"/>
    <x v="2"/>
    <x v="7"/>
    <x v="596"/>
    <x v="2"/>
  </r>
  <r>
    <n v="597"/>
    <s v="Rolodex: One Contact List to Rule Them All"/>
    <s v="Rolodex is a web application that strives to nurture business to business relationships by connecting users via email."/>
    <x v="51"/>
    <x v="170"/>
    <x v="2"/>
    <s v="US"/>
    <s v="USD"/>
    <n v="1469980800"/>
    <n v="1466787335"/>
    <b v="0"/>
    <n v="2"/>
    <b v="0"/>
    <s v="technology/web"/>
    <n v="1000"/>
    <x v="2"/>
    <x v="7"/>
    <x v="597"/>
    <x v="2"/>
  </r>
  <r>
    <n v="598"/>
    <s v="Goals not creeds"/>
    <s v="This is a project to create a crowd-funding site for Urantia Book readers worldwide."/>
    <x v="30"/>
    <x v="447"/>
    <x v="2"/>
    <s v="US"/>
    <s v="USD"/>
    <n v="1417737781"/>
    <n v="1415145781"/>
    <b v="0"/>
    <n v="7"/>
    <b v="0"/>
    <s v="technology/web"/>
    <n v="12142.857099999999"/>
    <x v="2"/>
    <x v="7"/>
    <x v="598"/>
    <x v="3"/>
  </r>
  <r>
    <n v="599"/>
    <s v="Mail 4 Jail"/>
    <s v="We send care packages to incarcerated individuals throughout the country that include specific items hand picked by the sender."/>
    <x v="63"/>
    <x v="395"/>
    <x v="2"/>
    <s v="US"/>
    <s v="USD"/>
    <n v="1425827760"/>
    <n v="1423769402"/>
    <b v="0"/>
    <n v="2"/>
    <b v="0"/>
    <s v="technology/web"/>
    <n v="1550"/>
    <x v="2"/>
    <x v="7"/>
    <x v="599"/>
    <x v="0"/>
  </r>
  <r>
    <n v="600"/>
    <s v="Anaheim California here we come but we need your help."/>
    <s v="Science Technology Engineering and Math + youth = a brighter tomorrow."/>
    <x v="10"/>
    <x v="173"/>
    <x v="1"/>
    <s v="US"/>
    <s v="USD"/>
    <n v="1431198562"/>
    <n v="1426014562"/>
    <b v="0"/>
    <n v="1"/>
    <b v="0"/>
    <s v="technology/web"/>
    <n v="10000"/>
    <x v="2"/>
    <x v="7"/>
    <x v="600"/>
    <x v="0"/>
  </r>
  <r>
    <n v="601"/>
    <s v="Privster.net - Privacy anywhere, whenever for free."/>
    <s v="In today's day and age every website tracks your IP Address and information, it's time to keep your information private and secure."/>
    <x v="3"/>
    <x v="133"/>
    <x v="1"/>
    <s v="CA"/>
    <s v="CAD"/>
    <n v="1419626139"/>
    <n v="1417034139"/>
    <b v="0"/>
    <n v="6"/>
    <b v="0"/>
    <s v="technology/web"/>
    <n v="2333.3332999999998"/>
    <x v="2"/>
    <x v="7"/>
    <x v="601"/>
    <x v="3"/>
  </r>
  <r>
    <n v="602"/>
    <s v="EZDoctor Reports a &quot;CarFax&quot; type report on Doctors."/>
    <s v="A &quot;CarFax&quot; type of report for Doctors. We have the right to make informed decisions about who we choose to be our doctor!"/>
    <x v="54"/>
    <x v="117"/>
    <x v="1"/>
    <s v="US"/>
    <s v="USD"/>
    <n v="1434654215"/>
    <n v="1432062215"/>
    <b v="0"/>
    <n v="0"/>
    <b v="0"/>
    <s v="technology/web"/>
    <n v="0"/>
    <x v="2"/>
    <x v="7"/>
    <x v="602"/>
    <x v="0"/>
  </r>
  <r>
    <n v="603"/>
    <s v="Randompics.net - Make It Fan Owned And Updated! (Canceled)"/>
    <s v="The admin for Randompics has announced they will be shutting down. I want to run, and improve, this great site!"/>
    <x v="36"/>
    <x v="448"/>
    <x v="1"/>
    <s v="US"/>
    <s v="USD"/>
    <n v="1408029623"/>
    <n v="1405437623"/>
    <b v="0"/>
    <n v="13"/>
    <b v="0"/>
    <s v="technology/web"/>
    <n v="4538.6153999999997"/>
    <x v="2"/>
    <x v="7"/>
    <x v="603"/>
    <x v="3"/>
  </r>
  <r>
    <n v="604"/>
    <s v="Don't Shoot the Messenger Chick (Canceled)"/>
    <s v="Bad news is our business. We deliver the news you don't want to and soften the blow with custom designed gifts and personalized verse."/>
    <x v="15"/>
    <x v="117"/>
    <x v="1"/>
    <s v="US"/>
    <s v="USD"/>
    <n v="1409187056"/>
    <n v="1406595056"/>
    <b v="0"/>
    <n v="0"/>
    <b v="0"/>
    <s v="technology/web"/>
    <n v="0"/>
    <x v="2"/>
    <x v="7"/>
    <x v="604"/>
    <x v="3"/>
  </r>
  <r>
    <n v="605"/>
    <s v="Teach Your Parents iPad (Canceled)"/>
    <s v="An iPad support care package for your parents / seniors."/>
    <x v="10"/>
    <x v="449"/>
    <x v="1"/>
    <s v="US"/>
    <s v="USD"/>
    <n v="1440318908"/>
    <n v="1436430908"/>
    <b v="0"/>
    <n v="8"/>
    <b v="0"/>
    <s v="technology/web"/>
    <n v="1637.5"/>
    <x v="2"/>
    <x v="7"/>
    <x v="605"/>
    <x v="0"/>
  </r>
  <r>
    <n v="606"/>
    <s v="All in One Cloud Business Management - Extendix Panel"/>
    <s v="No more expensive, difficult and seperated packages for your business management. It's time for an All-in-One solution for your company"/>
    <x v="10"/>
    <x v="115"/>
    <x v="1"/>
    <s v="NL"/>
    <s v="EUR"/>
    <n v="1432479600"/>
    <n v="1428507409"/>
    <b v="0"/>
    <n v="1"/>
    <b v="0"/>
    <s v="technology/web"/>
    <n v="1000"/>
    <x v="2"/>
    <x v="7"/>
    <x v="606"/>
    <x v="0"/>
  </r>
  <r>
    <n v="607"/>
    <s v="An Online Music Venue Awaits (Canceled)"/>
    <s v="Gritty, upfront reality going the distance hard with a proven track record of insatiable artist. Broadcasted live on the Web."/>
    <x v="49"/>
    <x v="117"/>
    <x v="1"/>
    <s v="US"/>
    <s v="USD"/>
    <n v="1448225336"/>
    <n v="1445629736"/>
    <b v="0"/>
    <n v="0"/>
    <b v="0"/>
    <s v="technology/web"/>
    <n v="0"/>
    <x v="2"/>
    <x v="7"/>
    <x v="607"/>
    <x v="0"/>
  </r>
  <r>
    <n v="608"/>
    <s v="Mise En Abyme Cloud Computers - PC inside a Website"/>
    <s v="A website that hosts virtual desktops. Simply log in and the cloud will enhance the power of your local computer or smart device"/>
    <x v="60"/>
    <x v="450"/>
    <x v="1"/>
    <s v="US"/>
    <s v="USD"/>
    <n v="1434405980"/>
    <n v="1431813980"/>
    <b v="0"/>
    <n v="5"/>
    <b v="0"/>
    <s v="technology/web"/>
    <n v="29220"/>
    <x v="2"/>
    <x v="7"/>
    <x v="608"/>
    <x v="0"/>
  </r>
  <r>
    <n v="609"/>
    <s v="Swap Anything (Canceled)"/>
    <s v="Can we swap, please? - everybody's said it. I want to create a website that enables anybody to trade their items, without money hassle."/>
    <x v="153"/>
    <x v="139"/>
    <x v="1"/>
    <s v="GB"/>
    <s v="GBP"/>
    <n v="1448761744"/>
    <n v="1446166144"/>
    <b v="0"/>
    <n v="1"/>
    <b v="0"/>
    <s v="technology/web"/>
    <n v="500"/>
    <x v="2"/>
    <x v="7"/>
    <x v="609"/>
    <x v="0"/>
  </r>
  <r>
    <n v="610"/>
    <s v="UniteChrist (Canceled)"/>
    <s v="We are creating a Christian social network to empower, educate, and connect Christians all over the world."/>
    <x v="154"/>
    <x v="117"/>
    <x v="1"/>
    <s v="US"/>
    <s v="USD"/>
    <n v="1429732586"/>
    <n v="1427140586"/>
    <b v="0"/>
    <n v="0"/>
    <b v="0"/>
    <s v="technology/web"/>
    <n v="0"/>
    <x v="2"/>
    <x v="7"/>
    <x v="610"/>
    <x v="0"/>
  </r>
  <r>
    <n v="611"/>
    <s v="Securivente (Canceled)"/>
    <s v="Finie la peur de vendre ou acheter d'occasion Ã  un inconnu ! Colis ouverts, photographiÃ©s et testÃ©s. Paiements en ligne sÃ©curisÃ©s."/>
    <x v="58"/>
    <x v="117"/>
    <x v="1"/>
    <s v="FR"/>
    <s v="EUR"/>
    <n v="1453210037"/>
    <n v="1448026037"/>
    <b v="0"/>
    <n v="0"/>
    <b v="0"/>
    <s v="technology/web"/>
    <n v="0"/>
    <x v="2"/>
    <x v="7"/>
    <x v="611"/>
    <x v="0"/>
  </r>
  <r>
    <n v="612"/>
    <s v="Web Streaming 2.0 (Canceled)"/>
    <s v="A Fast and Reliable new Web platform to stream videos from Internet"/>
    <x v="3"/>
    <x v="117"/>
    <x v="1"/>
    <s v="IT"/>
    <s v="EUR"/>
    <n v="1472777146"/>
    <n v="1470185146"/>
    <b v="0"/>
    <n v="0"/>
    <b v="0"/>
    <s v="technology/web"/>
    <n v="0"/>
    <x v="2"/>
    <x v="7"/>
    <x v="612"/>
    <x v="2"/>
  </r>
  <r>
    <n v="613"/>
    <s v="storieChild: technology + art = your child's storybook"/>
    <s v="A storybook for your child in 15 minutes, exclusively through Kickstarter (pre-sales, not a donation) starting at $15 for a softcover."/>
    <x v="127"/>
    <x v="451"/>
    <x v="1"/>
    <s v="US"/>
    <s v="USD"/>
    <n v="1443675540"/>
    <n v="1441022120"/>
    <b v="0"/>
    <n v="121"/>
    <b v="0"/>
    <s v="technology/web"/>
    <n v="10593.3884"/>
    <x v="2"/>
    <x v="7"/>
    <x v="613"/>
    <x v="0"/>
  </r>
  <r>
    <n v="614"/>
    <s v="Lets Reinvent Our Election Process (Canceled)"/>
    <s v="Something is wrong when your choices are between a &quot;giant douche and a turd sandwich.&quot;  So, lets make it better."/>
    <x v="3"/>
    <x v="117"/>
    <x v="1"/>
    <s v="US"/>
    <s v="USD"/>
    <n v="1466731740"/>
    <n v="1464139740"/>
    <b v="0"/>
    <n v="0"/>
    <b v="0"/>
    <s v="technology/web"/>
    <n v="0"/>
    <x v="2"/>
    <x v="7"/>
    <x v="614"/>
    <x v="2"/>
  </r>
  <r>
    <n v="615"/>
    <s v="PixlDir.com - Simple and fast image hosting. (Canceled)"/>
    <s v="The aim of PixlDir is to deliver the most simple, and fast experience when it comes to uploading images to the web."/>
    <x v="155"/>
    <x v="117"/>
    <x v="1"/>
    <s v="NZ"/>
    <s v="NZD"/>
    <n v="1443149759"/>
    <n v="1440557759"/>
    <b v="0"/>
    <n v="0"/>
    <b v="0"/>
    <s v="technology/web"/>
    <n v="0"/>
    <x v="2"/>
    <x v="7"/>
    <x v="615"/>
    <x v="0"/>
  </r>
  <r>
    <n v="616"/>
    <s v="S'time Soirees (Canceled)"/>
    <s v="Hormis la similitude envers d'autres rÃ©seaux socials, celui-ci vous permettra d'organiser / participer Ã  des soirÃ©es trÃ¨s facilement !"/>
    <x v="10"/>
    <x v="117"/>
    <x v="1"/>
    <s v="FR"/>
    <s v="EUR"/>
    <n v="1488013307"/>
    <n v="1485421307"/>
    <b v="0"/>
    <n v="0"/>
    <b v="0"/>
    <s v="technology/web"/>
    <n v="0"/>
    <x v="2"/>
    <x v="7"/>
    <x v="616"/>
    <x v="1"/>
  </r>
  <r>
    <n v="617"/>
    <s v="Get Affordable Website with Premium Hosting and Domain"/>
    <s v="At beSpider you can create and publish you websites within minutes. 100s of pre-build templates, free domain, free cloud base hosting."/>
    <x v="13"/>
    <x v="177"/>
    <x v="1"/>
    <s v="GB"/>
    <s v="GBP"/>
    <n v="1431072843"/>
    <n v="1427184843"/>
    <b v="0"/>
    <n v="3"/>
    <b v="0"/>
    <s v="technology/web"/>
    <n v="2000"/>
    <x v="2"/>
    <x v="7"/>
    <x v="617"/>
    <x v="0"/>
  </r>
  <r>
    <n v="618"/>
    <s v="Y2Y Tutors (Canceled)"/>
    <s v="With the cost of education seemingly always on the rise, Y2Y aims to ensure that no student will be left behind through peer tutoring."/>
    <x v="44"/>
    <x v="117"/>
    <x v="1"/>
    <s v="US"/>
    <s v="USD"/>
    <n v="1449689203"/>
    <n v="1447097203"/>
    <b v="0"/>
    <n v="0"/>
    <b v="0"/>
    <s v="technology/web"/>
    <n v="0"/>
    <x v="2"/>
    <x v="7"/>
    <x v="618"/>
    <x v="0"/>
  </r>
  <r>
    <n v="619"/>
    <s v="Big Data (Canceled)"/>
    <s v="Big Data Sets for researchers interested in improving the quality of life."/>
    <x v="156"/>
    <x v="116"/>
    <x v="1"/>
    <s v="US"/>
    <s v="USD"/>
    <n v="1416933390"/>
    <n v="1411745790"/>
    <b v="0"/>
    <n v="1"/>
    <b v="0"/>
    <s v="technology/web"/>
    <n v="100"/>
    <x v="2"/>
    <x v="7"/>
    <x v="619"/>
    <x v="3"/>
  </r>
  <r>
    <n v="620"/>
    <s v="iShopGreen.ca - the green product marketplace (Canceled)"/>
    <s v="iShopGreen.ca is an online marketplace that connects consumers and suppliers with green products &amp; services"/>
    <x v="11"/>
    <x v="452"/>
    <x v="1"/>
    <s v="CA"/>
    <s v="CAD"/>
    <n v="1408986738"/>
    <n v="1405098738"/>
    <b v="0"/>
    <n v="1"/>
    <b v="0"/>
    <s v="technology/web"/>
    <n v="30000"/>
    <x v="2"/>
    <x v="7"/>
    <x v="620"/>
    <x v="3"/>
  </r>
  <r>
    <n v="621"/>
    <s v="We CAN End Police Violence Against Our Dog's (Canceled)"/>
    <s v="Creating a web portal to train law enforcement departments on how to handle dogs and a directory and profile system for our dog's."/>
    <x v="31"/>
    <x v="453"/>
    <x v="1"/>
    <s v="US"/>
    <s v="USD"/>
    <n v="1467934937"/>
    <n v="1465342937"/>
    <b v="0"/>
    <n v="3"/>
    <b v="0"/>
    <s v="technology/web"/>
    <n v="8700"/>
    <x v="2"/>
    <x v="7"/>
    <x v="621"/>
    <x v="2"/>
  </r>
  <r>
    <n v="622"/>
    <s v="The Animal Shelter Network website (Canceled)"/>
    <s v="The Animal Shelter Network is a free website for collaboration and communication between animal shelters, rescues and humane societies."/>
    <x v="12"/>
    <x v="454"/>
    <x v="1"/>
    <s v="US"/>
    <s v="USD"/>
    <n v="1467398138"/>
    <n v="1465670138"/>
    <b v="0"/>
    <n v="9"/>
    <b v="0"/>
    <s v="technology/web"/>
    <n v="3788.8888999999999"/>
    <x v="2"/>
    <x v="7"/>
    <x v="622"/>
    <x v="2"/>
  </r>
  <r>
    <n v="623"/>
    <s v="WheelWolf - Swap and borrow cars with fellow car lovers."/>
    <s v="WheelWolf is a subscription based service connecting car lovers to provide a safe and secure platform for swapping and borrowing cars."/>
    <x v="96"/>
    <x v="117"/>
    <x v="1"/>
    <s v="AU"/>
    <s v="AUD"/>
    <n v="1432771997"/>
    <n v="1430179997"/>
    <b v="0"/>
    <n v="0"/>
    <b v="0"/>
    <s v="technology/web"/>
    <n v="0"/>
    <x v="2"/>
    <x v="7"/>
    <x v="623"/>
    <x v="0"/>
  </r>
  <r>
    <n v="624"/>
    <s v="NeedSomeLoven.com (Canceled)"/>
    <s v="I am designing a fun, high tech dating website, with over 25 cool features. It is innovate as well as user friendly."/>
    <x v="10"/>
    <x v="117"/>
    <x v="1"/>
    <s v="US"/>
    <s v="USD"/>
    <n v="1431647041"/>
    <n v="1429055041"/>
    <b v="0"/>
    <n v="0"/>
    <b v="0"/>
    <s v="technology/web"/>
    <n v="0"/>
    <x v="2"/>
    <x v="7"/>
    <x v="624"/>
    <x v="0"/>
  </r>
  <r>
    <n v="625"/>
    <s v="SkyRooms.io Virtual Offices (Canceled)"/>
    <s v="SkyRooms.IO is a social network for business people that actually equips them to do work together. Resume, video conferencing and PM."/>
    <x v="31"/>
    <x v="117"/>
    <x v="1"/>
    <s v="CA"/>
    <s v="CAD"/>
    <n v="1490560177"/>
    <n v="1487971777"/>
    <b v="0"/>
    <n v="0"/>
    <b v="0"/>
    <s v="technology/web"/>
    <n v="0"/>
    <x v="2"/>
    <x v="7"/>
    <x v="625"/>
    <x v="1"/>
  </r>
  <r>
    <n v="626"/>
    <s v="The Story of Life - Writing tomorrow's history today"/>
    <s v="TSOLife is a revolutionary digital platform that allows users to record a personalized legacy to leave behind for future generations."/>
    <x v="31"/>
    <x v="455"/>
    <x v="1"/>
    <s v="US"/>
    <s v="USD"/>
    <n v="1439644920"/>
    <n v="1436793939"/>
    <b v="0"/>
    <n v="39"/>
    <b v="0"/>
    <s v="technology/web"/>
    <n v="11141.025600000001"/>
    <x v="2"/>
    <x v="7"/>
    <x v="626"/>
    <x v="0"/>
  </r>
  <r>
    <n v="627"/>
    <s v="Privileged Zone - Premium Social Network (Canceled)"/>
    <s v="Social Network - your new digital social life without ads, monitoring and analyses. Freed from the feeling that every step is followed"/>
    <x v="157"/>
    <x v="456"/>
    <x v="1"/>
    <s v="SE"/>
    <s v="SEK"/>
    <n v="1457996400"/>
    <n v="1452842511"/>
    <b v="0"/>
    <n v="1"/>
    <b v="0"/>
    <s v="technology/web"/>
    <n v="9000"/>
    <x v="2"/>
    <x v="7"/>
    <x v="627"/>
    <x v="2"/>
  </r>
  <r>
    <n v="628"/>
    <s v="Website for Firearms Education &amp; Sale of Accessories"/>
    <s v="Funding of website design &amp; materials for education about firearms, firearm safety &amp; firearm related apparel"/>
    <x v="10"/>
    <x v="117"/>
    <x v="1"/>
    <s v="US"/>
    <s v="USD"/>
    <n v="1405269457"/>
    <n v="1402677457"/>
    <b v="0"/>
    <n v="0"/>
    <b v="0"/>
    <s v="technology/web"/>
    <n v="0"/>
    <x v="2"/>
    <x v="7"/>
    <x v="628"/>
    <x v="3"/>
  </r>
  <r>
    <n v="629"/>
    <s v="Smidlink Fun Ids.....search an Id, then message for free!"/>
    <s v="Global Ids you create for yourself, then the world can connect to you via free online msgs (for Reuniting Lost Property, Dating &amp; more)"/>
    <x v="61"/>
    <x v="457"/>
    <x v="1"/>
    <s v="AU"/>
    <s v="AUD"/>
    <n v="1463239108"/>
    <n v="1460647108"/>
    <b v="0"/>
    <n v="3"/>
    <b v="0"/>
    <s v="technology/web"/>
    <n v="11666.6667"/>
    <x v="2"/>
    <x v="7"/>
    <x v="629"/>
    <x v="2"/>
  </r>
  <r>
    <n v="630"/>
    <s v="Ecosteader (Canceled)"/>
    <s v="Land development network for an eco-conscious collective. Community portal features ideas on lean design, green building, urban ecology"/>
    <x v="158"/>
    <x v="115"/>
    <x v="1"/>
    <s v="US"/>
    <s v="USD"/>
    <n v="1441516200"/>
    <n v="1438959121"/>
    <b v="0"/>
    <n v="1"/>
    <b v="0"/>
    <s v="technology/web"/>
    <n v="1000"/>
    <x v="2"/>
    <x v="7"/>
    <x v="630"/>
    <x v="0"/>
  </r>
  <r>
    <n v="631"/>
    <s v="Brevity: A Powerful Online Publishing Software! (Canceled)"/>
    <s v="A Powerful Multimedia-Rich Software that aims at making online publishing very simple."/>
    <x v="63"/>
    <x v="458"/>
    <x v="1"/>
    <s v="CA"/>
    <s v="CAD"/>
    <n v="1464460329"/>
    <n v="1461954729"/>
    <b v="0"/>
    <n v="9"/>
    <b v="0"/>
    <s v="technology/web"/>
    <n v="7666.6666999999998"/>
    <x v="2"/>
    <x v="7"/>
    <x v="631"/>
    <x v="2"/>
  </r>
  <r>
    <n v="632"/>
    <s v="UniWherse.com - Bring students future (Canceled)"/>
    <s v="Our goal is to create a system, students can find universities that best match their interests."/>
    <x v="22"/>
    <x v="117"/>
    <x v="1"/>
    <s v="NL"/>
    <s v="EUR"/>
    <n v="1448470165"/>
    <n v="1445874565"/>
    <b v="0"/>
    <n v="0"/>
    <b v="0"/>
    <s v="technology/web"/>
    <n v="0"/>
    <x v="2"/>
    <x v="7"/>
    <x v="632"/>
    <x v="0"/>
  </r>
  <r>
    <n v="633"/>
    <s v="Uivo-fast,secure emergency contact system for your property"/>
    <s v="Uivo lets police and fire department personnel quickly contact you in the event of an emergency involving your property."/>
    <x v="3"/>
    <x v="459"/>
    <x v="1"/>
    <s v="US"/>
    <s v="USD"/>
    <n v="1466204400"/>
    <n v="1463469062"/>
    <b v="0"/>
    <n v="25"/>
    <b v="0"/>
    <s v="technology/web"/>
    <n v="4980"/>
    <x v="2"/>
    <x v="7"/>
    <x v="633"/>
    <x v="2"/>
  </r>
  <r>
    <n v="634"/>
    <s v="pitchtograndma (Canceled)"/>
    <s v="We help companies to explain what they do in simple, grandma-would-understand terms."/>
    <x v="10"/>
    <x v="116"/>
    <x v="1"/>
    <s v="US"/>
    <s v="USD"/>
    <n v="1424989029"/>
    <n v="1422397029"/>
    <b v="0"/>
    <n v="1"/>
    <b v="0"/>
    <s v="technology/web"/>
    <n v="100"/>
    <x v="2"/>
    <x v="7"/>
    <x v="634"/>
    <x v="0"/>
  </r>
  <r>
    <n v="635"/>
    <s v="Pleero, A Technology Team Building Website (Canceled)"/>
    <s v="Network used for building technology development teams."/>
    <x v="31"/>
    <x v="369"/>
    <x v="1"/>
    <s v="US"/>
    <s v="USD"/>
    <n v="1428804762"/>
    <n v="1426212762"/>
    <b v="0"/>
    <n v="1"/>
    <b v="0"/>
    <s v="technology/web"/>
    <n v="200"/>
    <x v="2"/>
    <x v="7"/>
    <x v="635"/>
    <x v="0"/>
  </r>
  <r>
    <n v="636"/>
    <s v="Keto Advice (Canceled)"/>
    <s v="With no central location for keto knowledge, keto advice will be a community run knowledge base."/>
    <x v="13"/>
    <x v="460"/>
    <x v="1"/>
    <s v="GB"/>
    <s v="GBP"/>
    <n v="1433587620"/>
    <n v="1430996150"/>
    <b v="0"/>
    <n v="1"/>
    <b v="0"/>
    <s v="technology/web"/>
    <n v="400"/>
    <x v="2"/>
    <x v="7"/>
    <x v="636"/>
    <x v="0"/>
  </r>
  <r>
    <n v="637"/>
    <s v="Unique online start up, Art and Technology together (Canceled)"/>
    <s v="It will enable deprived children to make artistic work for selling online/illustrating their work in our exhibitions around the world."/>
    <x v="57"/>
    <x v="117"/>
    <x v="1"/>
    <s v="GB"/>
    <s v="GBP"/>
    <n v="1488063840"/>
    <n v="1485558318"/>
    <b v="0"/>
    <n v="0"/>
    <b v="0"/>
    <s v="technology/web"/>
    <n v="0"/>
    <x v="2"/>
    <x v="7"/>
    <x v="637"/>
    <x v="1"/>
  </r>
  <r>
    <n v="638"/>
    <s v="W (Canceled)"/>
    <s v="O0"/>
    <x v="61"/>
    <x v="461"/>
    <x v="1"/>
    <s v="DE"/>
    <s v="EUR"/>
    <n v="1490447662"/>
    <n v="1485267262"/>
    <b v="0"/>
    <n v="6"/>
    <b v="0"/>
    <s v="technology/web"/>
    <n v="300"/>
    <x v="2"/>
    <x v="7"/>
    <x v="638"/>
    <x v="1"/>
  </r>
  <r>
    <n v="639"/>
    <s v="Kids Educational Social Media Site (Canceled)"/>
    <s v="Development of a Safe and Educational Social Media site for kids."/>
    <x v="80"/>
    <x v="116"/>
    <x v="1"/>
    <s v="US"/>
    <s v="USD"/>
    <n v="1413208795"/>
    <n v="1408024795"/>
    <b v="0"/>
    <n v="1"/>
    <b v="0"/>
    <s v="technology/web"/>
    <n v="100"/>
    <x v="2"/>
    <x v="7"/>
    <x v="639"/>
    <x v="3"/>
  </r>
  <r>
    <n v="640"/>
    <s v="Carbon mini bikes / race / MTB / FAT ~ Carbon tow placement"/>
    <s v="Mountain, fat and race bikes made from high grade aero carbon fibers by tow placement and tow folding technology (no fibres cutting)."/>
    <x v="159"/>
    <x v="462"/>
    <x v="0"/>
    <s v="FR"/>
    <s v="EUR"/>
    <n v="1480028400"/>
    <n v="1478685915"/>
    <b v="0"/>
    <n v="2"/>
    <b v="1"/>
    <s v="technology/wearables"/>
    <n v="5050"/>
    <x v="2"/>
    <x v="8"/>
    <x v="640"/>
    <x v="2"/>
  </r>
  <r>
    <n v="641"/>
    <s v="Help fund research of dual action compression breast pump"/>
    <s v="Innovative new compression-based breast pump gives mothers unprecedented freedom, enabling efficient and discreet pumping"/>
    <x v="79"/>
    <x v="463"/>
    <x v="0"/>
    <s v="US"/>
    <s v="USD"/>
    <n v="1439473248"/>
    <n v="1436881248"/>
    <b v="0"/>
    <n v="315"/>
    <b v="1"/>
    <s v="technology/wearables"/>
    <n v="15131.745999999999"/>
    <x v="2"/>
    <x v="8"/>
    <x v="641"/>
    <x v="0"/>
  </r>
  <r>
    <n v="642"/>
    <s v="Gauss - Redefining Eye Protection for the Digital Age"/>
    <s v="Gauss glasses protect your eyes in front of screens and outside with self-tinting lenses and a new, proprietary coating technology."/>
    <x v="22"/>
    <x v="464"/>
    <x v="0"/>
    <s v="DE"/>
    <s v="EUR"/>
    <n v="1439998674"/>
    <n v="1436888274"/>
    <b v="0"/>
    <n v="2174"/>
    <b v="1"/>
    <s v="technology/wearables"/>
    <n v="13435.9246"/>
    <x v="2"/>
    <x v="8"/>
    <x v="642"/>
    <x v="0"/>
  </r>
  <r>
    <n v="643"/>
    <s v="Phone Silks - The best way to carry your smart phone!"/>
    <s v="Stylish new phone carrier allows instant access to your smart phone while freeing up your hands."/>
    <x v="31"/>
    <x v="465"/>
    <x v="0"/>
    <s v="US"/>
    <s v="USD"/>
    <n v="1433085875"/>
    <n v="1428333875"/>
    <b v="0"/>
    <n v="152"/>
    <b v="1"/>
    <s v="technology/wearables"/>
    <n v="17402.631600000001"/>
    <x v="2"/>
    <x v="8"/>
    <x v="643"/>
    <x v="0"/>
  </r>
  <r>
    <n v="644"/>
    <s v="Sofft: Blocks Stains &amp; Softens Clothes!"/>
    <s v="Sofft...it's Soft with an Off! A stain-blocking fabric softener that simplifies your laundry and helps the environment at the same time"/>
    <x v="31"/>
    <x v="466"/>
    <x v="0"/>
    <s v="US"/>
    <s v="USD"/>
    <n v="1414544400"/>
    <n v="1410883139"/>
    <b v="0"/>
    <n v="1021"/>
    <b v="1"/>
    <s v="technology/wearables"/>
    <n v="7348.6268"/>
    <x v="2"/>
    <x v="8"/>
    <x v="644"/>
    <x v="3"/>
  </r>
  <r>
    <n v="645"/>
    <s v="Carbon Fiber Collar Stays"/>
    <s v="Ever wanted to own something made out of carbon fiber? Now you can!"/>
    <x v="13"/>
    <x v="467"/>
    <x v="0"/>
    <s v="US"/>
    <s v="USD"/>
    <n v="1470962274"/>
    <n v="1468370274"/>
    <b v="0"/>
    <n v="237"/>
    <b v="1"/>
    <s v="technology/wearables"/>
    <n v="2351.8987000000002"/>
    <x v="2"/>
    <x v="8"/>
    <x v="645"/>
    <x v="2"/>
  </r>
  <r>
    <n v="646"/>
    <s v="Body Armor - The Super Female Police Officer of the Future!!"/>
    <s v="Small town police forces don't always have the resources to provide for the unique needs of female officers and their body armor."/>
    <x v="134"/>
    <x v="468"/>
    <x v="0"/>
    <s v="US"/>
    <s v="USD"/>
    <n v="1407788867"/>
    <n v="1405196867"/>
    <b v="0"/>
    <n v="27"/>
    <b v="1"/>
    <s v="technology/wearables"/>
    <n v="3907.4443999999999"/>
    <x v="2"/>
    <x v="8"/>
    <x v="646"/>
    <x v="3"/>
  </r>
  <r>
    <n v="647"/>
    <s v="Silver anti-radiation underwear. Keep body cool in summer"/>
    <s v="Wengash Silver underwear: 100% pure silver. Block cell phone, wifi and microwave radiation, protect your reproductive organs and sperm"/>
    <x v="13"/>
    <x v="469"/>
    <x v="0"/>
    <s v="CA"/>
    <s v="CAD"/>
    <n v="1458235549"/>
    <n v="1455647149"/>
    <b v="0"/>
    <n v="17"/>
    <b v="1"/>
    <s v="technology/wearables"/>
    <n v="12594.1176"/>
    <x v="2"/>
    <x v="8"/>
    <x v="647"/>
    <x v="2"/>
  </r>
  <r>
    <n v="648"/>
    <s v="Audio Jacket"/>
    <s v="Get ready for the next product that you canâ€™t live without"/>
    <x v="19"/>
    <x v="470"/>
    <x v="0"/>
    <s v="US"/>
    <s v="USD"/>
    <n v="1413304708"/>
    <n v="1410280708"/>
    <b v="0"/>
    <n v="27"/>
    <b v="1"/>
    <s v="technology/wearables"/>
    <n v="164400"/>
    <x v="2"/>
    <x v="8"/>
    <x v="648"/>
    <x v="3"/>
  </r>
  <r>
    <n v="649"/>
    <s v="VIVO Solar Bag"/>
    <s v="A backpack with a built in solar panel to charge any USB device. Includes removable battery pack, USB cable, and 7 different adapters!"/>
    <x v="30"/>
    <x v="471"/>
    <x v="0"/>
    <s v="US"/>
    <s v="USD"/>
    <n v="1410904413"/>
    <n v="1409090013"/>
    <b v="0"/>
    <n v="82"/>
    <b v="1"/>
    <s v="technology/wearables"/>
    <n v="4267.0731999999998"/>
    <x v="2"/>
    <x v="8"/>
    <x v="649"/>
    <x v="3"/>
  </r>
  <r>
    <n v="650"/>
    <s v="Jake Lazarow's Eagle Project"/>
    <s v="This project is designed to obtain flash drive bracelets with a child's information on it for parents to wear in case of emergencies"/>
    <x v="15"/>
    <x v="472"/>
    <x v="0"/>
    <s v="US"/>
    <s v="USD"/>
    <n v="1418953984"/>
    <n v="1413766384"/>
    <b v="0"/>
    <n v="48"/>
    <b v="1"/>
    <s v="technology/wearables"/>
    <n v="3512.5"/>
    <x v="2"/>
    <x v="8"/>
    <x v="650"/>
    <x v="3"/>
  </r>
  <r>
    <n v="651"/>
    <s v="Pacha's Pajamas: Award-Winning Healthy Kids Entertainment!"/>
    <s v="Pacha's Pajamas is an epic story told through books, music, videos and now augmented PJs that's uplifting kids everywhere!"/>
    <x v="31"/>
    <x v="473"/>
    <x v="0"/>
    <s v="US"/>
    <s v="USD"/>
    <n v="1418430311"/>
    <n v="1415838311"/>
    <b v="0"/>
    <n v="105"/>
    <b v="1"/>
    <s v="technology/wearables"/>
    <n v="23935.238099999999"/>
    <x v="2"/>
    <x v="8"/>
    <x v="651"/>
    <x v="3"/>
  </r>
  <r>
    <n v="652"/>
    <s v="The Zossom Phone Case"/>
    <s v="Zossom is a smart phone case with a strap. Forget the days of shattered screens and scratches. The Zossom case keeps your phone safe."/>
    <x v="9"/>
    <x v="474"/>
    <x v="0"/>
    <s v="US"/>
    <s v="USD"/>
    <n v="1480613650"/>
    <n v="1478018050"/>
    <b v="0"/>
    <n v="28"/>
    <b v="1"/>
    <s v="technology/wearables"/>
    <n v="10764.2857"/>
    <x v="2"/>
    <x v="8"/>
    <x v="652"/>
    <x v="2"/>
  </r>
  <r>
    <n v="653"/>
    <s v="Wearsafe: Wearable technology on a mission to save lives"/>
    <s v="Wearsafe: connect with the press of a wearable button, keeping you safer wherever you are and more secure in whatever youâ€™re doing."/>
    <x v="96"/>
    <x v="475"/>
    <x v="0"/>
    <s v="US"/>
    <s v="USD"/>
    <n v="1440082240"/>
    <n v="1436885440"/>
    <b v="0"/>
    <n v="1107"/>
    <b v="1"/>
    <s v="technology/wearables"/>
    <n v="9583.0622999999996"/>
    <x v="2"/>
    <x v="8"/>
    <x v="653"/>
    <x v="0"/>
  </r>
  <r>
    <n v="654"/>
    <s v="TRASENSE MOVEMENT: The Smartest Daily Tracker for Under $30"/>
    <s v="The MOVEMENT delivers the same tracking functions as the industry leaders at a fraction of the cost. SUPPORT our Project Today."/>
    <x v="14"/>
    <x v="476"/>
    <x v="0"/>
    <s v="US"/>
    <s v="USD"/>
    <n v="1436396313"/>
    <n v="1433804313"/>
    <b v="0"/>
    <n v="1013"/>
    <b v="1"/>
    <s v="technology/wearables"/>
    <n v="3166.3375999999998"/>
    <x v="2"/>
    <x v="8"/>
    <x v="654"/>
    <x v="0"/>
  </r>
  <r>
    <n v="655"/>
    <s v="Spark: The Watch That Keeps You Awake"/>
    <s v="Meet Spark: The friendly companion that helps you stay awake during the day. Re-released with new features!"/>
    <x v="6"/>
    <x v="477"/>
    <x v="0"/>
    <s v="US"/>
    <s v="USD"/>
    <n v="1426197512"/>
    <n v="1423609112"/>
    <b v="0"/>
    <n v="274"/>
    <b v="1"/>
    <s v="technology/wearables"/>
    <n v="4288.6860999999999"/>
    <x v="2"/>
    <x v="8"/>
    <x v="655"/>
    <x v="0"/>
  </r>
  <r>
    <n v="656"/>
    <s v="Motion Control Camera Camcorder HD Bluetooth Smart Glasses"/>
    <s v="Innovative smart glasses allow you recording videos, taking pictures and connecting to your phone with smart defined gestures."/>
    <x v="10"/>
    <x v="478"/>
    <x v="0"/>
    <s v="US"/>
    <s v="USD"/>
    <n v="1460917119"/>
    <n v="1455736719"/>
    <b v="0"/>
    <n v="87"/>
    <b v="1"/>
    <s v="technology/wearables"/>
    <n v="12273.563200000001"/>
    <x v="2"/>
    <x v="8"/>
    <x v="656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x v="36"/>
    <x v="479"/>
    <x v="0"/>
    <s v="US"/>
    <s v="USD"/>
    <n v="1450901872"/>
    <n v="1448309872"/>
    <b v="0"/>
    <n v="99"/>
    <b v="1"/>
    <s v="technology/wearables"/>
    <n v="19045.4545"/>
    <x v="2"/>
    <x v="8"/>
    <x v="657"/>
    <x v="0"/>
  </r>
  <r>
    <n v="658"/>
    <s v="Neorings secures, mounts, stands, your smartphone and tablet"/>
    <s v="Secure your smartphone in your hand without worry of drops, perfect to mount in your car or anywhere else; makes the most useful stand."/>
    <x v="160"/>
    <x v="480"/>
    <x v="0"/>
    <s v="US"/>
    <s v="USD"/>
    <n v="1437933600"/>
    <n v="1435117889"/>
    <b v="0"/>
    <n v="276"/>
    <b v="1"/>
    <s v="technology/wearables"/>
    <n v="10933.6957"/>
    <x v="2"/>
    <x v="8"/>
    <x v="658"/>
    <x v="0"/>
  </r>
  <r>
    <n v="659"/>
    <s v="Lulu Watch Designs - Apple Watch"/>
    <s v="Sync up your lifestyle"/>
    <x v="9"/>
    <x v="481"/>
    <x v="0"/>
    <s v="US"/>
    <s v="USD"/>
    <n v="1440339295"/>
    <n v="1437747295"/>
    <b v="0"/>
    <n v="21"/>
    <b v="1"/>
    <s v="technology/wearables"/>
    <n v="14366.6667"/>
    <x v="2"/>
    <x v="8"/>
    <x v="659"/>
    <x v="0"/>
  </r>
  <r>
    <n v="660"/>
    <s v="ProfileMyRun:  Run the Right Way, Run the Natural Way"/>
    <s v="A revolutionary way to bring running science to everyday people and help runners of all levels achieve a more natural and enjoyable run"/>
    <x v="63"/>
    <x v="482"/>
    <x v="2"/>
    <s v="US"/>
    <s v="USD"/>
    <n v="1415558879"/>
    <n v="1412963279"/>
    <b v="0"/>
    <n v="18"/>
    <b v="0"/>
    <s v="technology/wearables"/>
    <n v="8494.4444000000003"/>
    <x v="2"/>
    <x v="8"/>
    <x v="660"/>
    <x v="3"/>
  </r>
  <r>
    <n v="661"/>
    <s v="AirString"/>
    <s v="AirString keeps your AirPods from getting lost by keeping the pair together with a  durable and premium quality string."/>
    <x v="3"/>
    <x v="483"/>
    <x v="2"/>
    <s v="US"/>
    <s v="USD"/>
    <n v="1477236559"/>
    <n v="1474644559"/>
    <b v="0"/>
    <n v="9"/>
    <b v="0"/>
    <s v="technology/wearables"/>
    <n v="1055.5555999999999"/>
    <x v="2"/>
    <x v="8"/>
    <x v="661"/>
    <x v="2"/>
  </r>
  <r>
    <n v="662"/>
    <s v="LW - the cool luminescent band with a watch"/>
    <s v="A stylish, durable safety light band on your wrist or ankle holds a watch or another modular accessory."/>
    <x v="130"/>
    <x v="484"/>
    <x v="2"/>
    <s v="US"/>
    <s v="USD"/>
    <n v="1421404247"/>
    <n v="1418812247"/>
    <b v="0"/>
    <n v="4"/>
    <b v="0"/>
    <s v="technology/wearables"/>
    <n v="3900"/>
    <x v="2"/>
    <x v="8"/>
    <x v="662"/>
    <x v="3"/>
  </r>
  <r>
    <n v="663"/>
    <s v="MouseFighter invisible AIR mouse"/>
    <s v="Imagine a mouse that automatically moves your pointer to where your head is facing. Its an air mouse hidden inside a standard headset."/>
    <x v="61"/>
    <x v="485"/>
    <x v="2"/>
    <s v="DK"/>
    <s v="DKK"/>
    <n v="1437250456"/>
    <n v="1434658456"/>
    <b v="0"/>
    <n v="7"/>
    <b v="0"/>
    <s v="technology/wearables"/>
    <n v="10000"/>
    <x v="2"/>
    <x v="8"/>
    <x v="663"/>
    <x v="0"/>
  </r>
  <r>
    <n v="664"/>
    <s v="Oregon Babyâ„¢ Diapers"/>
    <s v="Save Oregon Babyâ„¢ Diapers, a handmade business, run by awesome moms in Southern Oregon, from permanently closing!"/>
    <x v="14"/>
    <x v="486"/>
    <x v="2"/>
    <s v="US"/>
    <s v="USD"/>
    <n v="1428940775"/>
    <n v="1426348775"/>
    <b v="0"/>
    <n v="29"/>
    <b v="0"/>
    <s v="technology/wearables"/>
    <n v="3117.2413999999999"/>
    <x v="2"/>
    <x v="8"/>
    <x v="664"/>
    <x v="0"/>
  </r>
  <r>
    <n v="665"/>
    <s v="CulBox , Open Source Wearable Smart Watch for Arduino"/>
    <s v="Culbox is an Open Source Wrist Watch for Arduino with built in Bluetooth and bunch of Hi-Tech sensors and tons of features for Makers"/>
    <x v="3"/>
    <x v="487"/>
    <x v="2"/>
    <s v="US"/>
    <s v="USD"/>
    <n v="1484327061"/>
    <n v="1479143061"/>
    <b v="0"/>
    <n v="12"/>
    <b v="0"/>
    <s v="technology/wearables"/>
    <n v="15533.3333"/>
    <x v="2"/>
    <x v="8"/>
    <x v="665"/>
    <x v="2"/>
  </r>
  <r>
    <n v="666"/>
    <s v="Ducky Diapers"/>
    <s v="Have you ever dreamed of having a pet duckling, but concerned about all the pooping, here is a a solution to help solve that issue."/>
    <x v="61"/>
    <x v="138"/>
    <x v="2"/>
    <s v="US"/>
    <s v="USD"/>
    <n v="1408305498"/>
    <n v="1405713498"/>
    <b v="0"/>
    <n v="4"/>
    <b v="0"/>
    <s v="technology/wearables"/>
    <n v="200"/>
    <x v="2"/>
    <x v="8"/>
    <x v="666"/>
    <x v="3"/>
  </r>
  <r>
    <n v="667"/>
    <s v="Ubivade - Vibrating navigation belt"/>
    <s v="The first navigation system, usable by each means of transport, that will take you wherever you want without thinking about the route."/>
    <x v="63"/>
    <x v="488"/>
    <x v="2"/>
    <s v="IT"/>
    <s v="EUR"/>
    <n v="1477731463"/>
    <n v="1474275463"/>
    <b v="0"/>
    <n v="28"/>
    <b v="0"/>
    <s v="technology/wearables"/>
    <n v="17892.857100000001"/>
    <x v="2"/>
    <x v="8"/>
    <x v="667"/>
    <x v="2"/>
  </r>
  <r>
    <n v="668"/>
    <s v="Iplace itâ„¢ : The Phone Holding RFID Blocking Card Holder"/>
    <s v="A card holding companion to your phone that acts as a placing device for all your devices.  Grips to any material too."/>
    <x v="36"/>
    <x v="344"/>
    <x v="2"/>
    <s v="US"/>
    <s v="USD"/>
    <n v="1431374222"/>
    <n v="1427486222"/>
    <b v="0"/>
    <n v="25"/>
    <b v="0"/>
    <s v="technology/wearables"/>
    <n v="2736"/>
    <x v="2"/>
    <x v="8"/>
    <x v="668"/>
    <x v="0"/>
  </r>
  <r>
    <n v="669"/>
    <s v="Christian DiLusso Watches"/>
    <s v="Beautiful automatic watches, made for every moment._x000a_Sports, business, casual.....it fits every moment of your life."/>
    <x v="61"/>
    <x v="489"/>
    <x v="2"/>
    <s v="SE"/>
    <s v="SEK"/>
    <n v="1467817258"/>
    <n v="1465225258"/>
    <b v="0"/>
    <n v="28"/>
    <b v="0"/>
    <s v="technology/wearables"/>
    <n v="153625"/>
    <x v="2"/>
    <x v="8"/>
    <x v="669"/>
    <x v="2"/>
  </r>
  <r>
    <n v="670"/>
    <s v="FINCLIP, the easiest way to don/doff your scuba diving fins"/>
    <s v="FINCLIP, the revolutionary scuba diving accessory that when attached to your fins makes getting them on the simplest thing in the world"/>
    <x v="161"/>
    <x v="490"/>
    <x v="2"/>
    <s v="IT"/>
    <s v="EUR"/>
    <n v="1466323800"/>
    <n v="1463418120"/>
    <b v="0"/>
    <n v="310"/>
    <b v="0"/>
    <s v="technology/wearables"/>
    <n v="8499.6774000000005"/>
    <x v="2"/>
    <x v="8"/>
    <x v="670"/>
    <x v="2"/>
  </r>
  <r>
    <n v="671"/>
    <s v="SmoothEye - Accurately Test Your Alertness and Focus Level"/>
    <s v="SmoothEye tracks eye movements to accurately measure alertness and focus level, allowing you to easily and reliably test your brain."/>
    <x v="11"/>
    <x v="491"/>
    <x v="2"/>
    <s v="US"/>
    <s v="USD"/>
    <n v="1421208000"/>
    <n v="1418315852"/>
    <b v="0"/>
    <n v="15"/>
    <b v="0"/>
    <s v="technology/wearables"/>
    <n v="78853.333299999998"/>
    <x v="2"/>
    <x v="8"/>
    <x v="671"/>
    <x v="3"/>
  </r>
  <r>
    <n v="672"/>
    <s v="youWare  |  A digital ID for the real world"/>
    <s v="Fashion accessories used to instantly link with people you meet and exchange contact info, money, documents, media and so much more."/>
    <x v="63"/>
    <x v="492"/>
    <x v="2"/>
    <s v="US"/>
    <s v="USD"/>
    <n v="1420088340"/>
    <n v="1417410964"/>
    <b v="0"/>
    <n v="215"/>
    <b v="0"/>
    <s v="technology/wearables"/>
    <n v="5029.7673999999997"/>
    <x v="2"/>
    <x v="8"/>
    <x v="672"/>
    <x v="3"/>
  </r>
  <r>
    <n v="673"/>
    <s v="HORIZON: LIFE ENHANCED GLASSWARE"/>
    <s v="Will assist the deaf to have better communication and safety through the use of LCD glassware with audio &amp; sensory components."/>
    <x v="57"/>
    <x v="82"/>
    <x v="2"/>
    <s v="US"/>
    <s v="USD"/>
    <n v="1409602217"/>
    <n v="1405714217"/>
    <b v="0"/>
    <n v="3"/>
    <b v="0"/>
    <s v="technology/wearables"/>
    <n v="6833.3333000000002"/>
    <x v="2"/>
    <x v="8"/>
    <x v="673"/>
    <x v="3"/>
  </r>
  <r>
    <n v="674"/>
    <s v="Something To Wear For Hearing Sounds By Feeling Vibrations"/>
    <s v="Listen to sounds by feeling an array of vibrational patterns against your body."/>
    <x v="63"/>
    <x v="493"/>
    <x v="2"/>
    <s v="US"/>
    <s v="USD"/>
    <n v="1407811627"/>
    <n v="1402627627"/>
    <b v="0"/>
    <n v="2"/>
    <b v="0"/>
    <s v="technology/wearables"/>
    <n v="750"/>
    <x v="2"/>
    <x v="8"/>
    <x v="674"/>
    <x v="3"/>
  </r>
  <r>
    <n v="675"/>
    <s v="How to Make Innovative Apple Watch Apps with WatchKit"/>
    <s v="24+ hour online class in WatchKit development from an expert iOS developer and instructor via unconventional, innovative projects."/>
    <x v="12"/>
    <x v="494"/>
    <x v="2"/>
    <s v="US"/>
    <s v="USD"/>
    <n v="1420095540"/>
    <n v="1417558804"/>
    <b v="0"/>
    <n v="26"/>
    <b v="0"/>
    <s v="technology/wearables"/>
    <n v="3426.9231"/>
    <x v="2"/>
    <x v="8"/>
    <x v="675"/>
    <x v="3"/>
  </r>
  <r>
    <n v="676"/>
    <s v="NapTime: the first baby monitor that takes care of parents"/>
    <s v="Having a baby or looking for the perfect gift for a baby shower?_x000a_Discover NapTime, a silent baby monitor that improves your sleep."/>
    <x v="57"/>
    <x v="495"/>
    <x v="2"/>
    <s v="CA"/>
    <s v="CAD"/>
    <n v="1423333581"/>
    <n v="1420741581"/>
    <b v="0"/>
    <n v="24"/>
    <b v="0"/>
    <s v="technology/wearables"/>
    <n v="6129.1666999999998"/>
    <x v="2"/>
    <x v="8"/>
    <x v="676"/>
    <x v="0"/>
  </r>
  <r>
    <n v="677"/>
    <s v="World's first Heated Jacket managed by Smartphone"/>
    <s v="Sinapsi is the first heated jacket designed in Italy._x000a_Now you can manage your jacket by smartphone. Power bank 5/x Charger included."/>
    <x v="63"/>
    <x v="496"/>
    <x v="2"/>
    <s v="IT"/>
    <s v="EUR"/>
    <n v="1467106895"/>
    <n v="1463218895"/>
    <b v="0"/>
    <n v="96"/>
    <b v="0"/>
    <s v="technology/wearables"/>
    <n v="13325"/>
    <x v="2"/>
    <x v="8"/>
    <x v="677"/>
    <x v="2"/>
  </r>
  <r>
    <n v="678"/>
    <s v="World's Smallest Mp3 Player Earpiece Bible - Ohura Project"/>
    <s v="For the isolated rice farmer. For the 14-hour taxi driver. This tiny MP3 player has the entire New Testament Bible... in their language"/>
    <x v="88"/>
    <x v="497"/>
    <x v="2"/>
    <s v="US"/>
    <s v="USD"/>
    <n v="1463821338"/>
    <n v="1461229338"/>
    <b v="0"/>
    <n v="17"/>
    <b v="0"/>
    <s v="technology/wearables"/>
    <n v="6517.6471000000001"/>
    <x v="2"/>
    <x v="8"/>
    <x v="678"/>
    <x v="2"/>
  </r>
  <r>
    <n v="679"/>
    <s v="Monolith Posture Coach"/>
    <s v="World's first bio-feedback posture device for your entire back. Trains back, neck, thoracic &amp; ab segments by using only 30 min/day."/>
    <x v="162"/>
    <x v="498"/>
    <x v="2"/>
    <s v="US"/>
    <s v="USD"/>
    <n v="1472920909"/>
    <n v="1467736909"/>
    <b v="0"/>
    <n v="94"/>
    <b v="0"/>
    <s v="technology/wearables"/>
    <n v="9390.4254999999994"/>
    <x v="2"/>
    <x v="8"/>
    <x v="679"/>
    <x v="2"/>
  </r>
  <r>
    <n v="680"/>
    <s v="PosturePulse: The posture sensor worn on your waist or chair"/>
    <s v="A simple, vibrating belt that trains your muscles to maintain the correct posture, providing more confidence and higher energy levels."/>
    <x v="96"/>
    <x v="499"/>
    <x v="2"/>
    <s v="US"/>
    <s v="USD"/>
    <n v="1410955331"/>
    <n v="1407931331"/>
    <b v="0"/>
    <n v="129"/>
    <b v="0"/>
    <s v="technology/wearables"/>
    <n v="15065.1163"/>
    <x v="2"/>
    <x v="8"/>
    <x v="680"/>
    <x v="3"/>
  </r>
  <r>
    <n v="681"/>
    <s v="D-Pro Athletic Headband with Carbon Fiber"/>
    <s v="The D-Pro is a lightweight, moisture-wicking headband with a padded carbon fiber insert that reduces the risk of head injury in sports."/>
    <x v="30"/>
    <x v="116"/>
    <x v="2"/>
    <s v="US"/>
    <s v="USD"/>
    <n v="1477509604"/>
    <n v="1474917604"/>
    <b v="0"/>
    <n v="1"/>
    <b v="0"/>
    <s v="technology/wearables"/>
    <n v="100"/>
    <x v="2"/>
    <x v="8"/>
    <x v="681"/>
    <x v="2"/>
  </r>
  <r>
    <n v="682"/>
    <s v="Deception Belt"/>
    <s v="The Deception Belt is an innovative belt with app capability, designed to assist any user gain control over their appetite."/>
    <x v="63"/>
    <x v="500"/>
    <x v="2"/>
    <s v="US"/>
    <s v="USD"/>
    <n v="1489512122"/>
    <n v="1486923722"/>
    <b v="0"/>
    <n v="4"/>
    <b v="0"/>
    <s v="technology/wearables"/>
    <n v="1325"/>
    <x v="2"/>
    <x v="8"/>
    <x v="682"/>
    <x v="1"/>
  </r>
  <r>
    <n v="683"/>
    <s v="Mist Buddy Hydration/Misting Backpack"/>
    <s v="Mist Buddy is a remote controlled misting system, powered by a rechargeable battery with misting/sipping tip for complete coolness."/>
    <x v="19"/>
    <x v="501"/>
    <x v="2"/>
    <s v="US"/>
    <s v="USD"/>
    <n v="1477949764"/>
    <n v="1474493764"/>
    <b v="0"/>
    <n v="3"/>
    <b v="0"/>
    <s v="technology/wearables"/>
    <n v="9933.3333000000002"/>
    <x v="2"/>
    <x v="8"/>
    <x v="683"/>
    <x v="2"/>
  </r>
  <r>
    <n v="684"/>
    <s v="Arcus Motion Analyzer | The Versatile Smart Ring"/>
    <s v="Arcus gives your fingers super powers."/>
    <x v="163"/>
    <x v="502"/>
    <x v="2"/>
    <s v="US"/>
    <s v="USD"/>
    <n v="1406257200"/>
    <n v="1403176891"/>
    <b v="0"/>
    <n v="135"/>
    <b v="0"/>
    <s v="technology/wearables"/>
    <n v="17739.259300000002"/>
    <x v="2"/>
    <x v="8"/>
    <x v="684"/>
    <x v="3"/>
  </r>
  <r>
    <n v="685"/>
    <s v="Nomadica All purpose backpack with battery"/>
    <s v="PowerPack is an efficient and affordable backpack with a lithium-ion charger for all electronic devices offering charges on the go!"/>
    <x v="13"/>
    <x v="503"/>
    <x v="2"/>
    <s v="US"/>
    <s v="USD"/>
    <n v="1421095672"/>
    <n v="1417207672"/>
    <b v="0"/>
    <n v="10"/>
    <b v="0"/>
    <s v="technology/wearables"/>
    <n v="5530"/>
    <x v="2"/>
    <x v="8"/>
    <x v="685"/>
    <x v="3"/>
  </r>
  <r>
    <n v="686"/>
    <s v="Vivi di Cuore - Heart Rate Watch"/>
    <s v="La tua giornata sportiva monitorata nel tuo polso??!!!_x000a_Rendiamolo possibile... VIVI DI CUORE --- All MADE in ITALY"/>
    <x v="69"/>
    <x v="117"/>
    <x v="2"/>
    <s v="IT"/>
    <s v="EUR"/>
    <n v="1438618170"/>
    <n v="1436026170"/>
    <b v="0"/>
    <n v="0"/>
    <b v="0"/>
    <s v="technology/wearables"/>
    <n v="0"/>
    <x v="2"/>
    <x v="8"/>
    <x v="686"/>
    <x v="0"/>
  </r>
  <r>
    <n v="687"/>
    <s v="Power Go: Cargador Solar para Dispositivos MÃ³viles"/>
    <s v="Power Go es una linea de cargadores solares para dispositivos mÃ³viles, amigables con el medio ambiente y de bajo costo."/>
    <x v="57"/>
    <x v="504"/>
    <x v="2"/>
    <s v="MX"/>
    <s v="MXN"/>
    <n v="1486317653"/>
    <n v="1481133653"/>
    <b v="0"/>
    <n v="6"/>
    <b v="0"/>
    <s v="technology/wearables"/>
    <n v="59166.666700000002"/>
    <x v="2"/>
    <x v="8"/>
    <x v="687"/>
    <x v="2"/>
  </r>
  <r>
    <n v="688"/>
    <s v="The Most Advanced Dress Shirt- EVER!!"/>
    <s v="Removable collars and cuffs along with hidden underarm designs that prevent embarrassing and stubborn stains. What does YOUR shirt do?"/>
    <x v="22"/>
    <x v="505"/>
    <x v="2"/>
    <s v="US"/>
    <s v="USD"/>
    <n v="1444876253"/>
    <n v="1442284253"/>
    <b v="0"/>
    <n v="36"/>
    <b v="0"/>
    <s v="technology/wearables"/>
    <n v="40550"/>
    <x v="2"/>
    <x v="8"/>
    <x v="688"/>
    <x v="0"/>
  </r>
  <r>
    <n v="689"/>
    <s v="Lifeclock One: The Escape from New York Inspired Smartwatch"/>
    <s v="The Lifeclock One is an officially licensed, supercharged version of Snake Plisskenâ€™s countdown watch from Escape from New York."/>
    <x v="61"/>
    <x v="506"/>
    <x v="2"/>
    <s v="US"/>
    <s v="USD"/>
    <n v="1481173140"/>
    <n v="1478016097"/>
    <b v="0"/>
    <n v="336"/>
    <b v="0"/>
    <s v="technology/wearables"/>
    <n v="34314.732100000001"/>
    <x v="2"/>
    <x v="8"/>
    <x v="689"/>
    <x v="2"/>
  </r>
  <r>
    <n v="690"/>
    <s v="BLOXSHIELD"/>
    <s v="A radiation shield for your fitness tracker, smartwatch or other wearable smart device"/>
    <x v="22"/>
    <x v="507"/>
    <x v="2"/>
    <s v="US"/>
    <s v="USD"/>
    <n v="1473400800"/>
    <n v="1469718841"/>
    <b v="0"/>
    <n v="34"/>
    <b v="0"/>
    <s v="technology/wearables"/>
    <n v="7258.8235000000004"/>
    <x v="2"/>
    <x v="8"/>
    <x v="690"/>
    <x v="2"/>
  </r>
  <r>
    <n v="691"/>
    <s v="ShapeCase - Colorful Apple Watch Bumpers"/>
    <s v="Personalizing your Apple Watch has never been easier. Ten different colors to match any lifestyle. Time is precious, protect it."/>
    <x v="63"/>
    <x v="92"/>
    <x v="2"/>
    <s v="US"/>
    <s v="USD"/>
    <n v="1435711246"/>
    <n v="1433292046"/>
    <b v="0"/>
    <n v="10"/>
    <b v="0"/>
    <s v="technology/wearables"/>
    <n v="2600"/>
    <x v="2"/>
    <x v="8"/>
    <x v="691"/>
    <x v="0"/>
  </r>
  <r>
    <n v="692"/>
    <s v="Signum Indicators by Brighter Indication"/>
    <s v="A revolutionary, cycling safety device is born! Signum indicators close the communication gap between cyclists and other road users."/>
    <x v="22"/>
    <x v="508"/>
    <x v="2"/>
    <s v="GB"/>
    <s v="GBP"/>
    <n v="1482397263"/>
    <n v="1479805263"/>
    <b v="0"/>
    <n v="201"/>
    <b v="0"/>
    <s v="technology/wearables"/>
    <n v="649.75120000000004"/>
    <x v="2"/>
    <x v="8"/>
    <x v="692"/>
    <x v="2"/>
  </r>
  <r>
    <n v="693"/>
    <s v="Prana: Wearable for Breathing and Posture"/>
    <s v="Prana is the first wearable combining breath and posture tracking to make your sitting time count."/>
    <x v="57"/>
    <x v="509"/>
    <x v="2"/>
    <s v="US"/>
    <s v="USD"/>
    <n v="1430421827"/>
    <n v="1427829827"/>
    <b v="0"/>
    <n v="296"/>
    <b v="0"/>
    <s v="technology/wearables"/>
    <n v="11938.513499999999"/>
    <x v="2"/>
    <x v="8"/>
    <x v="693"/>
    <x v="0"/>
  </r>
  <r>
    <n v="694"/>
    <s v="Airlock bike helmet"/>
    <s v="You can control how much air enters the helmet by opening or closing the vents. This is very useful in bad weather, or for competition."/>
    <x v="60"/>
    <x v="510"/>
    <x v="2"/>
    <s v="US"/>
    <s v="USD"/>
    <n v="1485964559"/>
    <n v="1483372559"/>
    <b v="0"/>
    <n v="7"/>
    <b v="0"/>
    <s v="technology/wearables"/>
    <n v="8428.5714000000007"/>
    <x v="2"/>
    <x v="8"/>
    <x v="694"/>
    <x v="1"/>
  </r>
  <r>
    <n v="695"/>
    <s v="mini air- personal air conditioner"/>
    <s v="Unique small wearable personal air conditioning device that provides the user a 10-15 degree environmental difference on his person."/>
    <x v="127"/>
    <x v="69"/>
    <x v="2"/>
    <s v="US"/>
    <s v="USD"/>
    <n v="1414758620"/>
    <n v="1412166620"/>
    <b v="0"/>
    <n v="7"/>
    <b v="0"/>
    <s v="technology/wearables"/>
    <n v="9085.7142999999996"/>
    <x v="2"/>
    <x v="8"/>
    <x v="695"/>
    <x v="3"/>
  </r>
  <r>
    <n v="696"/>
    <s v="trustee"/>
    <s v="Show your fidelity by wearing the Trustee rings! Show where you are (at)!"/>
    <x v="164"/>
    <x v="116"/>
    <x v="2"/>
    <s v="NL"/>
    <s v="EUR"/>
    <n v="1406326502"/>
    <n v="1403734502"/>
    <b v="0"/>
    <n v="1"/>
    <b v="0"/>
    <s v="technology/wearables"/>
    <n v="100"/>
    <x v="2"/>
    <x v="8"/>
    <x v="696"/>
    <x v="3"/>
  </r>
  <r>
    <n v="697"/>
    <s v="VR Lens Lab - Prescription Lenses for Virtual Reality HMDs"/>
    <s v="Glasses, not for you but your virtual reality headset. Prescription lens adapters, lenses and more to make your VR experiences better."/>
    <x v="10"/>
    <x v="511"/>
    <x v="2"/>
    <s v="DE"/>
    <s v="EUR"/>
    <n v="1454502789"/>
    <n v="1453206789"/>
    <b v="0"/>
    <n v="114"/>
    <b v="0"/>
    <s v="technology/wearables"/>
    <n v="2034.2104999999999"/>
    <x v="2"/>
    <x v="8"/>
    <x v="697"/>
    <x v="2"/>
  </r>
  <r>
    <n v="698"/>
    <s v="3D Xray Vision. State of the Art. Free for Everyone*."/>
    <s v="The first 3D Xray Vision Instrument FREE* for researchers, scientists, entrepreneurs, developers, educators, artists, and explorers."/>
    <x v="57"/>
    <x v="512"/>
    <x v="2"/>
    <s v="US"/>
    <s v="USD"/>
    <n v="1411005600"/>
    <n v="1408141245"/>
    <b v="0"/>
    <n v="29"/>
    <b v="0"/>
    <s v="technology/wearables"/>
    <n v="53068.965499999998"/>
    <x v="2"/>
    <x v="8"/>
    <x v="698"/>
    <x v="3"/>
  </r>
  <r>
    <n v="699"/>
    <s v="TapTap, a touch communication wristband"/>
    <s v="TapTap is a technology to transfer touch between two people. It can also be an activity tracker, a game controller or smart alarm."/>
    <x v="64"/>
    <x v="513"/>
    <x v="2"/>
    <s v="US"/>
    <s v="USD"/>
    <n v="1385136000"/>
    <n v="1381923548"/>
    <b v="0"/>
    <n v="890"/>
    <b v="0"/>
    <s v="technology/wearables"/>
    <n v="12039.184300000001"/>
    <x v="2"/>
    <x v="8"/>
    <x v="699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x v="36"/>
    <x v="124"/>
    <x v="2"/>
    <s v="ES"/>
    <s v="EUR"/>
    <n v="1484065881"/>
    <n v="1481473881"/>
    <b v="0"/>
    <n v="31"/>
    <b v="0"/>
    <s v="technology/wearables"/>
    <n v="1300"/>
    <x v="2"/>
    <x v="8"/>
    <x v="700"/>
    <x v="2"/>
  </r>
  <r>
    <n v="701"/>
    <s v="HotBlack: The premium smartwatch that shows your custom data"/>
    <s v="In case you missed out on this campaign but are interested in owning a Hotblack London watch, please visit www.hotblacklondon.com."/>
    <x v="165"/>
    <x v="514"/>
    <x v="2"/>
    <s v="GB"/>
    <s v="GBP"/>
    <n v="1406130880"/>
    <n v="1403538880"/>
    <b v="0"/>
    <n v="21"/>
    <b v="0"/>
    <s v="technology/wearables"/>
    <n v="29133.333299999998"/>
    <x v="2"/>
    <x v="8"/>
    <x v="701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x v="36"/>
    <x v="515"/>
    <x v="2"/>
    <s v="US"/>
    <s v="USD"/>
    <n v="1480011987"/>
    <n v="1477416387"/>
    <b v="0"/>
    <n v="37"/>
    <b v="0"/>
    <s v="technology/wearables"/>
    <n v="12491.918900000001"/>
    <x v="2"/>
    <x v="8"/>
    <x v="702"/>
    <x v="2"/>
  </r>
  <r>
    <n v="703"/>
    <s v="EL TORO SPEEDWRAPS - THE EVOLUTION OF SPORTS TRAINING"/>
    <s v="SPEEDWRAPS improve the speed, agility &amp; strength of an athlete by utilizing evenly distributed weight on the lower leg."/>
    <x v="36"/>
    <x v="516"/>
    <x v="2"/>
    <s v="US"/>
    <s v="USD"/>
    <n v="1485905520"/>
    <n v="1481150949"/>
    <b v="0"/>
    <n v="7"/>
    <b v="0"/>
    <s v="technology/wearables"/>
    <n v="11957.142900000001"/>
    <x v="2"/>
    <x v="8"/>
    <x v="703"/>
    <x v="2"/>
  </r>
  <r>
    <n v="704"/>
    <s v="ZNITCH- The Evolution in Helmet Safety"/>
    <s v="Turn you helmet into the safest helmet and don't worry about a thing,you will always have the right fit!!"/>
    <x v="56"/>
    <x v="517"/>
    <x v="2"/>
    <s v="CA"/>
    <s v="CAD"/>
    <n v="1487565468"/>
    <n v="1482381468"/>
    <b v="0"/>
    <n v="4"/>
    <b v="0"/>
    <s v="technology/wearables"/>
    <n v="12025"/>
    <x v="2"/>
    <x v="8"/>
    <x v="704"/>
    <x v="2"/>
  </r>
  <r>
    <n v="705"/>
    <s v="SomnoScope"/>
    <s v="The closest thing ever to the Holy Grail of wearables technology"/>
    <x v="57"/>
    <x v="518"/>
    <x v="2"/>
    <s v="NL"/>
    <s v="EUR"/>
    <n v="1484999278"/>
    <n v="1482407278"/>
    <b v="0"/>
    <n v="5"/>
    <b v="0"/>
    <s v="technology/wearables"/>
    <n v="19540"/>
    <x v="2"/>
    <x v="8"/>
    <x v="705"/>
    <x v="2"/>
  </r>
  <r>
    <n v="706"/>
    <s v="Driver Alert System"/>
    <s v="Driver Alert System es un sistema de seguridad para el conductor, que le avisa en caso de perder la posicion vertical mientras conduce."/>
    <x v="57"/>
    <x v="117"/>
    <x v="2"/>
    <s v="ES"/>
    <s v="EUR"/>
    <n v="1481740740"/>
    <n v="1478130783"/>
    <b v="0"/>
    <n v="0"/>
    <b v="0"/>
    <s v="technology/wearables"/>
    <n v="0"/>
    <x v="2"/>
    <x v="8"/>
    <x v="706"/>
    <x v="2"/>
  </r>
  <r>
    <n v="707"/>
    <s v="Hy - hidden wireless earbuds you never have to take off"/>
    <s v="Forget your headphones. Wear Hy all day for voice-controlled music, calls, biometrics and more, with a huge battery and hidden fit."/>
    <x v="118"/>
    <x v="519"/>
    <x v="2"/>
    <s v="GB"/>
    <s v="GBP"/>
    <n v="1483286127"/>
    <n v="1479830127"/>
    <b v="0"/>
    <n v="456"/>
    <b v="0"/>
    <s v="technology/wearables"/>
    <n v="11769.868399999999"/>
    <x v="2"/>
    <x v="8"/>
    <x v="707"/>
    <x v="2"/>
  </r>
  <r>
    <n v="708"/>
    <s v="Glowbelt, The World's First Retractable LED Safety Belt"/>
    <s v="Glowbelt is the world's first rectractable LED safety belt for fans of the great outdoors, fitness enthusiasts, children and more."/>
    <x v="79"/>
    <x v="520"/>
    <x v="2"/>
    <s v="GB"/>
    <s v="GBP"/>
    <n v="1410616600"/>
    <n v="1405432600"/>
    <b v="0"/>
    <n v="369"/>
    <b v="0"/>
    <s v="technology/wearables"/>
    <n v="2394.8508999999999"/>
    <x v="2"/>
    <x v="8"/>
    <x v="708"/>
    <x v="3"/>
  </r>
  <r>
    <n v="709"/>
    <s v="lumiglove"/>
    <s v="A &quot;handheld&quot; light, which eases the way you illuminate objects and/or paths."/>
    <x v="36"/>
    <x v="377"/>
    <x v="2"/>
    <s v="US"/>
    <s v="USD"/>
    <n v="1417741159"/>
    <n v="1415149159"/>
    <b v="0"/>
    <n v="2"/>
    <b v="0"/>
    <s v="technology/wearables"/>
    <n v="3050"/>
    <x v="2"/>
    <x v="8"/>
    <x v="709"/>
    <x v="3"/>
  </r>
  <r>
    <n v="710"/>
    <s v="Hate York Shirt 2.0"/>
    <s v="Shirts, so technologically advanced, they connect mentally to their audience upon sight."/>
    <x v="38"/>
    <x v="117"/>
    <x v="2"/>
    <s v="CA"/>
    <s v="CAD"/>
    <n v="1408495440"/>
    <n v="1405640302"/>
    <b v="0"/>
    <n v="0"/>
    <b v="0"/>
    <s v="technology/wearables"/>
    <n v="0"/>
    <x v="2"/>
    <x v="8"/>
    <x v="710"/>
    <x v="3"/>
  </r>
  <r>
    <n v="711"/>
    <s v="Anti Snore Wearable"/>
    <s v="Our wearable and app automates the poke you normally get from your bedpartner to make you stop snoring and making you turn to the side."/>
    <x v="57"/>
    <x v="521"/>
    <x v="2"/>
    <s v="NL"/>
    <s v="EUR"/>
    <n v="1481716868"/>
    <n v="1478257268"/>
    <b v="0"/>
    <n v="338"/>
    <b v="0"/>
    <s v="technology/wearables"/>
    <n v="9997.3372999999992"/>
    <x v="2"/>
    <x v="8"/>
    <x v="711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x v="166"/>
    <x v="522"/>
    <x v="2"/>
    <s v="US"/>
    <s v="USD"/>
    <n v="1455466832"/>
    <n v="1452874832"/>
    <b v="0"/>
    <n v="4"/>
    <b v="0"/>
    <s v="technology/wearables"/>
    <n v="2625"/>
    <x v="2"/>
    <x v="8"/>
    <x v="712"/>
    <x v="2"/>
  </r>
  <r>
    <n v="713"/>
    <s v="Secure Pet GPS Tracker - Every Moment Matters"/>
    <s v="The first GPS tracker created entirely in Italy that allows you to know where your pet is located at any time throughout any device."/>
    <x v="31"/>
    <x v="523"/>
    <x v="2"/>
    <s v="IT"/>
    <s v="EUR"/>
    <n v="1465130532"/>
    <n v="1462538532"/>
    <b v="0"/>
    <n v="1"/>
    <b v="0"/>
    <s v="technology/wearables"/>
    <n v="19900"/>
    <x v="2"/>
    <x v="8"/>
    <x v="713"/>
    <x v="2"/>
  </r>
  <r>
    <n v="714"/>
    <s v="Prep Packs Survival Belt"/>
    <s v="The Prep Packs Survival Belt allows you to carry all of the essentials for outdoor survival inside your belt buckle"/>
    <x v="36"/>
    <x v="524"/>
    <x v="2"/>
    <s v="US"/>
    <s v="USD"/>
    <n v="1488308082"/>
    <n v="1483124082"/>
    <b v="0"/>
    <n v="28"/>
    <b v="0"/>
    <s v="technology/wearables"/>
    <n v="8032.1428999999998"/>
    <x v="2"/>
    <x v="8"/>
    <x v="714"/>
    <x v="2"/>
  </r>
  <r>
    <n v="715"/>
    <s v="Mouse^3"/>
    <s v="Mouse^3 is the next generation of input devices. With cursor control and customized gesture recognition, its applications are endless!"/>
    <x v="167"/>
    <x v="525"/>
    <x v="2"/>
    <s v="US"/>
    <s v="USD"/>
    <n v="1446693040"/>
    <n v="1443233440"/>
    <b v="0"/>
    <n v="12"/>
    <b v="0"/>
    <s v="technology/wearables"/>
    <n v="11575"/>
    <x v="2"/>
    <x v="8"/>
    <x v="715"/>
    <x v="0"/>
  </r>
  <r>
    <n v="716"/>
    <s v="Pathfinder - Wearable Navigation for the Blind"/>
    <s v="Translate sight into touch with a wrist-mounted wearable. A revolution for visually impaired people everywhere."/>
    <x v="39"/>
    <x v="526"/>
    <x v="2"/>
    <s v="US"/>
    <s v="USD"/>
    <n v="1417392000"/>
    <n v="1414511307"/>
    <b v="0"/>
    <n v="16"/>
    <b v="0"/>
    <s v="technology/wearables"/>
    <n v="4468.75"/>
    <x v="2"/>
    <x v="8"/>
    <x v="716"/>
    <x v="3"/>
  </r>
  <r>
    <n v="717"/>
    <s v="cool air belt"/>
    <s v="Cool air flowing under clothing keeps you cool."/>
    <x v="57"/>
    <x v="527"/>
    <x v="2"/>
    <s v="US"/>
    <s v="USD"/>
    <n v="1409949002"/>
    <n v="1407357002"/>
    <b v="0"/>
    <n v="4"/>
    <b v="0"/>
    <s v="technology/wearables"/>
    <n v="7625"/>
    <x v="2"/>
    <x v="8"/>
    <x v="717"/>
    <x v="3"/>
  </r>
  <r>
    <n v="718"/>
    <s v="BioToo - Emergency Temporary Tattoos"/>
    <s v="When every second matters, BioToo temporary tattoos get critical information to emergency personnel to help them help you."/>
    <x v="14"/>
    <x v="456"/>
    <x v="2"/>
    <s v="US"/>
    <s v="USD"/>
    <n v="1487397540"/>
    <n v="1484684247"/>
    <b v="0"/>
    <n v="4"/>
    <b v="0"/>
    <s v="technology/wearables"/>
    <n v="2250"/>
    <x v="2"/>
    <x v="8"/>
    <x v="718"/>
    <x v="1"/>
  </r>
  <r>
    <n v="719"/>
    <s v="Hand Armor Liquid Chalk-Ultimate Sports Chalk Help Patent"/>
    <s v="We've created the perfect sports chalk- antibacterial, lasts longer, better grip, and no mess! Now we need a non-provisional patent!"/>
    <x v="36"/>
    <x v="528"/>
    <x v="2"/>
    <s v="US"/>
    <s v="USD"/>
    <n v="1456189076"/>
    <n v="1454979476"/>
    <b v="0"/>
    <n v="10"/>
    <b v="0"/>
    <s v="technology/wearables"/>
    <n v="1940"/>
    <x v="2"/>
    <x v="8"/>
    <x v="719"/>
    <x v="2"/>
  </r>
  <r>
    <n v="720"/>
    <s v="Without Utterance: Tales from the Other Side of Language"/>
    <s v="Without Utterance, a crushingly intimate literary memoir told from the inside of losing language, self, and world."/>
    <x v="168"/>
    <x v="529"/>
    <x v="0"/>
    <s v="US"/>
    <s v="USD"/>
    <n v="1327851291"/>
    <n v="1325432091"/>
    <b v="0"/>
    <n v="41"/>
    <b v="1"/>
    <s v="publishing/nonfiction"/>
    <n v="6670.7317000000003"/>
    <x v="3"/>
    <x v="9"/>
    <x v="720"/>
    <x v="5"/>
  </r>
  <r>
    <n v="721"/>
    <s v="Celebrating Brit Shalom â€” Now at CelebratingBritShalom.Com"/>
    <s v="Everything families need to host a Jewish welcoming ritual when opting out of circumcision. Includes original ceremonies and music."/>
    <x v="169"/>
    <x v="530"/>
    <x v="0"/>
    <s v="US"/>
    <s v="USD"/>
    <n v="1406900607"/>
    <n v="1403012607"/>
    <b v="0"/>
    <n v="119"/>
    <b v="1"/>
    <s v="publishing/nonfiction"/>
    <n v="8414.2857000000004"/>
    <x v="3"/>
    <x v="9"/>
    <x v="721"/>
    <x v="3"/>
  </r>
  <r>
    <n v="722"/>
    <s v="The BANGGAI Rescue Project"/>
    <s v="BANGGAI RESCUE is a beautiful, must-read book and a project setting out to answer some critical questions about the species' future."/>
    <x v="31"/>
    <x v="531"/>
    <x v="0"/>
    <s v="US"/>
    <s v="USD"/>
    <n v="1333909178"/>
    <n v="1331320778"/>
    <b v="0"/>
    <n v="153"/>
    <b v="1"/>
    <s v="publishing/nonfiction"/>
    <n v="21572.548999999999"/>
    <x v="3"/>
    <x v="9"/>
    <x v="722"/>
    <x v="5"/>
  </r>
  <r>
    <n v="723"/>
    <s v="The 2015 Pro Football Beast Book"/>
    <s v="The Definitive (and Slightly Ridiculous) Guide to Enjoying the 2015 Pro Football Season"/>
    <x v="10"/>
    <x v="532"/>
    <x v="0"/>
    <s v="US"/>
    <s v="USD"/>
    <n v="1438228740"/>
    <n v="1435606549"/>
    <b v="0"/>
    <n v="100"/>
    <b v="1"/>
    <s v="publishing/nonfiction"/>
    <n v="5469"/>
    <x v="3"/>
    <x v="9"/>
    <x v="723"/>
    <x v="0"/>
  </r>
  <r>
    <n v="724"/>
    <s v="The Adventure Access Guide: How to Walk Across America"/>
    <s v="We are creating the Adventure Access Trail, a new walking trail from Boston to San Francisco.  _x000a_http://adventureaccess.org"/>
    <x v="39"/>
    <x v="533"/>
    <x v="0"/>
    <s v="US"/>
    <s v="USD"/>
    <n v="1309447163"/>
    <n v="1306855163"/>
    <b v="0"/>
    <n v="143"/>
    <b v="1"/>
    <s v="publishing/nonfiction"/>
    <n v="5162.9440999999997"/>
    <x v="3"/>
    <x v="9"/>
    <x v="724"/>
    <x v="6"/>
  </r>
  <r>
    <n v="725"/>
    <s v="The Year It All Made Sense"/>
    <s v="A true story about inspiration and survival - David Alfred George turns his powerful experience into a compelling vBook."/>
    <x v="22"/>
    <x v="534"/>
    <x v="0"/>
    <s v="US"/>
    <s v="USD"/>
    <n v="1450018912"/>
    <n v="1447426912"/>
    <b v="0"/>
    <n v="140"/>
    <b v="1"/>
    <s v="publishing/nonfiction"/>
    <n v="14335.7143"/>
    <x v="3"/>
    <x v="9"/>
    <x v="725"/>
    <x v="0"/>
  </r>
  <r>
    <n v="726"/>
    <s v="60 Days to a Radiating Faith"/>
    <s v="&quot;60 Days to a Radiating Faith&quot; is a collection of carefully selected Bible verses to encourage those undergoing cancer treatments."/>
    <x v="30"/>
    <x v="535"/>
    <x v="0"/>
    <s v="US"/>
    <s v="USD"/>
    <n v="1365728487"/>
    <n v="1363136487"/>
    <b v="0"/>
    <n v="35"/>
    <b v="1"/>
    <s v="publishing/nonfiction"/>
    <n v="7242.8571000000002"/>
    <x v="3"/>
    <x v="9"/>
    <x v="726"/>
    <x v="4"/>
  </r>
  <r>
    <n v="727"/>
    <s v="CHRISTIAN MERCY: Compassion, Proclamation, and Power"/>
    <s v="A surgeon's call for today's Christians to practice biblical compassion. Pre-order now and turn the tide towards the model Christ gave!"/>
    <x v="8"/>
    <x v="536"/>
    <x v="0"/>
    <s v="US"/>
    <s v="USD"/>
    <n v="1358198400"/>
    <n v="1354580949"/>
    <b v="0"/>
    <n v="149"/>
    <b v="1"/>
    <s v="publishing/nonfiction"/>
    <n v="3653.0201000000002"/>
    <x v="3"/>
    <x v="9"/>
    <x v="727"/>
    <x v="5"/>
  </r>
  <r>
    <n v="728"/>
    <s v="The Age of the Platform: My Fourth Book"/>
    <s v="A big idea non-fiction book by an impatient three-time author and insomniac willing to bet on himself."/>
    <x v="51"/>
    <x v="537"/>
    <x v="0"/>
    <s v="US"/>
    <s v="USD"/>
    <n v="1313957157"/>
    <n v="1310069157"/>
    <b v="0"/>
    <n v="130"/>
    <b v="1"/>
    <s v="publishing/nonfiction"/>
    <n v="6090.3462"/>
    <x v="3"/>
    <x v="9"/>
    <x v="728"/>
    <x v="6"/>
  </r>
  <r>
    <n v="729"/>
    <s v="The Malformation of Health Care"/>
    <s v="A true David vs.Goliath story about a young adult battling the U.S. health care system to survive and become an advocate for change."/>
    <x v="23"/>
    <x v="538"/>
    <x v="0"/>
    <s v="US"/>
    <s v="USD"/>
    <n v="1348028861"/>
    <n v="1342844861"/>
    <b v="0"/>
    <n v="120"/>
    <b v="1"/>
    <s v="publishing/nonfiction"/>
    <n v="4355"/>
    <x v="3"/>
    <x v="9"/>
    <x v="729"/>
    <x v="5"/>
  </r>
  <r>
    <n v="730"/>
    <s v="Encyclopedia of Surfing"/>
    <s v="A Massive but Cheerful Online Digital Archive of Surfing"/>
    <x v="22"/>
    <x v="539"/>
    <x v="0"/>
    <s v="US"/>
    <s v="USD"/>
    <n v="1323280391"/>
    <n v="1320688391"/>
    <b v="0"/>
    <n v="265"/>
    <b v="1"/>
    <s v="publishing/nonfiction"/>
    <n v="9976.6038000000008"/>
    <x v="3"/>
    <x v="9"/>
    <x v="730"/>
    <x v="6"/>
  </r>
  <r>
    <n v="731"/>
    <s v="Portland Boat Tours:  From Dream to Business"/>
    <s v="Be part of the excitement by supporting our first season offering unique perspectives of Portland from the water."/>
    <x v="10"/>
    <x v="540"/>
    <x v="0"/>
    <s v="US"/>
    <s v="USD"/>
    <n v="1327212000"/>
    <n v="1322852747"/>
    <b v="0"/>
    <n v="71"/>
    <b v="1"/>
    <s v="publishing/nonfiction"/>
    <n v="8873.2394000000004"/>
    <x v="3"/>
    <x v="9"/>
    <x v="731"/>
    <x v="6"/>
  </r>
  <r>
    <n v="732"/>
    <s v="Chess puzzles in your pocket: a new eBook"/>
    <s v="A great collection of puzzles to take and enjoy anywhere in the world - have fun, challenge yourself, and become a better chess player!"/>
    <x v="170"/>
    <x v="541"/>
    <x v="0"/>
    <s v="GB"/>
    <s v="GBP"/>
    <n v="1380449461"/>
    <n v="1375265461"/>
    <b v="0"/>
    <n v="13"/>
    <b v="1"/>
    <s v="publishing/nonfiction"/>
    <n v="492.30770000000001"/>
    <x v="3"/>
    <x v="9"/>
    <x v="732"/>
    <x v="4"/>
  </r>
  <r>
    <n v="733"/>
    <s v="Sinatra Cookbook - Recipes for the Ruby framework"/>
    <s v="Sinatra Cookbook is an ebook featuring 12 fantastic example applications built on the Sinatra framework and many well known Ruby gems."/>
    <x v="30"/>
    <x v="542"/>
    <x v="0"/>
    <s v="GB"/>
    <s v="GBP"/>
    <n v="1387533892"/>
    <n v="1384941892"/>
    <b v="0"/>
    <n v="169"/>
    <b v="1"/>
    <s v="publishing/nonfiction"/>
    <n v="1782.2484999999999"/>
    <x v="3"/>
    <x v="9"/>
    <x v="733"/>
    <x v="4"/>
  </r>
  <r>
    <n v="734"/>
    <s v="Sideswiped"/>
    <s v="Sideswiped is my story of growing in and trusting God through the mess and mysteries of life."/>
    <x v="0"/>
    <x v="543"/>
    <x v="0"/>
    <s v="CA"/>
    <s v="CAD"/>
    <n v="1431147600"/>
    <n v="1428465420"/>
    <b v="0"/>
    <n v="57"/>
    <b v="1"/>
    <s v="publishing/nonfiction"/>
    <n v="18719.298200000001"/>
    <x v="3"/>
    <x v="9"/>
    <x v="734"/>
    <x v="0"/>
  </r>
  <r>
    <n v="735"/>
    <s v="TOP FUEL FOR LIFE - Life Lessons from a Crew Chief"/>
    <s v="TOP FUEL FOR LIFE â€¦ a true story of victory, unimaginable loss_x000a_and the epiphany that changed everything."/>
    <x v="171"/>
    <x v="544"/>
    <x v="0"/>
    <s v="US"/>
    <s v="USD"/>
    <n v="1417653540"/>
    <n v="1414975346"/>
    <b v="0"/>
    <n v="229"/>
    <b v="1"/>
    <s v="publishing/nonfiction"/>
    <n v="23480.786"/>
    <x v="3"/>
    <x v="9"/>
    <x v="735"/>
    <x v="3"/>
  </r>
  <r>
    <n v="736"/>
    <s v="What Happens in Vegas Stays on YouTube"/>
    <s v="I'm writing a new book! Topic: Privacy is Dead. What does a world without privacy mean for humanity? Our reputations? Our kids?"/>
    <x v="172"/>
    <x v="545"/>
    <x v="0"/>
    <s v="US"/>
    <s v="USD"/>
    <n v="1385009940"/>
    <n v="1383327440"/>
    <b v="0"/>
    <n v="108"/>
    <b v="1"/>
    <s v="publishing/nonfiction"/>
    <n v="10504.6296"/>
    <x v="3"/>
    <x v="9"/>
    <x v="736"/>
    <x v="4"/>
  </r>
  <r>
    <n v="737"/>
    <s v="Eat Mendocino: Writing the Book"/>
    <s v="For one year, two women exclusively ate food produced within Mendocino County, CA. Now, they will write a book about their adventures."/>
    <x v="10"/>
    <x v="546"/>
    <x v="0"/>
    <s v="US"/>
    <s v="USD"/>
    <n v="1392408000"/>
    <n v="1390890987"/>
    <b v="0"/>
    <n v="108"/>
    <b v="1"/>
    <s v="publishing/nonfiction"/>
    <n v="5666.6666999999998"/>
    <x v="3"/>
    <x v="9"/>
    <x v="737"/>
    <x v="3"/>
  </r>
  <r>
    <n v="738"/>
    <s v="Under the Sour Sun: Hunger through the Eyes of a Child"/>
    <s v="The true story of a child's struggle with hunger, poverty, and war in El Salvador."/>
    <x v="15"/>
    <x v="547"/>
    <x v="0"/>
    <s v="US"/>
    <s v="USD"/>
    <n v="1417409940"/>
    <n v="1414765794"/>
    <b v="0"/>
    <n v="41"/>
    <b v="1"/>
    <s v="publishing/nonfiction"/>
    <n v="3904.8780000000002"/>
    <x v="3"/>
    <x v="9"/>
    <x v="738"/>
    <x v="3"/>
  </r>
  <r>
    <n v="739"/>
    <s v="Brother's Keeper: Lessons Learned in Gaining Access"/>
    <s v="Strategies forged and lessons learned from accessing highly selective places where Black men have historically been underrepresented."/>
    <x v="12"/>
    <x v="548"/>
    <x v="0"/>
    <s v="US"/>
    <s v="USD"/>
    <n v="1407758629"/>
    <n v="1404907429"/>
    <b v="0"/>
    <n v="139"/>
    <b v="1"/>
    <s v="publishing/nonfiction"/>
    <n v="6834.5324000000001"/>
    <x v="3"/>
    <x v="9"/>
    <x v="739"/>
    <x v="3"/>
  </r>
  <r>
    <n v="740"/>
    <s v="Gloriously Doomed - Search for Armada Shipwreck in Ireland"/>
    <s v="Book on the search for the San Marcos, shipwrecked off the coast of Ireland in 1588 and the mysteries that have drawn men to find her."/>
    <x v="9"/>
    <x v="549"/>
    <x v="0"/>
    <s v="US"/>
    <s v="USD"/>
    <n v="1434857482"/>
    <n v="1433647882"/>
    <b v="0"/>
    <n v="19"/>
    <b v="1"/>
    <s v="publishing/nonfiction"/>
    <n v="16957.894700000001"/>
    <x v="3"/>
    <x v="9"/>
    <x v="740"/>
    <x v="0"/>
  </r>
  <r>
    <n v="741"/>
    <s v="reVILNA: the vilna ghetto project"/>
    <s v="A revolutionary digital mapping project of the Vilna Ghetto"/>
    <x v="93"/>
    <x v="550"/>
    <x v="0"/>
    <s v="US"/>
    <s v="USD"/>
    <n v="1370964806"/>
    <n v="1367940806"/>
    <b v="0"/>
    <n v="94"/>
    <b v="1"/>
    <s v="publishing/nonfiction"/>
    <n v="14142.340399999999"/>
    <x v="3"/>
    <x v="9"/>
    <x v="741"/>
    <x v="4"/>
  </r>
  <r>
    <n v="742"/>
    <s v="&quot;My Life As Julia Roberts, Snapshots Of A LIfe"/>
    <s v="Thats right &quot;My Life As Julia Robertsâ€¦Snapshots Of A Life&quot; is going on the road! The first book tour! With Author Liane Langford!"/>
    <x v="123"/>
    <x v="551"/>
    <x v="0"/>
    <s v="US"/>
    <s v="USD"/>
    <n v="1395435712"/>
    <n v="1392847312"/>
    <b v="0"/>
    <n v="23"/>
    <b v="1"/>
    <s v="publishing/nonfiction"/>
    <n v="6739.1304"/>
    <x v="3"/>
    <x v="9"/>
    <x v="742"/>
    <x v="3"/>
  </r>
  <r>
    <n v="743"/>
    <s v="A Tale as Rich as Soil: Preserving Valmont's History"/>
    <s v="Valmont is a town with a fertile history and a vibrant community. We aim to capture the magic in our People's History of Valmont!"/>
    <x v="131"/>
    <x v="552"/>
    <x v="0"/>
    <s v="US"/>
    <s v="USD"/>
    <n v="1334610000"/>
    <n v="1332435685"/>
    <b v="0"/>
    <n v="15"/>
    <b v="1"/>
    <s v="publishing/nonfiction"/>
    <n v="5426.6666999999998"/>
    <x v="3"/>
    <x v="9"/>
    <x v="743"/>
    <x v="5"/>
  </r>
  <r>
    <n v="744"/>
    <s v="A Revolutionary Leadership Resource Book"/>
    <s v="Join others to help create a world that is possible -- in your workplace, community and society!"/>
    <x v="10"/>
    <x v="553"/>
    <x v="0"/>
    <s v="US"/>
    <s v="USD"/>
    <n v="1355439503"/>
    <n v="1352847503"/>
    <b v="0"/>
    <n v="62"/>
    <b v="1"/>
    <s v="publishing/nonfiction"/>
    <n v="8251.6129000000001"/>
    <x v="3"/>
    <x v="9"/>
    <x v="744"/>
    <x v="5"/>
  </r>
  <r>
    <n v="745"/>
    <s v="Help Launch the Most Amazing Online Organizing Guide Ever."/>
    <s v="Help launch a FREE guide that can help activists &amp; community organizers leverage social media tools for change like never before."/>
    <x v="173"/>
    <x v="554"/>
    <x v="0"/>
    <s v="US"/>
    <s v="USD"/>
    <n v="1367588645"/>
    <n v="1364996645"/>
    <b v="0"/>
    <n v="74"/>
    <b v="1"/>
    <s v="publishing/nonfiction"/>
    <n v="5372.973"/>
    <x v="3"/>
    <x v="9"/>
    <x v="745"/>
    <x v="4"/>
  </r>
  <r>
    <n v="746"/>
    <s v="Attention: People With Body Parts"/>
    <s v="This is a book of letters. Letters to our body parts."/>
    <x v="174"/>
    <x v="555"/>
    <x v="0"/>
    <s v="US"/>
    <s v="USD"/>
    <n v="1348372740"/>
    <n v="1346806909"/>
    <b v="0"/>
    <n v="97"/>
    <b v="1"/>
    <s v="publishing/nonfiction"/>
    <n v="3420.6185999999998"/>
    <x v="3"/>
    <x v="9"/>
    <x v="746"/>
    <x v="5"/>
  </r>
  <r>
    <n v="747"/>
    <s v="Trash is Treasure"/>
    <s v="My creations are born in different cultural environment around the globe with Â« what is already there Â» and act as a social impulse"/>
    <x v="39"/>
    <x v="556"/>
    <x v="0"/>
    <s v="NL"/>
    <s v="EUR"/>
    <n v="1421319240"/>
    <n v="1418649019"/>
    <b v="0"/>
    <n v="55"/>
    <b v="1"/>
    <s v="publishing/nonfiction"/>
    <n v="12732.7273"/>
    <x v="3"/>
    <x v="9"/>
    <x v="747"/>
    <x v="3"/>
  </r>
  <r>
    <n v="748"/>
    <s v="Meditations for the Childbearing Year - a Book"/>
    <s v="Peace on Earth begins with birth. Educating pregnant women to create a more peaceful world is what this book is all about."/>
    <x v="13"/>
    <x v="557"/>
    <x v="0"/>
    <s v="US"/>
    <s v="USD"/>
    <n v="1407701966"/>
    <n v="1405109966"/>
    <b v="0"/>
    <n v="44"/>
    <b v="1"/>
    <s v="publishing/nonfiction"/>
    <n v="4556.8181999999997"/>
    <x v="3"/>
    <x v="9"/>
    <x v="748"/>
    <x v="3"/>
  </r>
  <r>
    <n v="749"/>
    <s v="chartwellwest.com"/>
    <s v="A place for rational, fact and data based non-partisan political and societal commentary on things that matter to Americans."/>
    <x v="3"/>
    <x v="558"/>
    <x v="0"/>
    <s v="US"/>
    <s v="USD"/>
    <n v="1485642930"/>
    <n v="1483050930"/>
    <b v="0"/>
    <n v="110"/>
    <b v="1"/>
    <s v="publishing/nonfiction"/>
    <n v="9596.3636000000006"/>
    <x v="3"/>
    <x v="9"/>
    <x v="749"/>
    <x v="2"/>
  </r>
  <r>
    <n v="750"/>
    <s v="A book no one should have to write-but everyone should read."/>
    <s v="The epic adventure of a 33 year journey surviving 4 open heart surgeries- emotionally powerful. Graphic. Honest. Funny"/>
    <x v="175"/>
    <x v="559"/>
    <x v="0"/>
    <s v="US"/>
    <s v="USD"/>
    <n v="1361739872"/>
    <n v="1359147872"/>
    <b v="0"/>
    <n v="59"/>
    <b v="1"/>
    <s v="publishing/nonfiction"/>
    <n v="7727.1185999999998"/>
    <x v="3"/>
    <x v="9"/>
    <x v="750"/>
    <x v="4"/>
  </r>
  <r>
    <n v="751"/>
    <s v="Surviving the Journey: Letters from the Railroad"/>
    <s v="A young cancer survivor embarks on a cross country railroad adventure while writing her memoir through letters."/>
    <x v="9"/>
    <x v="560"/>
    <x v="0"/>
    <s v="US"/>
    <s v="USD"/>
    <n v="1312470475"/>
    <n v="1308496075"/>
    <b v="0"/>
    <n v="62"/>
    <b v="1"/>
    <s v="publishing/nonfiction"/>
    <n v="5733.8710000000001"/>
    <x v="3"/>
    <x v="9"/>
    <x v="751"/>
    <x v="6"/>
  </r>
  <r>
    <n v="752"/>
    <s v="ELECTRO GIRL raises awareness to remove the fear of Epilepsy"/>
    <s v="A raw, honest encounter of my colourful journey trying to escape accepting I had Epilepsy &amp; how I found my super powers along the way"/>
    <x v="10"/>
    <x v="561"/>
    <x v="0"/>
    <s v="AU"/>
    <s v="AUD"/>
    <n v="1476615600"/>
    <n v="1474884417"/>
    <b v="0"/>
    <n v="105"/>
    <b v="1"/>
    <s v="publishing/nonfiction"/>
    <n v="5319.0475999999999"/>
    <x v="3"/>
    <x v="9"/>
    <x v="752"/>
    <x v="2"/>
  </r>
  <r>
    <n v="753"/>
    <s v="Dirshuni: Israeli Women Writing Midrash, volume 2"/>
    <s v="Finally, Jewish sacred texts by Israeli women, volume 2 of an  acclaimed, revolutionary series of powerful, witty, diverse Midrashim."/>
    <x v="3"/>
    <x v="562"/>
    <x v="0"/>
    <s v="US"/>
    <s v="USD"/>
    <n v="1423922991"/>
    <n v="1421330991"/>
    <b v="0"/>
    <n v="26"/>
    <b v="1"/>
    <s v="publishing/nonfiction"/>
    <n v="49230.769200000002"/>
    <x v="3"/>
    <x v="9"/>
    <x v="753"/>
    <x v="0"/>
  </r>
  <r>
    <n v="754"/>
    <s v="In Sickness and in Health- a couples journey through cancer"/>
    <s v="A book about a couples first year of marriage. Read the inspirational story of how God helped them overcome cancer, amputation and more"/>
    <x v="13"/>
    <x v="563"/>
    <x v="0"/>
    <s v="US"/>
    <s v="USD"/>
    <n v="1357408721"/>
    <n v="1354816721"/>
    <b v="0"/>
    <n v="49"/>
    <b v="1"/>
    <s v="publishing/nonfiction"/>
    <n v="4234.6939000000002"/>
    <x v="3"/>
    <x v="9"/>
    <x v="754"/>
    <x v="5"/>
  </r>
  <r>
    <n v="755"/>
    <s v="Rumble Yell: Discovering America's Biggest Bike Ride"/>
    <s v="The hilarious new book about RAGBRAI, America's greatest event that you've never heard of. Crotch lube is entirely optional."/>
    <x v="30"/>
    <x v="564"/>
    <x v="0"/>
    <s v="US"/>
    <s v="USD"/>
    <n v="1369010460"/>
    <n v="1366381877"/>
    <b v="0"/>
    <n v="68"/>
    <b v="1"/>
    <s v="publishing/nonfiction"/>
    <n v="3746.6028999999999"/>
    <x v="3"/>
    <x v="9"/>
    <x v="755"/>
    <x v="4"/>
  </r>
  <r>
    <n v="756"/>
    <s v="Shemdegi Sadguri: photopoetic commentary on Eastern Europe"/>
    <s v="A mixed media (poetry, photo, prose and sound) text focusing on/inspired by rural life in former Communist republics. "/>
    <x v="176"/>
    <x v="565"/>
    <x v="0"/>
    <s v="US"/>
    <s v="USD"/>
    <n v="1303147459"/>
    <n v="1297880659"/>
    <b v="0"/>
    <n v="22"/>
    <b v="1"/>
    <s v="publishing/nonfiction"/>
    <n v="3745.4544999999998"/>
    <x v="3"/>
    <x v="9"/>
    <x v="756"/>
    <x v="6"/>
  </r>
  <r>
    <n v="757"/>
    <s v="Celebrating Orlando's Historic Haunts Release"/>
    <s v="This is for the book release event/photo gallery show. Funds will go to buy gallery prints &amp; copies of Orlando's Historic Haunts."/>
    <x v="49"/>
    <x v="566"/>
    <x v="0"/>
    <s v="US"/>
    <s v="USD"/>
    <n v="1354756714"/>
    <n v="1353547114"/>
    <b v="0"/>
    <n v="18"/>
    <b v="1"/>
    <s v="publishing/nonfiction"/>
    <n v="3305.5556000000001"/>
    <x v="3"/>
    <x v="9"/>
    <x v="757"/>
    <x v="5"/>
  </r>
  <r>
    <n v="758"/>
    <s v="Publish Waiting On Humanity"/>
    <s v="I am publishing my book, Waiting on Humanity and need some finishing funds to do so."/>
    <x v="30"/>
    <x v="567"/>
    <x v="0"/>
    <s v="US"/>
    <s v="USD"/>
    <n v="1286568268"/>
    <n v="1283976268"/>
    <b v="0"/>
    <n v="19"/>
    <b v="1"/>
    <s v="publishing/nonfiction"/>
    <n v="13421.052600000001"/>
    <x v="3"/>
    <x v="9"/>
    <x v="758"/>
    <x v="7"/>
  </r>
  <r>
    <n v="759"/>
    <s v="Wild Ruins"/>
    <s v="Help me search for the lost ruins of the UK. A unique guide to  lesser known and somewhat known ruins of Britain."/>
    <x v="10"/>
    <x v="568"/>
    <x v="0"/>
    <s v="GB"/>
    <s v="GBP"/>
    <n v="1404892539"/>
    <n v="1401436539"/>
    <b v="0"/>
    <n v="99"/>
    <b v="1"/>
    <s v="publishing/nonfiction"/>
    <n v="5147.4746999999998"/>
    <x v="3"/>
    <x v="9"/>
    <x v="759"/>
    <x v="3"/>
  </r>
  <r>
    <n v="760"/>
    <s v="Random Thoughts from a Random Mind"/>
    <s v="I am publishing my 5th book, I am looking to publish a book of short stories, all based on random thoughts that flash through my mind."/>
    <x v="41"/>
    <x v="117"/>
    <x v="2"/>
    <s v="US"/>
    <s v="USD"/>
    <n v="1480188013"/>
    <n v="1477592413"/>
    <b v="0"/>
    <n v="0"/>
    <b v="0"/>
    <s v="publishing/fiction"/>
    <n v="0"/>
    <x v="3"/>
    <x v="10"/>
    <x v="760"/>
    <x v="2"/>
  </r>
  <r>
    <n v="761"/>
    <s v="DONE WITH DEATH"/>
    <s v="The day Chuck died was the day everything changed. Now he has to save the afterlife from extinction or die again trying."/>
    <x v="10"/>
    <x v="569"/>
    <x v="2"/>
    <s v="US"/>
    <s v="USD"/>
    <n v="1391364126"/>
    <n v="1388772126"/>
    <b v="0"/>
    <n v="6"/>
    <b v="0"/>
    <s v="publishing/fiction"/>
    <n v="3916.6667000000002"/>
    <x v="3"/>
    <x v="10"/>
    <x v="761"/>
    <x v="3"/>
  </r>
  <r>
    <n v="762"/>
    <s v="Where we used to live - eBook (PROJECT 80%)"/>
    <s v="An original-well-done eBook. Mainly about fiction, action, adventure, and mystery. A story that you've never read!"/>
    <x v="8"/>
    <x v="117"/>
    <x v="2"/>
    <s v="MX"/>
    <s v="MXN"/>
    <n v="1480831200"/>
    <n v="1479328570"/>
    <b v="0"/>
    <n v="0"/>
    <b v="0"/>
    <s v="publishing/fiction"/>
    <n v="0"/>
    <x v="3"/>
    <x v="10"/>
    <x v="762"/>
    <x v="2"/>
  </r>
  <r>
    <n v="763"/>
    <s v="Highland Sabre - A Black Beast Books Project"/>
    <s v="Highland Sabre explores a possible yet terrifying explanation for the mystery big cats said to prowl the British countryside."/>
    <x v="177"/>
    <x v="139"/>
    <x v="2"/>
    <s v="GB"/>
    <s v="GBP"/>
    <n v="1376563408"/>
    <n v="1373971408"/>
    <b v="0"/>
    <n v="1"/>
    <b v="0"/>
    <s v="publishing/fiction"/>
    <n v="500"/>
    <x v="3"/>
    <x v="10"/>
    <x v="763"/>
    <x v="4"/>
  </r>
  <r>
    <n v="764"/>
    <s v="[JOE]KES"/>
    <s v="[JOE]KES is a book full of over 200 original, sometimes funny, pun-ish Joekes. If you hate the book, use it as a coster!"/>
    <x v="10"/>
    <x v="117"/>
    <x v="2"/>
    <s v="US"/>
    <s v="USD"/>
    <n v="1441858161"/>
    <n v="1439266161"/>
    <b v="0"/>
    <n v="0"/>
    <b v="0"/>
    <s v="publishing/fiction"/>
    <n v="0"/>
    <x v="3"/>
    <x v="10"/>
    <x v="764"/>
    <x v="0"/>
  </r>
  <r>
    <n v="765"/>
    <s v="Dirty Quiet Money"/>
    <s v="To survive, an American socialite must fight with a Mafia boss in the French Resistance, but will his underworld ruin her in the end?"/>
    <x v="39"/>
    <x v="570"/>
    <x v="2"/>
    <s v="US"/>
    <s v="USD"/>
    <n v="1413723684"/>
    <n v="1411131684"/>
    <b v="0"/>
    <n v="44"/>
    <b v="0"/>
    <s v="publishing/fiction"/>
    <n v="5729.5455000000002"/>
    <x v="3"/>
    <x v="10"/>
    <x v="765"/>
    <x v="3"/>
  </r>
  <r>
    <n v="766"/>
    <s v="Memories of Italy &amp; Olive Oil"/>
    <s v="I am writing about my nonna's life in Southern Italy and what it was like to grow up in a Fascist regime before immigrating to Canada."/>
    <x v="23"/>
    <x v="117"/>
    <x v="2"/>
    <s v="CA"/>
    <s v="CAD"/>
    <n v="1424112483"/>
    <n v="1421520483"/>
    <b v="0"/>
    <n v="0"/>
    <b v="0"/>
    <s v="publishing/fiction"/>
    <n v="0"/>
    <x v="3"/>
    <x v="10"/>
    <x v="766"/>
    <x v="0"/>
  </r>
  <r>
    <n v="767"/>
    <s v="Jury of Peers: A Novel of Online Justice"/>
    <s v="Jury of Peers is a complete novel, and it's good._x000a_All it needs now?  _x000a_More readers.  About ten million more._x000a_Let's get 'em."/>
    <x v="10"/>
    <x v="571"/>
    <x v="2"/>
    <s v="US"/>
    <s v="USD"/>
    <n v="1432178810"/>
    <n v="1429586810"/>
    <b v="0"/>
    <n v="3"/>
    <b v="0"/>
    <s v="publishing/fiction"/>
    <n v="5900"/>
    <x v="3"/>
    <x v="10"/>
    <x v="767"/>
    <x v="0"/>
  </r>
  <r>
    <n v="768"/>
    <s v="A dream of becoming an upcoming Author"/>
    <s v="Haunted by a wrong decision and hunted by a Tall Dark Stranger, a misguided teen struggles to find her way home ..or will she make it?"/>
    <x v="30"/>
    <x v="117"/>
    <x v="2"/>
    <s v="US"/>
    <s v="USD"/>
    <n v="1387169890"/>
    <n v="1384577890"/>
    <b v="0"/>
    <n v="0"/>
    <b v="0"/>
    <s v="publishing/fiction"/>
    <n v="0"/>
    <x v="3"/>
    <x v="10"/>
    <x v="768"/>
    <x v="4"/>
  </r>
  <r>
    <n v="769"/>
    <s v="Sorry I Tripped in Your Yard"/>
    <s v="Over a year of dedication has produced amazing photos and stirring words. The last step is to help those words appear in a printed book"/>
    <x v="23"/>
    <x v="572"/>
    <x v="2"/>
    <s v="US"/>
    <s v="USD"/>
    <n v="1388102094"/>
    <n v="1385510094"/>
    <b v="0"/>
    <n v="52"/>
    <b v="0"/>
    <s v="publishing/fiction"/>
    <n v="3184.6154000000001"/>
    <x v="3"/>
    <x v="10"/>
    <x v="769"/>
    <x v="4"/>
  </r>
  <r>
    <n v="770"/>
    <s v="Open Door: The Call -- Young Reader's Fiction Book"/>
    <s v="Daniel was an ordinary boy, until unordinary events began to occur. Danny had never been exposed to supernatural activity until now..."/>
    <x v="178"/>
    <x v="117"/>
    <x v="2"/>
    <s v="US"/>
    <s v="USD"/>
    <n v="1361750369"/>
    <n v="1358294369"/>
    <b v="0"/>
    <n v="0"/>
    <b v="0"/>
    <s v="publishing/fiction"/>
    <n v="0"/>
    <x v="3"/>
    <x v="10"/>
    <x v="770"/>
    <x v="4"/>
  </r>
  <r>
    <n v="771"/>
    <s v="Donald Trump Presidential Stress Cube"/>
    <s v="A satire gift, the stress cube has original artwork, comes on a custom mahogany stand and has a funny exercise booklet."/>
    <x v="114"/>
    <x v="115"/>
    <x v="2"/>
    <s v="US"/>
    <s v="USD"/>
    <n v="1454183202"/>
    <n v="1449863202"/>
    <b v="0"/>
    <n v="1"/>
    <b v="0"/>
    <s v="publishing/fiction"/>
    <n v="1000"/>
    <x v="3"/>
    <x v="10"/>
    <x v="771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x v="15"/>
    <x v="155"/>
    <x v="2"/>
    <s v="US"/>
    <s v="USD"/>
    <n v="1257047940"/>
    <n v="1252718519"/>
    <b v="0"/>
    <n v="1"/>
    <b v="0"/>
    <s v="publishing/fiction"/>
    <n v="5000"/>
    <x v="3"/>
    <x v="10"/>
    <x v="772"/>
    <x v="8"/>
  </r>
  <r>
    <n v="773"/>
    <s v="Expansion of The Mortis Chronicles"/>
    <s v="The Mortis Chronicles is a hard hitting, thought provoking and action packed indie published series. You know you want to read!"/>
    <x v="179"/>
    <x v="573"/>
    <x v="2"/>
    <s v="GB"/>
    <s v="GBP"/>
    <n v="1431298860"/>
    <n v="1428341985"/>
    <b v="0"/>
    <n v="2"/>
    <b v="0"/>
    <s v="publishing/fiction"/>
    <n v="1600"/>
    <x v="3"/>
    <x v="10"/>
    <x v="773"/>
    <x v="0"/>
  </r>
  <r>
    <n v="774"/>
    <s v="Arabella makes her novel Pants On FIre! an audio book!"/>
    <s v="Arabella seeks studio time to professionally read her novel, making it available to listeners as an audio book on audible.com"/>
    <x v="2"/>
    <x v="574"/>
    <x v="2"/>
    <s v="US"/>
    <s v="USD"/>
    <n v="1393181018"/>
    <n v="1390589018"/>
    <b v="0"/>
    <n v="9"/>
    <b v="0"/>
    <s v="publishing/fiction"/>
    <n v="3900"/>
    <x v="3"/>
    <x v="10"/>
    <x v="774"/>
    <x v="3"/>
  </r>
  <r>
    <n v="775"/>
    <s v="Scorned: A LeKrista Scott, Vampire Hunted Novel"/>
    <s v="Scorned is the first in a series that I have been working on for two years and it's time to get it published."/>
    <x v="3"/>
    <x v="575"/>
    <x v="2"/>
    <s v="US"/>
    <s v="USD"/>
    <n v="1323998795"/>
    <n v="1321406795"/>
    <b v="0"/>
    <n v="5"/>
    <b v="0"/>
    <s v="publishing/fiction"/>
    <n v="3400"/>
    <x v="3"/>
    <x v="10"/>
    <x v="775"/>
    <x v="6"/>
  </r>
  <r>
    <n v="776"/>
    <s v="Run Ragged"/>
    <s v="Would anything change if women were in charge? Book Clubs, readers, and critics herald the latest by award-winning author, Aguila."/>
    <x v="39"/>
    <x v="576"/>
    <x v="2"/>
    <s v="US"/>
    <s v="USD"/>
    <n v="1444539600"/>
    <n v="1441297645"/>
    <b v="0"/>
    <n v="57"/>
    <b v="0"/>
    <s v="publishing/fiction"/>
    <n v="6312.2807000000003"/>
    <x v="3"/>
    <x v="10"/>
    <x v="776"/>
    <x v="0"/>
  </r>
  <r>
    <n v="777"/>
    <s v="One Minute Gone: Manhattan Noir: a novel and backstory book"/>
    <s v="One Minute Gone is a murder mystery drawn from real people and events. Read Chapter One at http://davidhansardblog.wordpress.com."/>
    <x v="9"/>
    <x v="577"/>
    <x v="2"/>
    <s v="US"/>
    <s v="USD"/>
    <n v="1375313577"/>
    <n v="1372721577"/>
    <b v="0"/>
    <n v="3"/>
    <b v="0"/>
    <s v="publishing/fiction"/>
    <n v="700"/>
    <x v="3"/>
    <x v="10"/>
    <x v="777"/>
    <x v="4"/>
  </r>
  <r>
    <n v="778"/>
    <s v="Summers' Love, A Cute and Funny Cinderella Love Story"/>
    <s v="Laughter, tears and good times in the warm glow of Summer s Love. The perfect recipe for the winter blahs."/>
    <x v="2"/>
    <x v="369"/>
    <x v="2"/>
    <s v="US"/>
    <s v="USD"/>
    <n v="1398876680"/>
    <n v="1396284680"/>
    <b v="0"/>
    <n v="1"/>
    <b v="0"/>
    <s v="publishing/fiction"/>
    <n v="200"/>
    <x v="3"/>
    <x v="10"/>
    <x v="778"/>
    <x v="3"/>
  </r>
  <r>
    <n v="779"/>
    <s v="Silenus March: A Novel"/>
    <s v="A novel. Beautiful. Sparse. The truth behind the American Dream seen from the eyes of a young wanderer in the midst of the economic collapse. "/>
    <x v="36"/>
    <x v="402"/>
    <x v="2"/>
    <s v="US"/>
    <s v="USD"/>
    <n v="1287115200"/>
    <n v="1284567905"/>
    <b v="0"/>
    <n v="6"/>
    <b v="0"/>
    <s v="publishing/fiction"/>
    <n v="6666.6666999999998"/>
    <x v="3"/>
    <x v="10"/>
    <x v="779"/>
    <x v="7"/>
  </r>
  <r>
    <n v="780"/>
    <s v="Wess Meets West - Press Our New Album on CD!"/>
    <s v="We are finishing up recording our new record and we would like help with its physical CD release."/>
    <x v="28"/>
    <x v="578"/>
    <x v="0"/>
    <s v="US"/>
    <s v="USD"/>
    <n v="1304439025"/>
    <n v="1301847025"/>
    <b v="0"/>
    <n v="27"/>
    <b v="1"/>
    <s v="music/rock"/>
    <n v="3851.8519000000001"/>
    <x v="4"/>
    <x v="11"/>
    <x v="780"/>
    <x v="6"/>
  </r>
  <r>
    <n v="781"/>
    <s v="Touring the United States This July"/>
    <s v="&quot;WE ARE ON A MISSION TO TOUR THE UNITED STATES NON-STOP. TO DO SO WE NEED TO PURCHASE A NEW VAN.&quot;"/>
    <x v="134"/>
    <x v="579"/>
    <x v="0"/>
    <s v="US"/>
    <s v="USD"/>
    <n v="1370649674"/>
    <n v="1368057674"/>
    <b v="0"/>
    <n v="25"/>
    <b v="1"/>
    <s v="music/rock"/>
    <n v="4260.92"/>
    <x v="4"/>
    <x v="11"/>
    <x v="781"/>
    <x v="4"/>
  </r>
  <r>
    <n v="782"/>
    <s v="Richie Ray finally records a new record!"/>
    <s v="After almost three years of being out of music, I've decided to finally make the solo record I've wanted to do for years."/>
    <x v="176"/>
    <x v="485"/>
    <x v="0"/>
    <s v="US"/>
    <s v="USD"/>
    <n v="1345918302"/>
    <n v="1343326302"/>
    <b v="0"/>
    <n v="14"/>
    <b v="1"/>
    <s v="music/rock"/>
    <n v="5000"/>
    <x v="4"/>
    <x v="11"/>
    <x v="782"/>
    <x v="5"/>
  </r>
  <r>
    <n v="783"/>
    <s v="Fund The Red Masque's New Album, &quot;Mythalogue&quot;"/>
    <s v="The Red Masque will be heading into the studio in late April to begin recording their new album, tentatively titled &quot;Mythalogue&quot;."/>
    <x v="15"/>
    <x v="580"/>
    <x v="0"/>
    <s v="US"/>
    <s v="USD"/>
    <n v="1335564000"/>
    <n v="1332182049"/>
    <b v="0"/>
    <n v="35"/>
    <b v="1"/>
    <s v="music/rock"/>
    <n v="6348.5713999999998"/>
    <x v="4"/>
    <x v="11"/>
    <x v="783"/>
    <x v="5"/>
  </r>
  <r>
    <n v="784"/>
    <s v="STEELcyclopedia - The Titans of Hard Rock"/>
    <s v="The book I am working on now is the third is a series of rock encyclopedias. However, I am in need of funding to cover the photo costs."/>
    <x v="28"/>
    <x v="581"/>
    <x v="0"/>
    <s v="US"/>
    <s v="USD"/>
    <n v="1395023719"/>
    <n v="1391571319"/>
    <b v="0"/>
    <n v="10"/>
    <b v="1"/>
    <s v="music/rock"/>
    <n v="10250"/>
    <x v="4"/>
    <x v="11"/>
    <x v="784"/>
    <x v="3"/>
  </r>
  <r>
    <n v="785"/>
    <s v="Treedom's NEW album fund!"/>
    <s v="Treedom wants to record a second album! We have a lot of new material, and we wanted to capture our new sound in a record for our fans."/>
    <x v="2"/>
    <x v="582"/>
    <x v="0"/>
    <s v="US"/>
    <s v="USD"/>
    <n v="1362060915"/>
    <n v="1359468915"/>
    <b v="0"/>
    <n v="29"/>
    <b v="1"/>
    <s v="music/rock"/>
    <n v="3114.2759000000001"/>
    <x v="4"/>
    <x v="11"/>
    <x v="785"/>
    <x v="4"/>
  </r>
  <r>
    <n v="786"/>
    <s v="New Album: BRICK AND MORTAR. New Book: HITLESS WONDER."/>
    <s v="In June, Columbus rock veterans, Watershed, will release and tour behind a new album, BRICK AND MORTAR."/>
    <x v="10"/>
    <x v="583"/>
    <x v="0"/>
    <s v="US"/>
    <s v="USD"/>
    <n v="1336751220"/>
    <n v="1331774434"/>
    <b v="0"/>
    <n v="44"/>
    <b v="1"/>
    <s v="music/rock"/>
    <n v="16227.2727"/>
    <x v="4"/>
    <x v="11"/>
    <x v="786"/>
    <x v="5"/>
  </r>
  <r>
    <n v="787"/>
    <s v="Mahayla CD Pressing"/>
    <s v="We've made our goal with your help. Thanks so much! This is a great time to pre-purchase the album and get some extra perks."/>
    <x v="38"/>
    <x v="584"/>
    <x v="0"/>
    <s v="US"/>
    <s v="USD"/>
    <n v="1383318226"/>
    <n v="1380726226"/>
    <b v="0"/>
    <n v="17"/>
    <b v="1"/>
    <s v="music/rock"/>
    <n v="8058.8235000000004"/>
    <x v="4"/>
    <x v="11"/>
    <x v="787"/>
    <x v="4"/>
  </r>
  <r>
    <n v="788"/>
    <s v="HELP UNRB GO ON TOUR!"/>
    <s v="With all of our money going towards our new full-length album and merch, we need your help so we don't end up stranded on tour."/>
    <x v="28"/>
    <x v="585"/>
    <x v="0"/>
    <s v="US"/>
    <s v="USD"/>
    <n v="1341633540"/>
    <n v="1338336588"/>
    <b v="0"/>
    <n v="34"/>
    <b v="1"/>
    <s v="music/rock"/>
    <n v="5985.4412000000002"/>
    <x v="4"/>
    <x v="11"/>
    <x v="788"/>
    <x v="5"/>
  </r>
  <r>
    <n v="789"/>
    <s v="Reluctant Hero's &quot;All As One&quot; EP"/>
    <s v="Reluctant Hero is getting ready to record their next EP titled All As One! Studio dates are set for January 18th-22nd! Let's work!"/>
    <x v="180"/>
    <x v="586"/>
    <x v="0"/>
    <s v="US"/>
    <s v="USD"/>
    <n v="1358755140"/>
    <n v="1357187280"/>
    <b v="0"/>
    <n v="14"/>
    <b v="1"/>
    <s v="music/rock"/>
    <n v="13285.7143"/>
    <x v="4"/>
    <x v="11"/>
    <x v="789"/>
    <x v="4"/>
  </r>
  <r>
    <n v="790"/>
    <s v="3 Years Hollow is Going On Their First Ever Tour!"/>
    <s v="A regional band reaching to their fans. Reaching to become a national band with no label support. This is the chance of a lifetime."/>
    <x v="3"/>
    <x v="587"/>
    <x v="0"/>
    <s v="US"/>
    <s v="USD"/>
    <n v="1359680939"/>
    <n v="1357088939"/>
    <b v="0"/>
    <n v="156"/>
    <b v="1"/>
    <s v="music/rock"/>
    <n v="9254.7821000000004"/>
    <x v="4"/>
    <x v="11"/>
    <x v="790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x v="51"/>
    <x v="588"/>
    <x v="0"/>
    <s v="US"/>
    <s v="USD"/>
    <n v="1384322340"/>
    <n v="1381430646"/>
    <b v="0"/>
    <n v="128"/>
    <b v="1"/>
    <s v="music/rock"/>
    <n v="6085.9375"/>
    <x v="4"/>
    <x v="11"/>
    <x v="791"/>
    <x v="4"/>
  </r>
  <r>
    <n v="792"/>
    <s v="&quot;Believable Lies&quot; - The Album"/>
    <s v="Rock n' Roll about the intersection of lies and belief: the Believable Lie."/>
    <x v="30"/>
    <x v="589"/>
    <x v="0"/>
    <s v="US"/>
    <s v="USD"/>
    <n v="1383861483"/>
    <n v="1381265883"/>
    <b v="0"/>
    <n v="60"/>
    <b v="1"/>
    <s v="music/rock"/>
    <n v="4185.1832999999997"/>
    <x v="4"/>
    <x v="11"/>
    <x v="792"/>
    <x v="4"/>
  </r>
  <r>
    <n v="793"/>
    <s v="Dead Tree Duo's first full length album! Let's make it!"/>
    <s v="Dead Tree Duo has been fortunate enough to record a full length album at Threshold Studios in NYC!  Now it's time to manufacture them!"/>
    <x v="181"/>
    <x v="590"/>
    <x v="0"/>
    <s v="US"/>
    <s v="USD"/>
    <n v="1372827540"/>
    <n v="1371491244"/>
    <b v="0"/>
    <n v="32"/>
    <b v="1"/>
    <s v="music/rock"/>
    <n v="8832.5938000000006"/>
    <x v="4"/>
    <x v="11"/>
    <x v="793"/>
    <x v="4"/>
  </r>
  <r>
    <n v="794"/>
    <s v="Begins Again"/>
    <s v="The Brian Davis Band is a group of friends that want to share their lives and experiences through music that connects with people."/>
    <x v="6"/>
    <x v="591"/>
    <x v="0"/>
    <s v="US"/>
    <s v="USD"/>
    <n v="1315242360"/>
    <n v="1310438737"/>
    <b v="0"/>
    <n v="53"/>
    <b v="1"/>
    <s v="music/rock"/>
    <n v="15896.2264"/>
    <x v="4"/>
    <x v="11"/>
    <x v="794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x v="32"/>
    <x v="592"/>
    <x v="0"/>
    <s v="US"/>
    <s v="USD"/>
    <n v="1333774740"/>
    <n v="1330094566"/>
    <b v="0"/>
    <n v="184"/>
    <b v="1"/>
    <s v="music/rock"/>
    <n v="8505.4348000000009"/>
    <x v="4"/>
    <x v="11"/>
    <x v="795"/>
    <x v="5"/>
  </r>
  <r>
    <n v="796"/>
    <s v="Madrone: New Album for 2013"/>
    <s v="Madrone is an independent band creating melodic, emotional, _x000a_alternative-rock needing your help to finish their new album."/>
    <x v="3"/>
    <x v="593"/>
    <x v="0"/>
    <s v="US"/>
    <s v="USD"/>
    <n v="1379279400"/>
    <n v="1376687485"/>
    <b v="0"/>
    <n v="90"/>
    <b v="1"/>
    <s v="music/rock"/>
    <n v="11261.1111"/>
    <x v="4"/>
    <x v="11"/>
    <x v="796"/>
    <x v="4"/>
  </r>
  <r>
    <n v="797"/>
    <s v="Lust Control NEW CD!!!"/>
    <s v="Help Lust Control Kickstart their first cd in 20 years!!  To be mixed by Rocky Gray (Living Sacrifice, Soul Embraced, Evanescence)!!"/>
    <x v="9"/>
    <x v="594"/>
    <x v="0"/>
    <s v="US"/>
    <s v="USD"/>
    <n v="1335672000"/>
    <n v="1332978688"/>
    <b v="0"/>
    <n v="71"/>
    <b v="1"/>
    <s v="music/rock"/>
    <n v="4543.6620000000003"/>
    <x v="4"/>
    <x v="11"/>
    <x v="797"/>
    <x v="5"/>
  </r>
  <r>
    <n v="798"/>
    <s v="Eric Stuart Band 4 Song EP &quot;Character&quot;"/>
    <s v="We have some great new songs and want to record a special edition 4 song EP as our next Eric Stuart Band release"/>
    <x v="8"/>
    <x v="595"/>
    <x v="0"/>
    <s v="US"/>
    <s v="USD"/>
    <n v="1412086187"/>
    <n v="1409494187"/>
    <b v="0"/>
    <n v="87"/>
    <b v="1"/>
    <s v="music/rock"/>
    <n v="4621.8391000000001"/>
    <x v="4"/>
    <x v="11"/>
    <x v="798"/>
    <x v="3"/>
  </r>
  <r>
    <n v="799"/>
    <s v="Ryan Caskey's BREAKOUT ALBUM, ready to CHARGE"/>
    <s v="Los Angeles-based recording artist Ryan Caskey joined forces with producer Eddie Hedges to record alternative rock masterworks."/>
    <x v="10"/>
    <x v="596"/>
    <x v="0"/>
    <s v="US"/>
    <s v="USD"/>
    <n v="1335542446"/>
    <n v="1332950446"/>
    <b v="0"/>
    <n v="28"/>
    <b v="1"/>
    <s v="music/rock"/>
    <n v="17860.7143"/>
    <x v="4"/>
    <x v="11"/>
    <x v="799"/>
    <x v="5"/>
  </r>
  <r>
    <n v="800"/>
    <s v="LF4 WildFire"/>
    <s v="Scotland's premier classic rock and metal festival, 3 days, 3-4 stages, family friendly,  for people of all ages"/>
    <x v="15"/>
    <x v="597"/>
    <x v="0"/>
    <s v="GB"/>
    <s v="GBP"/>
    <n v="1410431054"/>
    <n v="1407839054"/>
    <b v="0"/>
    <n v="56"/>
    <b v="1"/>
    <s v="music/rock"/>
    <n v="4075"/>
    <x v="4"/>
    <x v="11"/>
    <x v="800"/>
    <x v="3"/>
  </r>
  <r>
    <n v="801"/>
    <s v="SLUTEVER DO AMERICA TOUR"/>
    <s v="ALL WE WANT TO DO IS DRIVE AROUND AMERICA AND PLAY A BUNCH OF SHOWS, BUT WE DON'T HAVE ANY MONEY..."/>
    <x v="13"/>
    <x v="598"/>
    <x v="0"/>
    <s v="US"/>
    <s v="USD"/>
    <n v="1309547120"/>
    <n v="1306955120"/>
    <b v="0"/>
    <n v="51"/>
    <b v="1"/>
    <s v="music/rock"/>
    <n v="4373.3922000000002"/>
    <x v="4"/>
    <x v="11"/>
    <x v="801"/>
    <x v="6"/>
  </r>
  <r>
    <n v="802"/>
    <s v="Vaz Tour/Musical Documentation of Australia and SE Asia"/>
    <s v="Vaz invades 2 new continents in the Eastern Hemisphere and brings home a Split Single, a Video Documentary and a Live Record from Asia."/>
    <x v="12"/>
    <x v="599"/>
    <x v="0"/>
    <s v="US"/>
    <s v="USD"/>
    <n v="1347854700"/>
    <n v="1343867524"/>
    <b v="0"/>
    <n v="75"/>
    <b v="1"/>
    <s v="music/rock"/>
    <n v="8106.6666999999998"/>
    <x v="4"/>
    <x v="11"/>
    <x v="802"/>
    <x v="5"/>
  </r>
  <r>
    <n v="803"/>
    <s v="The Beautiful Refrain's &quot;Page One&quot; Project"/>
    <s v="We're recording our first single in Nashville this summer and sending it to radio with Shamrock Media Group.  We need your help!!"/>
    <x v="98"/>
    <x v="600"/>
    <x v="0"/>
    <s v="US"/>
    <s v="USD"/>
    <n v="1306630800"/>
    <n v="1304376478"/>
    <b v="0"/>
    <n v="38"/>
    <b v="1"/>
    <s v="music/rock"/>
    <n v="7460.5263000000004"/>
    <x v="4"/>
    <x v="11"/>
    <x v="803"/>
    <x v="6"/>
  </r>
  <r>
    <n v="804"/>
    <s v="City of Sound - A city full of stories untold"/>
    <s v="Hope and Inspiration.  That is what this project is all about. In the midst of a dark and broken world our stories can speak life."/>
    <x v="62"/>
    <x v="601"/>
    <x v="0"/>
    <s v="US"/>
    <s v="USD"/>
    <n v="1311393540"/>
    <n v="1309919526"/>
    <b v="0"/>
    <n v="18"/>
    <b v="1"/>
    <s v="music/rock"/>
    <n v="30555.5556"/>
    <x v="4"/>
    <x v="11"/>
    <x v="804"/>
    <x v="6"/>
  </r>
  <r>
    <n v="805"/>
    <s v="Virtual CH - The One-Man-Mixed-Media-Rock-Band Debut"/>
    <s v="Be a part of Virtual CH's debut Video and Record release.  Help fund their debut music video and record mixing expenses."/>
    <x v="9"/>
    <x v="602"/>
    <x v="0"/>
    <s v="US"/>
    <s v="USD"/>
    <n v="1310857200"/>
    <n v="1306525512"/>
    <b v="0"/>
    <n v="54"/>
    <b v="1"/>
    <s v="music/rock"/>
    <n v="5833.3333000000002"/>
    <x v="4"/>
    <x v="11"/>
    <x v="805"/>
    <x v="6"/>
  </r>
  <r>
    <n v="806"/>
    <s v="Golden Animals NEW Album!"/>
    <s v="Help Golden Animals finish their NEW Album!"/>
    <x v="6"/>
    <x v="603"/>
    <x v="0"/>
    <s v="US"/>
    <s v="USD"/>
    <n v="1315413339"/>
    <n v="1312821339"/>
    <b v="0"/>
    <n v="71"/>
    <b v="1"/>
    <s v="music/rock"/>
    <n v="11767.605600000001"/>
    <x v="4"/>
    <x v="11"/>
    <x v="806"/>
    <x v="6"/>
  </r>
  <r>
    <n v="807"/>
    <s v="Sic Vita - New EP Release - 2017"/>
    <s v="Join the Sic Vita family and lend a hand as we create a new album!"/>
    <x v="23"/>
    <x v="604"/>
    <x v="0"/>
    <s v="US"/>
    <s v="USD"/>
    <n v="1488333600"/>
    <n v="1485270311"/>
    <b v="0"/>
    <n v="57"/>
    <b v="1"/>
    <s v="music/rock"/>
    <n v="7377.1930000000002"/>
    <x v="4"/>
    <x v="11"/>
    <x v="807"/>
    <x v="1"/>
  </r>
  <r>
    <n v="808"/>
    <s v="The Micronite Filters | Wizard Blood Vinyl"/>
    <s v="The Micronite Filters have a blood curdling sonic adventure ready for psychedelic swirled vinyl for the best possible auditory journey."/>
    <x v="37"/>
    <x v="605"/>
    <x v="0"/>
    <s v="CA"/>
    <s v="CAD"/>
    <n v="1419224340"/>
    <n v="1416363886"/>
    <b v="0"/>
    <n v="43"/>
    <b v="1"/>
    <s v="music/rock"/>
    <n v="10465.1163"/>
    <x v="4"/>
    <x v="11"/>
    <x v="808"/>
    <x v="3"/>
  </r>
  <r>
    <n v="809"/>
    <s v="Peter's New Album!!"/>
    <s v="Acknowledged songwriter looking to record album of new songs to secure a Publishing Contract"/>
    <x v="23"/>
    <x v="606"/>
    <x v="0"/>
    <s v="US"/>
    <s v="USD"/>
    <n v="1390161630"/>
    <n v="1387569630"/>
    <b v="0"/>
    <n v="52"/>
    <b v="1"/>
    <s v="music/rock"/>
    <n v="7982.6922999999997"/>
    <x v="4"/>
    <x v="11"/>
    <x v="809"/>
    <x v="4"/>
  </r>
  <r>
    <n v="810"/>
    <s v="Help us get our music into the hands of our fans!"/>
    <s v="Please help us reach both a short term and lifetime goal! We can't do this without your help. thank you a ton from all of us at P.T.R.."/>
    <x v="15"/>
    <x v="607"/>
    <x v="0"/>
    <s v="US"/>
    <s v="USD"/>
    <n v="1346462462"/>
    <n v="1343870462"/>
    <b v="0"/>
    <n v="27"/>
    <b v="1"/>
    <s v="music/rock"/>
    <n v="5833.3333000000002"/>
    <x v="4"/>
    <x v="11"/>
    <x v="810"/>
    <x v="5"/>
  </r>
  <r>
    <n v="811"/>
    <s v="Love Water Tour"/>
    <s v="We need your financial support to cover the tour costs!  (Sound, lights, travel, stage design)"/>
    <x v="28"/>
    <x v="578"/>
    <x v="0"/>
    <s v="US"/>
    <s v="USD"/>
    <n v="1373475120"/>
    <n v="1371569202"/>
    <b v="0"/>
    <n v="12"/>
    <b v="1"/>
    <s v="music/rock"/>
    <n v="8666.6666999999998"/>
    <x v="4"/>
    <x v="11"/>
    <x v="811"/>
    <x v="4"/>
  </r>
  <r>
    <n v="812"/>
    <s v="Don Walrus wants to press a record!!"/>
    <s v="Gainesville's pop punk 3 piece Assassinate The Scientist started a new band and they want to release a 7&quot;, but they need your help!!"/>
    <x v="20"/>
    <x v="608"/>
    <x v="0"/>
    <s v="US"/>
    <s v="USD"/>
    <n v="1362146280"/>
    <n v="1357604752"/>
    <b v="0"/>
    <n v="33"/>
    <b v="1"/>
    <s v="music/rock"/>
    <n v="2760.6061"/>
    <x v="4"/>
    <x v="11"/>
    <x v="812"/>
    <x v="4"/>
  </r>
  <r>
    <n v="813"/>
    <s v="Rules of Civility and Decent Behavior"/>
    <s v="A pre order campaign to fund the pressing of our second full length vinyl LP"/>
    <x v="15"/>
    <x v="609"/>
    <x v="0"/>
    <s v="US"/>
    <s v="USD"/>
    <n v="1342825365"/>
    <n v="1340233365"/>
    <b v="0"/>
    <n v="96"/>
    <b v="1"/>
    <s v="music/rock"/>
    <n v="2499.9375"/>
    <x v="4"/>
    <x v="11"/>
    <x v="813"/>
    <x v="5"/>
  </r>
  <r>
    <n v="814"/>
    <s v="Help Pat The Human Get A Tour Van!"/>
    <s v="We have been a band since 2007, but we've never hit the road. That's messed up... So this summer, we're trying to and need your help!"/>
    <x v="28"/>
    <x v="610"/>
    <x v="0"/>
    <s v="US"/>
    <s v="USD"/>
    <n v="1306865040"/>
    <n v="1305568201"/>
    <b v="0"/>
    <n v="28"/>
    <b v="1"/>
    <s v="music/rock"/>
    <n v="4546.4286000000002"/>
    <x v="4"/>
    <x v="11"/>
    <x v="814"/>
    <x v="6"/>
  </r>
  <r>
    <n v="815"/>
    <s v="Some Late Help for The Early Reset"/>
    <s v="Be a part of helping The Early Reset finish their new 7 song EP."/>
    <x v="23"/>
    <x v="611"/>
    <x v="0"/>
    <s v="US"/>
    <s v="USD"/>
    <n v="1414879303"/>
    <n v="1412287303"/>
    <b v="0"/>
    <n v="43"/>
    <b v="1"/>
    <s v="music/rock"/>
    <n v="9953.4884000000002"/>
    <x v="4"/>
    <x v="11"/>
    <x v="815"/>
    <x v="3"/>
  </r>
  <r>
    <n v="816"/>
    <s v="Help Friends and Family Release Their Debut Album"/>
    <s v="Friends and Family have an album for you. They need your help to release it to the world."/>
    <x v="39"/>
    <x v="612"/>
    <x v="0"/>
    <s v="US"/>
    <s v="USD"/>
    <n v="1365489000"/>
    <n v="1362776043"/>
    <b v="0"/>
    <n v="205"/>
    <b v="1"/>
    <s v="music/rock"/>
    <n v="3931"/>
    <x v="4"/>
    <x v="11"/>
    <x v="816"/>
    <x v="4"/>
  </r>
  <r>
    <n v="817"/>
    <s v="Dead Fish Handshake - follow up record to Across State Lines"/>
    <s v="Dead Fish Handshake is a rock band based out of New Jersey. We are in the process of raising funds for our second record."/>
    <x v="15"/>
    <x v="613"/>
    <x v="0"/>
    <s v="US"/>
    <s v="USD"/>
    <n v="1331441940"/>
    <n v="1326810211"/>
    <b v="0"/>
    <n v="23"/>
    <b v="1"/>
    <s v="music/rock"/>
    <n v="8942"/>
    <x v="4"/>
    <x v="11"/>
    <x v="817"/>
    <x v="5"/>
  </r>
  <r>
    <n v="818"/>
    <s v="Repair Orwell's tour van for a West Coast Tour!"/>
    <s v="Orwell is hitting the road this August for a West Coast tour and we need substantial van repairs in order to get there.  Dates booked."/>
    <x v="18"/>
    <x v="614"/>
    <x v="0"/>
    <s v="US"/>
    <s v="USD"/>
    <n v="1344358860"/>
    <n v="1343682681"/>
    <b v="0"/>
    <n v="19"/>
    <b v="1"/>
    <s v="music/rock"/>
    <n v="2868.4211"/>
    <x v="4"/>
    <x v="11"/>
    <x v="818"/>
    <x v="5"/>
  </r>
  <r>
    <n v="819"/>
    <s v="Winter Tour"/>
    <s v="We are touring the Southeast in support of our new EP"/>
    <x v="44"/>
    <x v="140"/>
    <x v="0"/>
    <s v="US"/>
    <s v="USD"/>
    <n v="1387601040"/>
    <n v="1386806254"/>
    <b v="0"/>
    <n v="14"/>
    <b v="1"/>
    <s v="music/rock"/>
    <n v="3107.1428999999998"/>
    <x v="4"/>
    <x v="11"/>
    <x v="819"/>
    <x v="4"/>
  </r>
  <r>
    <n v="820"/>
    <s v="Wyatt Lowe &amp; the Ottomatics Summer 2014 Tour!"/>
    <s v="Wyatt Lowe &amp; the Ottomatics will be hitting the road this June on a North and Southwest Summer 2014 tour!"/>
    <x v="13"/>
    <x v="615"/>
    <x v="0"/>
    <s v="US"/>
    <s v="USD"/>
    <n v="1402290000"/>
    <n v="1399666342"/>
    <b v="0"/>
    <n v="38"/>
    <b v="1"/>
    <s v="music/rock"/>
    <n v="7055.2632000000003"/>
    <x v="4"/>
    <x v="11"/>
    <x v="820"/>
    <x v="3"/>
  </r>
  <r>
    <n v="821"/>
    <s v="&quot;Grey Sky Blues&quot; - Help make Bizness Suit's new album!"/>
    <s v="Bizness Suit - NEW ALBUM - We're going to LA to record the best rock album ever - bluesy funky Rock n Roll with soul"/>
    <x v="182"/>
    <x v="616"/>
    <x v="0"/>
    <s v="US"/>
    <s v="USD"/>
    <n v="1430712060"/>
    <n v="1427753265"/>
    <b v="0"/>
    <n v="78"/>
    <b v="1"/>
    <s v="music/rock"/>
    <n v="22412.820500000002"/>
    <x v="4"/>
    <x v="11"/>
    <x v="821"/>
    <x v="0"/>
  </r>
  <r>
    <n v="822"/>
    <s v="Soul Easy - Making music for our friends."/>
    <s v="Soul Easy recording our first full length CD.  Inspired by lots of friends and lots of good times."/>
    <x v="9"/>
    <x v="617"/>
    <x v="0"/>
    <s v="US"/>
    <s v="USD"/>
    <n v="1349477050"/>
    <n v="1346885050"/>
    <b v="0"/>
    <n v="69"/>
    <b v="1"/>
    <s v="music/rock"/>
    <n v="5181.1593999999996"/>
    <x v="4"/>
    <x v="11"/>
    <x v="822"/>
    <x v="5"/>
  </r>
  <r>
    <n v="823"/>
    <s v="Debut Album"/>
    <s v="Eyes For Fire is finally ready to release their Debut Album but we need YOU to help us put the final touches on it."/>
    <x v="134"/>
    <x v="618"/>
    <x v="0"/>
    <s v="US"/>
    <s v="USD"/>
    <n v="1427062852"/>
    <n v="1424474452"/>
    <b v="0"/>
    <n v="33"/>
    <b v="1"/>
    <s v="music/rock"/>
    <n v="4351.5151999999998"/>
    <x v="4"/>
    <x v="11"/>
    <x v="823"/>
    <x v="0"/>
  </r>
  <r>
    <n v="824"/>
    <s v="Hi Ho Silver Oh - The West Coast Tour"/>
    <s v="Hi Ho Silver Oh is going on a West Coast tour! We'll be starting in Santa Barbara, and spreading our tunes all the way to Seattle and back."/>
    <x v="183"/>
    <x v="619"/>
    <x v="0"/>
    <s v="US"/>
    <s v="USD"/>
    <n v="1271573940"/>
    <n v="1268459318"/>
    <b v="0"/>
    <n v="54"/>
    <b v="1"/>
    <s v="music/rock"/>
    <n v="3981.6667000000002"/>
    <x v="4"/>
    <x v="11"/>
    <x v="824"/>
    <x v="7"/>
  </r>
  <r>
    <n v="825"/>
    <s v="KILL FREEMAN"/>
    <s v="Kickstarting Kill Freeman independently. Help fund the New Record, Video and Live Shows."/>
    <x v="78"/>
    <x v="620"/>
    <x v="0"/>
    <s v="US"/>
    <s v="USD"/>
    <n v="1351495284"/>
    <n v="1349335284"/>
    <b v="0"/>
    <n v="99"/>
    <b v="1"/>
    <s v="music/rock"/>
    <n v="12680.8081"/>
    <x v="4"/>
    <x v="11"/>
    <x v="825"/>
    <x v="5"/>
  </r>
  <r>
    <n v="826"/>
    <s v="Protect The Dream Debut Album"/>
    <s v="Protect The Dream is preparing to record their debut album 8 years in the making. Lets make it happen Kickstarter!"/>
    <x v="62"/>
    <x v="621"/>
    <x v="0"/>
    <s v="US"/>
    <s v="USD"/>
    <n v="1332719730"/>
    <n v="1330908930"/>
    <b v="0"/>
    <n v="49"/>
    <b v="1"/>
    <s v="music/rock"/>
    <n v="11387.7551"/>
    <x v="4"/>
    <x v="11"/>
    <x v="826"/>
    <x v="5"/>
  </r>
  <r>
    <n v="827"/>
    <s v="Losing Wings EP Release &amp; Our First Tour"/>
    <s v="We want to release our Losing Wings EP on a week-long tour of California's music scene!  We've got the EP made, we just need gas money!"/>
    <x v="43"/>
    <x v="622"/>
    <x v="0"/>
    <s v="US"/>
    <s v="USD"/>
    <n v="1329248940"/>
    <n v="1326972107"/>
    <b v="0"/>
    <n v="11"/>
    <b v="1"/>
    <s v="music/rock"/>
    <n v="2818.1817999999998"/>
    <x v="4"/>
    <x v="11"/>
    <x v="827"/>
    <x v="5"/>
  </r>
  <r>
    <n v="828"/>
    <s v="It's Now or Never for the Icarus Witch Project!"/>
    <s v="Our new CD comes out July 3. We have self-financed the project with money from our shows but now need additional funding for video."/>
    <x v="46"/>
    <x v="623"/>
    <x v="0"/>
    <s v="US"/>
    <s v="USD"/>
    <n v="1340641440"/>
    <n v="1339549982"/>
    <b v="0"/>
    <n v="38"/>
    <b v="1"/>
    <s v="music/rock"/>
    <n v="3660.5263"/>
    <x v="4"/>
    <x v="11"/>
    <x v="828"/>
    <x v="5"/>
  </r>
  <r>
    <n v="829"/>
    <s v="Monk"/>
    <s v="We are a band from South East London- each member is19 years OA. We have been together for two years. Taking pride in making good music"/>
    <x v="2"/>
    <x v="624"/>
    <x v="0"/>
    <s v="GB"/>
    <s v="GBP"/>
    <n v="1468437240"/>
    <n v="1463253240"/>
    <b v="0"/>
    <n v="16"/>
    <b v="1"/>
    <s v="music/rock"/>
    <n v="3250"/>
    <x v="4"/>
    <x v="11"/>
    <x v="829"/>
    <x v="2"/>
  </r>
  <r>
    <n v="830"/>
    <s v="Dark Disco Club's new album"/>
    <s v="We're making a high energy, fist pumpin', pelvis-thrusting new Rock n Roll album and we'd love for you to be a part of it."/>
    <x v="40"/>
    <x v="625"/>
    <x v="0"/>
    <s v="US"/>
    <s v="USD"/>
    <n v="1363952225"/>
    <n v="1361363825"/>
    <b v="0"/>
    <n v="32"/>
    <b v="1"/>
    <s v="music/rock"/>
    <n v="6065.625"/>
    <x v="4"/>
    <x v="11"/>
    <x v="830"/>
    <x v="4"/>
  </r>
  <r>
    <n v="831"/>
    <s v="Let The 7Horse Run!"/>
    <s v="7Horse is a new band with a self-funded album and a show they want to rock in your town!"/>
    <x v="15"/>
    <x v="98"/>
    <x v="0"/>
    <s v="US"/>
    <s v="USD"/>
    <n v="1335540694"/>
    <n v="1332948694"/>
    <b v="0"/>
    <n v="20"/>
    <b v="1"/>
    <s v="music/rock"/>
    <n v="17500"/>
    <x v="4"/>
    <x v="11"/>
    <x v="831"/>
    <x v="5"/>
  </r>
  <r>
    <n v="832"/>
    <s v="OMG! You Can Help Hello Kelly Make Their New Record!"/>
    <s v="Being in a band can make you feel like clowns, but we've got the best fans so we're not too worried. You are the new record labels!!"/>
    <x v="36"/>
    <x v="626"/>
    <x v="0"/>
    <s v="US"/>
    <s v="USD"/>
    <n v="1327133580"/>
    <n v="1321978335"/>
    <b v="0"/>
    <n v="154"/>
    <b v="1"/>
    <s v="music/rock"/>
    <n v="9799.3896000000004"/>
    <x v="4"/>
    <x v="11"/>
    <x v="832"/>
    <x v="6"/>
  </r>
  <r>
    <n v="833"/>
    <s v="Ragman Rolls"/>
    <s v="This is an American rock album."/>
    <x v="12"/>
    <x v="627"/>
    <x v="0"/>
    <s v="US"/>
    <s v="USD"/>
    <n v="1397941475"/>
    <n v="1395349475"/>
    <b v="0"/>
    <n v="41"/>
    <b v="1"/>
    <s v="music/rock"/>
    <n v="14878.0488"/>
    <x v="4"/>
    <x v="11"/>
    <x v="833"/>
    <x v="3"/>
  </r>
  <r>
    <n v="834"/>
    <s v="VANS Warped Tour or BUST!"/>
    <s v="We were selected out of 4,000 bands to play on VANS Warped Tour! Amazing opportunity, but touring costs $$$!  We REALLY need your help!"/>
    <x v="62"/>
    <x v="628"/>
    <x v="0"/>
    <s v="US"/>
    <s v="USD"/>
    <n v="1372651140"/>
    <n v="1369770292"/>
    <b v="0"/>
    <n v="75"/>
    <b v="1"/>
    <s v="music/rock"/>
    <n v="9608"/>
    <x v="4"/>
    <x v="11"/>
    <x v="834"/>
    <x v="4"/>
  </r>
  <r>
    <n v="835"/>
    <s v="Samuel B. Lupowitz &amp; The Ego Band - first album release"/>
    <s v="Help composer and musician Samuel B. Lupowitz release his first solo piano rock effort featuring the hard-grooving Ego Band."/>
    <x v="13"/>
    <x v="629"/>
    <x v="0"/>
    <s v="US"/>
    <s v="USD"/>
    <n v="1337396400"/>
    <n v="1333709958"/>
    <b v="0"/>
    <n v="40"/>
    <b v="1"/>
    <s v="music/rock"/>
    <n v="5862.5"/>
    <x v="4"/>
    <x v="11"/>
    <x v="835"/>
    <x v="5"/>
  </r>
  <r>
    <n v="836"/>
    <s v="DESMADRE Full Album + Press Kit"/>
    <s v="An album you can bring home to mom."/>
    <x v="10"/>
    <x v="630"/>
    <x v="0"/>
    <s v="US"/>
    <s v="USD"/>
    <n v="1381108918"/>
    <n v="1378516918"/>
    <b v="0"/>
    <n v="46"/>
    <b v="1"/>
    <s v="music/rock"/>
    <n v="10970.6957"/>
    <x v="4"/>
    <x v="11"/>
    <x v="836"/>
    <x v="4"/>
  </r>
  <r>
    <n v="837"/>
    <s v="Take 147 - Nothin' to Lose CD Project"/>
    <s v="Take 147 is currently in the process of recording the debut album called, &quot;Nothin' to Lose&quot;."/>
    <x v="30"/>
    <x v="631"/>
    <x v="0"/>
    <s v="US"/>
    <s v="USD"/>
    <n v="1398988662"/>
    <n v="1396396662"/>
    <b v="0"/>
    <n v="62"/>
    <b v="1"/>
    <s v="music/rock"/>
    <n v="4911.2902999999997"/>
    <x v="4"/>
    <x v="11"/>
    <x v="837"/>
    <x v="3"/>
  </r>
  <r>
    <n v="838"/>
    <s v="Be a part of The Paper Melody's next chapter: EP and Videos"/>
    <s v="The Paper Melody wants YOU to be a part of the next chapter! Be a part of the process of our brand new EP and Music Videos!"/>
    <x v="13"/>
    <x v="632"/>
    <x v="0"/>
    <s v="US"/>
    <s v="USD"/>
    <n v="1326835985"/>
    <n v="1324243985"/>
    <b v="0"/>
    <n v="61"/>
    <b v="1"/>
    <s v="music/rock"/>
    <n v="4767.2130999999999"/>
    <x v="4"/>
    <x v="11"/>
    <x v="838"/>
    <x v="6"/>
  </r>
  <r>
    <n v="839"/>
    <s v="The Waffle Stompers - We'll Never Die"/>
    <s v="The Waffle Stompers need your support to keep doing what we love--go on tour, make music and music videos."/>
    <x v="10"/>
    <x v="633"/>
    <x v="0"/>
    <s v="US"/>
    <s v="USD"/>
    <n v="1348337956"/>
    <n v="1345745956"/>
    <b v="0"/>
    <n v="96"/>
    <b v="1"/>
    <s v="music/rock"/>
    <n v="6073.7812999999996"/>
    <x v="4"/>
    <x v="11"/>
    <x v="839"/>
    <x v="5"/>
  </r>
  <r>
    <n v="840"/>
    <s v="Carl King's New Album: Grand Architects Of The Universe"/>
    <s v="Carl King / Sir Millard Mulch / Dr. Zoltan Ã˜belisk is making a new 45-minute instrumental sci-fi album!"/>
    <x v="3"/>
    <x v="634"/>
    <x v="0"/>
    <s v="US"/>
    <s v="USD"/>
    <n v="1474694787"/>
    <n v="1472102787"/>
    <b v="0"/>
    <n v="190"/>
    <b v="1"/>
    <s v="music/metal"/>
    <n v="6337.7157999999999"/>
    <x v="4"/>
    <x v="12"/>
    <x v="840"/>
    <x v="2"/>
  </r>
  <r>
    <n v="841"/>
    <s v="Peering Through The Lens Of Time - Dan Mumm - Studio Album"/>
    <s v="Dan Mumm's 2nd studio album. An ambitious project - Dan will attempt his best musical work yet, drawing influence from across the ages."/>
    <x v="10"/>
    <x v="635"/>
    <x v="0"/>
    <s v="US"/>
    <s v="USD"/>
    <n v="1415653663"/>
    <n v="1413058063"/>
    <b v="1"/>
    <n v="94"/>
    <b v="1"/>
    <s v="music/metal"/>
    <n v="5389.3617000000004"/>
    <x v="4"/>
    <x v="12"/>
    <x v="841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x v="30"/>
    <x v="636"/>
    <x v="0"/>
    <s v="CA"/>
    <s v="CAD"/>
    <n v="1381723140"/>
    <n v="1378735983"/>
    <b v="1"/>
    <n v="39"/>
    <b v="1"/>
    <s v="music/metal"/>
    <n v="6687.1795000000002"/>
    <x v="4"/>
    <x v="12"/>
    <x v="842"/>
    <x v="4"/>
  </r>
  <r>
    <n v="843"/>
    <s v="The New Album: Dig Deeper"/>
    <s v="Five metal heads dedicated to our passion for music. We believe music is Freedom, Unity &amp; Escape. Join us on our mission to Dig Deeper."/>
    <x v="9"/>
    <x v="637"/>
    <x v="0"/>
    <s v="US"/>
    <s v="USD"/>
    <n v="1481184000"/>
    <n v="1479708680"/>
    <b v="0"/>
    <n v="127"/>
    <b v="1"/>
    <s v="music/metal"/>
    <n v="6310.2362000000003"/>
    <x v="4"/>
    <x v="12"/>
    <x v="843"/>
    <x v="2"/>
  </r>
  <r>
    <n v="844"/>
    <s v="FROSTBURN - Lords of the Trident's new album!"/>
    <s v="The NEW ALBUM from the MOST METAL BAND ON EARTH is here! (WARNING: May cause melted faces and headbanging-related spinal trauma!)"/>
    <x v="9"/>
    <x v="638"/>
    <x v="0"/>
    <s v="US"/>
    <s v="USD"/>
    <n v="1414817940"/>
    <n v="1411489552"/>
    <b v="1"/>
    <n v="159"/>
    <b v="1"/>
    <s v="music/metal"/>
    <n v="3662.8930999999998"/>
    <x v="4"/>
    <x v="12"/>
    <x v="844"/>
    <x v="3"/>
  </r>
  <r>
    <n v="845"/>
    <s v="Shadow and Steel: The new album from Master Sword"/>
    <s v="Help Legend of Zelda tribute band Master Sword complete their latest heavy metal album: Shadow and Steel!"/>
    <x v="10"/>
    <x v="639"/>
    <x v="0"/>
    <s v="US"/>
    <s v="USD"/>
    <n v="1473047940"/>
    <n v="1469595396"/>
    <b v="0"/>
    <n v="177"/>
    <b v="1"/>
    <s v="music/metal"/>
    <n v="3400.5706"/>
    <x v="4"/>
    <x v="12"/>
    <x v="845"/>
    <x v="2"/>
  </r>
  <r>
    <n v="846"/>
    <s v="CURVE: The debut album from Miroist needs awesome merch"/>
    <s v="Pre-order and help me fund new merchandise so we can make the album release something amazing."/>
    <x v="184"/>
    <x v="640"/>
    <x v="0"/>
    <s v="GB"/>
    <s v="GBP"/>
    <n v="1394460000"/>
    <n v="1393233855"/>
    <b v="0"/>
    <n v="47"/>
    <b v="1"/>
    <s v="music/metal"/>
    <n v="2855.3404"/>
    <x v="4"/>
    <x v="12"/>
    <x v="846"/>
    <x v="3"/>
  </r>
  <r>
    <n v="847"/>
    <s v="CENTROPYMUSIC"/>
    <s v="MUSIC WITH MEANING!  MUSIC THAT MATTERS!!!"/>
    <x v="185"/>
    <x v="115"/>
    <x v="0"/>
    <s v="US"/>
    <s v="USD"/>
    <n v="1436555376"/>
    <n v="1433963376"/>
    <b v="0"/>
    <n v="1"/>
    <b v="1"/>
    <s v="music/metal"/>
    <n v="1000"/>
    <x v="4"/>
    <x v="12"/>
    <x v="847"/>
    <x v="0"/>
  </r>
  <r>
    <n v="848"/>
    <s v="God Am"/>
    <s v="God Am, a Grunge/Doom metal band, who have been trying to fund the production of our EP to bring you a unique aural assault."/>
    <x v="43"/>
    <x v="452"/>
    <x v="0"/>
    <s v="US"/>
    <s v="USD"/>
    <n v="1429038033"/>
    <n v="1426446033"/>
    <b v="0"/>
    <n v="16"/>
    <b v="1"/>
    <s v="music/metal"/>
    <n v="1875"/>
    <x v="4"/>
    <x v="12"/>
    <x v="848"/>
    <x v="0"/>
  </r>
  <r>
    <n v="849"/>
    <s v="The Nightingale: A Gothic Fairytale"/>
    <s v="&quot;Guard your passion as if your life depended on it, for well it might!&quot;_x000a_Join Nightingale in her journey through the Poison Garden."/>
    <x v="23"/>
    <x v="641"/>
    <x v="0"/>
    <s v="US"/>
    <s v="USD"/>
    <n v="1426473264"/>
    <n v="1424057664"/>
    <b v="0"/>
    <n v="115"/>
    <b v="1"/>
    <s v="music/metal"/>
    <n v="4170.4348"/>
    <x v="4"/>
    <x v="12"/>
    <x v="849"/>
    <x v="0"/>
  </r>
  <r>
    <n v="850"/>
    <s v="Yet Further: Sioum's Second Full-Length Album"/>
    <s v="Help Chicago-based instrumental group Sioum complete the production of their 2nd full-length album."/>
    <x v="23"/>
    <x v="642"/>
    <x v="0"/>
    <s v="US"/>
    <s v="USD"/>
    <n v="1461560340"/>
    <n v="1458762717"/>
    <b v="0"/>
    <n v="133"/>
    <b v="1"/>
    <s v="music/metal"/>
    <n v="4666.9173000000001"/>
    <x v="4"/>
    <x v="12"/>
    <x v="850"/>
    <x v="2"/>
  </r>
  <r>
    <n v="851"/>
    <s v="M.F.Crew, 1er Album &quot;First Ride&quot;"/>
    <s v="Salut, nous c'est M.F.Crew, on a besoin de vous pour produire notre premier album &quot;First Ride&quot; ! :)"/>
    <x v="13"/>
    <x v="643"/>
    <x v="0"/>
    <s v="FR"/>
    <s v="EUR"/>
    <n v="1469994300"/>
    <n v="1464815253"/>
    <b v="0"/>
    <n v="70"/>
    <b v="1"/>
    <s v="music/metal"/>
    <n v="3727.1428999999998"/>
    <x v="4"/>
    <x v="12"/>
    <x v="851"/>
    <x v="2"/>
  </r>
  <r>
    <n v="852"/>
    <s v="Covers Album - Limited Vinyl Pressing"/>
    <s v="Limited edition 2x12&quot; vinyl pressing of our latest album &quot;Who Do You Think We Are?&quot;"/>
    <x v="8"/>
    <x v="644"/>
    <x v="0"/>
    <s v="US"/>
    <s v="USD"/>
    <n v="1477342800"/>
    <n v="1476386395"/>
    <b v="0"/>
    <n v="62"/>
    <b v="1"/>
    <s v="music/metal"/>
    <n v="5925.8064999999997"/>
    <x v="4"/>
    <x v="12"/>
    <x v="852"/>
    <x v="2"/>
  </r>
  <r>
    <n v="853"/>
    <s v="sloggoth"/>
    <s v="Help release a CD of sloggoth's first album &quot;sloggoth&quot;.  All contributors of $5 or more get a CD when the goal is met!"/>
    <x v="43"/>
    <x v="452"/>
    <x v="0"/>
    <s v="US"/>
    <s v="USD"/>
    <n v="1424116709"/>
    <n v="1421524709"/>
    <b v="0"/>
    <n v="10"/>
    <b v="1"/>
    <s v="music/metal"/>
    <n v="3000"/>
    <x v="4"/>
    <x v="12"/>
    <x v="853"/>
    <x v="0"/>
  </r>
  <r>
    <n v="854"/>
    <s v="Westfield Massacre - Sophomore Album &amp; Tour"/>
    <s v="Writing and Recording Sophomore record, and funding Tour to support Spring 2017 album release."/>
    <x v="186"/>
    <x v="645"/>
    <x v="0"/>
    <s v="US"/>
    <s v="USD"/>
    <n v="1482901546"/>
    <n v="1480309546"/>
    <b v="0"/>
    <n v="499"/>
    <b v="1"/>
    <s v="music/metal"/>
    <n v="6586.2325000000001"/>
    <x v="4"/>
    <x v="12"/>
    <x v="854"/>
    <x v="2"/>
  </r>
  <r>
    <n v="855"/>
    <s v="AtteroTerra's Sophomore Album - Pray for Apocalypse"/>
    <s v="AtteroTerra's &quot;Pray for Apocalypse&quot; is fully completed, and only being held up by funding."/>
    <x v="187"/>
    <x v="646"/>
    <x v="0"/>
    <s v="US"/>
    <s v="USD"/>
    <n v="1469329217"/>
    <n v="1466737217"/>
    <b v="0"/>
    <n v="47"/>
    <b v="1"/>
    <s v="music/metal"/>
    <n v="3191.4893999999999"/>
    <x v="4"/>
    <x v="12"/>
    <x v="855"/>
    <x v="2"/>
  </r>
  <r>
    <n v="856"/>
    <s v="POWERHEAD - Wir wollen ins Studio!!!"/>
    <s v="Wir, die Heavy/Thrash Band &quot;Powerhead&quot; wollen ins Studio und eine Promo CD aufnehmen. Songs haben wir, Geld nicht ;-) ... und los!! :-)"/>
    <x v="49"/>
    <x v="614"/>
    <x v="0"/>
    <s v="DE"/>
    <s v="EUR"/>
    <n v="1477422000"/>
    <n v="1472282956"/>
    <b v="0"/>
    <n v="28"/>
    <b v="1"/>
    <s v="music/metal"/>
    <n v="1946.4286"/>
    <x v="4"/>
    <x v="12"/>
    <x v="856"/>
    <x v="2"/>
  </r>
  <r>
    <n v="857"/>
    <s v="A Reason To Breathe - DEBUT ALBUM"/>
    <s v="Modern Post-Hardcore/Electro music (Hardstyle, EDM, Trap, Dubstep, Dembow, House)."/>
    <x v="38"/>
    <x v="647"/>
    <x v="0"/>
    <s v="ES"/>
    <s v="EUR"/>
    <n v="1448463431"/>
    <n v="1444831031"/>
    <b v="0"/>
    <n v="24"/>
    <b v="1"/>
    <s v="music/metal"/>
    <n v="5000"/>
    <x v="4"/>
    <x v="12"/>
    <x v="857"/>
    <x v="0"/>
  </r>
  <r>
    <n v="858"/>
    <s v="Gehtika - New Album - A Monster in Mourning"/>
    <s v="The album is written &amp; sounding epic, dark &amp; heavy! We now need your help to fund the release &amp; some spiffing limited edition merch!"/>
    <x v="38"/>
    <x v="648"/>
    <x v="0"/>
    <s v="GB"/>
    <s v="GBP"/>
    <n v="1429138740"/>
    <n v="1426528418"/>
    <b v="0"/>
    <n v="76"/>
    <b v="1"/>
    <s v="music/metal"/>
    <n v="2273.7763"/>
    <x v="4"/>
    <x v="12"/>
    <x v="858"/>
    <x v="0"/>
  </r>
  <r>
    <n v="859"/>
    <s v="Rise With Us Campaign"/>
    <s v="We are heading to the studio to create our second album and we want you to be right there with us!"/>
    <x v="23"/>
    <x v="649"/>
    <x v="0"/>
    <s v="US"/>
    <s v="USD"/>
    <n v="1433376000"/>
    <n v="1430768468"/>
    <b v="0"/>
    <n v="98"/>
    <b v="1"/>
    <s v="music/metal"/>
    <n v="4272.4489999999996"/>
    <x v="4"/>
    <x v="12"/>
    <x v="859"/>
    <x v="0"/>
  </r>
  <r>
    <n v="860"/>
    <s v="Jazz arrangements of Mozart Horn Concertos #3 &amp; #4"/>
    <s v="â€œThe Odd Couple Quintetâ€ is aptly named, since the Horn and Bassoon are truly an â€˜odd coupleâ€™ to front a jazz group."/>
    <x v="32"/>
    <x v="650"/>
    <x v="2"/>
    <s v="US"/>
    <s v="USD"/>
    <n v="1385123713"/>
    <n v="1382528113"/>
    <b v="0"/>
    <n v="48"/>
    <b v="0"/>
    <s v="music/jazz"/>
    <n v="5291.6666999999998"/>
    <x v="4"/>
    <x v="13"/>
    <x v="860"/>
    <x v="4"/>
  </r>
  <r>
    <n v="861"/>
    <s v="&quot;In My Own EYE &quot; a cabaret not to be missed"/>
    <s v="&quot;In My Own Eye&quot; a cabaret not to be missed  Building a Business Preserving the Art of Cabaret Theatre 4 the Next Generation"/>
    <x v="37"/>
    <x v="462"/>
    <x v="2"/>
    <s v="US"/>
    <s v="USD"/>
    <n v="1474067404"/>
    <n v="1471475404"/>
    <b v="0"/>
    <n v="2"/>
    <b v="0"/>
    <s v="music/jazz"/>
    <n v="5050"/>
    <x v="4"/>
    <x v="13"/>
    <x v="861"/>
    <x v="2"/>
  </r>
  <r>
    <n v="862"/>
    <s v="The London Jazz Machine  - Jazz greats musical project"/>
    <s v="I want to work with the great John Goodsall and Percy Jones from Brand X to create the ultimate new jazz album."/>
    <x v="63"/>
    <x v="575"/>
    <x v="2"/>
    <s v="GB"/>
    <s v="GBP"/>
    <n v="1384179548"/>
    <n v="1381583948"/>
    <b v="0"/>
    <n v="4"/>
    <b v="0"/>
    <s v="music/jazz"/>
    <n v="4250"/>
    <x v="4"/>
    <x v="13"/>
    <x v="862"/>
    <x v="4"/>
  </r>
  <r>
    <n v="863"/>
    <s v="Help Fund Jason's Debut Jazz CD &quot;Exodus&quot;"/>
    <s v="I'm making the move from a side man in local groups to the leader with this debut jazz CD project."/>
    <x v="13"/>
    <x v="456"/>
    <x v="2"/>
    <s v="US"/>
    <s v="USD"/>
    <n v="1329014966"/>
    <n v="1326422966"/>
    <b v="0"/>
    <n v="5"/>
    <b v="0"/>
    <s v="music/jazz"/>
    <n v="1800"/>
    <x v="4"/>
    <x v="13"/>
    <x v="863"/>
    <x v="5"/>
  </r>
  <r>
    <n v="864"/>
    <s v="Help fund an album of LDS songs arranged for jazz piano trio"/>
    <s v="Help to make an album that will stand out in the pantheon of LDS music, an album of the highest musical and artistic standards."/>
    <x v="115"/>
    <x v="651"/>
    <x v="2"/>
    <s v="US"/>
    <s v="USD"/>
    <n v="1381917540"/>
    <n v="1379990038"/>
    <b v="0"/>
    <n v="79"/>
    <b v="0"/>
    <s v="music/jazz"/>
    <n v="3417.7215000000001"/>
    <x v="4"/>
    <x v="13"/>
    <x v="864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x v="41"/>
    <x v="372"/>
    <x v="2"/>
    <s v="US"/>
    <s v="USD"/>
    <n v="1358361197"/>
    <n v="1353177197"/>
    <b v="0"/>
    <n v="2"/>
    <b v="0"/>
    <s v="music/jazz"/>
    <n v="2250"/>
    <x v="4"/>
    <x v="13"/>
    <x v="865"/>
    <x v="5"/>
  </r>
  <r>
    <n v="866"/>
    <s v="California Dreamin' Tour 2015"/>
    <s v="Drivetime heads to Cali for summer tour supported by @Smoothjazz.com &amp; @JJZPhilly  #Spaghettini #The Roxy"/>
    <x v="8"/>
    <x v="141"/>
    <x v="2"/>
    <s v="US"/>
    <s v="USD"/>
    <n v="1425136200"/>
    <n v="1421853518"/>
    <b v="0"/>
    <n v="11"/>
    <b v="0"/>
    <s v="music/jazz"/>
    <n v="5818.1818000000003"/>
    <x v="4"/>
    <x v="13"/>
    <x v="866"/>
    <x v="0"/>
  </r>
  <r>
    <n v="867"/>
    <s v="Miche Fambro - &quot;Forever Friday&quot; Jazz CD"/>
    <s v="MichÃ© Fambro records the long-awaited Jazz Crooner album.  Favorite standards, and soon-to-be classic originals in one memorable album."/>
    <x v="10"/>
    <x v="652"/>
    <x v="2"/>
    <s v="US"/>
    <s v="USD"/>
    <n v="1259643540"/>
    <n v="1254450706"/>
    <b v="0"/>
    <n v="11"/>
    <b v="0"/>
    <s v="music/jazz"/>
    <n v="10918.1818"/>
    <x v="4"/>
    <x v="13"/>
    <x v="867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x v="101"/>
    <x v="155"/>
    <x v="2"/>
    <s v="US"/>
    <s v="USD"/>
    <n v="1389055198"/>
    <n v="1386463198"/>
    <b v="0"/>
    <n v="1"/>
    <b v="0"/>
    <s v="music/jazz"/>
    <n v="5000"/>
    <x v="4"/>
    <x v="13"/>
    <x v="868"/>
    <x v="4"/>
  </r>
  <r>
    <n v="869"/>
    <s v="Live DVD Concert by Twice As Good"/>
    <s v="The band Twice As Good wants to create and distribute a DVD of their live concert performance. This amazing band needs to be seen!"/>
    <x v="188"/>
    <x v="578"/>
    <x v="2"/>
    <s v="US"/>
    <s v="USD"/>
    <n v="1365448657"/>
    <n v="1362860257"/>
    <b v="0"/>
    <n v="3"/>
    <b v="0"/>
    <s v="music/jazz"/>
    <n v="34666.666700000002"/>
    <x v="4"/>
    <x v="13"/>
    <x v="869"/>
    <x v="4"/>
  </r>
  <r>
    <n v="870"/>
    <s v="The NELSON RIDDLE SONGBOOK - Nelson Riddle Tribute Orchestra"/>
    <s v="The Orchestra and it's boy/girl singers perform a plethora of hit songs arranged by Nelson Riddle, for the world's greatest singers."/>
    <x v="22"/>
    <x v="653"/>
    <x v="2"/>
    <s v="GB"/>
    <s v="GBP"/>
    <n v="1377995523"/>
    <n v="1375403523"/>
    <b v="0"/>
    <n v="5"/>
    <b v="0"/>
    <s v="music/jazz"/>
    <n v="1240"/>
    <x v="4"/>
    <x v="13"/>
    <x v="870"/>
    <x v="4"/>
  </r>
  <r>
    <n v="871"/>
    <s v="fo/mo/deep heads back into the studio to record their 3rd CD"/>
    <s v="fo/mo/deep heads back into the studio in January 2014 to record their 3rd CD. Seeking to continue experimenting with all things groove:"/>
    <x v="12"/>
    <x v="144"/>
    <x v="2"/>
    <s v="US"/>
    <s v="USD"/>
    <n v="1385735295"/>
    <n v="1383139695"/>
    <b v="0"/>
    <n v="12"/>
    <b v="0"/>
    <s v="music/jazz"/>
    <n v="2708.3332999999998"/>
    <x v="4"/>
    <x v="13"/>
    <x v="871"/>
    <x v="4"/>
  </r>
  <r>
    <n v="872"/>
    <s v="Songs of Africa Ensemble Goodwill Africa Tour"/>
    <s v="The Songs of Africa Ensemble embarks on their first Goodwill Africa Tour, to taste African music &amp; culture firsthand."/>
    <x v="6"/>
    <x v="654"/>
    <x v="2"/>
    <s v="US"/>
    <s v="USD"/>
    <n v="1299786527"/>
    <n v="1295898527"/>
    <b v="0"/>
    <n v="2"/>
    <b v="0"/>
    <s v="music/jazz"/>
    <n v="3250"/>
    <x v="4"/>
    <x v="13"/>
    <x v="872"/>
    <x v="6"/>
  </r>
  <r>
    <n v="873"/>
    <s v="The Dreamer-An Original Jazz CD"/>
    <s v="Fall in love with &quot;The Dreamer&quot;, new original music from trumpeter Freddie Dunn!"/>
    <x v="8"/>
    <x v="372"/>
    <x v="2"/>
    <s v="US"/>
    <s v="USD"/>
    <n v="1352610040"/>
    <n v="1349150440"/>
    <b v="0"/>
    <n v="5"/>
    <b v="0"/>
    <s v="music/jazz"/>
    <n v="900"/>
    <x v="4"/>
    <x v="13"/>
    <x v="873"/>
    <x v="5"/>
  </r>
  <r>
    <n v="874"/>
    <s v="New Jerry Tachoir Group Recording"/>
    <s v="Tachoir music has been described as &quot;Highly original compositions with dazzling improvisations by virtuoso musicians&quot; - The Times"/>
    <x v="9"/>
    <x v="655"/>
    <x v="2"/>
    <s v="US"/>
    <s v="USD"/>
    <n v="1367676034"/>
    <n v="1365084034"/>
    <b v="0"/>
    <n v="21"/>
    <b v="0"/>
    <s v="music/jazz"/>
    <n v="3476.1905000000002"/>
    <x v="4"/>
    <x v="13"/>
    <x v="874"/>
    <x v="4"/>
  </r>
  <r>
    <n v="875"/>
    <s v="Italian Jazz Days 2015, an annual NYS jazzseries since 2009."/>
    <s v="IJD coincides with the Columbus Day. The musicians are Italian-American and they'll showcase music from the Italian American songbook."/>
    <x v="10"/>
    <x v="117"/>
    <x v="2"/>
    <s v="US"/>
    <s v="USD"/>
    <n v="1442856131"/>
    <n v="1441128131"/>
    <b v="0"/>
    <n v="0"/>
    <b v="0"/>
    <s v="music/jazz"/>
    <n v="0"/>
    <x v="4"/>
    <x v="13"/>
    <x v="875"/>
    <x v="0"/>
  </r>
  <r>
    <n v="876"/>
    <s v="Sound Of Dobells"/>
    <s v="What was the greatest record shop ever?  DOBELLS!"/>
    <x v="189"/>
    <x v="656"/>
    <x v="2"/>
    <s v="GB"/>
    <s v="GBP"/>
    <n v="1359978927"/>
    <n v="1357127727"/>
    <b v="0"/>
    <n v="45"/>
    <b v="0"/>
    <s v="music/jazz"/>
    <n v="2857.7777999999998"/>
    <x v="4"/>
    <x v="13"/>
    <x v="876"/>
    <x v="4"/>
  </r>
  <r>
    <n v="877"/>
    <s v="A Saxidentals Music Video!!!"/>
    <s v="The Saxidentals are a Laie, HI based saxophone quartet. We have been playing gigs all around Laie and would love to make a music video!"/>
    <x v="13"/>
    <x v="77"/>
    <x v="2"/>
    <s v="US"/>
    <s v="USD"/>
    <n v="1387479360"/>
    <n v="1384887360"/>
    <b v="0"/>
    <n v="29"/>
    <b v="0"/>
    <s v="music/jazz"/>
    <n v="4658.6207000000004"/>
    <x v="4"/>
    <x v="13"/>
    <x v="877"/>
    <x v="4"/>
  </r>
  <r>
    <n v="878"/>
    <s v="Justin Cron's Sax Debut Album"/>
    <s v="Join in and help me make my first jazz album. I would really like to make a Christmas album and a smooth jazz CD. Want a FREE CD?"/>
    <x v="10"/>
    <x v="654"/>
    <x v="2"/>
    <s v="US"/>
    <s v="USD"/>
    <n v="1293082524"/>
    <n v="1290490524"/>
    <b v="0"/>
    <n v="2"/>
    <b v="0"/>
    <s v="music/jazz"/>
    <n v="3250"/>
    <x v="4"/>
    <x v="13"/>
    <x v="878"/>
    <x v="7"/>
  </r>
  <r>
    <n v="879"/>
    <s v="Bring jazz legend Peter BrÃ¶tzmann to Minneapolis"/>
    <s v="It'll be THE event of the year for the musically adventurous types. Don't miss this chance to bring Peter BrÃ¶tzmann to our fair city!"/>
    <x v="190"/>
    <x v="657"/>
    <x v="2"/>
    <s v="US"/>
    <s v="USD"/>
    <n v="1338321305"/>
    <n v="1336506905"/>
    <b v="0"/>
    <n v="30"/>
    <b v="0"/>
    <s v="music/jazz"/>
    <n v="2146.6667000000002"/>
    <x v="4"/>
    <x v="13"/>
    <x v="879"/>
    <x v="5"/>
  </r>
  <r>
    <n v="880"/>
    <s v="Lifelike Figures Vinyl Pressing!"/>
    <s v="A record representing an era in East Bay local music that sustained art &amp; community that deserves to be preserved on 180 gram vinyl."/>
    <x v="191"/>
    <x v="658"/>
    <x v="2"/>
    <s v="US"/>
    <s v="USD"/>
    <n v="1351582938"/>
    <n v="1348731738"/>
    <b v="0"/>
    <n v="8"/>
    <b v="0"/>
    <s v="music/indie rock"/>
    <n v="1412.5"/>
    <x v="4"/>
    <x v="14"/>
    <x v="880"/>
    <x v="5"/>
  </r>
  <r>
    <n v="881"/>
    <s v="Funding the new album by Chris Reed and the Anime Raiders"/>
    <s v="To raise funds to finish the latest album by Chris Reed and the Anime Raiders, called &quot;Deep City Diving&quot;"/>
    <x v="192"/>
    <x v="134"/>
    <x v="2"/>
    <s v="US"/>
    <s v="USD"/>
    <n v="1326520886"/>
    <n v="1322632886"/>
    <b v="0"/>
    <n v="1"/>
    <b v="0"/>
    <s v="music/indie rock"/>
    <n v="3000"/>
    <x v="4"/>
    <x v="14"/>
    <x v="881"/>
    <x v="6"/>
  </r>
  <r>
    <n v="882"/>
    <s v="The Scotty Karate Vinyl Round-Up (Scotch Bonnet)"/>
    <s v="This Full length Album Needs the real living record life. It took us 4 hard years, countless deaths and several studios but we won."/>
    <x v="15"/>
    <x v="659"/>
    <x v="2"/>
    <s v="US"/>
    <s v="USD"/>
    <n v="1315341550"/>
    <n v="1312490350"/>
    <b v="0"/>
    <n v="14"/>
    <b v="0"/>
    <s v="music/indie rock"/>
    <n v="2157.1428999999998"/>
    <x v="4"/>
    <x v="14"/>
    <x v="882"/>
    <x v="6"/>
  </r>
  <r>
    <n v="883"/>
    <s v="Dana Lawrence Music NEW EP"/>
    <s v="Seeking supporters to help me break the 15 year streak since my last record.  Dana Lawrence Music is ready to go back into the studio!"/>
    <x v="10"/>
    <x v="660"/>
    <x v="2"/>
    <s v="US"/>
    <s v="USD"/>
    <n v="1456957635"/>
    <n v="1451773635"/>
    <b v="0"/>
    <n v="24"/>
    <b v="0"/>
    <s v="music/indie rock"/>
    <n v="8337.5"/>
    <x v="4"/>
    <x v="14"/>
    <x v="883"/>
    <x v="2"/>
  </r>
  <r>
    <n v="884"/>
    <s v="Angwish &quot;I Wanna Be Your Monkey&quot; Music Video"/>
    <s v="We need to hire an animal trainer to have a chimpanzee actor perform in our music video with us!"/>
    <x v="13"/>
    <x v="170"/>
    <x v="2"/>
    <s v="US"/>
    <s v="USD"/>
    <n v="1336789860"/>
    <n v="1331666146"/>
    <b v="0"/>
    <n v="2"/>
    <b v="0"/>
    <s v="music/indie rock"/>
    <n v="1000"/>
    <x v="4"/>
    <x v="14"/>
    <x v="884"/>
    <x v="5"/>
  </r>
  <r>
    <n v="885"/>
    <s v="Origin - Cobrette Bardole's Sophomore Album!"/>
    <s v="Cobrette Bardole's widely anticipated sophomore release is ready for tracking and he needs your help to make it a reality!"/>
    <x v="28"/>
    <x v="661"/>
    <x v="2"/>
    <s v="US"/>
    <s v="USD"/>
    <n v="1483137311"/>
    <n v="1481322911"/>
    <b v="0"/>
    <n v="21"/>
    <b v="0"/>
    <s v="music/indie rock"/>
    <n v="3571.4286000000002"/>
    <x v="4"/>
    <x v="14"/>
    <x v="885"/>
    <x v="2"/>
  </r>
  <r>
    <n v="886"/>
    <s v="Sap Laughter : Merch Fundraiser!"/>
    <s v="The time has finally come... Sap Laughter is in the process of updating our merchandise setup, and we need your help making it happen!"/>
    <x v="2"/>
    <x v="82"/>
    <x v="2"/>
    <s v="US"/>
    <s v="USD"/>
    <n v="1473972813"/>
    <n v="1471812813"/>
    <b v="0"/>
    <n v="7"/>
    <b v="0"/>
    <s v="music/indie rock"/>
    <n v="2928.5713999999998"/>
    <x v="4"/>
    <x v="14"/>
    <x v="886"/>
    <x v="2"/>
  </r>
  <r>
    <n v="887"/>
    <s v="Mortimer Nova new album title Terrible The Fish Has Drowned!"/>
    <s v="Mortimer Nova is attempting to raise enough money to record their new album, Terrible the Fish has Drowned, to release it to the public"/>
    <x v="28"/>
    <x v="117"/>
    <x v="2"/>
    <s v="US"/>
    <s v="USD"/>
    <n v="1338159655"/>
    <n v="1335567655"/>
    <b v="0"/>
    <n v="0"/>
    <b v="0"/>
    <s v="music/indie rock"/>
    <n v="0"/>
    <x v="4"/>
    <x v="14"/>
    <x v="887"/>
    <x v="5"/>
  </r>
  <r>
    <n v="888"/>
    <s v="Ginger Binge's first album"/>
    <s v="Support Ginger Binge sounds. We're an independent 'cosmic Americana' band. We love to play music for you. We are grateful for your help"/>
    <x v="28"/>
    <x v="662"/>
    <x v="2"/>
    <s v="US"/>
    <s v="USD"/>
    <n v="1314856800"/>
    <n v="1311789885"/>
    <b v="0"/>
    <n v="4"/>
    <b v="0"/>
    <s v="music/indie rock"/>
    <n v="1800"/>
    <x v="4"/>
    <x v="14"/>
    <x v="888"/>
    <x v="6"/>
  </r>
  <r>
    <n v="889"/>
    <s v="Ryan Harner's Full Length Album - The Wonder of the Sea"/>
    <s v="I have finally decided to follow my dream. I want to be a professional musician. This is the project that with get me there."/>
    <x v="31"/>
    <x v="663"/>
    <x v="2"/>
    <s v="US"/>
    <s v="USD"/>
    <n v="1412534943"/>
    <n v="1409942943"/>
    <b v="0"/>
    <n v="32"/>
    <b v="0"/>
    <s v="music/indie rock"/>
    <n v="7376"/>
    <x v="4"/>
    <x v="14"/>
    <x v="889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x v="9"/>
    <x v="366"/>
    <x v="2"/>
    <s v="US"/>
    <s v="USD"/>
    <n v="1385055979"/>
    <n v="1382460379"/>
    <b v="0"/>
    <n v="4"/>
    <b v="0"/>
    <s v="music/indie rock"/>
    <n v="3125"/>
    <x v="4"/>
    <x v="14"/>
    <x v="890"/>
    <x v="4"/>
  </r>
  <r>
    <n v="891"/>
    <s v="Den-Mate: New EP and Tour"/>
    <s v="Along with a new EP production and release, it's time to bring Den-Mate, LIVE, to a location near you - East Coast and Beyond!"/>
    <x v="6"/>
    <x v="92"/>
    <x v="2"/>
    <s v="US"/>
    <s v="USD"/>
    <n v="1408581930"/>
    <n v="1405989930"/>
    <b v="0"/>
    <n v="9"/>
    <b v="0"/>
    <s v="music/indie rock"/>
    <n v="2888.8888999999999"/>
    <x v="4"/>
    <x v="14"/>
    <x v="891"/>
    <x v="3"/>
  </r>
  <r>
    <n v="892"/>
    <s v="ADCA's debut CD will bring the joys of great chamber music to you!  "/>
    <s v="ADCA would like to complete the production of its debut CD, in order to bring the joys of chamber music to its fans, new and old."/>
    <x v="12"/>
    <x v="664"/>
    <x v="2"/>
    <s v="US"/>
    <s v="USD"/>
    <n v="1280635200"/>
    <n v="1273121283"/>
    <b v="0"/>
    <n v="17"/>
    <b v="0"/>
    <s v="music/indie rock"/>
    <n v="14382.3529"/>
    <x v="4"/>
    <x v="14"/>
    <x v="892"/>
    <x v="7"/>
  </r>
  <r>
    <n v="893"/>
    <s v="The Big Band Theory Music Festival"/>
    <s v="The Philly music scene is full of amazing talent. This annual music festival is to celebrate those gems within that scene!"/>
    <x v="13"/>
    <x v="148"/>
    <x v="2"/>
    <s v="US"/>
    <s v="USD"/>
    <n v="1427920363"/>
    <n v="1425331963"/>
    <b v="0"/>
    <n v="5"/>
    <b v="0"/>
    <s v="music/indie rock"/>
    <n v="4000"/>
    <x v="4"/>
    <x v="14"/>
    <x v="893"/>
    <x v="0"/>
  </r>
  <r>
    <n v="894"/>
    <s v="Saint Sebastian's Debut Album &amp; Short Film"/>
    <s v="Help Saint Sebastian finish their debut album, Melancholy Breakdown, accompanied by a short documentary film about fibromyalgia."/>
    <x v="22"/>
    <x v="665"/>
    <x v="2"/>
    <s v="US"/>
    <s v="USD"/>
    <n v="1465169610"/>
    <n v="1462577610"/>
    <b v="0"/>
    <n v="53"/>
    <b v="0"/>
    <s v="music/indie rock"/>
    <n v="14781.132100000001"/>
    <x v="4"/>
    <x v="14"/>
    <x v="894"/>
    <x v="2"/>
  </r>
  <r>
    <n v="895"/>
    <s v="ruKus - the Net-a-thon: Fueling independence in music and art!"/>
    <s v="ruKus radio is an independent internet radio station focused solely on the independent artist and has been Mainstream-free since 2007! "/>
    <x v="6"/>
    <x v="666"/>
    <x v="2"/>
    <s v="US"/>
    <s v="USD"/>
    <n v="1287975829"/>
    <n v="1284087829"/>
    <b v="0"/>
    <n v="7"/>
    <b v="0"/>
    <s v="music/indie rock"/>
    <n v="2785.7143000000001"/>
    <x v="4"/>
    <x v="14"/>
    <x v="895"/>
    <x v="7"/>
  </r>
  <r>
    <n v="896"/>
    <s v="Hardsoul Poets New Album!"/>
    <s v="The people have spoken...the stars have aligned...Hardsoul Poets are making a new record and we want our fans on the front lines."/>
    <x v="6"/>
    <x v="667"/>
    <x v="2"/>
    <s v="US"/>
    <s v="USD"/>
    <n v="1440734400"/>
    <n v="1438549026"/>
    <b v="0"/>
    <n v="72"/>
    <b v="0"/>
    <s v="music/indie rock"/>
    <n v="4444.4444000000003"/>
    <x v="4"/>
    <x v="14"/>
    <x v="896"/>
    <x v="0"/>
  </r>
  <r>
    <n v="897"/>
    <s v="Park XXVII Album Release"/>
    <s v="Park XXVII is putting together an album of up and coming Georgia bands. We need money to fund the recording/production costs of this cd"/>
    <x v="9"/>
    <x v="117"/>
    <x v="2"/>
    <s v="US"/>
    <s v="USD"/>
    <n v="1354123908"/>
    <n v="1351528308"/>
    <b v="0"/>
    <n v="0"/>
    <b v="0"/>
    <s v="music/indie rock"/>
    <n v="0"/>
    <x v="4"/>
    <x v="14"/>
    <x v="897"/>
    <x v="5"/>
  </r>
  <r>
    <n v="898"/>
    <s v="Foundations: 12 Songs in 2012"/>
    <s v="For each month in 2012, Sonnet will be releasing a Jesus-celebrating, grave-shattering, ear-tickling, mind-provoking song!"/>
    <x v="30"/>
    <x v="119"/>
    <x v="2"/>
    <s v="US"/>
    <s v="USD"/>
    <n v="1326651110"/>
    <n v="1322763110"/>
    <b v="0"/>
    <n v="2"/>
    <b v="0"/>
    <s v="music/indie rock"/>
    <n v="3500"/>
    <x v="4"/>
    <x v="14"/>
    <x v="898"/>
    <x v="6"/>
  </r>
  <r>
    <n v="899"/>
    <s v="Lets get 48/14 pressed!!!"/>
    <s v="Lets get 48/14 pressed and in your cd players,ipods,blogs, and facebook status'. Lets get it everywhere!"/>
    <x v="47"/>
    <x v="668"/>
    <x v="2"/>
    <s v="US"/>
    <s v="USD"/>
    <n v="1306549362"/>
    <n v="1302661362"/>
    <b v="0"/>
    <n v="8"/>
    <b v="0"/>
    <s v="music/indie rock"/>
    <n v="3500"/>
    <x v="4"/>
    <x v="14"/>
    <x v="899"/>
    <x v="6"/>
  </r>
  <r>
    <n v="900"/>
    <s v="Project Revive: Protecting the Creative Impulse"/>
    <s v="With Project Revive, I aim to protect and nurture the creative impulse through music."/>
    <x v="10"/>
    <x v="577"/>
    <x v="2"/>
    <s v="US"/>
    <s v="USD"/>
    <n v="1459365802"/>
    <n v="1456777402"/>
    <b v="0"/>
    <n v="2"/>
    <b v="0"/>
    <s v="music/jazz"/>
    <n v="1050"/>
    <x v="4"/>
    <x v="13"/>
    <x v="900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x v="115"/>
    <x v="117"/>
    <x v="2"/>
    <s v="US"/>
    <s v="USD"/>
    <n v="1276024260"/>
    <n v="1272050914"/>
    <b v="0"/>
    <n v="0"/>
    <b v="0"/>
    <s v="music/jazz"/>
    <n v="0"/>
    <x v="4"/>
    <x v="13"/>
    <x v="901"/>
    <x v="7"/>
  </r>
  <r>
    <n v="902"/>
    <s v="MISTER BROWN"/>
    <s v="I'VE STARTED A BRAND NEW ALBUM THAT WILL FEATURE ACID JAZZ, FUNK, ROCK, AND DANCE WITH THE PROMISE OF TOURING NEXT YEAR IN THE USA"/>
    <x v="11"/>
    <x v="456"/>
    <x v="2"/>
    <s v="US"/>
    <s v="USD"/>
    <n v="1409412600"/>
    <n v="1404947422"/>
    <b v="0"/>
    <n v="3"/>
    <b v="0"/>
    <s v="music/jazz"/>
    <n v="3000"/>
    <x v="4"/>
    <x v="13"/>
    <x v="902"/>
    <x v="3"/>
  </r>
  <r>
    <n v="903"/>
    <s v="U City Jazz Festival, St. Louis, MO"/>
    <s v="The U City Jazz Festival is offered for free to the community and features the best jazz talent from the midwest."/>
    <x v="10"/>
    <x v="669"/>
    <x v="2"/>
    <s v="US"/>
    <s v="USD"/>
    <n v="1348367100"/>
    <n v="1346180780"/>
    <b v="0"/>
    <n v="4"/>
    <b v="0"/>
    <s v="music/jazz"/>
    <n v="4000"/>
    <x v="4"/>
    <x v="13"/>
    <x v="903"/>
    <x v="5"/>
  </r>
  <r>
    <n v="904"/>
    <s v="The Woodlands Jazz Fest"/>
    <s v="Support the preservation of Jazz and help us become a national Jazz Festival with the best music, food, and fun for all ages!"/>
    <x v="63"/>
    <x v="118"/>
    <x v="2"/>
    <s v="US"/>
    <s v="USD"/>
    <n v="1451786137"/>
    <n v="1449194137"/>
    <b v="0"/>
    <n v="3"/>
    <b v="0"/>
    <s v="music/jazz"/>
    <n v="5033.3333000000002"/>
    <x v="4"/>
    <x v="13"/>
    <x v="904"/>
    <x v="0"/>
  </r>
  <r>
    <n v="905"/>
    <s v="Jazz For Everyone!"/>
    <s v="Working hard to get into the studio to record, produce, and edit my break out CD. I hope to realize my vision!"/>
    <x v="115"/>
    <x v="670"/>
    <x v="2"/>
    <s v="US"/>
    <s v="USD"/>
    <n v="1295847926"/>
    <n v="1290663926"/>
    <b v="0"/>
    <n v="6"/>
    <b v="0"/>
    <s v="music/jazz"/>
    <n v="3266.6667000000002"/>
    <x v="4"/>
    <x v="13"/>
    <x v="905"/>
    <x v="7"/>
  </r>
  <r>
    <n v="906"/>
    <s v="24th Music Presents Channeling Motown (Live)"/>
    <s v="The DMV's most respected saxophonist pay tribute to Motown."/>
    <x v="36"/>
    <x v="117"/>
    <x v="2"/>
    <s v="US"/>
    <s v="USD"/>
    <n v="1394681590"/>
    <n v="1392093190"/>
    <b v="0"/>
    <n v="0"/>
    <b v="0"/>
    <s v="music/jazz"/>
    <n v="0"/>
    <x v="4"/>
    <x v="13"/>
    <x v="906"/>
    <x v="3"/>
  </r>
  <r>
    <n v="907"/>
    <s v="Greg Chambers Saxophone CD"/>
    <s v="Greg Chambers' self-titled CD needs support for post production, replication, and promotion."/>
    <x v="193"/>
    <x v="117"/>
    <x v="2"/>
    <s v="US"/>
    <s v="USD"/>
    <n v="1315715823"/>
    <n v="1313123823"/>
    <b v="0"/>
    <n v="0"/>
    <b v="0"/>
    <s v="music/jazz"/>
    <n v="0"/>
    <x v="4"/>
    <x v="13"/>
    <x v="907"/>
    <x v="6"/>
  </r>
  <r>
    <n v="908"/>
    <s v="Help Tony Copeland and get free cd's and mp3's"/>
    <s v="This project is designed to help protect the environment by using Eco-friendly product packaging."/>
    <x v="30"/>
    <x v="117"/>
    <x v="2"/>
    <s v="US"/>
    <s v="USD"/>
    <n v="1280206740"/>
    <n v="1276283655"/>
    <b v="0"/>
    <n v="0"/>
    <b v="0"/>
    <s v="music/jazz"/>
    <n v="0"/>
    <x v="4"/>
    <x v="13"/>
    <x v="908"/>
    <x v="7"/>
  </r>
  <r>
    <n v="909"/>
    <s v="Philly Jazz Fest - &quot;Remembering Grover&quot;"/>
    <s v="Woody Woodland and Carol Stone, are back on the scene presenting Philly Jazz Fest â€œRemembering Groverâ€ September 22, 2012."/>
    <x v="194"/>
    <x v="624"/>
    <x v="2"/>
    <s v="US"/>
    <s v="USD"/>
    <n v="1343016000"/>
    <n v="1340296440"/>
    <b v="0"/>
    <n v="8"/>
    <b v="0"/>
    <s v="music/jazz"/>
    <n v="6500"/>
    <x v="4"/>
    <x v="13"/>
    <x v="909"/>
    <x v="5"/>
  </r>
  <r>
    <n v="910"/>
    <s v="Hattie Bee's Second Album"/>
    <s v="After the success of my first album &quot;A Very Hattie Christmas&quot; I'm coming back with my second album &quot;The Way We Used To Bee&quot;."/>
    <x v="131"/>
    <x v="430"/>
    <x v="2"/>
    <s v="GB"/>
    <s v="GBP"/>
    <n v="1488546319"/>
    <n v="1483362319"/>
    <b v="0"/>
    <n v="5"/>
    <b v="0"/>
    <s v="music/jazz"/>
    <n v="2460"/>
    <x v="4"/>
    <x v="13"/>
    <x v="910"/>
    <x v="1"/>
  </r>
  <r>
    <n v="911"/>
    <s v="Hot Jazz and Latin Luxury in Lima"/>
    <s v="Promoting an &quot;over the top&quot; all inclusive jazz experience featuring top notch performers in a luxurious Latin setting in Lima, Peru."/>
    <x v="57"/>
    <x v="117"/>
    <x v="2"/>
    <s v="US"/>
    <s v="USD"/>
    <n v="1390522045"/>
    <n v="1388707645"/>
    <b v="0"/>
    <n v="0"/>
    <b v="0"/>
    <s v="music/jazz"/>
    <n v="0"/>
    <x v="4"/>
    <x v="13"/>
    <x v="911"/>
    <x v="3"/>
  </r>
  <r>
    <n v="912"/>
    <s v="Triad a new album by James Murrell"/>
    <s v="My new album will be called Triad, an album of original music performed by me &amp; guest musical artists."/>
    <x v="8"/>
    <x v="134"/>
    <x v="2"/>
    <s v="US"/>
    <s v="USD"/>
    <n v="1355197047"/>
    <n v="1350009447"/>
    <b v="0"/>
    <n v="2"/>
    <b v="0"/>
    <s v="music/jazz"/>
    <n v="1500"/>
    <x v="4"/>
    <x v="13"/>
    <x v="912"/>
    <x v="5"/>
  </r>
  <r>
    <n v="913"/>
    <s v="100% Faith Jazz Gospel CD Recording Project 2012"/>
    <s v="Faith Monah is an unique Gospel-Jazz singer who scats and swings the Word of God. She is ready to record her FIRST jazzy Gospel album."/>
    <x v="11"/>
    <x v="671"/>
    <x v="2"/>
    <s v="US"/>
    <s v="USD"/>
    <n v="1336188019"/>
    <n v="1333596019"/>
    <b v="0"/>
    <n v="24"/>
    <b v="0"/>
    <s v="music/jazz"/>
    <n v="8258.3333000000002"/>
    <x v="4"/>
    <x v="13"/>
    <x v="913"/>
    <x v="5"/>
  </r>
  <r>
    <n v="914"/>
    <s v="Soul Of Man Video Project"/>
    <s v="This project is for the making of a music video. All funds will go towards production costs for this event only."/>
    <x v="15"/>
    <x v="117"/>
    <x v="2"/>
    <s v="US"/>
    <s v="USD"/>
    <n v="1345918747"/>
    <n v="1343326747"/>
    <b v="0"/>
    <n v="0"/>
    <b v="0"/>
    <s v="music/jazz"/>
    <n v="0"/>
    <x v="4"/>
    <x v="13"/>
    <x v="914"/>
    <x v="5"/>
  </r>
  <r>
    <n v="915"/>
    <s v="Russ Spiegel's Uncommon Knowledge: The Deep Brooklyn Suite"/>
    <s v="â€œThe Deep Brooklyn Suiteâ€ is a series of musical impressions about living and surviving in Brooklyn."/>
    <x v="115"/>
    <x v="672"/>
    <x v="2"/>
    <s v="US"/>
    <s v="USD"/>
    <n v="1330577940"/>
    <n v="1327853914"/>
    <b v="0"/>
    <n v="9"/>
    <b v="0"/>
    <s v="music/jazz"/>
    <n v="4166.6666999999998"/>
    <x v="4"/>
    <x v="13"/>
    <x v="915"/>
    <x v="5"/>
  </r>
  <r>
    <n v="916"/>
    <s v="JMood Records &quot;New&quot; Roberto Magris Sextet New Recording Project 2010 "/>
    <s v="Our next audio recording projects are scheduled for November 1 to 3, 2010 here in Kansas City, Missouri! "/>
    <x v="126"/>
    <x v="117"/>
    <x v="2"/>
    <s v="US"/>
    <s v="USD"/>
    <n v="1287723600"/>
    <n v="1284409734"/>
    <b v="0"/>
    <n v="0"/>
    <b v="0"/>
    <s v="music/jazz"/>
    <n v="0"/>
    <x v="4"/>
    <x v="13"/>
    <x v="916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x v="10"/>
    <x v="134"/>
    <x v="2"/>
    <s v="US"/>
    <s v="USD"/>
    <n v="1405305000"/>
    <n v="1402612730"/>
    <b v="0"/>
    <n v="1"/>
    <b v="0"/>
    <s v="music/jazz"/>
    <n v="3000"/>
    <x v="4"/>
    <x v="13"/>
    <x v="917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x v="195"/>
    <x v="670"/>
    <x v="2"/>
    <s v="GB"/>
    <s v="GBP"/>
    <n v="1417474761"/>
    <n v="1414879161"/>
    <b v="0"/>
    <n v="10"/>
    <b v="0"/>
    <s v="music/jazz"/>
    <n v="1960"/>
    <x v="4"/>
    <x v="13"/>
    <x v="918"/>
    <x v="3"/>
  </r>
  <r>
    <n v="919"/>
    <s v="Jazz CD:  Out of The Blue"/>
    <s v="Cool jazz with a New Orleans flavor."/>
    <x v="22"/>
    <x v="173"/>
    <x v="2"/>
    <s v="US"/>
    <s v="USD"/>
    <n v="1355930645"/>
    <n v="1352906645"/>
    <b v="0"/>
    <n v="1"/>
    <b v="0"/>
    <s v="music/jazz"/>
    <n v="10000"/>
    <x v="4"/>
    <x v="13"/>
    <x v="919"/>
    <x v="5"/>
  </r>
  <r>
    <n v="920"/>
    <s v="MIAMI JAZZ PROJECT: TEST OF TIME RECORDING"/>
    <s v="Miami club band records powerhouse fusion album. You don't have to be a musician to understand the sound of jazz."/>
    <x v="62"/>
    <x v="117"/>
    <x v="2"/>
    <s v="US"/>
    <s v="USD"/>
    <n v="1384448822"/>
    <n v="1381853222"/>
    <b v="0"/>
    <n v="0"/>
    <b v="0"/>
    <s v="music/jazz"/>
    <n v="0"/>
    <x v="4"/>
    <x v="13"/>
    <x v="920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x v="36"/>
    <x v="673"/>
    <x v="2"/>
    <s v="US"/>
    <s v="USD"/>
    <n v="1323666376"/>
    <n v="1320033976"/>
    <b v="0"/>
    <n v="20"/>
    <b v="0"/>
    <s v="music/jazz"/>
    <n v="23175"/>
    <x v="4"/>
    <x v="13"/>
    <x v="921"/>
    <x v="6"/>
  </r>
  <r>
    <n v="922"/>
    <s v="THE JOEY MORANT PROJECT:   JAZZIFIED R'nB"/>
    <s v="Our goal is to help educate the world about jazz and its components; how it relates to love, romance, and success."/>
    <x v="100"/>
    <x v="674"/>
    <x v="2"/>
    <s v="US"/>
    <s v="USD"/>
    <n v="1412167393"/>
    <n v="1409143393"/>
    <b v="0"/>
    <n v="30"/>
    <b v="0"/>
    <s v="music/jazz"/>
    <n v="18933.333299999998"/>
    <x v="4"/>
    <x v="13"/>
    <x v="922"/>
    <x v="3"/>
  </r>
  <r>
    <n v="923"/>
    <s v="First Solo Album - Siempre Filiberto"/>
    <s v="My first solo Album, &quot;Siempre Filiberto&quot;.  Inspired by and dedicated to a great man in my life who I recently lost to a tragic accident"/>
    <x v="36"/>
    <x v="675"/>
    <x v="2"/>
    <s v="US"/>
    <s v="USD"/>
    <n v="1416614523"/>
    <n v="1414018923"/>
    <b v="0"/>
    <n v="6"/>
    <b v="0"/>
    <s v="music/jazz"/>
    <n v="5500"/>
    <x v="4"/>
    <x v="13"/>
    <x v="923"/>
    <x v="3"/>
  </r>
  <r>
    <n v="924"/>
    <s v="Africa Brass Master Class for youth"/>
    <s v="Cultural and jazz instructional classes for youth at Preservation Hall. Preserving traditional New Orleans jazz and it's African roots."/>
    <x v="9"/>
    <x v="676"/>
    <x v="2"/>
    <s v="US"/>
    <s v="USD"/>
    <n v="1360795069"/>
    <n v="1358203069"/>
    <b v="0"/>
    <n v="15"/>
    <b v="0"/>
    <s v="music/jazz"/>
    <n v="2180"/>
    <x v="4"/>
    <x v="13"/>
    <x v="924"/>
    <x v="4"/>
  </r>
  <r>
    <n v="925"/>
    <s v="&quot;Never Let Me Go&quot; CD Recording Project"/>
    <s v="This project is a mix of original &amp; standard song selections.  This phase covers recording and package design expenses."/>
    <x v="12"/>
    <x v="669"/>
    <x v="2"/>
    <s v="US"/>
    <s v="USD"/>
    <n v="1385590111"/>
    <n v="1382994511"/>
    <b v="0"/>
    <n v="5"/>
    <b v="0"/>
    <s v="music/jazz"/>
    <n v="3200"/>
    <x v="4"/>
    <x v="13"/>
    <x v="925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x v="39"/>
    <x v="117"/>
    <x v="2"/>
    <s v="US"/>
    <s v="USD"/>
    <n v="1278628800"/>
    <n v="1276043330"/>
    <b v="0"/>
    <n v="0"/>
    <b v="0"/>
    <s v="music/jazz"/>
    <n v="0"/>
    <x v="4"/>
    <x v="13"/>
    <x v="926"/>
    <x v="7"/>
  </r>
  <r>
    <n v="927"/>
    <s v="JETRO DA SILVA FUNK PROJECT"/>
    <s v="Studio CD/DVD Solo project of Pianist &amp; Keyboardist Jetro da Silva"/>
    <x v="22"/>
    <x v="117"/>
    <x v="2"/>
    <s v="US"/>
    <s v="USD"/>
    <n v="1337024695"/>
    <n v="1334432695"/>
    <b v="0"/>
    <n v="0"/>
    <b v="0"/>
    <s v="music/jazz"/>
    <n v="0"/>
    <x v="4"/>
    <x v="13"/>
    <x v="927"/>
    <x v="5"/>
  </r>
  <r>
    <n v="928"/>
    <s v="In a Jazzy Motown"/>
    <s v="A real Motown Backup singer on 22 gold and platinum albums headlines her own Jazz CD of Motown songs."/>
    <x v="107"/>
    <x v="607"/>
    <x v="2"/>
    <s v="US"/>
    <s v="USD"/>
    <n v="1353196800"/>
    <n v="1348864913"/>
    <b v="0"/>
    <n v="28"/>
    <b v="0"/>
    <s v="music/jazz"/>
    <n v="5625"/>
    <x v="4"/>
    <x v="13"/>
    <x v="928"/>
    <x v="5"/>
  </r>
  <r>
    <n v="929"/>
    <s v="EXPERIMENTAL JAZZ STUDIO RECORDING"/>
    <s v="I am searching for monetary funding to go into a good recording studio and record experimental intuitive improv jazz."/>
    <x v="2"/>
    <x v="117"/>
    <x v="2"/>
    <s v="US"/>
    <s v="USD"/>
    <n v="1333946569"/>
    <n v="1331358169"/>
    <b v="0"/>
    <n v="0"/>
    <b v="0"/>
    <s v="music/jazz"/>
    <n v="0"/>
    <x v="4"/>
    <x v="13"/>
    <x v="92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x v="42"/>
    <x v="154"/>
    <x v="2"/>
    <s v="US"/>
    <s v="USD"/>
    <n v="1277501520"/>
    <n v="1273874306"/>
    <b v="0"/>
    <n v="5"/>
    <b v="0"/>
    <s v="music/jazz"/>
    <n v="6900"/>
    <x v="4"/>
    <x v="13"/>
    <x v="930"/>
    <x v="7"/>
  </r>
  <r>
    <n v="931"/>
    <s v="First jazz album for Multidirectional, Now printing time!"/>
    <s v="A contemporary jazz project crossing music lines, from jazz to rock walking through some free elements and full of melody!"/>
    <x v="13"/>
    <x v="449"/>
    <x v="2"/>
    <s v="GB"/>
    <s v="GBP"/>
    <n v="1395007200"/>
    <n v="1392021502"/>
    <b v="0"/>
    <n v="7"/>
    <b v="0"/>
    <s v="music/jazz"/>
    <n v="1871.4286"/>
    <x v="4"/>
    <x v="13"/>
    <x v="931"/>
    <x v="3"/>
  </r>
  <r>
    <n v="932"/>
    <s v="Mandy Harvey Christmas Album"/>
    <s v="Help me to create my 3rd album, a Christmas CD with 16 Holiday/Original favorites!"/>
    <x v="196"/>
    <x v="677"/>
    <x v="2"/>
    <s v="US"/>
    <s v="USD"/>
    <n v="1363990545"/>
    <n v="1360106145"/>
    <b v="0"/>
    <n v="30"/>
    <b v="0"/>
    <s v="music/jazz"/>
    <n v="4603.3333000000002"/>
    <x v="4"/>
    <x v="13"/>
    <x v="932"/>
    <x v="4"/>
  </r>
  <r>
    <n v="933"/>
    <s v="An album of 10 &quot;jazz art songs&quot; by Matthew John Mortimer"/>
    <s v="I've only been able to release 7/10 songs for this album. I'd like to get into a professional studio and record them all properly."/>
    <x v="13"/>
    <x v="678"/>
    <x v="2"/>
    <s v="US"/>
    <s v="USD"/>
    <n v="1399867409"/>
    <n v="1394683409"/>
    <b v="0"/>
    <n v="2"/>
    <b v="0"/>
    <s v="music/jazz"/>
    <n v="6000"/>
    <x v="4"/>
    <x v="13"/>
    <x v="933"/>
    <x v="3"/>
  </r>
  <r>
    <n v="934"/>
    <s v="Kyle Krysa debut EP Ground Effect"/>
    <s v="Ground Effect is my first solo EP project intended to help promote Fusion and creative music music in Saskatchewan and Canada."/>
    <x v="10"/>
    <x v="679"/>
    <x v="2"/>
    <s v="CA"/>
    <s v="CAD"/>
    <n v="1399183200"/>
    <n v="1396633284"/>
    <b v="0"/>
    <n v="30"/>
    <b v="0"/>
    <s v="music/jazz"/>
    <n v="5066.6666999999998"/>
    <x v="4"/>
    <x v="13"/>
    <x v="934"/>
    <x v="3"/>
  </r>
  <r>
    <n v="935"/>
    <s v="The Art of You Too"/>
    <s v="This vocal music and spoken word project uses the  gift of life,love,hope &amp; peace to enable people to see themselves as a masterpiece!"/>
    <x v="8"/>
    <x v="155"/>
    <x v="2"/>
    <s v="US"/>
    <s v="USD"/>
    <n v="1454054429"/>
    <n v="1451462429"/>
    <b v="0"/>
    <n v="2"/>
    <b v="0"/>
    <s v="music/jazz"/>
    <n v="2500"/>
    <x v="4"/>
    <x v="13"/>
    <x v="935"/>
    <x v="0"/>
  </r>
  <r>
    <n v="936"/>
    <s v="Jazz Singer, Marti Mendenhall Live Concert Recording"/>
    <s v="A CD of a live Jazz concert featuring Marti Mendenhall, George Mitchell, Scott Steed and Todd Strait."/>
    <x v="123"/>
    <x v="117"/>
    <x v="2"/>
    <s v="US"/>
    <s v="USD"/>
    <n v="1326916800"/>
    <n v="1323131689"/>
    <b v="0"/>
    <n v="0"/>
    <b v="0"/>
    <s v="music/jazz"/>
    <n v="0"/>
    <x v="4"/>
    <x v="13"/>
    <x v="936"/>
    <x v="6"/>
  </r>
  <r>
    <n v="937"/>
    <s v="&quot;Antoine Roney Trio&quot; at Cuba's Havana Jazz Festival 2013"/>
    <s v="We've been invited to perform at Jazz Festival 2013. We must request funding to successfully manage this special invitation"/>
    <x v="8"/>
    <x v="130"/>
    <x v="2"/>
    <s v="US"/>
    <s v="USD"/>
    <n v="1383509357"/>
    <n v="1380913757"/>
    <b v="0"/>
    <n v="2"/>
    <b v="0"/>
    <s v="music/jazz"/>
    <n v="2000"/>
    <x v="4"/>
    <x v="13"/>
    <x v="937"/>
    <x v="4"/>
  </r>
  <r>
    <n v="938"/>
    <s v="Celebrating American Jazz &amp; Soul Music"/>
    <s v="Creating new avenues of exposure for young Jazz &amp; Soul artists_x000a_to express their Art of Music."/>
    <x v="39"/>
    <x v="379"/>
    <x v="2"/>
    <s v="US"/>
    <s v="USD"/>
    <n v="1346585448"/>
    <n v="1343993448"/>
    <b v="0"/>
    <n v="1"/>
    <b v="0"/>
    <s v="music/jazz"/>
    <n v="2500"/>
    <x v="4"/>
    <x v="13"/>
    <x v="938"/>
    <x v="5"/>
  </r>
  <r>
    <n v="939"/>
    <s v="Takeshi Asai French Trio - a lingua franca to break barriers"/>
    <s v="Jazz to jazz, New York to France, a piano trio of cutting-edge French jazzmen and a NY-based Japanese jazz pianist. Superbly different!"/>
    <x v="181"/>
    <x v="130"/>
    <x v="2"/>
    <s v="US"/>
    <s v="USD"/>
    <n v="1372622280"/>
    <n v="1369246738"/>
    <b v="0"/>
    <n v="2"/>
    <b v="0"/>
    <s v="music/jazz"/>
    <n v="2000"/>
    <x v="4"/>
    <x v="13"/>
    <x v="939"/>
    <x v="4"/>
  </r>
  <r>
    <n v="940"/>
    <s v="The LUMIC Band by Cope4Golf creates a scientific golf swing."/>
    <s v="The 1st club in your bag should be between your ears!  Light up Your Brain Power. Play Smarter. Swing the LUMIC Band.."/>
    <x v="7"/>
    <x v="680"/>
    <x v="2"/>
    <s v="US"/>
    <s v="USD"/>
    <n v="1439251926"/>
    <n v="1435363926"/>
    <b v="0"/>
    <n v="14"/>
    <b v="0"/>
    <s v="technology/wearables"/>
    <n v="11028.571400000001"/>
    <x v="2"/>
    <x v="8"/>
    <x v="940"/>
    <x v="0"/>
  </r>
  <r>
    <n v="941"/>
    <s v="Snoremedy - The answer to a more restful night's sleep"/>
    <s v="Snoring shouldn't ruin your or your partner's sleep and you don't need expensive, uncomfortable or ugly devices to help the problem"/>
    <x v="63"/>
    <x v="681"/>
    <x v="2"/>
    <s v="US"/>
    <s v="USD"/>
    <n v="1486693145"/>
    <n v="1484101145"/>
    <b v="0"/>
    <n v="31"/>
    <b v="0"/>
    <s v="technology/wearables"/>
    <n v="3745.1613000000002"/>
    <x v="2"/>
    <x v="8"/>
    <x v="941"/>
    <x v="1"/>
  </r>
  <r>
    <n v="942"/>
    <s v="Head Mounted Display Adapter for the dscvr VR Viewer"/>
    <s v="A Hands Free head mounted display adapter that supports the I AM Cardboard dscvr VR viewer for comfortable extended 3-D/VR viewing."/>
    <x v="51"/>
    <x v="682"/>
    <x v="2"/>
    <s v="US"/>
    <s v="USD"/>
    <n v="1455826460"/>
    <n v="1452716060"/>
    <b v="0"/>
    <n v="16"/>
    <b v="0"/>
    <s v="technology/wearables"/>
    <n v="4175"/>
    <x v="2"/>
    <x v="8"/>
    <x v="942"/>
    <x v="2"/>
  </r>
  <r>
    <n v="943"/>
    <s v="SleepMode"/>
    <s v="A mask for home or travel that will give you the best, undisturbed sleep of your life."/>
    <x v="9"/>
    <x v="683"/>
    <x v="2"/>
    <s v="US"/>
    <s v="USD"/>
    <n v="1480438905"/>
    <n v="1477843305"/>
    <b v="0"/>
    <n v="12"/>
    <b v="0"/>
    <s v="technology/wearables"/>
    <n v="2408.3332999999998"/>
    <x v="2"/>
    <x v="8"/>
    <x v="943"/>
    <x v="2"/>
  </r>
  <r>
    <n v="944"/>
    <s v="RoamingTails, The Connected Pet Tag"/>
    <s v="Find your pet when it's missing, digitally store pet-related information, and locate pet friend establishments and services."/>
    <x v="63"/>
    <x v="684"/>
    <x v="2"/>
    <s v="US"/>
    <s v="USD"/>
    <n v="1460988000"/>
    <n v="1458050450"/>
    <b v="0"/>
    <n v="96"/>
    <b v="0"/>
    <s v="technology/wearables"/>
    <n v="6940.625"/>
    <x v="2"/>
    <x v="8"/>
    <x v="944"/>
    <x v="2"/>
  </r>
  <r>
    <n v="945"/>
    <s v="CT BAND"/>
    <s v="Make your watch Smart ! CT Band is an ultra-thin, high-tech smart watch-strap awarded twice at CES 2017 las vegas"/>
    <x v="57"/>
    <x v="685"/>
    <x v="2"/>
    <s v="FR"/>
    <s v="EUR"/>
    <n v="1487462340"/>
    <n v="1482958626"/>
    <b v="0"/>
    <n v="16"/>
    <b v="0"/>
    <s v="technology/wearables"/>
    <n v="15525"/>
    <x v="2"/>
    <x v="8"/>
    <x v="945"/>
    <x v="2"/>
  </r>
  <r>
    <n v="946"/>
    <s v="OmniTrade Apron"/>
    <s v="Soft edged-Hard working. The perfect wearable organization for the home and professional shop."/>
    <x v="36"/>
    <x v="686"/>
    <x v="2"/>
    <s v="US"/>
    <s v="USD"/>
    <n v="1473444048"/>
    <n v="1470852048"/>
    <b v="0"/>
    <n v="5"/>
    <b v="0"/>
    <s v="technology/wearables"/>
    <n v="5720"/>
    <x v="2"/>
    <x v="8"/>
    <x v="946"/>
    <x v="2"/>
  </r>
  <r>
    <n v="947"/>
    <s v="PAKPOWER, The CCP Pack"/>
    <s v="The CCP Pack is a bag that charges your smartphones and tablets on the go! Also holds small important items. &quot;Never Without Power&quot;."/>
    <x v="16"/>
    <x v="117"/>
    <x v="2"/>
    <s v="US"/>
    <s v="USD"/>
    <n v="1467312306"/>
    <n v="1462128306"/>
    <b v="0"/>
    <n v="0"/>
    <b v="0"/>
    <s v="technology/wearables"/>
    <n v="0"/>
    <x v="2"/>
    <x v="8"/>
    <x v="947"/>
    <x v="2"/>
  </r>
  <r>
    <n v="948"/>
    <s v="Led Shirt - WiFi Controlled"/>
    <s v="T-Shirt with Led panel controlled by Android app over WiFi. _x000a_Multiple shirts, games, text, video effects support,"/>
    <x v="23"/>
    <x v="374"/>
    <x v="2"/>
    <s v="NL"/>
    <s v="EUR"/>
    <n v="1457812364"/>
    <n v="1455220364"/>
    <b v="0"/>
    <n v="8"/>
    <b v="0"/>
    <s v="technology/wearables"/>
    <n v="6000"/>
    <x v="2"/>
    <x v="8"/>
    <x v="948"/>
    <x v="2"/>
  </r>
  <r>
    <n v="949"/>
    <s v="INBED"/>
    <s v="Der INBED ist ein innovatives Multisensor-Wearable fÃ¼r die SturzprÃ¤vention motorisch eingeschrÃ¤nkter Personen."/>
    <x v="22"/>
    <x v="687"/>
    <x v="2"/>
    <s v="DE"/>
    <s v="EUR"/>
    <n v="1456016576"/>
    <n v="1450832576"/>
    <b v="0"/>
    <n v="7"/>
    <b v="0"/>
    <s v="technology/wearables"/>
    <n v="3900"/>
    <x v="2"/>
    <x v="8"/>
    <x v="949"/>
    <x v="0"/>
  </r>
  <r>
    <n v="950"/>
    <s v="EZC Smartlight"/>
    <s v="Rider worn tail light brake light. Adheres to virtually any coat, jacket or vest. Stays on even when you get off."/>
    <x v="10"/>
    <x v="688"/>
    <x v="2"/>
    <s v="CA"/>
    <s v="CAD"/>
    <n v="1453053661"/>
    <n v="1450461661"/>
    <b v="0"/>
    <n v="24"/>
    <b v="0"/>
    <s v="technology/wearables"/>
    <n v="5841.6666999999998"/>
    <x v="2"/>
    <x v="8"/>
    <x v="950"/>
    <x v="0"/>
  </r>
  <r>
    <n v="951"/>
    <s v="Smart Harness"/>
    <s v="Revolutionizing the way we walk our dogs!"/>
    <x v="63"/>
    <x v="689"/>
    <x v="2"/>
    <s v="US"/>
    <s v="USD"/>
    <n v="1465054872"/>
    <n v="1461166872"/>
    <b v="0"/>
    <n v="121"/>
    <b v="0"/>
    <s v="technology/wearables"/>
    <n v="15863.636399999999"/>
    <x v="2"/>
    <x v="8"/>
    <x v="951"/>
    <x v="2"/>
  </r>
  <r>
    <n v="952"/>
    <s v="Audionoggin - Join the Earvolution"/>
    <s v="Audionoggin: Wireless personal surround sound for the athlete in everyone."/>
    <x v="197"/>
    <x v="690"/>
    <x v="2"/>
    <s v="US"/>
    <s v="USD"/>
    <n v="1479483812"/>
    <n v="1476888212"/>
    <b v="0"/>
    <n v="196"/>
    <b v="0"/>
    <s v="technology/wearables"/>
    <n v="9985.7142999999996"/>
    <x v="2"/>
    <x v="8"/>
    <x v="952"/>
    <x v="2"/>
  </r>
  <r>
    <n v="953"/>
    <s v="IRring - The Remote Control That fits on Your Finger"/>
    <s v="IRring is the worlds first universal remote control that fits on your finger and controls your TV, your lighting, and your life."/>
    <x v="36"/>
    <x v="691"/>
    <x v="2"/>
    <s v="US"/>
    <s v="USD"/>
    <n v="1422158199"/>
    <n v="1419566199"/>
    <b v="0"/>
    <n v="5"/>
    <b v="0"/>
    <s v="technology/wearables"/>
    <n v="2520"/>
    <x v="2"/>
    <x v="8"/>
    <x v="953"/>
    <x v="3"/>
  </r>
  <r>
    <n v="954"/>
    <s v="A Wearable Twisting iPhone Case w/ Built in Selfie Extender"/>
    <s v="Turn your iPhone into wearable tech &amp; GoPro. Features: Selfie Stick, Tripod, &amp; Protective Top. Great for everyday carry."/>
    <x v="36"/>
    <x v="692"/>
    <x v="2"/>
    <s v="US"/>
    <s v="USD"/>
    <n v="1440100839"/>
    <n v="1436472039"/>
    <b v="0"/>
    <n v="73"/>
    <b v="0"/>
    <s v="technology/wearables"/>
    <n v="8919.1780999999992"/>
    <x v="2"/>
    <x v="8"/>
    <x v="954"/>
    <x v="0"/>
  </r>
  <r>
    <n v="955"/>
    <s v="PAXIEâ„¢: The most advanced GPS enabled child safety wearable"/>
    <s v="PAXIEâ„¢ is a GPS enabled safety wearable for kids that promotes discovery and play while offering parents peace of mind."/>
    <x v="82"/>
    <x v="693"/>
    <x v="2"/>
    <s v="US"/>
    <s v="USD"/>
    <n v="1473750300"/>
    <n v="1470294300"/>
    <b v="0"/>
    <n v="93"/>
    <b v="0"/>
    <s v="technology/wearables"/>
    <n v="18262.365600000001"/>
    <x v="2"/>
    <x v="8"/>
    <x v="955"/>
    <x v="2"/>
  </r>
  <r>
    <n v="956"/>
    <s v="SemiYours"/>
    <s v="You can rent out your Car with Uber. _x000a_You can rent out your Home with Airbnb. _x000a_Now you can rent out your CLOSET with SemiYOURS!"/>
    <x v="63"/>
    <x v="386"/>
    <x v="2"/>
    <s v="US"/>
    <s v="USD"/>
    <n v="1430081759"/>
    <n v="1424901359"/>
    <b v="0"/>
    <n v="17"/>
    <b v="0"/>
    <s v="technology/wearables"/>
    <n v="5064.7058999999999"/>
    <x v="2"/>
    <x v="8"/>
    <x v="956"/>
    <x v="0"/>
  </r>
  <r>
    <n v="957"/>
    <s v="DUALBAND, the Leather NFC Smart Watch Band"/>
    <s v="A Leather Smart watch Band, that NEVER needs to be charged for only $37!"/>
    <x v="14"/>
    <x v="694"/>
    <x v="2"/>
    <s v="US"/>
    <s v="USD"/>
    <n v="1479392133"/>
    <n v="1476710133"/>
    <b v="0"/>
    <n v="7"/>
    <b v="0"/>
    <s v="technology/wearables"/>
    <n v="3328.5713999999998"/>
    <x v="2"/>
    <x v="8"/>
    <x v="957"/>
    <x v="2"/>
  </r>
  <r>
    <n v="958"/>
    <s v="BigBands XL for Apple Watch: Big Long Bands for Large Wrists"/>
    <s v="Brown Leather and Black Nylon extra-long Apple Watch bands for large wrists connects to 42mm. Go measure! Design fits 190-250mm wrists."/>
    <x v="198"/>
    <x v="695"/>
    <x v="2"/>
    <s v="US"/>
    <s v="USD"/>
    <n v="1428641940"/>
    <n v="1426792563"/>
    <b v="0"/>
    <n v="17"/>
    <b v="0"/>
    <s v="technology/wearables"/>
    <n v="5182.3528999999999"/>
    <x v="2"/>
    <x v="8"/>
    <x v="958"/>
    <x v="0"/>
  </r>
  <r>
    <n v="959"/>
    <s v="The Pi Watch - A Programmable, Open Source Smartwatch!"/>
    <s v="The Pi (Arduino-Compatible) is a new kind of wearable. It's a diy smartwatch with a round display, touch ring, and a powerful CPU!"/>
    <x v="63"/>
    <x v="696"/>
    <x v="2"/>
    <s v="US"/>
    <s v="USD"/>
    <n v="1421640665"/>
    <n v="1419048665"/>
    <b v="0"/>
    <n v="171"/>
    <b v="0"/>
    <s v="technology/wearables"/>
    <n v="11362.5731"/>
    <x v="2"/>
    <x v="8"/>
    <x v="959"/>
    <x v="3"/>
  </r>
  <r>
    <n v="960"/>
    <s v="Kai - Turn any pair of Glasses into Smart Glasses!"/>
    <s v="Kai sits right behind your ear and lets you access a smart voice interface 24/7. Call, text, search, and even call an Uber."/>
    <x v="199"/>
    <x v="697"/>
    <x v="2"/>
    <s v="US"/>
    <s v="USD"/>
    <n v="1489500155"/>
    <n v="1485874955"/>
    <b v="0"/>
    <n v="188"/>
    <b v="0"/>
    <s v="technology/wearables"/>
    <n v="13646.276599999999"/>
    <x v="2"/>
    <x v="8"/>
    <x v="960"/>
    <x v="1"/>
  </r>
  <r>
    <n v="961"/>
    <s v="The first personal trainer and diet coach for your dog!"/>
    <s v="Active, happy &amp; healthy together! _x000a_Thatâ€™s our mission for all dogs and their parents."/>
    <x v="75"/>
    <x v="698"/>
    <x v="2"/>
    <s v="US"/>
    <s v="USD"/>
    <n v="1487617200"/>
    <n v="1483634335"/>
    <b v="0"/>
    <n v="110"/>
    <b v="0"/>
    <s v="technology/wearables"/>
    <n v="36435.4545"/>
    <x v="2"/>
    <x v="8"/>
    <x v="961"/>
    <x v="1"/>
  </r>
  <r>
    <n v="962"/>
    <s v="i-Davit: Hands Free System for iPad/Tablets/Devices"/>
    <s v="Introducing the iDavit, a revolutionary crane-like system thatâ€™ll allow you to work anywhere. Hands free to be totally hands on."/>
    <x v="30"/>
    <x v="699"/>
    <x v="2"/>
    <s v="US"/>
    <s v="USD"/>
    <n v="1455210353"/>
    <n v="1451927153"/>
    <b v="0"/>
    <n v="37"/>
    <b v="0"/>
    <s v="technology/wearables"/>
    <n v="1924.3243"/>
    <x v="2"/>
    <x v="8"/>
    <x v="962"/>
    <x v="2"/>
  </r>
  <r>
    <n v="963"/>
    <s v="The Ultimate Learning Center"/>
    <s v="WE are molding an educated, motivated, non violent GENERATION!"/>
    <x v="19"/>
    <x v="700"/>
    <x v="2"/>
    <s v="US"/>
    <s v="USD"/>
    <n v="1476717319"/>
    <n v="1473693319"/>
    <b v="0"/>
    <n v="9"/>
    <b v="0"/>
    <s v="technology/wearables"/>
    <n v="4188.8888999999999"/>
    <x v="2"/>
    <x v="8"/>
    <x v="963"/>
    <x v="2"/>
  </r>
  <r>
    <n v="964"/>
    <s v="GoMote: a remote control for your smartphone"/>
    <s v="Tired of fumbling around for the audio controls on your phone?  Easily control your music with the GoMote and a click of your thumb."/>
    <x v="74"/>
    <x v="701"/>
    <x v="2"/>
    <s v="CA"/>
    <s v="CAD"/>
    <n v="1441119919"/>
    <n v="1437663919"/>
    <b v="0"/>
    <n v="29"/>
    <b v="0"/>
    <s v="technology/wearables"/>
    <n v="3031.0345000000002"/>
    <x v="2"/>
    <x v="8"/>
    <x v="964"/>
    <x v="0"/>
  </r>
  <r>
    <n v="965"/>
    <s v="Palms Free Cell Phone Harness Holds Iphone Galaxy S Go Pro"/>
    <s v="Palms Free RetractableCell Phone Harness fits all Cell phones Iphone 4 5 6 7 Galaxy S Go Pro Ipad Mini and Tablets Keep your hands free"/>
    <x v="31"/>
    <x v="501"/>
    <x v="2"/>
    <s v="US"/>
    <s v="USD"/>
    <n v="1477454340"/>
    <n v="1474676646"/>
    <b v="0"/>
    <n v="6"/>
    <b v="0"/>
    <s v="technology/wearables"/>
    <n v="4966.6666999999998"/>
    <x v="2"/>
    <x v="8"/>
    <x v="965"/>
    <x v="2"/>
  </r>
  <r>
    <n v="966"/>
    <s v="ICE SHIRT; Running, Multi-Sport, Cycling, Athletic Wear"/>
    <s v="ICE SHIRT; running, multi-sport, cycling, &amp; athletic wear shirts that hold melting ice to cool you on hot days."/>
    <x v="14"/>
    <x v="702"/>
    <x v="2"/>
    <s v="US"/>
    <s v="USD"/>
    <n v="1475766932"/>
    <n v="1473174932"/>
    <b v="0"/>
    <n v="30"/>
    <b v="0"/>
    <s v="technology/wearables"/>
    <n v="5920"/>
    <x v="2"/>
    <x v="8"/>
    <x v="966"/>
    <x v="2"/>
  </r>
  <r>
    <n v="967"/>
    <s v="Better Beanie"/>
    <s v="Better Beanie is the new therapeutic wearable designed to assist you while keeping your hands free."/>
    <x v="22"/>
    <x v="703"/>
    <x v="2"/>
    <s v="US"/>
    <s v="USD"/>
    <n v="1461301574"/>
    <n v="1456121174"/>
    <b v="0"/>
    <n v="81"/>
    <b v="0"/>
    <s v="technology/wearables"/>
    <n v="4397.5308999999997"/>
    <x v="2"/>
    <x v="8"/>
    <x v="967"/>
    <x v="2"/>
  </r>
  <r>
    <n v="968"/>
    <s v="Master Le Cosplay's: Avengers 2 Hulk Buster V2.0 Build"/>
    <s v="Anyone who want to support of this will be credited. This will be my ultimate build. Full animatronics, from arms, legs, H.U.D, etc"/>
    <x v="6"/>
    <x v="437"/>
    <x v="2"/>
    <s v="US"/>
    <s v="USD"/>
    <n v="1408134034"/>
    <n v="1405542034"/>
    <b v="0"/>
    <n v="4"/>
    <b v="0"/>
    <s v="technology/wearables"/>
    <n v="2650"/>
    <x v="2"/>
    <x v="8"/>
    <x v="968"/>
    <x v="3"/>
  </r>
  <r>
    <n v="969"/>
    <s v="Make 100 | Geek &amp; Chic: Smart Safety Jewelry."/>
    <s v="Geek &amp; Chic Smart Jewelry Collection, Wearables Meet Style!"/>
    <x v="11"/>
    <x v="704"/>
    <x v="2"/>
    <s v="MX"/>
    <s v="MXN"/>
    <n v="1486624607"/>
    <n v="1483773407"/>
    <b v="0"/>
    <n v="11"/>
    <b v="0"/>
    <s v="technology/wearables"/>
    <n v="127272.7273"/>
    <x v="2"/>
    <x v="8"/>
    <x v="969"/>
    <x v="1"/>
  </r>
  <r>
    <n v="970"/>
    <s v="The World's Smartest Modular WiFi + Bluetooth Wearable Ring"/>
    <s v="Stainless Steel Modular Ring with screw on bezels for WiFi + Bluetooth + NFC Wireless modules with open source IOS and Android Apps"/>
    <x v="10"/>
    <x v="705"/>
    <x v="2"/>
    <s v="CA"/>
    <s v="CAD"/>
    <n v="1485147540"/>
    <n v="1481951853"/>
    <b v="0"/>
    <n v="14"/>
    <b v="0"/>
    <s v="technology/wearables"/>
    <n v="16400"/>
    <x v="2"/>
    <x v="8"/>
    <x v="970"/>
    <x v="2"/>
  </r>
  <r>
    <n v="971"/>
    <s v="The Worlds First Smart Laser Collar for Cats. Lazer Kitty"/>
    <s v="Our amazing product is simple and sleek. Our laser system is USB rechargeable for hours of fun. Android / Apple App Controlled."/>
    <x v="57"/>
    <x v="706"/>
    <x v="2"/>
    <s v="US"/>
    <s v="USD"/>
    <n v="1433178060"/>
    <n v="1429290060"/>
    <b v="0"/>
    <n v="5"/>
    <b v="0"/>
    <s v="technology/wearables"/>
    <n v="4520"/>
    <x v="2"/>
    <x v="8"/>
    <x v="971"/>
    <x v="0"/>
  </r>
  <r>
    <n v="972"/>
    <s v="Android &amp; iPhone Magnetic Headphone and Earbud Cables!"/>
    <s v="Slackers Patent-Pending Magnetic Clip and Cable System, Amazing Sound, Durability and Value Can't Be Beat...AT ANY PRICE!!"/>
    <x v="22"/>
    <x v="707"/>
    <x v="2"/>
    <s v="US"/>
    <s v="USD"/>
    <n v="1409813940"/>
    <n v="1407271598"/>
    <b v="0"/>
    <n v="45"/>
    <b v="0"/>
    <s v="technology/wearables"/>
    <n v="15388.8889"/>
    <x v="2"/>
    <x v="8"/>
    <x v="972"/>
    <x v="3"/>
  </r>
  <r>
    <n v="973"/>
    <s v="The Worlds First Fitness Shirt with Resistance the RS-1."/>
    <s v="The RS-1 is one of the most innovative workout tools to hit the market ever.  A must have for anyone that enjoys new ways to get fit."/>
    <x v="22"/>
    <x v="708"/>
    <x v="2"/>
    <s v="US"/>
    <s v="USD"/>
    <n v="1447032093"/>
    <n v="1441844493"/>
    <b v="0"/>
    <n v="8"/>
    <b v="0"/>
    <s v="technology/wearables"/>
    <n v="5137.5"/>
    <x v="2"/>
    <x v="8"/>
    <x v="973"/>
    <x v="0"/>
  </r>
  <r>
    <n v="974"/>
    <s v="KneeJack"/>
    <s v="The device that allows those with artificial knees or arthritic knees to kneel down without putting pressure on their knees."/>
    <x v="63"/>
    <x v="668"/>
    <x v="2"/>
    <s v="US"/>
    <s v="USD"/>
    <n v="1458925156"/>
    <n v="1456336756"/>
    <b v="0"/>
    <n v="3"/>
    <b v="0"/>
    <s v="technology/wearables"/>
    <n v="9333.3333000000002"/>
    <x v="2"/>
    <x v="8"/>
    <x v="974"/>
    <x v="2"/>
  </r>
  <r>
    <n v="975"/>
    <s v="Garstin Luxury Stainless Steel Case for the Apple Watch"/>
    <s v="Horologic5 creates a case for the Apple Watch that reflects true luxury &amp; style. Check out the Garstin Luxury Case in 38mm/42mm"/>
    <x v="57"/>
    <x v="709"/>
    <x v="2"/>
    <s v="US"/>
    <s v="USD"/>
    <n v="1467132185"/>
    <n v="1461948185"/>
    <b v="0"/>
    <n v="24"/>
    <b v="0"/>
    <s v="technology/wearables"/>
    <n v="10862.5"/>
    <x v="2"/>
    <x v="8"/>
    <x v="975"/>
    <x v="2"/>
  </r>
  <r>
    <n v="976"/>
    <s v="Cinnamon II The Ultimate Retro Smartwatch"/>
    <s v="The Cinnamon II is an AppleÂ® ][ compatible wrist watch. Featuring 32k of memory and a 1 Mhz cpu. It's the ultimate in geek fashion."/>
    <x v="60"/>
    <x v="710"/>
    <x v="2"/>
    <s v="AU"/>
    <s v="AUD"/>
    <n v="1439515497"/>
    <n v="1435627497"/>
    <b v="0"/>
    <n v="18"/>
    <b v="0"/>
    <s v="technology/wearables"/>
    <n v="16050"/>
    <x v="2"/>
    <x v="8"/>
    <x v="976"/>
    <x v="0"/>
  </r>
  <r>
    <n v="977"/>
    <s v="S2SA - Sport to Strap Adapter for Samsung Gear S2 Sport (3G)"/>
    <s v="The unique adapter to apply standard watch straps at your Samsung Gear S2 Sport and Sport 3G! Small, functional and handsome."/>
    <x v="200"/>
    <x v="711"/>
    <x v="2"/>
    <s v="AT"/>
    <s v="EUR"/>
    <n v="1456094197"/>
    <n v="1453502197"/>
    <b v="0"/>
    <n v="12"/>
    <b v="0"/>
    <s v="technology/wearables"/>
    <n v="7575"/>
    <x v="2"/>
    <x v="8"/>
    <x v="977"/>
    <x v="2"/>
  </r>
  <r>
    <n v="978"/>
    <s v="hidn tempo - a wearable stress coach"/>
    <s v="hidn tempo is an intelligent watch band that allows you to monitor your stress and manage it anywhere, anytime."/>
    <x v="201"/>
    <x v="712"/>
    <x v="2"/>
    <s v="SE"/>
    <s v="SEK"/>
    <n v="1456385101"/>
    <n v="1453793101"/>
    <b v="0"/>
    <n v="123"/>
    <b v="0"/>
    <s v="technology/wearables"/>
    <n v="79083.739799999996"/>
    <x v="2"/>
    <x v="8"/>
    <x v="978"/>
    <x v="2"/>
  </r>
  <r>
    <n v="979"/>
    <s v="Trequant - First Wearable for Tremors"/>
    <s v="Trequant is specifically designed for people with tremors. It helps them to track and analyse their tremors for better understanding."/>
    <x v="19"/>
    <x v="713"/>
    <x v="2"/>
    <s v="US"/>
    <s v="USD"/>
    <n v="1466449140"/>
    <n v="1463392828"/>
    <b v="0"/>
    <n v="96"/>
    <b v="0"/>
    <s v="technology/wearables"/>
    <n v="30193.916700000002"/>
    <x v="2"/>
    <x v="8"/>
    <x v="979"/>
    <x v="2"/>
  </r>
  <r>
    <n v="980"/>
    <s v="Jayster Wallet - Find your stuff using Bluetooth Technology."/>
    <s v="Jayster devices and Jayster app both use Bluetooth Smart technology to provide the most user-friendly system for finding lost valuables"/>
    <x v="3"/>
    <x v="714"/>
    <x v="2"/>
    <s v="US"/>
    <s v="USD"/>
    <n v="1417387322"/>
    <n v="1413495722"/>
    <b v="0"/>
    <n v="31"/>
    <b v="0"/>
    <s v="technology/wearables"/>
    <n v="4793.5483999999997"/>
    <x v="2"/>
    <x v="8"/>
    <x v="980"/>
    <x v="3"/>
  </r>
  <r>
    <n v="981"/>
    <s v="Tabla AEIOU One Handed Two Handed Keyboard Development Kit"/>
    <s v="Tabla Alpha-Num AEIOU Universal Remote &amp; Keyboard + Control. Multi platform wireless use anywhere wearable invisibles development kit."/>
    <x v="150"/>
    <x v="143"/>
    <x v="2"/>
    <s v="US"/>
    <s v="USD"/>
    <n v="1407624222"/>
    <n v="1405032222"/>
    <b v="0"/>
    <n v="4"/>
    <b v="0"/>
    <s v="technology/wearables"/>
    <n v="275"/>
    <x v="2"/>
    <x v="8"/>
    <x v="981"/>
    <x v="3"/>
  </r>
  <r>
    <n v="982"/>
    <s v="Smart 2-in-1 I-PHONE HANDLE/WALLETtm"/>
    <s v="revolutonary ultra-slim 2-in-1 Smart  2-in-1 I-PHONE handle/WALLETtm with 360 rotatiion"/>
    <x v="178"/>
    <x v="158"/>
    <x v="2"/>
    <s v="US"/>
    <s v="USD"/>
    <n v="1475431486"/>
    <n v="1472839486"/>
    <b v="0"/>
    <n v="3"/>
    <b v="0"/>
    <s v="technology/wearables"/>
    <n v="100"/>
    <x v="2"/>
    <x v="8"/>
    <x v="982"/>
    <x v="2"/>
  </r>
  <r>
    <n v="983"/>
    <s v="Wendu: Control your Climate, Wear the Future"/>
    <s v="Our t-shirt maintains steady temperatures through hot and cold focal points capable of reaching a 36ÂºF/20ÂºC range in under 2 minutes!"/>
    <x v="202"/>
    <x v="715"/>
    <x v="2"/>
    <s v="ES"/>
    <s v="EUR"/>
    <n v="1471985640"/>
    <n v="1469289685"/>
    <b v="0"/>
    <n v="179"/>
    <b v="0"/>
    <s v="technology/wearables"/>
    <n v="17179.329600000001"/>
    <x v="2"/>
    <x v="8"/>
    <x v="983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x v="3"/>
    <x v="437"/>
    <x v="2"/>
    <s v="US"/>
    <s v="USD"/>
    <n v="1427507208"/>
    <n v="1424918808"/>
    <b v="0"/>
    <n v="3"/>
    <b v="0"/>
    <s v="technology/wearables"/>
    <n v="3533.3332999999998"/>
    <x v="2"/>
    <x v="8"/>
    <x v="984"/>
    <x v="0"/>
  </r>
  <r>
    <n v="985"/>
    <s v="Cardiglow : Fitness Tracker and Biofeedback Device"/>
    <s v="Make your heart shine and watch it work! Cardiglow tracks improvements, times intervals and translates heart rate into color."/>
    <x v="11"/>
    <x v="716"/>
    <x v="2"/>
    <s v="DE"/>
    <s v="EUR"/>
    <n v="1451602800"/>
    <n v="1449011610"/>
    <b v="0"/>
    <n v="23"/>
    <b v="0"/>
    <s v="technology/wearables"/>
    <n v="8208.6957000000002"/>
    <x v="2"/>
    <x v="8"/>
    <x v="985"/>
    <x v="0"/>
  </r>
  <r>
    <n v="986"/>
    <s v="EMBER wear Ski and Snow Sport Heated Gloves and Mittens"/>
    <s v="Amazing heated snow sport gloves; synonymous with quality, fusing innovative heat technology, style, functionality &amp; unique design."/>
    <x v="22"/>
    <x v="567"/>
    <x v="2"/>
    <s v="GB"/>
    <s v="GBP"/>
    <n v="1452384000"/>
    <n v="1447698300"/>
    <b v="0"/>
    <n v="23"/>
    <b v="0"/>
    <s v="technology/wearables"/>
    <n v="11086.9565"/>
    <x v="2"/>
    <x v="8"/>
    <x v="986"/>
    <x v="0"/>
  </r>
  <r>
    <n v="987"/>
    <s v="Kidswatcher"/>
    <s v="Always know where your precious children are. Let them explore the world freely and in a secure way by using the Kidswatcher."/>
    <x v="63"/>
    <x v="717"/>
    <x v="2"/>
    <s v="NL"/>
    <s v="EUR"/>
    <n v="1403507050"/>
    <n v="1400051050"/>
    <b v="0"/>
    <n v="41"/>
    <b v="0"/>
    <s v="technology/wearables"/>
    <n v="16121.9512"/>
    <x v="2"/>
    <x v="8"/>
    <x v="987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x v="10"/>
    <x v="117"/>
    <x v="2"/>
    <s v="IT"/>
    <s v="EUR"/>
    <n v="1475310825"/>
    <n v="1472718825"/>
    <b v="0"/>
    <n v="0"/>
    <b v="0"/>
    <s v="technology/wearables"/>
    <n v="0"/>
    <x v="2"/>
    <x v="8"/>
    <x v="988"/>
    <x v="2"/>
  </r>
  <r>
    <n v="989"/>
    <s v="Power Rope"/>
    <s v="The most useful phone charger you will ever buy"/>
    <x v="3"/>
    <x v="718"/>
    <x v="2"/>
    <s v="US"/>
    <s v="USD"/>
    <n v="1475101495"/>
    <n v="1472509495"/>
    <b v="0"/>
    <n v="32"/>
    <b v="0"/>
    <s v="technology/wearables"/>
    <n v="5240.625"/>
    <x v="2"/>
    <x v="8"/>
    <x v="989"/>
    <x v="2"/>
  </r>
  <r>
    <n v="990"/>
    <s v="The HotSeat child safety carseat with temperature alarm"/>
    <s v="The revolutionized carseat, where no child will be left alone in a hot vehicle ever again. This alarm will save multiple babie's lives."/>
    <x v="31"/>
    <x v="375"/>
    <x v="2"/>
    <s v="US"/>
    <s v="USD"/>
    <n v="1409770164"/>
    <n v="1407178164"/>
    <b v="0"/>
    <n v="2"/>
    <b v="0"/>
    <s v="technology/wearables"/>
    <n v="1300"/>
    <x v="2"/>
    <x v="8"/>
    <x v="990"/>
    <x v="3"/>
  </r>
  <r>
    <n v="991"/>
    <s v="Russell &amp; Sons Watches"/>
    <s v="Russell &amp; Sons Watches_x000a__x000a_RS Watches is a business that provides quality watches at an affordable price. RS Watches was created with th"/>
    <x v="10"/>
    <x v="719"/>
    <x v="2"/>
    <s v="GB"/>
    <s v="GBP"/>
    <n v="1468349460"/>
    <n v="1466186988"/>
    <b v="0"/>
    <n v="7"/>
    <b v="0"/>
    <s v="technology/wearables"/>
    <n v="3028.5713999999998"/>
    <x v="2"/>
    <x v="8"/>
    <x v="991"/>
    <x v="2"/>
  </r>
  <r>
    <n v="992"/>
    <s v="WairConditioning"/>
    <s v="The HOTTEST and COOLEST thing yet! WairConditioning... an entirely new level of comfortability!"/>
    <x v="57"/>
    <x v="720"/>
    <x v="2"/>
    <s v="US"/>
    <s v="USD"/>
    <n v="1462655519"/>
    <n v="1457475119"/>
    <b v="0"/>
    <n v="4"/>
    <b v="0"/>
    <s v="technology/wearables"/>
    <n v="11675"/>
    <x v="2"/>
    <x v="8"/>
    <x v="992"/>
    <x v="2"/>
  </r>
  <r>
    <n v="993"/>
    <s v="iLumaware Shield TL - Radar technology for bicycle"/>
    <s v="Shield TL is a tail light for a bicycle w/ radar technology. It makes you more visible to cars and drivers at a greater distance."/>
    <x v="54"/>
    <x v="721"/>
    <x v="2"/>
    <s v="US"/>
    <s v="USD"/>
    <n v="1478926800"/>
    <n v="1476054568"/>
    <b v="0"/>
    <n v="196"/>
    <b v="0"/>
    <s v="technology/wearables"/>
    <n v="8959.6939000000002"/>
    <x v="2"/>
    <x v="8"/>
    <x v="993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x v="61"/>
    <x v="722"/>
    <x v="2"/>
    <s v="US"/>
    <s v="USD"/>
    <n v="1417388340"/>
    <n v="1412835530"/>
    <b v="0"/>
    <n v="11"/>
    <b v="0"/>
    <s v="technology/wearables"/>
    <n v="42445.4545"/>
    <x v="2"/>
    <x v="8"/>
    <x v="994"/>
    <x v="3"/>
  </r>
  <r>
    <n v="995"/>
    <s v="DAZLN: NFC Nails that Light Up Holiday Parties!"/>
    <s v="DAZLN nails light up near NFC devices like your mobile phone. If you're tired of receiving or gifting the same old thing look here!"/>
    <x v="3"/>
    <x v="723"/>
    <x v="2"/>
    <s v="US"/>
    <s v="USD"/>
    <n v="1417276800"/>
    <n v="1415140480"/>
    <b v="0"/>
    <n v="9"/>
    <b v="0"/>
    <s v="technology/wearables"/>
    <n v="8066.6666999999998"/>
    <x v="2"/>
    <x v="8"/>
    <x v="995"/>
    <x v="3"/>
  </r>
  <r>
    <n v="996"/>
    <s v="Social behavior in technical communities"/>
    <s v="Study the behaviour of technical communities by tracking their movement  through wearables"/>
    <x v="23"/>
    <x v="654"/>
    <x v="2"/>
    <s v="US"/>
    <s v="USD"/>
    <n v="1406474820"/>
    <n v="1403902060"/>
    <b v="0"/>
    <n v="5"/>
    <b v="0"/>
    <s v="technology/wearables"/>
    <n v="1300"/>
    <x v="2"/>
    <x v="8"/>
    <x v="996"/>
    <x v="3"/>
  </r>
  <r>
    <n v="997"/>
    <s v="iPhanny"/>
    <s v="The iPhanny keeps your iPhone 6 safe from bending in those dangerous pants pockets."/>
    <x v="10"/>
    <x v="654"/>
    <x v="2"/>
    <s v="US"/>
    <s v="USD"/>
    <n v="1417145297"/>
    <n v="1414549697"/>
    <b v="0"/>
    <n v="8"/>
    <b v="0"/>
    <s v="technology/wearables"/>
    <n v="812.5"/>
    <x v="2"/>
    <x v="8"/>
    <x v="997"/>
    <x v="3"/>
  </r>
  <r>
    <n v="998"/>
    <s v="Ollinfit: The Wearable Personal Trainer"/>
    <s v="Ollinfit is the first wearable fitness trainer with 3 sensors for superior accuracy, feedback and results."/>
    <x v="127"/>
    <x v="724"/>
    <x v="2"/>
    <s v="CA"/>
    <s v="CAD"/>
    <n v="1447909401"/>
    <n v="1444017801"/>
    <b v="0"/>
    <n v="229"/>
    <b v="0"/>
    <s v="technology/wearables"/>
    <n v="15342.7948"/>
    <x v="2"/>
    <x v="8"/>
    <x v="998"/>
    <x v="0"/>
  </r>
  <r>
    <n v="999"/>
    <s v="Avid Watch: Multi-Sport Smart Watch with Activity Tracking"/>
    <s v="Built in running, cycling, pedometer, and golf features for the edge you need to perform at your very best!"/>
    <x v="60"/>
    <x v="725"/>
    <x v="2"/>
    <s v="CA"/>
    <s v="CAD"/>
    <n v="1415865720"/>
    <n v="1413270690"/>
    <b v="0"/>
    <n v="40"/>
    <b v="0"/>
    <s v="technology/wearables"/>
    <n v="29207.5"/>
    <x v="2"/>
    <x v="8"/>
    <x v="999"/>
    <x v="3"/>
  </r>
  <r>
    <n v="1000"/>
    <s v="Ristola Plongeur/UTC 300 Meter COSC/ISO Diver (Canceled)"/>
    <s v="Ristola watches made in La Chaux de-Fonds, Switzerland. A new brand of COSC and ISO Certified Professional watches."/>
    <x v="203"/>
    <x v="726"/>
    <x v="1"/>
    <s v="US"/>
    <s v="USD"/>
    <n v="1489537560"/>
    <n v="1484357160"/>
    <b v="0"/>
    <n v="6"/>
    <b v="0"/>
    <s v="technology/wearables"/>
    <n v="330400"/>
    <x v="2"/>
    <x v="8"/>
    <x v="10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x v="10"/>
    <x v="107"/>
    <x v="1"/>
    <s v="GB"/>
    <s v="GBP"/>
    <n v="1485796613"/>
    <n v="1481908613"/>
    <b v="0"/>
    <n v="4"/>
    <b v="0"/>
    <s v="technology/wearables"/>
    <n v="130000"/>
    <x v="2"/>
    <x v="8"/>
    <x v="1001"/>
    <x v="2"/>
  </r>
  <r>
    <n v="1002"/>
    <s v="Lokett: Customizable Smartphone Memory Necklace (Canceled)"/>
    <s v="A modern day locket that uses NFC technology to link your precious photos, videos, apps, and more. Choose our design or submit yours."/>
    <x v="204"/>
    <x v="727"/>
    <x v="1"/>
    <s v="US"/>
    <s v="USD"/>
    <n v="1450331940"/>
    <n v="1447777514"/>
    <b v="0"/>
    <n v="22"/>
    <b v="0"/>
    <s v="technology/wearables"/>
    <n v="13454.5455"/>
    <x v="2"/>
    <x v="8"/>
    <x v="1002"/>
    <x v="0"/>
  </r>
  <r>
    <n v="1003"/>
    <s v="Fashion loves Technology: Lamour, the connected heating shoe (Canceled)"/>
    <s v="Connected, heating, premium quality and comfortable leather sneakers - hand-crafted in France."/>
    <x v="22"/>
    <x v="728"/>
    <x v="1"/>
    <s v="FR"/>
    <s v="EUR"/>
    <n v="1489680061"/>
    <n v="1487091661"/>
    <b v="0"/>
    <n v="15"/>
    <b v="0"/>
    <s v="technology/wearables"/>
    <n v="21406.666700000002"/>
    <x v="2"/>
    <x v="8"/>
    <x v="1003"/>
    <x v="1"/>
  </r>
  <r>
    <n v="1004"/>
    <s v="AllerGuarder: Bluetooth wristband helps food-allergy kids"/>
    <s v="Harnessing wearable technology as a powerful defense for food-allergy children."/>
    <x v="31"/>
    <x v="729"/>
    <x v="1"/>
    <s v="US"/>
    <s v="USD"/>
    <n v="1455814827"/>
    <n v="1453222827"/>
    <b v="0"/>
    <n v="95"/>
    <b v="0"/>
    <s v="technology/wearables"/>
    <n v="21633.6842"/>
    <x v="2"/>
    <x v="8"/>
    <x v="1004"/>
    <x v="2"/>
  </r>
  <r>
    <n v="1005"/>
    <s v="Forcite Alpine - World's First smart helmet for snow sports"/>
    <s v="The Forcite Alpine helmet records 4K footage and keeps you connected all in one sleek design."/>
    <x v="61"/>
    <x v="730"/>
    <x v="1"/>
    <s v="US"/>
    <s v="USD"/>
    <n v="1446217183"/>
    <n v="1443538783"/>
    <b v="0"/>
    <n v="161"/>
    <b v="0"/>
    <s v="technology/wearables"/>
    <n v="93231.055900000007"/>
    <x v="2"/>
    <x v="8"/>
    <x v="1005"/>
    <x v="0"/>
  </r>
  <r>
    <n v="1006"/>
    <s v="SnuG Watchbands for Moto360 smartwatch (Canceled)"/>
    <s v="Sweat resistant, colorful, durable, CUSTOMIZABLE, watch bands &amp; protector bands that fit the Moto360 smartwatch."/>
    <x v="23"/>
    <x v="731"/>
    <x v="1"/>
    <s v="US"/>
    <s v="USD"/>
    <n v="1418368260"/>
    <n v="1417654672"/>
    <b v="0"/>
    <n v="8"/>
    <b v="0"/>
    <s v="technology/wearables"/>
    <n v="2925"/>
    <x v="2"/>
    <x v="8"/>
    <x v="1006"/>
    <x v="3"/>
  </r>
  <r>
    <n v="1007"/>
    <s v="SMART Knee Sleeve that Recommends Rest (Canceled)"/>
    <s v="Our knee sleeve monitors your muscles and recommends rest time (on a mobile app) when it detects overexertion!"/>
    <x v="11"/>
    <x v="732"/>
    <x v="1"/>
    <s v="US"/>
    <s v="USD"/>
    <n v="1481727623"/>
    <n v="1478095223"/>
    <b v="0"/>
    <n v="76"/>
    <b v="0"/>
    <s v="technology/wearables"/>
    <n v="17494.736799999999"/>
    <x v="2"/>
    <x v="8"/>
    <x v="1007"/>
    <x v="2"/>
  </r>
  <r>
    <n v="1008"/>
    <s v="Miclop - Tu cabina profesional portÃ¡til (Canceled)"/>
    <s v="MICLOP es una cabina portable impresa en 3D protegida en el interior con espuma acÃºstica, reduce el ruido ambiental o rebote de sonido."/>
    <x v="205"/>
    <x v="156"/>
    <x v="1"/>
    <s v="MX"/>
    <s v="MXN"/>
    <n v="1482953115"/>
    <n v="1480361115"/>
    <b v="0"/>
    <n v="1"/>
    <b v="0"/>
    <s v="technology/wearables"/>
    <n v="25000"/>
    <x v="2"/>
    <x v="8"/>
    <x v="1008"/>
    <x v="2"/>
  </r>
  <r>
    <n v="1009"/>
    <s v="R-CON: Run Faster, Run Longer (Canceled)"/>
    <s v="R-CON is a wearable that measures running form. Instantly know when your form is breaking down and when you are running your strongest."/>
    <x v="63"/>
    <x v="733"/>
    <x v="1"/>
    <s v="US"/>
    <s v="USD"/>
    <n v="1466346646"/>
    <n v="1463754646"/>
    <b v="0"/>
    <n v="101"/>
    <b v="0"/>
    <s v="technology/wearables"/>
    <n v="6500"/>
    <x v="2"/>
    <x v="8"/>
    <x v="1009"/>
    <x v="2"/>
  </r>
  <r>
    <n v="1010"/>
    <s v="RISTMATEÂ®, smartphone wrist dock and much more. (Canceled)"/>
    <s v="A beautiful biometric smartphone wrist dock, features a revolutionary reusable adhesive; 3 position phone stand and multi-purpose tool."/>
    <x v="206"/>
    <x v="734"/>
    <x v="1"/>
    <s v="US"/>
    <s v="USD"/>
    <n v="1473044340"/>
    <n v="1468180462"/>
    <b v="0"/>
    <n v="4"/>
    <b v="0"/>
    <s v="technology/wearables"/>
    <n v="5500"/>
    <x v="2"/>
    <x v="8"/>
    <x v="1010"/>
    <x v="2"/>
  </r>
  <r>
    <n v="1011"/>
    <s v="StreetskatePRO's  Knee, Shin, &amp; Ankle pad compression sleeve"/>
    <s v="The first action sports training sleeve/leg protector of its kind to offer an unduplicated level of targeted protection!"/>
    <x v="22"/>
    <x v="735"/>
    <x v="1"/>
    <s v="US"/>
    <s v="USD"/>
    <n v="1418938395"/>
    <n v="1415050395"/>
    <b v="0"/>
    <n v="1"/>
    <b v="0"/>
    <s v="technology/wearables"/>
    <n v="7500"/>
    <x v="2"/>
    <x v="8"/>
    <x v="1011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x v="10"/>
    <x v="736"/>
    <x v="1"/>
    <s v="US"/>
    <s v="USD"/>
    <n v="1485254052"/>
    <n v="1481366052"/>
    <b v="0"/>
    <n v="775"/>
    <b v="0"/>
    <s v="technology/wearables"/>
    <n v="138935.6194"/>
    <x v="2"/>
    <x v="8"/>
    <x v="1012"/>
    <x v="2"/>
  </r>
  <r>
    <n v="1013"/>
    <s v="Versa Prima: The First Portable And Wearable LED Strip"/>
    <s v="Versa Prima: The first portable and wearable LED strip that's controlled via Bluetooth. Designed to be versatile for your creativity."/>
    <x v="31"/>
    <x v="737"/>
    <x v="1"/>
    <s v="US"/>
    <s v="USD"/>
    <n v="1451419200"/>
    <n v="1449000056"/>
    <b v="0"/>
    <n v="90"/>
    <b v="0"/>
    <s v="technology/wearables"/>
    <n v="9591.1111000000001"/>
    <x v="2"/>
    <x v="8"/>
    <x v="1013"/>
    <x v="0"/>
  </r>
  <r>
    <n v="1014"/>
    <s v="CHEMION: The World's First Smart Glasses (Canceled)"/>
    <s v="CHEMION is an eyewear device that lets you show your creativity to the world."/>
    <x v="3"/>
    <x v="738"/>
    <x v="1"/>
    <s v="US"/>
    <s v="USD"/>
    <n v="1420070615"/>
    <n v="1415750615"/>
    <b v="0"/>
    <n v="16"/>
    <b v="0"/>
    <s v="technology/wearables"/>
    <n v="19125"/>
    <x v="2"/>
    <x v="8"/>
    <x v="1014"/>
    <x v="3"/>
  </r>
  <r>
    <n v="1015"/>
    <s v="SKIN - Wearable music remote control for your mobile phone"/>
    <s v="SKIN - The wearable music remote control which makes your fitness lifestyle a bit easier"/>
    <x v="7"/>
    <x v="739"/>
    <x v="1"/>
    <s v="CH"/>
    <s v="CHF"/>
    <n v="1448489095"/>
    <n v="1445893495"/>
    <b v="0"/>
    <n v="6"/>
    <b v="0"/>
    <s v="technology/wearables"/>
    <n v="4000"/>
    <x v="2"/>
    <x v="8"/>
    <x v="1015"/>
    <x v="0"/>
  </r>
  <r>
    <n v="1016"/>
    <s v="YEPZONâ„¢ FREEDOM: A Personal Safety Alarm w/Global Locator"/>
    <s v="Send an alert for help and find missing people, pets, and valuables with the touch of a button. Get yours today!"/>
    <x v="57"/>
    <x v="740"/>
    <x v="1"/>
    <s v="US"/>
    <s v="USD"/>
    <n v="1459992856"/>
    <n v="1456108456"/>
    <b v="0"/>
    <n v="38"/>
    <b v="0"/>
    <s v="technology/wearables"/>
    <n v="7478.9474"/>
    <x v="2"/>
    <x v="8"/>
    <x v="1016"/>
    <x v="2"/>
  </r>
  <r>
    <n v="1017"/>
    <s v="Elbee: Wireless in-ear headphones with smart features"/>
    <s v="Enjoy high-quality sound and the possibility to control your smartphone and apps using custom voice commands and head movements."/>
    <x v="65"/>
    <x v="741"/>
    <x v="1"/>
    <s v="US"/>
    <s v="USD"/>
    <n v="1448125935"/>
    <n v="1444666335"/>
    <b v="0"/>
    <n v="355"/>
    <b v="0"/>
    <s v="technology/wearables"/>
    <n v="16111.831"/>
    <x v="2"/>
    <x v="8"/>
    <x v="1017"/>
    <x v="0"/>
  </r>
  <r>
    <n v="1018"/>
    <s v="Owl (Canceled)"/>
    <s v="Owl is a fitness tracker along with an accompanying iOS app, that is both fun and interactive for children."/>
    <x v="22"/>
    <x v="742"/>
    <x v="1"/>
    <s v="US"/>
    <s v="USD"/>
    <n v="1468496933"/>
    <n v="1465904933"/>
    <b v="0"/>
    <n v="7"/>
    <b v="0"/>
    <s v="technology/wearables"/>
    <n v="8871.4285999999993"/>
    <x v="2"/>
    <x v="8"/>
    <x v="1018"/>
    <x v="2"/>
  </r>
  <r>
    <n v="1019"/>
    <s v="Tempi - The Smart Way to Monitor Temperature and Humidity"/>
    <s v="Tempi Is a Wearable Bluetooth Device That Gives Accurate Temperature and Humidity Readings."/>
    <x v="101"/>
    <x v="743"/>
    <x v="1"/>
    <s v="US"/>
    <s v="USD"/>
    <n v="1423092149"/>
    <n v="1420500149"/>
    <b v="0"/>
    <n v="400"/>
    <b v="0"/>
    <s v="technology/wearables"/>
    <n v="5325"/>
    <x v="2"/>
    <x v="8"/>
    <x v="1019"/>
    <x v="0"/>
  </r>
  <r>
    <n v="1020"/>
    <s v="Sleepwreck - Disasterpiece EP (Jump Drives!)"/>
    <s v="I've got an awesome new batch of tracks that I think you're going to Love. CDs? So 1990! I present to you... SLEEPWRECK JUMP DRIVES!"/>
    <x v="207"/>
    <x v="744"/>
    <x v="0"/>
    <s v="CA"/>
    <s v="CAD"/>
    <n v="1433206020"/>
    <n v="1430617209"/>
    <b v="0"/>
    <n v="30"/>
    <b v="1"/>
    <s v="music/electronic music"/>
    <n v="10620"/>
    <x v="4"/>
    <x v="15"/>
    <x v="1020"/>
    <x v="0"/>
  </r>
  <r>
    <n v="1021"/>
    <s v="Rick and Morty Album &amp; Music Video"/>
    <s v="Rick and Morty concept album written by Allie Goertz + music video directed by Paul B. Cummings!"/>
    <x v="9"/>
    <x v="745"/>
    <x v="0"/>
    <s v="US"/>
    <s v="USD"/>
    <n v="1445054400"/>
    <n v="1443074571"/>
    <b v="1"/>
    <n v="478"/>
    <b v="1"/>
    <s v="music/electronic music"/>
    <n v="2207.9728"/>
    <x v="4"/>
    <x v="15"/>
    <x v="1021"/>
    <x v="0"/>
  </r>
  <r>
    <n v="1022"/>
    <s v="Sammy Bananas - Bootlegs Vol. 2!!"/>
    <s v="Help get four new bootlegs onto vinyl in the second installment of my series!"/>
    <x v="13"/>
    <x v="746"/>
    <x v="0"/>
    <s v="US"/>
    <s v="USD"/>
    <n v="1431876677"/>
    <n v="1429284677"/>
    <b v="1"/>
    <n v="74"/>
    <b v="1"/>
    <s v="music/electronic music"/>
    <n v="3105.4054000000001"/>
    <x v="4"/>
    <x v="15"/>
    <x v="1022"/>
    <x v="0"/>
  </r>
  <r>
    <n v="1023"/>
    <s v="'Pathfinder' - a High Five Spaceship album"/>
    <s v="A collaborative, electronic journey helmed by producer Christopher Bingham and guitarist Carlos Montero."/>
    <x v="13"/>
    <x v="747"/>
    <x v="0"/>
    <s v="GB"/>
    <s v="GBP"/>
    <n v="1434837861"/>
    <n v="1432245861"/>
    <b v="0"/>
    <n v="131"/>
    <b v="1"/>
    <s v="music/electronic music"/>
    <n v="3620.6107000000002"/>
    <x v="4"/>
    <x v="15"/>
    <x v="1023"/>
    <x v="0"/>
  </r>
  <r>
    <n v="1024"/>
    <s v="The Last Art Fact Album Ever"/>
    <s v="Art Fact is a legendary Swedish synth pop act from the 80's. This album will contain updated remakes of their greatest songs."/>
    <x v="22"/>
    <x v="748"/>
    <x v="0"/>
    <s v="SE"/>
    <s v="SEK"/>
    <n v="1454248563"/>
    <n v="1451656563"/>
    <b v="1"/>
    <n v="61"/>
    <b v="1"/>
    <s v="music/electronic music"/>
    <n v="38897.623"/>
    <x v="4"/>
    <x v="15"/>
    <x v="1024"/>
    <x v="2"/>
  </r>
  <r>
    <n v="1025"/>
    <s v="[NUREN] The New Renaissance"/>
    <s v="Jake Kaufman and Jessie Seely present THE WORLD'S FIRST VIRTUAL REALITY ROCK OPERA."/>
    <x v="54"/>
    <x v="749"/>
    <x v="0"/>
    <s v="US"/>
    <s v="USD"/>
    <n v="1426532437"/>
    <n v="1423944037"/>
    <b v="1"/>
    <n v="1071"/>
    <b v="1"/>
    <s v="music/electronic music"/>
    <n v="7184.8571000000002"/>
    <x v="4"/>
    <x v="15"/>
    <x v="1025"/>
    <x v="0"/>
  </r>
  <r>
    <n v="1026"/>
    <s v="Changing Stations; London Underground Album Project"/>
    <s v="Changing Stations is an 11-track classical-contemporary album by Daniel Liam Glyn, based on the 11 main lines of the London Underground"/>
    <x v="39"/>
    <x v="750"/>
    <x v="0"/>
    <s v="GB"/>
    <s v="GBP"/>
    <n v="1459414016"/>
    <n v="1456480016"/>
    <b v="1"/>
    <n v="122"/>
    <b v="1"/>
    <s v="music/electronic music"/>
    <n v="5738.1803"/>
    <x v="4"/>
    <x v="15"/>
    <x v="1026"/>
    <x v="2"/>
  </r>
  <r>
    <n v="1027"/>
    <s v="The Seshen - Let's Take This Show on the Road!"/>
    <s v="We just toured the PNW to Vancouver, BC and back, we're ready for next level growth - a van, quality studio recordings &amp; stage visuals!"/>
    <x v="208"/>
    <x v="751"/>
    <x v="0"/>
    <s v="US"/>
    <s v="USD"/>
    <n v="1414025347"/>
    <n v="1411433347"/>
    <b v="1"/>
    <n v="111"/>
    <b v="1"/>
    <s v="music/electronic music"/>
    <n v="6966.6666999999998"/>
    <x v="4"/>
    <x v="15"/>
    <x v="1027"/>
    <x v="3"/>
  </r>
  <r>
    <n v="1028"/>
    <s v="BRAND NEW GUYVER ALBUM &quot;Alien on Earth&quot; + Extras"/>
    <s v="This will be the first album I have made in 9 years. It will be going back to my roots from 2002, and I aim to blow your socks off!"/>
    <x v="3"/>
    <x v="752"/>
    <x v="0"/>
    <s v="GB"/>
    <s v="GBP"/>
    <n v="1488830400"/>
    <n v="1484924605"/>
    <b v="1"/>
    <n v="255"/>
    <b v="1"/>
    <s v="music/electronic music"/>
    <n v="4598.8235000000004"/>
    <x v="4"/>
    <x v="15"/>
    <x v="1028"/>
    <x v="1"/>
  </r>
  <r>
    <n v="1029"/>
    <s v="StrobeHouse presents Valborg 2015"/>
    <s v="We want to recreate last years massive Valborgparty in Lund but this time even bigger!"/>
    <x v="3"/>
    <x v="753"/>
    <x v="0"/>
    <s v="SE"/>
    <s v="SEK"/>
    <n v="1428184740"/>
    <n v="1423501507"/>
    <b v="0"/>
    <n v="141"/>
    <b v="1"/>
    <s v="music/electronic music"/>
    <n v="7926.2411000000002"/>
    <x v="4"/>
    <x v="15"/>
    <x v="1029"/>
    <x v="0"/>
  </r>
  <r>
    <n v="1030"/>
    <s v="The Gothsicles - I FEEL SICLE"/>
    <s v="Help fund the latest Gothsicles mega-album, I FEEL SICLE!"/>
    <x v="13"/>
    <x v="754"/>
    <x v="0"/>
    <s v="US"/>
    <s v="USD"/>
    <n v="1473680149"/>
    <n v="1472470549"/>
    <b v="0"/>
    <n v="159"/>
    <b v="1"/>
    <s v="music/electronic music"/>
    <n v="4303.1446999999998"/>
    <x v="4"/>
    <x v="15"/>
    <x v="1030"/>
    <x v="2"/>
  </r>
  <r>
    <n v="1031"/>
    <s v="Liquid Diet's Double Life"/>
    <s v="Liquid Diet needs your support to release our new full-length album! Help us create electrifying music videos to showcase our singles!"/>
    <x v="3"/>
    <x v="755"/>
    <x v="0"/>
    <s v="US"/>
    <s v="USD"/>
    <n v="1450290010"/>
    <n v="1447698010"/>
    <b v="0"/>
    <n v="99"/>
    <b v="1"/>
    <s v="music/electronic music"/>
    <n v="10848.4848"/>
    <x v="4"/>
    <x v="15"/>
    <x v="1031"/>
    <x v="0"/>
  </r>
  <r>
    <n v="1032"/>
    <s v="Phantom Ship / Coastal (Album Preorder)"/>
    <s v="Ideal for living rooms and open spaces."/>
    <x v="105"/>
    <x v="756"/>
    <x v="0"/>
    <s v="US"/>
    <s v="USD"/>
    <n v="1466697625"/>
    <n v="1464105625"/>
    <b v="0"/>
    <n v="96"/>
    <b v="1"/>
    <s v="music/electronic music"/>
    <n v="6102.9583000000002"/>
    <x v="4"/>
    <x v="15"/>
    <x v="1032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x v="209"/>
    <x v="432"/>
    <x v="0"/>
    <s v="GB"/>
    <s v="GBP"/>
    <n v="1481564080"/>
    <n v="1479144880"/>
    <b v="0"/>
    <n v="27"/>
    <b v="1"/>
    <s v="music/electronic music"/>
    <n v="5059.2592999999997"/>
    <x v="4"/>
    <x v="15"/>
    <x v="1033"/>
    <x v="2"/>
  </r>
  <r>
    <n v="1034"/>
    <s v="American Pixels - a Game Music Tribute Album by Mazedude"/>
    <s v="Mazedude presents an arranged album of game music, honoring American composers and featuring several guest performers"/>
    <x v="10"/>
    <x v="757"/>
    <x v="0"/>
    <s v="US"/>
    <s v="USD"/>
    <n v="1470369540"/>
    <n v="1467604804"/>
    <b v="0"/>
    <n v="166"/>
    <b v="1"/>
    <s v="music/electronic music"/>
    <n v="3915.7168999999999"/>
    <x v="4"/>
    <x v="15"/>
    <x v="1034"/>
    <x v="2"/>
  </r>
  <r>
    <n v="1035"/>
    <s v="Sharaz &quot;Project Nintendo&quot; Collector Edition 2x12&quot; Vinyl"/>
    <s v="Project Nintendo. A big honkin' game cartridge sleeve and two awesome 12&quot; breakbeat vinyl records and a POSTER inside!"/>
    <x v="210"/>
    <x v="758"/>
    <x v="0"/>
    <s v="US"/>
    <s v="USD"/>
    <n v="1423668220"/>
    <n v="1421076220"/>
    <b v="0"/>
    <n v="76"/>
    <b v="1"/>
    <s v="music/electronic music"/>
    <n v="6515.7894999999999"/>
    <x v="4"/>
    <x v="15"/>
    <x v="1035"/>
    <x v="0"/>
  </r>
  <r>
    <n v="1036"/>
    <s v="Bring Kyrstyn's Album to Life!"/>
    <s v="Help this Soulful &amp; Cinematic Glitch-Pop Songwriter Bring her Music to the World!  (And your Ears:)"/>
    <x v="37"/>
    <x v="759"/>
    <x v="0"/>
    <s v="US"/>
    <s v="USD"/>
    <n v="1357545600"/>
    <n v="1354790790"/>
    <b v="0"/>
    <n v="211"/>
    <b v="1"/>
    <s v="music/electronic music"/>
    <n v="2396.3128000000002"/>
    <x v="4"/>
    <x v="15"/>
    <x v="1036"/>
    <x v="5"/>
  </r>
  <r>
    <n v="1037"/>
    <s v="Lemonymous 10th Anniversary Album Re-Release"/>
    <s v="A Special 10th Anniversary Re-Release of Ender Bowen's third album, LEMONYMOUS, with a companion CD of alternate takes and remixes."/>
    <x v="28"/>
    <x v="760"/>
    <x v="0"/>
    <s v="US"/>
    <s v="USD"/>
    <n v="1431925200"/>
    <n v="1429991062"/>
    <b v="0"/>
    <n v="21"/>
    <b v="1"/>
    <s v="music/electronic music"/>
    <n v="4861.9048000000003"/>
    <x v="4"/>
    <x v="15"/>
    <x v="1037"/>
    <x v="0"/>
  </r>
  <r>
    <n v="1038"/>
    <s v="Last of the Lost Boys: New Music from Matthew Blake"/>
    <s v="My first solo record in 10 years. Six new electronic/synthpop songs PLUS an acoustic version of the album you can only get here."/>
    <x v="15"/>
    <x v="761"/>
    <x v="0"/>
    <s v="US"/>
    <s v="USD"/>
    <n v="1458362023"/>
    <n v="1455773623"/>
    <b v="0"/>
    <n v="61"/>
    <b v="1"/>
    <s v="music/electronic music"/>
    <n v="3573.7705000000001"/>
    <x v="4"/>
    <x v="15"/>
    <x v="1038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x v="2"/>
    <x v="762"/>
    <x v="0"/>
    <s v="US"/>
    <s v="USD"/>
    <n v="1481615940"/>
    <n v="1479436646"/>
    <b v="0"/>
    <n v="30"/>
    <b v="1"/>
    <s v="music/electronic music"/>
    <n v="2136.6667000000002"/>
    <x v="4"/>
    <x v="15"/>
    <x v="1039"/>
    <x v="2"/>
  </r>
  <r>
    <n v="1040"/>
    <s v="Broadcasts to Promote Human Freedom in South Florida"/>
    <s v="We produce radio broadcasts and live streams that promote the value of human freedom, reason, individual rights &amp; free markets."/>
    <x v="94"/>
    <x v="156"/>
    <x v="1"/>
    <s v="US"/>
    <s v="USD"/>
    <n v="1472317209"/>
    <n v="1469725209"/>
    <b v="0"/>
    <n v="1"/>
    <b v="0"/>
    <s v="journalism/audio"/>
    <n v="25000"/>
    <x v="5"/>
    <x v="16"/>
    <x v="1040"/>
    <x v="2"/>
  </r>
  <r>
    <n v="1041"/>
    <s v="Industry Success Project (Canceled)"/>
    <s v="I am trying to document what it is like to plunge head first into the music/audio industry as an intern."/>
    <x v="45"/>
    <x v="117"/>
    <x v="1"/>
    <s v="US"/>
    <s v="USD"/>
    <n v="1406769992"/>
    <n v="1405041992"/>
    <b v="0"/>
    <n v="0"/>
    <b v="0"/>
    <s v="journalism/audio"/>
    <n v="0"/>
    <x v="5"/>
    <x v="16"/>
    <x v="1041"/>
    <x v="3"/>
  </r>
  <r>
    <n v="1042"/>
    <s v="Ben's Top 5 podcast (Canceled)"/>
    <s v="Hello! I'm Ben and I have been wanting to start a podcast for a while. I am looking to kickstart the process and get into the game!"/>
    <x v="81"/>
    <x v="115"/>
    <x v="1"/>
    <s v="US"/>
    <s v="USD"/>
    <n v="1410516000"/>
    <n v="1406824948"/>
    <b v="0"/>
    <n v="1"/>
    <b v="0"/>
    <s v="journalism/audio"/>
    <n v="1000"/>
    <x v="5"/>
    <x v="16"/>
    <x v="1042"/>
    <x v="3"/>
  </r>
  <r>
    <n v="1043"/>
    <s v="Printing TONE Audio 10th Anniversary Edition! (Canceled)"/>
    <s v="We're seeking funding for a special 10th Anniversary PRINT EDITION! Receive your own copy for only $8"/>
    <x v="57"/>
    <x v="763"/>
    <x v="1"/>
    <s v="US"/>
    <s v="USD"/>
    <n v="1432101855"/>
    <n v="1429509855"/>
    <b v="0"/>
    <n v="292"/>
    <b v="0"/>
    <s v="journalism/audio"/>
    <n v="2923.6300999999999"/>
    <x v="5"/>
    <x v="16"/>
    <x v="1043"/>
    <x v="0"/>
  </r>
  <r>
    <n v="1044"/>
    <s v="Podcast for fun! (Canceled)"/>
    <s v="Hi. I'm looking to raise some funds to get some microphones, some interfaces to hook XLR to my iPad/iPhone/iMac. Plus some other stuff."/>
    <x v="39"/>
    <x v="360"/>
    <x v="1"/>
    <s v="US"/>
    <s v="USD"/>
    <n v="1425587220"/>
    <n v="1420668801"/>
    <b v="0"/>
    <n v="2"/>
    <b v="0"/>
    <s v="journalism/audio"/>
    <n v="300"/>
    <x v="5"/>
    <x v="16"/>
    <x v="1044"/>
    <x v="0"/>
  </r>
  <r>
    <n v="1045"/>
    <s v="In Case Of Emergency (Canceled)"/>
    <s v="In Case Of Emergency is a radio talk show for preppers, beginning preppers, and with preparedness in mind."/>
    <x v="3"/>
    <x v="764"/>
    <x v="1"/>
    <s v="US"/>
    <s v="USD"/>
    <n v="1408827550"/>
    <n v="1406235550"/>
    <b v="0"/>
    <n v="8"/>
    <b v="0"/>
    <s v="journalism/audio"/>
    <n v="3325"/>
    <x v="5"/>
    <x v="16"/>
    <x v="1045"/>
    <x v="3"/>
  </r>
  <r>
    <n v="1046"/>
    <s v="All Things Horses Podcast (Canceled)"/>
    <s v="All Things Horses is slowly becoming the greatest podcast on the internet and we are looking to upgrade the studio and software."/>
    <x v="9"/>
    <x v="117"/>
    <x v="1"/>
    <s v="DE"/>
    <s v="EUR"/>
    <n v="1451161560"/>
    <n v="1447273560"/>
    <b v="0"/>
    <n v="0"/>
    <b v="0"/>
    <s v="journalism/audio"/>
    <n v="0"/>
    <x v="5"/>
    <x v="16"/>
    <x v="1046"/>
    <x v="0"/>
  </r>
  <r>
    <n v="1047"/>
    <s v="Start a New Podcast (Canceled)"/>
    <s v="I wish to start a new podcast called Voices of Texas, and I want to interview interesting people of Texas each week."/>
    <x v="13"/>
    <x v="116"/>
    <x v="1"/>
    <s v="US"/>
    <s v="USD"/>
    <n v="1415219915"/>
    <n v="1412624315"/>
    <b v="0"/>
    <n v="1"/>
    <b v="0"/>
    <s v="journalism/audio"/>
    <n v="100"/>
    <x v="5"/>
    <x v="16"/>
    <x v="1047"/>
    <x v="3"/>
  </r>
  <r>
    <n v="1048"/>
    <s v="#MYLifeMatters Radio Show &amp; Podcast (Canceled)"/>
    <s v="#MyLifeMatters features compelling stories of students &amp; young adults who overcame challenges to take ownership of their lives."/>
    <x v="36"/>
    <x v="719"/>
    <x v="1"/>
    <s v="US"/>
    <s v="USD"/>
    <n v="1474766189"/>
    <n v="1471310189"/>
    <b v="0"/>
    <n v="4"/>
    <b v="0"/>
    <s v="journalism/audio"/>
    <n v="5300"/>
    <x v="5"/>
    <x v="16"/>
    <x v="1048"/>
    <x v="2"/>
  </r>
  <r>
    <n v="1049"/>
    <s v="J1 (Canceled)"/>
    <s v="------"/>
    <x v="14"/>
    <x v="117"/>
    <x v="1"/>
    <s v="US"/>
    <s v="USD"/>
    <n v="1455272445"/>
    <n v="1452680445"/>
    <b v="0"/>
    <n v="0"/>
    <b v="0"/>
    <s v="journalism/audio"/>
    <n v="0"/>
    <x v="5"/>
    <x v="16"/>
    <x v="1049"/>
    <x v="2"/>
  </r>
  <r>
    <n v="1050"/>
    <s v="The (Secular) Barbershop Podcast (Canceled)"/>
    <s v="Secularism is on the rise and I hear you.Talk to me."/>
    <x v="30"/>
    <x v="117"/>
    <x v="1"/>
    <s v="US"/>
    <s v="USD"/>
    <n v="1442257677"/>
    <n v="1439665677"/>
    <b v="0"/>
    <n v="0"/>
    <b v="0"/>
    <s v="journalism/audio"/>
    <n v="0"/>
    <x v="5"/>
    <x v="16"/>
    <x v="1050"/>
    <x v="0"/>
  </r>
  <r>
    <n v="1051"/>
    <s v="Now You Know Podcast (Canceled)"/>
    <s v="Inspired by some great podcasters as well as my desire to learn from many people about many topics, plus just to inform people."/>
    <x v="2"/>
    <x v="117"/>
    <x v="1"/>
    <s v="US"/>
    <s v="USD"/>
    <n v="1409098825"/>
    <n v="1406679625"/>
    <b v="0"/>
    <n v="0"/>
    <b v="0"/>
    <s v="journalism/audio"/>
    <n v="0"/>
    <x v="5"/>
    <x v="16"/>
    <x v="1051"/>
    <x v="3"/>
  </r>
  <r>
    <n v="1052"/>
    <s v="Big Daddy's Long Ass Road Trip To W.S.O.P. 2016! Podcasts!"/>
    <s v="Production costs for middle aged comics sharing cross USA country road trip experience via www.bigdaddyroadshow.com Podcasts.ComedySHOW"/>
    <x v="211"/>
    <x v="117"/>
    <x v="1"/>
    <s v="US"/>
    <s v="USD"/>
    <n v="1465243740"/>
    <n v="1461438495"/>
    <b v="0"/>
    <n v="0"/>
    <b v="0"/>
    <s v="journalism/audio"/>
    <n v="0"/>
    <x v="5"/>
    <x v="16"/>
    <x v="1052"/>
    <x v="2"/>
  </r>
  <r>
    <n v="1053"/>
    <s v="A day in the life of...(podcast) (Canceled)"/>
    <s v="How well do you know the stranger walking past you or the neighbor up the street? Extraordinary stories told by everyday people."/>
    <x v="15"/>
    <x v="493"/>
    <x v="1"/>
    <s v="US"/>
    <s v="USD"/>
    <n v="1488773332"/>
    <n v="1486613332"/>
    <b v="0"/>
    <n v="1"/>
    <b v="0"/>
    <s v="journalism/audio"/>
    <n v="1500"/>
    <x v="5"/>
    <x v="16"/>
    <x v="1053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x v="30"/>
    <x v="117"/>
    <x v="1"/>
    <s v="US"/>
    <s v="USD"/>
    <n v="1407708000"/>
    <n v="1405110399"/>
    <b v="0"/>
    <n v="0"/>
    <b v="0"/>
    <s v="journalism/audio"/>
    <n v="0"/>
    <x v="5"/>
    <x v="16"/>
    <x v="1054"/>
    <x v="3"/>
  </r>
  <r>
    <n v="1055"/>
    <s v="The Smile High Podcast Club Season 3 (Canceled)"/>
    <s v="This project is to fund Season 3 of the SHPC.  Our plan is to produce 24 more spectacular episodes to share with the world."/>
    <x v="8"/>
    <x v="117"/>
    <x v="1"/>
    <s v="US"/>
    <s v="USD"/>
    <n v="1457394545"/>
    <n v="1454802545"/>
    <b v="0"/>
    <n v="0"/>
    <b v="0"/>
    <s v="journalism/audio"/>
    <n v="0"/>
    <x v="5"/>
    <x v="16"/>
    <x v="1055"/>
    <x v="2"/>
  </r>
  <r>
    <n v="1056"/>
    <s v="Suburban Disorder Podcast (Canceled)"/>
    <s v="a podcast about everyday life, friends talking about music, movies, tv, relationships. conversations we have all had and can relate to"/>
    <x v="3"/>
    <x v="117"/>
    <x v="1"/>
    <s v="US"/>
    <s v="USD"/>
    <n v="1429892177"/>
    <n v="1424711777"/>
    <b v="0"/>
    <n v="0"/>
    <b v="0"/>
    <s v="journalism/audio"/>
    <n v="0"/>
    <x v="5"/>
    <x v="16"/>
    <x v="1056"/>
    <x v="0"/>
  </r>
  <r>
    <n v="1057"/>
    <s v="Support Independent Media (Canceled)"/>
    <s v="Sayin it Plain is a Independent Radio Show created to inform the public and empower the community."/>
    <x v="3"/>
    <x v="117"/>
    <x v="1"/>
    <s v="US"/>
    <s v="USD"/>
    <n v="1480888483"/>
    <n v="1478292883"/>
    <b v="0"/>
    <n v="0"/>
    <b v="0"/>
    <s v="journalism/audio"/>
    <n v="0"/>
    <x v="5"/>
    <x v="16"/>
    <x v="1057"/>
    <x v="2"/>
  </r>
  <r>
    <n v="1058"/>
    <s v="The Body Politic Radio (Canceled)"/>
    <s v="An investigative series on 790 KABC Radio on the ravages of addiction and what options millions of people have for hopeful recovery."/>
    <x v="79"/>
    <x v="117"/>
    <x v="1"/>
    <s v="US"/>
    <s v="USD"/>
    <n v="1427328000"/>
    <n v="1423777043"/>
    <b v="0"/>
    <n v="0"/>
    <b v="0"/>
    <s v="journalism/audio"/>
    <n v="0"/>
    <x v="5"/>
    <x v="16"/>
    <x v="1058"/>
    <x v="0"/>
  </r>
  <r>
    <n v="1059"/>
    <s v="Voice Over Artist (Canceled)"/>
    <s v="Turning myself into a vocal artist."/>
    <x v="184"/>
    <x v="117"/>
    <x v="1"/>
    <s v="US"/>
    <s v="USD"/>
    <n v="1426269456"/>
    <n v="1423681056"/>
    <b v="0"/>
    <n v="0"/>
    <b v="0"/>
    <s v="journalism/audio"/>
    <n v="0"/>
    <x v="5"/>
    <x v="16"/>
    <x v="1059"/>
    <x v="0"/>
  </r>
  <r>
    <n v="1060"/>
    <s v="Reality  Check (Canceled)"/>
    <s v="Reality Check is a weekly Internet Radio Show. Along with my co-host and engineer we discuss the issues of the day relevant to you!."/>
    <x v="10"/>
    <x v="155"/>
    <x v="1"/>
    <s v="US"/>
    <s v="USD"/>
    <n v="1429134893"/>
    <n v="1426542893"/>
    <b v="0"/>
    <n v="1"/>
    <b v="0"/>
    <s v="journalism/audio"/>
    <n v="5000"/>
    <x v="5"/>
    <x v="16"/>
    <x v="1060"/>
    <x v="0"/>
  </r>
  <r>
    <n v="1061"/>
    <s v="Chat Box 23 (Canceled)"/>
    <s v="T.O., Adi &amp; Mercedes discuss their point of views, women's issues &amp; Hollywood Hotties."/>
    <x v="23"/>
    <x v="117"/>
    <x v="1"/>
    <s v="US"/>
    <s v="USD"/>
    <n v="1462150800"/>
    <n v="1456987108"/>
    <b v="0"/>
    <n v="0"/>
    <b v="0"/>
    <s v="journalism/audio"/>
    <n v="0"/>
    <x v="5"/>
    <x v="16"/>
    <x v="1061"/>
    <x v="2"/>
  </r>
  <r>
    <n v="1062"/>
    <s v="RETURNING AT A LATER DATE"/>
    <s v="SEE US ON PATREON www.badgirlartwork.com"/>
    <x v="212"/>
    <x v="121"/>
    <x v="1"/>
    <s v="US"/>
    <s v="USD"/>
    <n v="1468351341"/>
    <n v="1467746541"/>
    <b v="0"/>
    <n v="4"/>
    <b v="0"/>
    <s v="journalism/audio"/>
    <n v="4750"/>
    <x v="5"/>
    <x v="16"/>
    <x v="1062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x v="28"/>
    <x v="117"/>
    <x v="1"/>
    <s v="US"/>
    <s v="USD"/>
    <n v="1472604262"/>
    <n v="1470012262"/>
    <b v="0"/>
    <n v="0"/>
    <b v="0"/>
    <s v="journalism/audio"/>
    <n v="0"/>
    <x v="5"/>
    <x v="16"/>
    <x v="1063"/>
    <x v="2"/>
  </r>
  <r>
    <n v="1064"/>
    <s v="Vineyard Valley - A Social Winemaking Game!"/>
    <s v="Make wine from seed to bottle; build, socialize, sell, and relax in Vineyard Valley - a social, sandbox, free to play business sim!"/>
    <x v="161"/>
    <x v="765"/>
    <x v="2"/>
    <s v="US"/>
    <s v="USD"/>
    <n v="1373174903"/>
    <n v="1369286903"/>
    <b v="0"/>
    <n v="123"/>
    <b v="0"/>
    <s v="games/video games"/>
    <n v="6566.6666999999998"/>
    <x v="6"/>
    <x v="17"/>
    <x v="1064"/>
    <x v="4"/>
  </r>
  <r>
    <n v="1065"/>
    <s v="Diggers Fall tactical multiplayer pc shooter"/>
    <s v="Need funds for an Australian fps mp shooter pc game called Diggers Fall were china invades Aus, cost for advertising and settings menu."/>
    <x v="9"/>
    <x v="136"/>
    <x v="2"/>
    <s v="AU"/>
    <s v="AUD"/>
    <n v="1392800922"/>
    <n v="1390381722"/>
    <b v="0"/>
    <n v="5"/>
    <b v="0"/>
    <s v="games/video games"/>
    <n v="1620"/>
    <x v="6"/>
    <x v="17"/>
    <x v="1065"/>
    <x v="3"/>
  </r>
  <r>
    <n v="1066"/>
    <s v="So I'm A Dark Lord"/>
    <s v="A parody of old school RPGs where you are a new Dark Lord on a quest to amass monsters and allies on your side."/>
    <x v="60"/>
    <x v="766"/>
    <x v="2"/>
    <s v="US"/>
    <s v="USD"/>
    <n v="1375657582"/>
    <n v="1371769582"/>
    <b v="0"/>
    <n v="148"/>
    <b v="0"/>
    <s v="games/video games"/>
    <n v="3412.8377999999998"/>
    <x v="6"/>
    <x v="17"/>
    <x v="1066"/>
    <x v="4"/>
  </r>
  <r>
    <n v="1067"/>
    <s v="Fate Fighters - The Ultimate Decision Maker"/>
    <s v="Canâ€™t make up your mind about something? Simply type in your two options and let the fighters of fate decide for you!"/>
    <x v="2"/>
    <x v="176"/>
    <x v="2"/>
    <s v="US"/>
    <s v="USD"/>
    <n v="1387657931"/>
    <n v="1385065931"/>
    <b v="0"/>
    <n v="10"/>
    <b v="0"/>
    <s v="games/video games"/>
    <n v="1300"/>
    <x v="6"/>
    <x v="17"/>
    <x v="1067"/>
    <x v="4"/>
  </r>
  <r>
    <n v="1068"/>
    <s v="The Quest To Save Hip Hop"/>
    <s v="THE QUEST TO SAVE HIP HOP is an old school beat em up st game that has a focus on old school hip hop and new age hip hop coming to pc."/>
    <x v="11"/>
    <x v="372"/>
    <x v="2"/>
    <s v="US"/>
    <s v="USD"/>
    <n v="1460274864"/>
    <n v="1457686464"/>
    <b v="0"/>
    <n v="4"/>
    <b v="0"/>
    <s v="games/video games"/>
    <n v="1125"/>
    <x v="6"/>
    <x v="17"/>
    <x v="1068"/>
    <x v="2"/>
  </r>
  <r>
    <n v="1069"/>
    <s v="Until The End (PC, Mac, and Linux)"/>
    <s v="A run-n-gun zombie survival game where you scavenge for items to make the night a little less scary."/>
    <x v="41"/>
    <x v="447"/>
    <x v="2"/>
    <s v="US"/>
    <s v="USD"/>
    <n v="1385447459"/>
    <n v="1382679059"/>
    <b v="0"/>
    <n v="21"/>
    <b v="0"/>
    <s v="games/video games"/>
    <n v="4047.6190000000001"/>
    <x v="6"/>
    <x v="17"/>
    <x v="1069"/>
    <x v="4"/>
  </r>
  <r>
    <n v="1070"/>
    <s v="Prez Games: Do You Have What it Takes to Win the Presidency?"/>
    <s v="A deck building game where you build your campaign plans, raise cash and gain power in a drive to win the White House."/>
    <x v="3"/>
    <x v="119"/>
    <x v="2"/>
    <s v="US"/>
    <s v="USD"/>
    <n v="1349050622"/>
    <n v="1347322622"/>
    <b v="0"/>
    <n v="2"/>
    <b v="0"/>
    <s v="games/video games"/>
    <n v="3500"/>
    <x v="6"/>
    <x v="17"/>
    <x v="1070"/>
    <x v="5"/>
  </r>
  <r>
    <n v="1071"/>
    <s v="DJ's Bane"/>
    <s v="I'm making a game where you choose how you want to kill the DJ, so you yourself can decide what music will be played at the party."/>
    <x v="213"/>
    <x v="117"/>
    <x v="2"/>
    <s v="NO"/>
    <s v="NOK"/>
    <n v="1447787093"/>
    <n v="1445191493"/>
    <b v="0"/>
    <n v="0"/>
    <b v="0"/>
    <s v="games/video games"/>
    <n v="0"/>
    <x v="6"/>
    <x v="17"/>
    <x v="1071"/>
    <x v="0"/>
  </r>
  <r>
    <n v="1072"/>
    <s v="World Defense : Tower Defense"/>
    <s v="A tower defense game that is played anywhere on the earth's surface!  This project is to expand it to be multiplayer and mod support."/>
    <x v="96"/>
    <x v="152"/>
    <x v="2"/>
    <s v="US"/>
    <s v="USD"/>
    <n v="1391630297"/>
    <n v="1389038297"/>
    <b v="0"/>
    <n v="4"/>
    <b v="0"/>
    <s v="games/video games"/>
    <n v="1275"/>
    <x v="6"/>
    <x v="17"/>
    <x v="1072"/>
    <x v="3"/>
  </r>
  <r>
    <n v="1073"/>
    <s v="Rainbow Ball to the Iphone"/>
    <s v="We want to bring our Game Rainbow Ball to the iphone and to do that we need a little help"/>
    <x v="47"/>
    <x v="115"/>
    <x v="2"/>
    <s v="US"/>
    <s v="USD"/>
    <n v="1318806541"/>
    <n v="1316214541"/>
    <b v="0"/>
    <n v="1"/>
    <b v="0"/>
    <s v="games/video games"/>
    <n v="1000"/>
    <x v="6"/>
    <x v="17"/>
    <x v="1073"/>
    <x v="6"/>
  </r>
  <r>
    <n v="1074"/>
    <s v="Kingdom Espionage"/>
    <s v="An ambitious multiplayer game set in fantastical medieval world where you must defend your castle while attacking others to gain ranks!"/>
    <x v="214"/>
    <x v="767"/>
    <x v="2"/>
    <s v="US"/>
    <s v="USD"/>
    <n v="1388808545"/>
    <n v="1386216545"/>
    <b v="0"/>
    <n v="30"/>
    <b v="0"/>
    <s v="games/video games"/>
    <n v="11356.6667"/>
    <x v="6"/>
    <x v="17"/>
    <x v="1074"/>
    <x v="4"/>
  </r>
  <r>
    <n v="1075"/>
    <s v="Towers Of The Apocalypse"/>
    <s v="Fully 3D, post Apocalyptic themed tower defense video game. New take on the genre."/>
    <x v="28"/>
    <x v="372"/>
    <x v="2"/>
    <s v="US"/>
    <s v="USD"/>
    <n v="1336340516"/>
    <n v="1333748516"/>
    <b v="0"/>
    <n v="3"/>
    <b v="0"/>
    <s v="games/video games"/>
    <n v="1500"/>
    <x v="6"/>
    <x v="17"/>
    <x v="1075"/>
    <x v="5"/>
  </r>
  <r>
    <n v="1076"/>
    <s v="Kaptain Brawe 2: A Space Travesty"/>
    <s v="A comical point and click adventure by veteran team of Broken Sword and Monkey Island fame - Steve Ince and Bill Tiller"/>
    <x v="96"/>
    <x v="768"/>
    <x v="2"/>
    <s v="US"/>
    <s v="USD"/>
    <n v="1410426250"/>
    <n v="1405674250"/>
    <b v="0"/>
    <n v="975"/>
    <b v="0"/>
    <s v="games/video games"/>
    <n v="4828.1026000000002"/>
    <x v="6"/>
    <x v="17"/>
    <x v="1076"/>
    <x v="3"/>
  </r>
  <r>
    <n v="1077"/>
    <s v="Legends of Callasia [Demo Available NOW!]"/>
    <s v="An epic strategy game of world conquest with simultaneous turn-based multiplayer gameplay and no hotseat waiting"/>
    <x v="31"/>
    <x v="769"/>
    <x v="2"/>
    <s v="US"/>
    <s v="USD"/>
    <n v="1452744011"/>
    <n v="1450152011"/>
    <b v="0"/>
    <n v="167"/>
    <b v="0"/>
    <s v="games/video games"/>
    <n v="4397.6048000000001"/>
    <x v="6"/>
    <x v="17"/>
    <x v="1077"/>
    <x v="0"/>
  </r>
  <r>
    <n v="1078"/>
    <s v="New iPad/iPhone game development software needed"/>
    <s v="I am looking to create more games for the iPad/iPhone and want to add leaderboards, which requires new game development software"/>
    <x v="20"/>
    <x v="372"/>
    <x v="2"/>
    <s v="US"/>
    <s v="USD"/>
    <n v="1311309721"/>
    <n v="1307421721"/>
    <b v="0"/>
    <n v="5"/>
    <b v="0"/>
    <s v="games/video games"/>
    <n v="900"/>
    <x v="6"/>
    <x v="17"/>
    <x v="1078"/>
    <x v="6"/>
  </r>
  <r>
    <n v="1079"/>
    <s v="Sirius Online, an indie Space MMO"/>
    <s v="Sirius Online is currently the work of two brothers striving to bring the Era of Freelancer back, adding dynamic markets and more."/>
    <x v="91"/>
    <x v="770"/>
    <x v="2"/>
    <s v="DE"/>
    <s v="EUR"/>
    <n v="1463232936"/>
    <n v="1461072936"/>
    <b v="0"/>
    <n v="18"/>
    <b v="0"/>
    <s v="games/video games"/>
    <n v="3766.6667000000002"/>
    <x v="6"/>
    <x v="17"/>
    <x v="1079"/>
    <x v="2"/>
  </r>
  <r>
    <n v="1080"/>
    <s v="Skullforge: The Hunt"/>
    <s v="A fantasy action RPG which follows an elven ex-slave on a journey of magic, revenge, intrigue, and deceit."/>
    <x v="22"/>
    <x v="771"/>
    <x v="2"/>
    <s v="US"/>
    <s v="USD"/>
    <n v="1399778333"/>
    <n v="1397186333"/>
    <b v="0"/>
    <n v="98"/>
    <b v="0"/>
    <s v="games/video games"/>
    <n v="1858.1632999999999"/>
    <x v="6"/>
    <x v="17"/>
    <x v="1080"/>
    <x v="3"/>
  </r>
  <r>
    <n v="1081"/>
    <s v="The Creature"/>
    <s v="Finishing your last job before you retire until a disaster strikes the cargo ship can you survive The Creature?"/>
    <x v="118"/>
    <x v="433"/>
    <x v="2"/>
    <s v="US"/>
    <s v="USD"/>
    <n v="1422483292"/>
    <n v="1419891292"/>
    <b v="0"/>
    <n v="4"/>
    <b v="0"/>
    <s v="games/video games"/>
    <n v="300"/>
    <x v="6"/>
    <x v="17"/>
    <x v="1081"/>
    <x v="3"/>
  </r>
  <r>
    <n v="1082"/>
    <s v="T-Fighter: Code Name M - Mobile Edition"/>
    <s v="Challenge your trivia skills in this action oriented game against several opponents across time."/>
    <x v="3"/>
    <x v="443"/>
    <x v="2"/>
    <s v="US"/>
    <s v="USD"/>
    <n v="1344635088"/>
    <n v="1342043088"/>
    <b v="0"/>
    <n v="3"/>
    <b v="0"/>
    <s v="games/video games"/>
    <n v="1866.6667"/>
    <x v="6"/>
    <x v="17"/>
    <x v="1082"/>
    <x v="5"/>
  </r>
  <r>
    <n v="1083"/>
    <s v="Video Game Store That Can Beat Out Any Other"/>
    <s v="We want to take everything video game related people have seen since 1978 to now and turn it into the top gamer lounge in canada !"/>
    <x v="63"/>
    <x v="22"/>
    <x v="2"/>
    <s v="CA"/>
    <s v="CAD"/>
    <n v="1406994583"/>
    <n v="1401810583"/>
    <b v="0"/>
    <n v="1"/>
    <b v="0"/>
    <s v="games/video games"/>
    <n v="41000"/>
    <x v="6"/>
    <x v="17"/>
    <x v="1083"/>
    <x v="3"/>
  </r>
  <r>
    <n v="1084"/>
    <s v="My own channel"/>
    <s v="I want to start my own channel for gaming"/>
    <x v="131"/>
    <x v="117"/>
    <x v="2"/>
    <s v="US"/>
    <s v="USD"/>
    <n v="1407534804"/>
    <n v="1404942804"/>
    <b v="0"/>
    <n v="0"/>
    <b v="0"/>
    <s v="games/video games"/>
    <n v="0"/>
    <x v="6"/>
    <x v="17"/>
    <x v="1084"/>
    <x v="3"/>
  </r>
  <r>
    <n v="1085"/>
    <s v="Sun Dryd Studios"/>
    <s v="The new kid on the block. Re-imagining old games and creating new ones. Ship, Lazer, Rock is first."/>
    <x v="11"/>
    <x v="772"/>
    <x v="2"/>
    <s v="CA"/>
    <s v="CAD"/>
    <n v="1457967975"/>
    <n v="1455379575"/>
    <b v="0"/>
    <n v="9"/>
    <b v="0"/>
    <s v="games/video games"/>
    <n v="11400"/>
    <x v="6"/>
    <x v="17"/>
    <x v="1085"/>
    <x v="2"/>
  </r>
  <r>
    <n v="1086"/>
    <s v="Cyber Universe Online"/>
    <s v="Humanity's future in the Galaxy"/>
    <x v="102"/>
    <x v="493"/>
    <x v="2"/>
    <s v="US"/>
    <s v="USD"/>
    <n v="1408913291"/>
    <n v="1406321291"/>
    <b v="0"/>
    <n v="2"/>
    <b v="0"/>
    <s v="games/video games"/>
    <n v="750"/>
    <x v="6"/>
    <x v="17"/>
    <x v="1086"/>
    <x v="3"/>
  </r>
  <r>
    <n v="1087"/>
    <s v="Idle Gamers"/>
    <s v="Idle gamers are the group of gamers worth watching play video games. We have a back log of video ideas and want to entertain you."/>
    <x v="184"/>
    <x v="117"/>
    <x v="2"/>
    <s v="US"/>
    <s v="USD"/>
    <n v="1402852087"/>
    <n v="1400260087"/>
    <b v="0"/>
    <n v="0"/>
    <b v="0"/>
    <s v="games/video games"/>
    <n v="0"/>
    <x v="6"/>
    <x v="17"/>
    <x v="1087"/>
    <x v="3"/>
  </r>
  <r>
    <n v="1088"/>
    <s v="Still Alive"/>
    <s v="A fresh twist on survival games. Intense, high-stakes 30 minute rounds for up to 10 players."/>
    <x v="101"/>
    <x v="773"/>
    <x v="2"/>
    <s v="US"/>
    <s v="USD"/>
    <n v="1398366667"/>
    <n v="1395774667"/>
    <b v="0"/>
    <n v="147"/>
    <b v="0"/>
    <s v="games/video games"/>
    <n v="4341.7278999999999"/>
    <x v="6"/>
    <x v="17"/>
    <x v="1088"/>
    <x v="3"/>
  </r>
  <r>
    <n v="1089"/>
    <s v="Farabel"/>
    <s v="Farabel is a single player turn-based fantasy strategy game for Mac/PC/Linux"/>
    <x v="36"/>
    <x v="774"/>
    <x v="2"/>
    <s v="FR"/>
    <s v="EUR"/>
    <n v="1435293175"/>
    <n v="1432701175"/>
    <b v="0"/>
    <n v="49"/>
    <b v="0"/>
    <s v="games/video games"/>
    <n v="2395.9184"/>
    <x v="6"/>
    <x v="17"/>
    <x v="1089"/>
    <x v="0"/>
  </r>
  <r>
    <n v="1090"/>
    <s v="Help Jumpy Punch Prosper!!"/>
    <s v="A sci-fi platformer game inspired by a certain blue hedgehog and Italian plumber. Jump, fight, dodge and sprint your way to victory."/>
    <x v="215"/>
    <x v="139"/>
    <x v="2"/>
    <s v="AU"/>
    <s v="AUD"/>
    <n v="1432873653"/>
    <n v="1430281653"/>
    <b v="0"/>
    <n v="1"/>
    <b v="0"/>
    <s v="games/video games"/>
    <n v="500"/>
    <x v="6"/>
    <x v="17"/>
    <x v="1090"/>
    <x v="0"/>
  </r>
  <r>
    <n v="1091"/>
    <s v="London Revolution - Open World RPG Minecraft Server"/>
    <s v="London Revolution is a Minecraft server in development. This is an open world RPG FPS server with questing and ruthless gangs."/>
    <x v="48"/>
    <x v="379"/>
    <x v="2"/>
    <s v="GB"/>
    <s v="GBP"/>
    <n v="1460313672"/>
    <n v="1457725272"/>
    <b v="0"/>
    <n v="2"/>
    <b v="0"/>
    <s v="games/video games"/>
    <n v="1250"/>
    <x v="6"/>
    <x v="17"/>
    <x v="1091"/>
    <x v="2"/>
  </r>
  <r>
    <n v="1092"/>
    <s v="toggleme. - the next phenom in mobile gaming"/>
    <s v="toggleme. is the next breakout mobile game.Addictive gameplay, phenomenal design, real life rewards for achievements, and a great story"/>
    <x v="13"/>
    <x v="577"/>
    <x v="2"/>
    <s v="US"/>
    <s v="USD"/>
    <n v="1357432638"/>
    <n v="1354840638"/>
    <b v="0"/>
    <n v="7"/>
    <b v="0"/>
    <s v="games/video games"/>
    <n v="300"/>
    <x v="6"/>
    <x v="17"/>
    <x v="1092"/>
    <x v="5"/>
  </r>
  <r>
    <n v="1093"/>
    <s v="Help get &quot;Don't Look&quot; on Steam Greenlight!"/>
    <s v="A little girl living isolated in the Canadian Rockies, you find your self  being lured into the hills in the middle of the night."/>
    <x v="43"/>
    <x v="775"/>
    <x v="2"/>
    <s v="CA"/>
    <s v="CAD"/>
    <n v="1455232937"/>
    <n v="1453936937"/>
    <b v="0"/>
    <n v="4"/>
    <b v="0"/>
    <s v="games/video games"/>
    <n v="1056.25"/>
    <x v="6"/>
    <x v="17"/>
    <x v="1093"/>
    <x v="2"/>
  </r>
  <r>
    <n v="1094"/>
    <s v="Sprocket Junkie"/>
    <s v="An action racing game for iOS. Set in a steampunk world, players battle their way to the finish line on customizable rocket engines!"/>
    <x v="102"/>
    <x v="776"/>
    <x v="2"/>
    <s v="US"/>
    <s v="USD"/>
    <n v="1318180033"/>
    <n v="1315588033"/>
    <b v="0"/>
    <n v="27"/>
    <b v="0"/>
    <s v="games/video games"/>
    <n v="12200.037"/>
    <x v="6"/>
    <x v="17"/>
    <x v="1094"/>
    <x v="6"/>
  </r>
  <r>
    <n v="1095"/>
    <s v="Project Snowstorm"/>
    <s v="MMORPG with Real-Time Pet Battles, Expansive 3D World and Ranked Individual &amp; Guild PvP arenas all on your mobile device!"/>
    <x v="69"/>
    <x v="777"/>
    <x v="2"/>
    <s v="US"/>
    <s v="USD"/>
    <n v="1377867220"/>
    <n v="1375275220"/>
    <b v="0"/>
    <n v="94"/>
    <b v="0"/>
    <s v="games/video games"/>
    <n v="26780.8511"/>
    <x v="6"/>
    <x v="17"/>
    <x v="1095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x v="14"/>
    <x v="778"/>
    <x v="2"/>
    <s v="US"/>
    <s v="USD"/>
    <n v="1412393400"/>
    <n v="1409747154"/>
    <b v="0"/>
    <n v="29"/>
    <b v="0"/>
    <s v="games/video games"/>
    <n v="7420.6896999999999"/>
    <x v="6"/>
    <x v="17"/>
    <x v="1096"/>
    <x v="3"/>
  </r>
  <r>
    <n v="1097"/>
    <s v="Rabbly"/>
    <s v="Rabbly is action-adventure game. Is about a scientist going on an adventure, to find rare materials in another galaxy."/>
    <x v="57"/>
    <x v="779"/>
    <x v="2"/>
    <s v="US"/>
    <s v="USD"/>
    <n v="1393786877"/>
    <n v="1390330877"/>
    <b v="0"/>
    <n v="7"/>
    <b v="0"/>
    <s v="games/video games"/>
    <n v="671.42859999999996"/>
    <x v="6"/>
    <x v="17"/>
    <x v="1097"/>
    <x v="3"/>
  </r>
  <r>
    <n v="1098"/>
    <s v="Kick, Punch... Fireball"/>
    <s v="Kick, Punch... Fireball is an FPS type arena game set inside the fantasy world."/>
    <x v="31"/>
    <x v="780"/>
    <x v="2"/>
    <s v="US"/>
    <s v="USD"/>
    <n v="1397413095"/>
    <n v="1394821095"/>
    <b v="0"/>
    <n v="22"/>
    <b v="0"/>
    <s v="games/video games"/>
    <n v="8195.4544999999998"/>
    <x v="6"/>
    <x v="17"/>
    <x v="1098"/>
    <x v="3"/>
  </r>
  <r>
    <n v="1099"/>
    <s v="Xeno - A Sci-Fi FPS"/>
    <s v="Xeno is an FPS which combines all the best elements of old school and modern games to create a fresh and unique gameplay experience."/>
    <x v="10"/>
    <x v="379"/>
    <x v="2"/>
    <s v="GB"/>
    <s v="GBP"/>
    <n v="1431547468"/>
    <n v="1428955468"/>
    <b v="0"/>
    <n v="1"/>
    <b v="0"/>
    <s v="games/video games"/>
    <n v="2500"/>
    <x v="6"/>
    <x v="17"/>
    <x v="1099"/>
    <x v="0"/>
  </r>
  <r>
    <n v="1100"/>
    <s v="Aeldengald Saga Book I"/>
    <s v="A retro style puzzle rpg with a dark story. Your decisions will influence the world and decide the outcome of the story."/>
    <x v="23"/>
    <x v="173"/>
    <x v="2"/>
    <s v="DE"/>
    <s v="EUR"/>
    <n v="1455417571"/>
    <n v="1452825571"/>
    <b v="0"/>
    <n v="10"/>
    <b v="0"/>
    <s v="games/video games"/>
    <n v="1000"/>
    <x v="6"/>
    <x v="17"/>
    <x v="1100"/>
    <x v="2"/>
  </r>
  <r>
    <n v="1101"/>
    <s v="Strain Wars"/>
    <s v="Different strains of marijuana leafs battling to the death to see which one is the top strain."/>
    <x v="57"/>
    <x v="781"/>
    <x v="2"/>
    <s v="US"/>
    <s v="USD"/>
    <n v="1468519920"/>
    <n v="1466188338"/>
    <b v="0"/>
    <n v="6"/>
    <b v="0"/>
    <s v="games/video games"/>
    <n v="683.33330000000001"/>
    <x v="6"/>
    <x v="17"/>
    <x v="1101"/>
    <x v="2"/>
  </r>
  <r>
    <n v="1102"/>
    <s v="Runers"/>
    <s v="Runers is a top-down rogue-like shooter where as you advance you create more powerful spells and fight fierce monsters and bosses."/>
    <x v="6"/>
    <x v="94"/>
    <x v="2"/>
    <s v="US"/>
    <s v="USD"/>
    <n v="1386568740"/>
    <n v="1383095125"/>
    <b v="0"/>
    <n v="24"/>
    <b v="0"/>
    <s v="games/video games"/>
    <n v="1770.8333"/>
    <x v="6"/>
    <x v="17"/>
    <x v="1102"/>
    <x v="4"/>
  </r>
  <r>
    <n v="1103"/>
    <s v="The Morgue"/>
    <s v="&quot;I go to work... I classify the bodies and store them accordingly... Sometimes I here noises... Other times is see her..."/>
    <x v="36"/>
    <x v="782"/>
    <x v="2"/>
    <s v="US"/>
    <s v="USD"/>
    <n v="1466227190"/>
    <n v="1461043190"/>
    <b v="0"/>
    <n v="15"/>
    <b v="0"/>
    <s v="games/video games"/>
    <n v="1620"/>
    <x v="6"/>
    <x v="17"/>
    <x v="1103"/>
    <x v="2"/>
  </r>
  <r>
    <n v="1104"/>
    <s v="Street Heroes - A Facebook Beat 'em Up"/>
    <s v="Street Heroes is a retro 2D side-scrolling multiplayer beat 'em up for Facebook that brings classic arcade fun to a social platform"/>
    <x v="127"/>
    <x v="783"/>
    <x v="2"/>
    <s v="GB"/>
    <s v="GBP"/>
    <n v="1402480221"/>
    <n v="1399888221"/>
    <b v="0"/>
    <n v="37"/>
    <b v="0"/>
    <s v="games/video games"/>
    <n v="8029.7296999999999"/>
    <x v="6"/>
    <x v="17"/>
    <x v="1104"/>
    <x v="3"/>
  </r>
  <r>
    <n v="1105"/>
    <s v="Nightmare Zombies"/>
    <s v="Nightmare Zombies is the first Oculus Rift Only immersive zombie simulator in the Post-Apocalypse urban environment of New York City."/>
    <x v="216"/>
    <x v="784"/>
    <x v="2"/>
    <s v="US"/>
    <s v="USD"/>
    <n v="1395627327"/>
    <n v="1393038927"/>
    <b v="0"/>
    <n v="20"/>
    <b v="0"/>
    <s v="games/video games"/>
    <n v="7155"/>
    <x v="6"/>
    <x v="17"/>
    <x v="1105"/>
    <x v="3"/>
  </r>
  <r>
    <n v="1106"/>
    <s v="Backyard Zombies"/>
    <s v="Collect coins and save civilians while you blast your way through tons of zombies! Unlock new characters and levels!"/>
    <x v="44"/>
    <x v="785"/>
    <x v="2"/>
    <s v="US"/>
    <s v="USD"/>
    <n v="1333557975"/>
    <n v="1330969575"/>
    <b v="0"/>
    <n v="7"/>
    <b v="0"/>
    <s v="games/video games"/>
    <n v="2357.1428999999998"/>
    <x v="6"/>
    <x v="17"/>
    <x v="1106"/>
    <x v="5"/>
  </r>
  <r>
    <n v="1107"/>
    <s v="The kidcade is the next big thing in the home entertainment"/>
    <s v="Enjoy video games, online surfing, and communications in privacy with Kid Cade, from Crestview, Florida. Our company has created a comp"/>
    <x v="3"/>
    <x v="117"/>
    <x v="2"/>
    <s v="US"/>
    <s v="USD"/>
    <n v="1406148024"/>
    <n v="1403556024"/>
    <b v="0"/>
    <n v="0"/>
    <b v="0"/>
    <s v="games/video games"/>
    <n v="0"/>
    <x v="6"/>
    <x v="17"/>
    <x v="1107"/>
    <x v="3"/>
  </r>
  <r>
    <n v="1108"/>
    <s v="Urbania: Create the future"/>
    <s v="Environmental awareness using social games where players are challenged to pursue sustainable development in the city of the future."/>
    <x v="31"/>
    <x v="786"/>
    <x v="2"/>
    <s v="US"/>
    <s v="USD"/>
    <n v="1334326635"/>
    <n v="1329146235"/>
    <b v="0"/>
    <n v="21"/>
    <b v="0"/>
    <s v="games/video games"/>
    <n v="3488.0952000000002"/>
    <x v="6"/>
    <x v="17"/>
    <x v="1108"/>
    <x v="5"/>
  </r>
  <r>
    <n v="1109"/>
    <s v="1985 Video Game Museum/Arcade/Game Lounge/Event Center"/>
    <s v="Our goal is to open a video game museum, art gallery, free play arcade, game lounge, cosplay and event center here in Flint Michigan!"/>
    <x v="3"/>
    <x v="372"/>
    <x v="2"/>
    <s v="US"/>
    <s v="USD"/>
    <n v="1479495790"/>
    <n v="1476900190"/>
    <b v="0"/>
    <n v="3"/>
    <b v="0"/>
    <s v="games/video games"/>
    <n v="1500"/>
    <x v="6"/>
    <x v="17"/>
    <x v="1109"/>
    <x v="2"/>
  </r>
  <r>
    <n v="1110"/>
    <s v="PSI - Role Playing Game"/>
    <s v="PSI is a game about a group of people dealing with the effects of Nightmares becoming reality, life will never be the same."/>
    <x v="63"/>
    <x v="787"/>
    <x v="2"/>
    <s v="US"/>
    <s v="USD"/>
    <n v="1354919022"/>
    <n v="1352327022"/>
    <b v="0"/>
    <n v="11"/>
    <b v="0"/>
    <s v="games/video games"/>
    <n v="2318.1817999999998"/>
    <x v="6"/>
    <x v="17"/>
    <x v="1110"/>
    <x v="5"/>
  </r>
  <r>
    <n v="1111"/>
    <s v="Funding HyperLight Studios"/>
    <s v="We are bringing a new gaming experience to the field. One that will connect a community of people and servers from around the world."/>
    <x v="30"/>
    <x v="116"/>
    <x v="2"/>
    <s v="US"/>
    <s v="USD"/>
    <n v="1452228790"/>
    <n v="1449636790"/>
    <b v="0"/>
    <n v="1"/>
    <b v="0"/>
    <s v="games/video games"/>
    <n v="100"/>
    <x v="6"/>
    <x v="17"/>
    <x v="1111"/>
    <x v="0"/>
  </r>
  <r>
    <n v="1112"/>
    <s v="Johnny Rocketfingers: Violent Point &amp; Click Adventure!"/>
    <s v="Tarantino-esque Adventure Game on Steroids Inspired by LucasArts, Gritty Action Movies and 1940's Animation"/>
    <x v="217"/>
    <x v="788"/>
    <x v="2"/>
    <s v="US"/>
    <s v="USD"/>
    <n v="1421656200"/>
    <n v="1416507211"/>
    <b v="0"/>
    <n v="312"/>
    <b v="0"/>
    <s v="games/video games"/>
    <n v="10023.371800000001"/>
    <x v="6"/>
    <x v="17"/>
    <x v="1112"/>
    <x v="3"/>
  </r>
  <r>
    <n v="1113"/>
    <s v="A YouTube Gaming Channel"/>
    <s v="A start up YouTube PC Gaming channel named ''Jeansie''. Comprised of witty banter and slightly above average  gaming skills :)"/>
    <x v="28"/>
    <x v="139"/>
    <x v="2"/>
    <s v="GB"/>
    <s v="GBP"/>
    <n v="1408058820"/>
    <n v="1405466820"/>
    <b v="0"/>
    <n v="1"/>
    <b v="0"/>
    <s v="games/video games"/>
    <n v="500"/>
    <x v="6"/>
    <x v="17"/>
    <x v="1113"/>
    <x v="3"/>
  </r>
  <r>
    <n v="1114"/>
    <s v="TeleRide"/>
    <s v="SciFi racing game for Android &amp; iOS platforms. Player gets a unique weapon which introduces an additional dimension to the competition."/>
    <x v="12"/>
    <x v="115"/>
    <x v="2"/>
    <s v="GB"/>
    <s v="GBP"/>
    <n v="1381306687"/>
    <n v="1378714687"/>
    <b v="0"/>
    <n v="3"/>
    <b v="0"/>
    <s v="games/video games"/>
    <n v="333.33330000000001"/>
    <x v="6"/>
    <x v="17"/>
    <x v="1114"/>
    <x v="4"/>
  </r>
  <r>
    <n v="1115"/>
    <s v="Before You Sleep - A Survival Social Video Game"/>
    <s v="Explore the protagonist's mind. Remember. Understand. Plan ahead. Stay ahead of threats. Nurture relations. Earn the fate you choose."/>
    <x v="79"/>
    <x v="500"/>
    <x v="2"/>
    <s v="US"/>
    <s v="USD"/>
    <n v="1459352495"/>
    <n v="1456764095"/>
    <b v="0"/>
    <n v="4"/>
    <b v="0"/>
    <s v="games/video games"/>
    <n v="1325"/>
    <x v="6"/>
    <x v="17"/>
    <x v="1115"/>
    <x v="2"/>
  </r>
  <r>
    <n v="1116"/>
    <s v="Quest Remnants of Chaos"/>
    <s v="A medieval, post apocolyptic, Online, MMORPG. Class morphing, character customization game."/>
    <x v="69"/>
    <x v="789"/>
    <x v="2"/>
    <s v="US"/>
    <s v="USD"/>
    <n v="1339273208"/>
    <n v="1334089208"/>
    <b v="0"/>
    <n v="10"/>
    <b v="0"/>
    <s v="games/video games"/>
    <n v="1785.2"/>
    <x v="6"/>
    <x v="17"/>
    <x v="1116"/>
    <x v="5"/>
  </r>
  <r>
    <n v="1117"/>
    <s v="Medieval Village"/>
    <s v="Experience the Medieval in your own village. Increase your village into a city and walk through the streets."/>
    <x v="28"/>
    <x v="790"/>
    <x v="2"/>
    <s v="DE"/>
    <s v="EUR"/>
    <n v="1451053313"/>
    <n v="1448461313"/>
    <b v="0"/>
    <n v="8"/>
    <b v="0"/>
    <s v="games/video games"/>
    <n v="1037.5"/>
    <x v="6"/>
    <x v="17"/>
    <x v="1117"/>
    <x v="0"/>
  </r>
  <r>
    <n v="1118"/>
    <s v="Battle-Buddy â€“ Bringing gamers together"/>
    <s v="Ideal for social players as well as a tool for esports teams, Battle Buddy will help organise and coordinate, pugs, scrims, wars &amp; you!"/>
    <x v="37"/>
    <x v="791"/>
    <x v="2"/>
    <s v="AU"/>
    <s v="AUD"/>
    <n v="1396666779"/>
    <n v="1394078379"/>
    <b v="0"/>
    <n v="3"/>
    <b v="0"/>
    <s v="games/video games"/>
    <n v="3633.3332999999998"/>
    <x v="6"/>
    <x v="17"/>
    <x v="1118"/>
    <x v="3"/>
  </r>
  <r>
    <n v="1119"/>
    <s v="Island of Paws - A Dog and Cat RPG Game    0==]=====&gt;"/>
    <s v="Dog people and cat people unit!! Help save Paw Island from the monsters in this milti-player (50-100 Person at a time) online RPG game"/>
    <x v="190"/>
    <x v="139"/>
    <x v="2"/>
    <s v="US"/>
    <s v="USD"/>
    <n v="1396810864"/>
    <n v="1395687664"/>
    <b v="0"/>
    <n v="1"/>
    <b v="0"/>
    <s v="games/video games"/>
    <n v="500"/>
    <x v="6"/>
    <x v="17"/>
    <x v="1119"/>
    <x v="3"/>
  </r>
  <r>
    <n v="1120"/>
    <s v="PlanEt Ninjahwah"/>
    <s v="Planet Ninjahwah is a highly anticipated futuristic action adventure game that will blow your mind!!"/>
    <x v="31"/>
    <x v="117"/>
    <x v="2"/>
    <s v="US"/>
    <s v="USD"/>
    <n v="1319835400"/>
    <n v="1315947400"/>
    <b v="0"/>
    <n v="0"/>
    <b v="0"/>
    <s v="games/video games"/>
    <n v="0"/>
    <x v="6"/>
    <x v="17"/>
    <x v="1120"/>
    <x v="6"/>
  </r>
  <r>
    <n v="1121"/>
    <s v="Pwincess"/>
    <s v="An action packed, side scrolling, platform jumping, laser shooting ADVENTURE that will be fun for everyone."/>
    <x v="65"/>
    <x v="792"/>
    <x v="2"/>
    <s v="US"/>
    <s v="USD"/>
    <n v="1457904316"/>
    <n v="1455315916"/>
    <b v="0"/>
    <n v="5"/>
    <b v="0"/>
    <s v="games/video games"/>
    <n v="580"/>
    <x v="6"/>
    <x v="17"/>
    <x v="1121"/>
    <x v="2"/>
  </r>
  <r>
    <n v="1122"/>
    <s v="Funny Monsters (Mobile Game)"/>
    <s v="Mobile game featuring lots of funny little monsters on the run from their mad creator. Lots of gameplay elements will keep user bussy."/>
    <x v="50"/>
    <x v="117"/>
    <x v="2"/>
    <s v="GB"/>
    <s v="GBP"/>
    <n v="1369932825"/>
    <n v="1368723225"/>
    <b v="0"/>
    <n v="0"/>
    <b v="0"/>
    <s v="games/video games"/>
    <n v="0"/>
    <x v="6"/>
    <x v="17"/>
    <x v="1122"/>
    <x v="4"/>
  </r>
  <r>
    <n v="1123"/>
    <s v="Droplets"/>
    <s v="Fast paced mobile game where you control a rain drop by tilting your screen. Absorb other rain drops to go faster, but avoid clouds."/>
    <x v="10"/>
    <x v="143"/>
    <x v="2"/>
    <s v="US"/>
    <s v="USD"/>
    <n v="1397910848"/>
    <n v="1395318848"/>
    <b v="0"/>
    <n v="3"/>
    <b v="0"/>
    <s v="games/video games"/>
    <n v="366.66669999999999"/>
    <x v="6"/>
    <x v="17"/>
    <x v="1123"/>
    <x v="3"/>
  </r>
  <r>
    <n v="1124"/>
    <s v="Disaster Defender:Save lives in a game and in the Real World"/>
    <s v="Disaster Defender is a Mobile RPG that puts you right into the action of a Disaster, saving lives and property like a real life hero!"/>
    <x v="161"/>
    <x v="94"/>
    <x v="2"/>
    <s v="US"/>
    <s v="USD"/>
    <n v="1430409651"/>
    <n v="1427817651"/>
    <b v="0"/>
    <n v="7"/>
    <b v="0"/>
    <s v="games/mobile games"/>
    <n v="6071.4286000000002"/>
    <x v="6"/>
    <x v="18"/>
    <x v="1124"/>
    <x v="0"/>
  </r>
  <r>
    <n v="1125"/>
    <s v="Ultimate Supremacy"/>
    <s v="Ultimate Supremacy will be the ultimate in mobile gaming, if you love fighting and strategy games, you will love Ultimate Supremacy."/>
    <x v="9"/>
    <x v="117"/>
    <x v="2"/>
    <s v="GB"/>
    <s v="GBP"/>
    <n v="1443193130"/>
    <n v="1438009130"/>
    <b v="0"/>
    <n v="0"/>
    <b v="0"/>
    <s v="games/mobile games"/>
    <n v="0"/>
    <x v="6"/>
    <x v="18"/>
    <x v="1125"/>
    <x v="0"/>
  </r>
  <r>
    <n v="1126"/>
    <s v="GAMING TO LEARN"/>
    <s v="Imagine a science class where the teacher walks in a says &quot;Take out your cell phone and play a game.&quot;"/>
    <x v="13"/>
    <x v="115"/>
    <x v="2"/>
    <s v="US"/>
    <s v="USD"/>
    <n v="1468482694"/>
    <n v="1465890694"/>
    <b v="0"/>
    <n v="2"/>
    <b v="0"/>
    <s v="games/mobile games"/>
    <n v="500"/>
    <x v="6"/>
    <x v="18"/>
    <x v="1126"/>
    <x v="2"/>
  </r>
  <r>
    <n v="1127"/>
    <s v="ABRAcaPOCUS!!"/>
    <s v="A fast-paced, creepy/cute mobile puzzle game where you draw series of magic symbols to summon &amp; collect demons, monsters, gods, &amp; myths"/>
    <x v="19"/>
    <x v="793"/>
    <x v="2"/>
    <s v="US"/>
    <s v="USD"/>
    <n v="1416000600"/>
    <n v="1413318600"/>
    <b v="0"/>
    <n v="23"/>
    <b v="0"/>
    <s v="games/mobile games"/>
    <n v="2543.4783000000002"/>
    <x v="6"/>
    <x v="18"/>
    <x v="1127"/>
    <x v="3"/>
  </r>
  <r>
    <n v="1128"/>
    <s v="Flying Turds"/>
    <s v="#havingfunFTW"/>
    <x v="28"/>
    <x v="116"/>
    <x v="2"/>
    <s v="GB"/>
    <s v="GBP"/>
    <n v="1407425717"/>
    <n v="1404833717"/>
    <b v="0"/>
    <n v="1"/>
    <b v="0"/>
    <s v="games/mobile games"/>
    <n v="100"/>
    <x v="6"/>
    <x v="18"/>
    <x v="1128"/>
    <x v="3"/>
  </r>
  <r>
    <n v="1129"/>
    <s v="Angry words with Friends"/>
    <s v="This app will provide you with the ability to use your most favorite profanities while playing a game with your friends."/>
    <x v="22"/>
    <x v="577"/>
    <x v="2"/>
    <s v="US"/>
    <s v="USD"/>
    <n v="1465107693"/>
    <n v="1462515693"/>
    <b v="0"/>
    <n v="2"/>
    <b v="0"/>
    <s v="games/mobile games"/>
    <n v="1050"/>
    <x v="6"/>
    <x v="18"/>
    <x v="1129"/>
    <x v="2"/>
  </r>
  <r>
    <n v="1130"/>
    <s v="Terror Interceptor Mobile Video Game"/>
    <s v="A modernized version of the classic aerial combat arcade game 1942.  Use real fighter jets to take down terrorists on a global scale."/>
    <x v="10"/>
    <x v="143"/>
    <x v="2"/>
    <s v="US"/>
    <s v="USD"/>
    <n v="1416963300"/>
    <n v="1411775700"/>
    <b v="0"/>
    <n v="3"/>
    <b v="0"/>
    <s v="games/mobile games"/>
    <n v="366.66669999999999"/>
    <x v="6"/>
    <x v="18"/>
    <x v="1130"/>
    <x v="3"/>
  </r>
  <r>
    <n v="1131"/>
    <s v="Hot Potato - The App"/>
    <s v="Don't drop it like it's hot..Hot Potato is a battle between friends. Compete to keep Mr Potato off the ground. Who will drop him first?"/>
    <x v="79"/>
    <x v="117"/>
    <x v="2"/>
    <s v="AU"/>
    <s v="AUD"/>
    <n v="1450993668"/>
    <n v="1448401668"/>
    <b v="0"/>
    <n v="0"/>
    <b v="0"/>
    <s v="games/mobile games"/>
    <n v="0"/>
    <x v="6"/>
    <x v="18"/>
    <x v="1131"/>
    <x v="0"/>
  </r>
  <r>
    <n v="1132"/>
    <s v="One"/>
    <s v="One is a simple mobile game about exploring the connections between all living things. Featuring hand-painted art."/>
    <x v="3"/>
    <x v="794"/>
    <x v="2"/>
    <s v="CA"/>
    <s v="CAD"/>
    <n v="1483238771"/>
    <n v="1480646771"/>
    <b v="0"/>
    <n v="13"/>
    <b v="0"/>
    <s v="games/mobile games"/>
    <n v="11061.538500000001"/>
    <x v="6"/>
    <x v="18"/>
    <x v="1132"/>
    <x v="2"/>
  </r>
  <r>
    <n v="1133"/>
    <s v="Ping"/>
    <s v="Ping is a simple game currently in the design process, where the player lives off of the power of their connection to the internet."/>
    <x v="9"/>
    <x v="170"/>
    <x v="2"/>
    <s v="GB"/>
    <s v="GBP"/>
    <n v="1406799981"/>
    <n v="1404207981"/>
    <b v="0"/>
    <n v="1"/>
    <b v="0"/>
    <s v="games/mobile games"/>
    <n v="2000"/>
    <x v="6"/>
    <x v="18"/>
    <x v="1133"/>
    <x v="3"/>
  </r>
  <r>
    <n v="1134"/>
    <s v="New Mario Bro's style game!"/>
    <s v="We are creating a new Mario Bro's style game called KFK:Original. It's challenging, fun and totally awesome!!!"/>
    <x v="31"/>
    <x v="116"/>
    <x v="2"/>
    <s v="AU"/>
    <s v="AUD"/>
    <n v="1417235580"/>
    <n v="1416034228"/>
    <b v="0"/>
    <n v="1"/>
    <b v="0"/>
    <s v="games/mobile games"/>
    <n v="100"/>
    <x v="6"/>
    <x v="18"/>
    <x v="1134"/>
    <x v="3"/>
  </r>
  <r>
    <n v="1135"/>
    <s v="Trumperama"/>
    <s v="&quot;Trumperama&quot; ist ein Jump 'n' Run Spiel im 8-Bit Stil fÃ¼r Android._x000a_Donald Trump gewinnt die Wahlen und muss gestoppt werden!"/>
    <x v="28"/>
    <x v="155"/>
    <x v="2"/>
    <s v="DE"/>
    <s v="EUR"/>
    <n v="1470527094"/>
    <n v="1467935094"/>
    <b v="0"/>
    <n v="1"/>
    <b v="0"/>
    <s v="games/mobile games"/>
    <n v="5000"/>
    <x v="6"/>
    <x v="18"/>
    <x v="1135"/>
    <x v="2"/>
  </r>
  <r>
    <n v="1136"/>
    <s v="OneLifeMen - Jeu d' Aventure smartphone en Voxel Art"/>
    <s v="Arpenter pas moins de 50 stages ne sera pas facile avec une seule vie... peut Ãªtre que les potions vous aiderons Ã  survivre ?"/>
    <x v="218"/>
    <x v="795"/>
    <x v="2"/>
    <s v="FR"/>
    <s v="EUR"/>
    <n v="1450541229"/>
    <n v="1447949229"/>
    <b v="0"/>
    <n v="6"/>
    <b v="0"/>
    <s v="games/mobile games"/>
    <n v="4500"/>
    <x v="6"/>
    <x v="18"/>
    <x v="1136"/>
    <x v="0"/>
  </r>
  <r>
    <n v="1137"/>
    <s v="Nodiatis RPG: Steam, Android, &amp; iOS Clients"/>
    <s v="This classic online RPG is being overhauled to run on more devices with an interface better suited for both mobile and widescreen."/>
    <x v="31"/>
    <x v="796"/>
    <x v="2"/>
    <s v="US"/>
    <s v="USD"/>
    <n v="1461440421"/>
    <n v="1458848421"/>
    <b v="0"/>
    <n v="39"/>
    <b v="0"/>
    <s v="games/mobile games"/>
    <n v="25320.5128"/>
    <x v="6"/>
    <x v="18"/>
    <x v="1137"/>
    <x v="2"/>
  </r>
  <r>
    <n v="1138"/>
    <s v="Slayers of The Dead AR- build your ultimate Zombie Fort"/>
    <s v="Have you ever wanted to build your own, ultimate zombie fort in real life? Enjoy a Zombie Apocalypse without the Apocalypse."/>
    <x v="19"/>
    <x v="366"/>
    <x v="2"/>
    <s v="US"/>
    <s v="USD"/>
    <n v="1485035131"/>
    <n v="1483307131"/>
    <b v="0"/>
    <n v="4"/>
    <b v="0"/>
    <s v="games/mobile games"/>
    <n v="3125"/>
    <x v="6"/>
    <x v="18"/>
    <x v="1138"/>
    <x v="1"/>
  </r>
  <r>
    <n v="1139"/>
    <s v="Soulwalker"/>
    <s v="Take control of the Void and bend it to your will as you perfect your strategy and amass your deck. The light gathers, your power grows"/>
    <x v="6"/>
    <x v="139"/>
    <x v="2"/>
    <s v="US"/>
    <s v="USD"/>
    <n v="1420100426"/>
    <n v="1417508426"/>
    <b v="0"/>
    <n v="1"/>
    <b v="0"/>
    <s v="games/mobile games"/>
    <n v="500"/>
    <x v="6"/>
    <x v="18"/>
    <x v="1139"/>
    <x v="3"/>
  </r>
  <r>
    <n v="1140"/>
    <s v="Medieval Empire by Bear Games"/>
    <s v="We are creating the next epic Massive Multiplayer Online-Real Time Strategy game and we want you to be a part of it!"/>
    <x v="10"/>
    <x v="117"/>
    <x v="2"/>
    <s v="GB"/>
    <s v="GBP"/>
    <n v="1438859121"/>
    <n v="1436267121"/>
    <b v="0"/>
    <n v="0"/>
    <b v="0"/>
    <s v="games/mobile games"/>
    <n v="0"/>
    <x v="6"/>
    <x v="18"/>
    <x v="1140"/>
    <x v="0"/>
  </r>
  <r>
    <n v="1141"/>
    <s v="Arena Z - Zombie Survival"/>
    <s v="I think this will be a great game!"/>
    <x v="2"/>
    <x v="117"/>
    <x v="2"/>
    <s v="DE"/>
    <s v="EUR"/>
    <n v="1436460450"/>
    <n v="1433868450"/>
    <b v="0"/>
    <n v="0"/>
    <b v="0"/>
    <s v="games/mobile games"/>
    <n v="0"/>
    <x v="6"/>
    <x v="18"/>
    <x v="1141"/>
    <x v="0"/>
  </r>
  <r>
    <n v="1142"/>
    <s v="3E Community, a company driven by YOU!"/>
    <s v="If only you could help choose and/or create the Top Chart apps with your ideas..._x000a_Want that to come true? Well here we are."/>
    <x v="23"/>
    <x v="117"/>
    <x v="2"/>
    <s v="US"/>
    <s v="USD"/>
    <n v="1424131727"/>
    <n v="1421539727"/>
    <b v="0"/>
    <n v="0"/>
    <b v="0"/>
    <s v="games/mobile games"/>
    <n v="0"/>
    <x v="6"/>
    <x v="18"/>
    <x v="1142"/>
    <x v="0"/>
  </r>
  <r>
    <n v="1143"/>
    <s v="Convergence: Rift Wars"/>
    <s v="Convergence: RiftWars is a easy to approach competitive turn-based strategy game, featuring quick game play and military tactics."/>
    <x v="101"/>
    <x v="797"/>
    <x v="2"/>
    <s v="US"/>
    <s v="USD"/>
    <n v="1450327126"/>
    <n v="1447735126"/>
    <b v="0"/>
    <n v="8"/>
    <b v="0"/>
    <s v="games/mobile games"/>
    <n v="2325"/>
    <x v="6"/>
    <x v="18"/>
    <x v="1143"/>
    <x v="0"/>
  </r>
  <r>
    <n v="1144"/>
    <s v="We Need Your Help to Finish Our BBQ Food Truck"/>
    <s v="We need your help to finish our food truck. We are building a BBQ Food Truck to serve competition style BBQ."/>
    <x v="219"/>
    <x v="117"/>
    <x v="2"/>
    <s v="US"/>
    <s v="USD"/>
    <n v="1430281320"/>
    <n v="1427689320"/>
    <b v="0"/>
    <n v="0"/>
    <b v="0"/>
    <s v="food/food trucks"/>
    <n v="0"/>
    <x v="7"/>
    <x v="19"/>
    <x v="1144"/>
    <x v="0"/>
  </r>
  <r>
    <n v="1145"/>
    <s v="A FORK IN THE ROAD food truck"/>
    <s v="Emphasizing locally and responsibly raised ingredients, serving delicious food! I need your help."/>
    <x v="58"/>
    <x v="173"/>
    <x v="2"/>
    <s v="US"/>
    <s v="USD"/>
    <n v="1412272592"/>
    <n v="1407088592"/>
    <b v="0"/>
    <n v="1"/>
    <b v="0"/>
    <s v="food/food trucks"/>
    <n v="10000"/>
    <x v="7"/>
    <x v="19"/>
    <x v="1145"/>
    <x v="3"/>
  </r>
  <r>
    <n v="1146"/>
    <s v="Sleepy PIg Barbecue: Auburn's First BBQ Food Truck"/>
    <s v="Bringing the flavor of competition BBQ to small town Auburn with the ease of a big city food truck."/>
    <x v="12"/>
    <x v="798"/>
    <x v="2"/>
    <s v="US"/>
    <s v="USD"/>
    <n v="1399071173"/>
    <n v="1395787973"/>
    <b v="0"/>
    <n v="12"/>
    <b v="0"/>
    <s v="food/food trucks"/>
    <n v="4416.6666999999998"/>
    <x v="7"/>
    <x v="19"/>
    <x v="1146"/>
    <x v="3"/>
  </r>
  <r>
    <n v="1147"/>
    <s v="baked pugtato"/>
    <s v="amazing gourmet baked potato truck with variable options for everyone, its always been my dream, help me make it come true :)."/>
    <x v="31"/>
    <x v="117"/>
    <x v="2"/>
    <s v="CA"/>
    <s v="CAD"/>
    <n v="1413760783"/>
    <n v="1408576783"/>
    <b v="0"/>
    <n v="0"/>
    <b v="0"/>
    <s v="food/food trucks"/>
    <n v="0"/>
    <x v="7"/>
    <x v="19"/>
    <x v="1147"/>
    <x v="3"/>
  </r>
  <r>
    <n v="1148"/>
    <s v="Warren's / Adilyn's Rollin' Bistro"/>
    <s v="New local (Louisville, KY.) food truck with a refreshing spin on rolling kitchens."/>
    <x v="36"/>
    <x v="799"/>
    <x v="2"/>
    <s v="US"/>
    <s v="USD"/>
    <n v="1480568781"/>
    <n v="1477973181"/>
    <b v="0"/>
    <n v="3"/>
    <b v="0"/>
    <s v="food/food trucks"/>
    <n v="2433.3332999999998"/>
    <x v="7"/>
    <x v="19"/>
    <x v="1148"/>
    <x v="2"/>
  </r>
  <r>
    <n v="1149"/>
    <s v="The Floridian Food Truck"/>
    <s v="Bringing culturally diverse Floridian cuisine to the people!"/>
    <x v="63"/>
    <x v="735"/>
    <x v="2"/>
    <s v="US"/>
    <s v="USD"/>
    <n v="1466096566"/>
    <n v="1463504566"/>
    <b v="0"/>
    <n v="2"/>
    <b v="0"/>
    <s v="food/food trucks"/>
    <n v="3750"/>
    <x v="7"/>
    <x v="19"/>
    <x v="1149"/>
    <x v="2"/>
  </r>
  <r>
    <n v="1150"/>
    <s v="Chef Po's Food Truck"/>
    <s v="Bringing delicious authentic and fusion Taiwanese Food to the West Coast."/>
    <x v="30"/>
    <x v="800"/>
    <x v="2"/>
    <s v="US"/>
    <s v="USD"/>
    <n v="1452293675"/>
    <n v="1447109675"/>
    <b v="0"/>
    <n v="6"/>
    <b v="0"/>
    <s v="food/food trucks"/>
    <n v="4200"/>
    <x v="7"/>
    <x v="19"/>
    <x v="1150"/>
    <x v="0"/>
  </r>
  <r>
    <n v="1151"/>
    <s v="Blaze'n Pontiac Grill"/>
    <s v="Basically home style foods as huge sandwiches, burgers, and apps. Limitited to NOTHING. Irish,Mexican, cajÃ£n, southern bqq even veggies"/>
    <x v="31"/>
    <x v="117"/>
    <x v="2"/>
    <s v="US"/>
    <s v="USD"/>
    <n v="1441592863"/>
    <n v="1439000863"/>
    <b v="0"/>
    <n v="0"/>
    <b v="0"/>
    <s v="food/food trucks"/>
    <n v="0"/>
    <x v="7"/>
    <x v="19"/>
    <x v="1151"/>
    <x v="0"/>
  </r>
  <r>
    <n v="1152"/>
    <s v="Peruvian King Food Truck"/>
    <s v="Peruvian food truck with an LA twist."/>
    <x v="194"/>
    <x v="608"/>
    <x v="2"/>
    <s v="US"/>
    <s v="USD"/>
    <n v="1431709312"/>
    <n v="1429117312"/>
    <b v="0"/>
    <n v="15"/>
    <b v="0"/>
    <s v="food/food trucks"/>
    <n v="6073.3333000000002"/>
    <x v="7"/>
    <x v="19"/>
    <x v="1152"/>
    <x v="0"/>
  </r>
  <r>
    <n v="1153"/>
    <s v="The Cold Spot Mobile Trailer"/>
    <s v="A mobile concession trailer for snow cones, ice cream, smoothies and more"/>
    <x v="6"/>
    <x v="155"/>
    <x v="2"/>
    <s v="US"/>
    <s v="USD"/>
    <n v="1434647305"/>
    <n v="1432055305"/>
    <b v="0"/>
    <n v="1"/>
    <b v="0"/>
    <s v="food/food trucks"/>
    <n v="5000"/>
    <x v="7"/>
    <x v="19"/>
    <x v="1153"/>
    <x v="0"/>
  </r>
  <r>
    <n v="1154"/>
    <s v="Food Truck Funding"/>
    <s v="We're about to launch our first ever food truck to share our amazing food and we need your help! Be a part of our truck!"/>
    <x v="10"/>
    <x v="144"/>
    <x v="2"/>
    <s v="US"/>
    <s v="USD"/>
    <n v="1441507006"/>
    <n v="1438915006"/>
    <b v="0"/>
    <n v="3"/>
    <b v="0"/>
    <s v="food/food trucks"/>
    <n v="10833.3333"/>
    <x v="7"/>
    <x v="19"/>
    <x v="1154"/>
    <x v="0"/>
  </r>
  <r>
    <n v="1155"/>
    <s v="Mobile Coffee Cart with a Purpose"/>
    <s v="I am on a mission to offer as many people as I can a great healthy coffee, tea, and snacks by using healthy products and ingredients."/>
    <x v="31"/>
    <x v="801"/>
    <x v="2"/>
    <s v="US"/>
    <s v="USD"/>
    <n v="1408040408"/>
    <n v="1405448408"/>
    <b v="0"/>
    <n v="8"/>
    <b v="0"/>
    <s v="food/food trucks"/>
    <n v="2350"/>
    <x v="7"/>
    <x v="19"/>
    <x v="1155"/>
    <x v="3"/>
  </r>
  <r>
    <n v="1156"/>
    <s v="Harley Hawg Dogs, Inc"/>
    <s v="A Food Truck featuring Deep Fried Natural Casing Beef/Pork mix Hot Dogs, New York Style Rippers. Also serving Fresh Cut Fries."/>
    <x v="115"/>
    <x v="117"/>
    <x v="2"/>
    <s v="US"/>
    <s v="USD"/>
    <n v="1424742162"/>
    <n v="1422150162"/>
    <b v="0"/>
    <n v="0"/>
    <b v="0"/>
    <s v="food/food trucks"/>
    <n v="0"/>
    <x v="7"/>
    <x v="19"/>
    <x v="1156"/>
    <x v="0"/>
  </r>
  <r>
    <n v="1157"/>
    <s v="BIGFOOT BBQ - Flavors As Big As Sasquatch Himself"/>
    <s v="When the smoke clears, folks in Albany are going to experience the best barbeque they'll ever have! Got the flavor, need some funding."/>
    <x v="3"/>
    <x v="118"/>
    <x v="2"/>
    <s v="US"/>
    <s v="USD"/>
    <n v="1417795480"/>
    <n v="1412607880"/>
    <b v="0"/>
    <n v="3"/>
    <b v="0"/>
    <s v="food/food trucks"/>
    <n v="5033.3333000000002"/>
    <x v="7"/>
    <x v="19"/>
    <x v="1157"/>
    <x v="3"/>
  </r>
  <r>
    <n v="1158"/>
    <s v="Help me build my Tiny House Cupcake Bakery - Phase 1"/>
    <s v="It's been my dream to start my own cupcake bakery and it's now or never. Help me take the first steps toward building my dream."/>
    <x v="51"/>
    <x v="428"/>
    <x v="2"/>
    <s v="US"/>
    <s v="USD"/>
    <n v="1418091128"/>
    <n v="1415499128"/>
    <b v="0"/>
    <n v="3"/>
    <b v="0"/>
    <s v="food/food trucks"/>
    <n v="1166.6667"/>
    <x v="7"/>
    <x v="19"/>
    <x v="1158"/>
    <x v="3"/>
  </r>
  <r>
    <n v="1159"/>
    <s v="Skewed Up Food Truck"/>
    <s v="Skewed Up food truck is my dream and need help getting it started, presenting some to the bank for my loan, spice up logo, etc."/>
    <x v="220"/>
    <x v="117"/>
    <x v="2"/>
    <s v="US"/>
    <s v="USD"/>
    <n v="1435679100"/>
    <n v="1433006765"/>
    <b v="0"/>
    <n v="0"/>
    <b v="0"/>
    <s v="food/food trucks"/>
    <n v="0"/>
    <x v="7"/>
    <x v="19"/>
    <x v="1159"/>
    <x v="0"/>
  </r>
  <r>
    <n v="1160"/>
    <s v="Harvest Grub Eatery...Mobile Eatery...Fresh Seasonal Grub!"/>
    <s v="Food is a lifestyle...the art, the challenge, and the happiness is the wealth I seek....join me on my journey to success."/>
    <x v="11"/>
    <x v="802"/>
    <x v="2"/>
    <s v="US"/>
    <s v="USD"/>
    <n v="1427510586"/>
    <n v="1424922186"/>
    <b v="0"/>
    <n v="19"/>
    <b v="0"/>
    <s v="food/food trucks"/>
    <n v="6078.9474"/>
    <x v="7"/>
    <x v="19"/>
    <x v="1160"/>
    <x v="0"/>
  </r>
  <r>
    <n v="1161"/>
    <s v="Pyros Brick Oven Pizza in a Food Truck."/>
    <s v="Amazing delicious pizza a real hit a true niche that has not been explored ground floor opportunity in food trucks done by a real chef"/>
    <x v="102"/>
    <x v="117"/>
    <x v="2"/>
    <s v="US"/>
    <s v="USD"/>
    <n v="1432047989"/>
    <n v="1430233589"/>
    <b v="0"/>
    <n v="0"/>
    <b v="0"/>
    <s v="food/food trucks"/>
    <n v="0"/>
    <x v="7"/>
    <x v="19"/>
    <x v="1161"/>
    <x v="0"/>
  </r>
  <r>
    <n v="1162"/>
    <s v="Super Natural Kooking"/>
    <s v="Solar Powered, Recycled Fryer Oil for Truck Fuel, Locally Grown Organic &amp; Hormone Free Foods, Pop-up Bands, Private Party and Functions"/>
    <x v="127"/>
    <x v="428"/>
    <x v="2"/>
    <s v="US"/>
    <s v="USD"/>
    <n v="1411662264"/>
    <n v="1408983864"/>
    <b v="0"/>
    <n v="2"/>
    <b v="0"/>
    <s v="food/food trucks"/>
    <n v="1750"/>
    <x v="7"/>
    <x v="19"/>
    <x v="1162"/>
    <x v="3"/>
  </r>
  <r>
    <n v="1163"/>
    <s v="When I become awesome, I will cater an event for you!!"/>
    <s v="Cooking is my passion.Lets take my passion to another level,by sending me to a culinary school, I WILL be one of the best chefs ever!"/>
    <x v="221"/>
    <x v="117"/>
    <x v="2"/>
    <s v="US"/>
    <s v="USD"/>
    <n v="1407604920"/>
    <n v="1405012920"/>
    <b v="0"/>
    <n v="0"/>
    <b v="0"/>
    <s v="food/food trucks"/>
    <n v="0"/>
    <x v="7"/>
    <x v="19"/>
    <x v="1163"/>
    <x v="3"/>
  </r>
  <r>
    <n v="1164"/>
    <s v="Bayou Classic BBQ"/>
    <s v="Bayou Classic BBQ will be  Mansura,LA _x000a_newest and best mobile food truck_x000a_serving delicious BBQ Georgia style slow_x000a_smoke BBQ!"/>
    <x v="3"/>
    <x v="117"/>
    <x v="2"/>
    <s v="US"/>
    <s v="USD"/>
    <n v="1466270582"/>
    <n v="1463678582"/>
    <b v="0"/>
    <n v="0"/>
    <b v="0"/>
    <s v="food/food trucks"/>
    <n v="0"/>
    <x v="7"/>
    <x v="19"/>
    <x v="1164"/>
    <x v="2"/>
  </r>
  <r>
    <n v="1165"/>
    <s v="Cupcake Wars Winners: Dreamy Creations Cupcake Truck"/>
    <s v="Join us in transforming Dreamy Creations truck into a food truck so we can bring you the most delicious cupcakes to your neighborhood!"/>
    <x v="3"/>
    <x v="803"/>
    <x v="2"/>
    <s v="US"/>
    <s v="USD"/>
    <n v="1404623330"/>
    <n v="1401685730"/>
    <b v="0"/>
    <n v="25"/>
    <b v="0"/>
    <s v="food/food trucks"/>
    <n v="8282"/>
    <x v="7"/>
    <x v="19"/>
    <x v="1165"/>
    <x v="3"/>
  </r>
  <r>
    <n v="1166"/>
    <s v="Fire On High: Organic Food Truck on a Mission"/>
    <s v="Making delicious healthy food affordable &amp; accessible to ALL Cincinnati neighborhoods. Locally sourced, seasonally-inspired menu"/>
    <x v="36"/>
    <x v="804"/>
    <x v="2"/>
    <s v="US"/>
    <s v="USD"/>
    <n v="1435291200"/>
    <n v="1432640342"/>
    <b v="0"/>
    <n v="8"/>
    <b v="0"/>
    <s v="food/food trucks"/>
    <n v="35887.5"/>
    <x v="7"/>
    <x v="19"/>
    <x v="1166"/>
    <x v="0"/>
  </r>
  <r>
    <n v="1167"/>
    <s v="Empanada Express Food Truck"/>
    <s v="A mobile food truck serving up a Latino-inspired fusion cuisine using fresh, local, &amp; organic ingredients!"/>
    <x v="127"/>
    <x v="805"/>
    <x v="2"/>
    <s v="US"/>
    <s v="USD"/>
    <n v="1410543495"/>
    <n v="1407865095"/>
    <b v="0"/>
    <n v="16"/>
    <b v="0"/>
    <s v="food/food trucks"/>
    <n v="6118.75"/>
    <x v="7"/>
    <x v="19"/>
    <x v="1167"/>
    <x v="3"/>
  </r>
  <r>
    <n v="1168"/>
    <s v="SiMpLy FreSH fOoD TrUck"/>
    <s v="Simply fresh farm to table on wheels working close with local farms to ensure the highest of quality of product ."/>
    <x v="102"/>
    <x v="806"/>
    <x v="2"/>
    <s v="US"/>
    <s v="USD"/>
    <n v="1474507065"/>
    <n v="1471915065"/>
    <b v="0"/>
    <n v="3"/>
    <b v="0"/>
    <s v="food/food trucks"/>
    <n v="34000"/>
    <x v="7"/>
    <x v="19"/>
    <x v="1168"/>
    <x v="2"/>
  </r>
  <r>
    <n v="1169"/>
    <s v="FREE Shuttle Service in Downtown Los Angeles"/>
    <s v="Our service provides door-to-door shuttle transportation in Downtown Los Angeles. FREE to passengers - driver tip appreciated."/>
    <x v="3"/>
    <x v="157"/>
    <x v="2"/>
    <s v="US"/>
    <s v="USD"/>
    <n v="1424593763"/>
    <n v="1422001763"/>
    <b v="0"/>
    <n v="3"/>
    <b v="0"/>
    <s v="food/food trucks"/>
    <n v="566.66669999999999"/>
    <x v="7"/>
    <x v="19"/>
    <x v="1169"/>
    <x v="0"/>
  </r>
  <r>
    <n v="1170"/>
    <s v="Its A Rib Thing"/>
    <s v="They are sweet, sticky and incredibly addictive. People are left with a huge smile and a full stomach but still ask for more!!!"/>
    <x v="31"/>
    <x v="173"/>
    <x v="2"/>
    <s v="GB"/>
    <s v="GBP"/>
    <n v="1433021171"/>
    <n v="1430429171"/>
    <b v="0"/>
    <n v="2"/>
    <b v="0"/>
    <s v="food/food trucks"/>
    <n v="5000"/>
    <x v="7"/>
    <x v="19"/>
    <x v="1170"/>
    <x v="0"/>
  </r>
  <r>
    <n v="1171"/>
    <s v="The Mean Green Purple Machine"/>
    <s v="Tulsa's first true biodiesel, alternative energy powered food truck! Oh yeah, and delicious food!"/>
    <x v="31"/>
    <x v="379"/>
    <x v="2"/>
    <s v="US"/>
    <s v="USD"/>
    <n v="1415909927"/>
    <n v="1414351127"/>
    <b v="0"/>
    <n v="1"/>
    <b v="0"/>
    <s v="food/food trucks"/>
    <n v="2500"/>
    <x v="7"/>
    <x v="19"/>
    <x v="1171"/>
    <x v="3"/>
  </r>
  <r>
    <n v="1172"/>
    <s v="let your dayz take you to the dogs."/>
    <s v="Bringing YOUR favorite dog recipes to the streets."/>
    <x v="7"/>
    <x v="117"/>
    <x v="2"/>
    <s v="US"/>
    <s v="USD"/>
    <n v="1408551752"/>
    <n v="1405959752"/>
    <b v="0"/>
    <n v="0"/>
    <b v="0"/>
    <s v="food/food trucks"/>
    <n v="0"/>
    <x v="7"/>
    <x v="19"/>
    <x v="117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x v="152"/>
    <x v="134"/>
    <x v="2"/>
    <s v="US"/>
    <s v="USD"/>
    <n v="1438576057"/>
    <n v="1435552057"/>
    <b v="0"/>
    <n v="1"/>
    <b v="0"/>
    <s v="food/food trucks"/>
    <n v="3000"/>
    <x v="7"/>
    <x v="19"/>
    <x v="1173"/>
    <x v="0"/>
  </r>
  <r>
    <n v="1174"/>
    <s v="Give The Black Burro a Stable Stable"/>
    <s v="Help me purchase a parking space to be the Burro's permanant home, I need your help to raise $15,000!"/>
    <x v="36"/>
    <x v="807"/>
    <x v="2"/>
    <s v="US"/>
    <s v="USD"/>
    <n v="1462738327"/>
    <n v="1460146327"/>
    <b v="0"/>
    <n v="19"/>
    <b v="0"/>
    <s v="food/food trucks"/>
    <n v="4663.1579000000002"/>
    <x v="7"/>
    <x v="19"/>
    <x v="1174"/>
    <x v="2"/>
  </r>
  <r>
    <n v="1175"/>
    <s v="Bad To The Cone Food Service ATX"/>
    <s v="&quot;Create-Your-Cone&quot;. Freshly made waffle cones stuffed with your choice of yummy ingredients, or frozen yogurt!"/>
    <x v="22"/>
    <x v="793"/>
    <x v="2"/>
    <s v="US"/>
    <s v="USD"/>
    <n v="1436981339"/>
    <n v="1434389339"/>
    <b v="0"/>
    <n v="9"/>
    <b v="0"/>
    <s v="food/food trucks"/>
    <n v="6500"/>
    <x v="7"/>
    <x v="19"/>
    <x v="1175"/>
    <x v="0"/>
  </r>
  <r>
    <n v="1176"/>
    <s v="Mirlin's Sushi"/>
    <s v="Mirlins Sushi!_x000a_Find us on Facebook!_x000a_(Gives backers a voice, and a direct link to us! No kickstarter disappearing act here!)"/>
    <x v="164"/>
    <x v="115"/>
    <x v="2"/>
    <s v="AU"/>
    <s v="AUD"/>
    <n v="1488805200"/>
    <n v="1484094498"/>
    <b v="0"/>
    <n v="1"/>
    <b v="0"/>
    <s v="food/food trucks"/>
    <n v="1000"/>
    <x v="7"/>
    <x v="19"/>
    <x v="1176"/>
    <x v="1"/>
  </r>
  <r>
    <n v="1177"/>
    <s v="Funnel Cakes come to the UK!"/>
    <s v="Its CRAZY the UK is still in the dark about funnel cakes! We want to convert a trailer and show the country what they've been missing!"/>
    <x v="12"/>
    <x v="117"/>
    <x v="2"/>
    <s v="GB"/>
    <s v="GBP"/>
    <n v="1413388296"/>
    <n v="1410796296"/>
    <b v="0"/>
    <n v="0"/>
    <b v="0"/>
    <s v="food/food trucks"/>
    <n v="0"/>
    <x v="7"/>
    <x v="19"/>
    <x v="1177"/>
    <x v="3"/>
  </r>
  <r>
    <n v="1178"/>
    <s v="Thella's, food, tacos, burritos, health"/>
    <s v="Hi, Thella's is an idea of a local inexpensive burrito truck, where we want take the delicious burritos and tacos to whole new level"/>
    <x v="96"/>
    <x v="139"/>
    <x v="2"/>
    <s v="US"/>
    <s v="USD"/>
    <n v="1408225452"/>
    <n v="1405633452"/>
    <b v="0"/>
    <n v="1"/>
    <b v="0"/>
    <s v="food/food trucks"/>
    <n v="500"/>
    <x v="7"/>
    <x v="19"/>
    <x v="1178"/>
    <x v="3"/>
  </r>
  <r>
    <n v="1179"/>
    <s v="El Camion Roja"/>
    <s v="Mexican Style Food Truck, run by a Red Seal Chef, in a town with NO MEXICAN FOOD! That is a culinary emergency situation!"/>
    <x v="127"/>
    <x v="667"/>
    <x v="2"/>
    <s v="CA"/>
    <s v="CAD"/>
    <n v="1446052627"/>
    <n v="1443460627"/>
    <b v="0"/>
    <n v="5"/>
    <b v="0"/>
    <s v="food/food trucks"/>
    <n v="64000"/>
    <x v="7"/>
    <x v="19"/>
    <x v="1179"/>
    <x v="0"/>
  </r>
  <r>
    <n v="1180"/>
    <s v="Hogzilla S.O.W. (Squeals On Wheels) A Veteran Owned Company"/>
    <s v="We would like to start a military-themed food truck to serve the Battle Creek/Kalamazoo area."/>
    <x v="63"/>
    <x v="808"/>
    <x v="2"/>
    <s v="US"/>
    <s v="USD"/>
    <n v="1403983314"/>
    <n v="1400786514"/>
    <b v="0"/>
    <n v="85"/>
    <b v="0"/>
    <s v="food/food trucks"/>
    <n v="6911.7646999999997"/>
    <x v="7"/>
    <x v="19"/>
    <x v="1180"/>
    <x v="3"/>
  </r>
  <r>
    <n v="1181"/>
    <s v="Gringo Loco Tacos Food Truck"/>
    <s v="Bringing the best tacos to the streets of Chicago!"/>
    <x v="63"/>
    <x v="460"/>
    <x v="2"/>
    <s v="US"/>
    <s v="USD"/>
    <n v="1425197321"/>
    <n v="1422605321"/>
    <b v="0"/>
    <n v="3"/>
    <b v="0"/>
    <s v="food/food trucks"/>
    <n v="133.33330000000001"/>
    <x v="7"/>
    <x v="19"/>
    <x v="1181"/>
    <x v="0"/>
  </r>
  <r>
    <n v="1182"/>
    <s v="J &amp; D Rolling Smoke BBQ expansion"/>
    <s v="Two  years ago this business was started to help a local non-profit.  We have since expanded and provide jobs in our small community."/>
    <x v="28"/>
    <x v="809"/>
    <x v="2"/>
    <s v="US"/>
    <s v="USD"/>
    <n v="1484239320"/>
    <n v="1482609088"/>
    <b v="0"/>
    <n v="4"/>
    <b v="0"/>
    <s v="food/food trucks"/>
    <n v="1050"/>
    <x v="7"/>
    <x v="19"/>
    <x v="1182"/>
    <x v="2"/>
  </r>
  <r>
    <n v="1183"/>
    <s v="Freshie's Donuts Food Trailer"/>
    <s v="Help Freshie keep her dream alive by pledging to get a donut truck! She will be able to do events as well as cater to the community"/>
    <x v="30"/>
    <x v="173"/>
    <x v="2"/>
    <s v="US"/>
    <s v="USD"/>
    <n v="1478059140"/>
    <n v="1476391223"/>
    <b v="0"/>
    <n v="3"/>
    <b v="0"/>
    <s v="food/food trucks"/>
    <n v="3333.3332999999998"/>
    <x v="7"/>
    <x v="19"/>
    <x v="1183"/>
    <x v="2"/>
  </r>
  <r>
    <n v="1184"/>
    <s v="2016/2017 Cyclocross Album"/>
    <s v="This coffee table album is the chronicle of the 2016/2017 cyclocross season, the latest edition of the renowned cyclephotos books."/>
    <x v="29"/>
    <x v="810"/>
    <x v="0"/>
    <s v="GB"/>
    <s v="GBP"/>
    <n v="1486391011"/>
    <n v="1483712611"/>
    <b v="0"/>
    <n v="375"/>
    <b v="1"/>
    <s v="photography/photobooks"/>
    <n v="6156.2667000000001"/>
    <x v="8"/>
    <x v="20"/>
    <x v="1184"/>
    <x v="1"/>
  </r>
  <r>
    <n v="1185"/>
    <s v="Katrina  Reflections"/>
    <s v="A photo exhibition and book showcasing images and stories of our time in New Orleans, commemorating Katrinaâ€™s ten year anniversary."/>
    <x v="78"/>
    <x v="811"/>
    <x v="0"/>
    <s v="US"/>
    <s v="USD"/>
    <n v="1433736000"/>
    <n v="1430945149"/>
    <b v="0"/>
    <n v="111"/>
    <b v="1"/>
    <s v="photography/photobooks"/>
    <n v="11873.873900000001"/>
    <x v="8"/>
    <x v="20"/>
    <x v="1185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x v="51"/>
    <x v="812"/>
    <x v="0"/>
    <s v="GB"/>
    <s v="GBP"/>
    <n v="1433198520"/>
    <n v="1430340195"/>
    <b v="0"/>
    <n v="123"/>
    <b v="1"/>
    <s v="photography/photobooks"/>
    <n v="6508.1301000000003"/>
    <x v="8"/>
    <x v="20"/>
    <x v="1186"/>
    <x v="0"/>
  </r>
  <r>
    <n v="1187"/>
    <s v="&quot;SUNDANCERS: The Men of Utah&quot;"/>
    <s v="A gorgeous monograph of sensual imagery featuring the men of Utah, shot against the incredible expanses of land they call their own."/>
    <x v="222"/>
    <x v="813"/>
    <x v="0"/>
    <s v="US"/>
    <s v="USD"/>
    <n v="1431885600"/>
    <n v="1429133323"/>
    <b v="0"/>
    <n v="70"/>
    <b v="1"/>
    <s v="photography/photobooks"/>
    <n v="13015.7143"/>
    <x v="8"/>
    <x v="20"/>
    <x v="1187"/>
    <x v="0"/>
  </r>
  <r>
    <n v="1188"/>
    <s v="Because Dance."/>
    <s v="A photobook of young dancers and their inspiring stories, photographed in beautiful and unique locations."/>
    <x v="13"/>
    <x v="728"/>
    <x v="0"/>
    <s v="CA"/>
    <s v="CAD"/>
    <n v="1482943740"/>
    <n v="1481129340"/>
    <b v="0"/>
    <n v="85"/>
    <b v="1"/>
    <s v="photography/photobooks"/>
    <n v="3777.6471000000001"/>
    <x v="8"/>
    <x v="20"/>
    <x v="1188"/>
    <x v="2"/>
  </r>
  <r>
    <n v="1189"/>
    <s v="Road Ramblers"/>
    <s v="A couple of experienced road trippers setting out for the big one. Six months traveling in a converted bus with a book at the end."/>
    <x v="7"/>
    <x v="814"/>
    <x v="0"/>
    <s v="US"/>
    <s v="USD"/>
    <n v="1467242995"/>
    <n v="1465428595"/>
    <b v="0"/>
    <n v="86"/>
    <b v="1"/>
    <s v="photography/photobooks"/>
    <n v="11279.069799999999"/>
    <x v="8"/>
    <x v="20"/>
    <x v="1189"/>
    <x v="2"/>
  </r>
  <r>
    <n v="1190"/>
    <s v="The Reality Of Chronic Illness - The Book"/>
    <s v="A pairing of self portraiture and writing to shed light on the reality of life with chronic illness."/>
    <x v="2"/>
    <x v="815"/>
    <x v="0"/>
    <s v="US"/>
    <s v="USD"/>
    <n v="1409500725"/>
    <n v="1406908725"/>
    <b v="0"/>
    <n v="13"/>
    <b v="1"/>
    <s v="photography/photobooks"/>
    <n v="5192.3077000000003"/>
    <x v="8"/>
    <x v="20"/>
    <x v="1190"/>
    <x v="3"/>
  </r>
  <r>
    <n v="1191"/>
    <s v="Good Morning Japan"/>
    <s v="A photo journal capturing 30 days of sweetness in Kyoto, Tokyo, and more. Join me to see the cutest &amp; prettiest images of Japan :)"/>
    <x v="200"/>
    <x v="816"/>
    <x v="0"/>
    <s v="US"/>
    <s v="USD"/>
    <n v="1458480560"/>
    <n v="1455892160"/>
    <b v="0"/>
    <n v="33"/>
    <b v="1"/>
    <s v="photography/photobooks"/>
    <n v="8924.2423999999992"/>
    <x v="8"/>
    <x v="20"/>
    <x v="1191"/>
    <x v="2"/>
  </r>
  <r>
    <n v="1192"/>
    <s v="Other Worlds - A Make 100 Project"/>
    <s v="A macro landscape photography art book &amp; limited edition prints. A Make 100 project."/>
    <x v="213"/>
    <x v="817"/>
    <x v="0"/>
    <s v="GB"/>
    <s v="GBP"/>
    <n v="1486814978"/>
    <n v="1484222978"/>
    <b v="0"/>
    <n v="15"/>
    <b v="1"/>
    <s v="photography/photobooks"/>
    <n v="1933.3333"/>
    <x v="8"/>
    <x v="20"/>
    <x v="1192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x v="223"/>
    <x v="818"/>
    <x v="0"/>
    <s v="US"/>
    <s v="USD"/>
    <n v="1460223453"/>
    <n v="1455043053"/>
    <b v="0"/>
    <n v="273"/>
    <b v="1"/>
    <s v="photography/photobooks"/>
    <n v="7996.7033000000001"/>
    <x v="8"/>
    <x v="20"/>
    <x v="1193"/>
    <x v="2"/>
  </r>
  <r>
    <n v="1194"/>
    <s v="Atlantic Light: The West Coast of Ireland in Photographs"/>
    <s v="A beautifully presented hardcover book of aerial photographs that show the west coast of Ireland as it's never been seen before."/>
    <x v="78"/>
    <x v="819"/>
    <x v="0"/>
    <s v="IE"/>
    <s v="EUR"/>
    <n v="1428493379"/>
    <n v="1425901379"/>
    <b v="0"/>
    <n v="714"/>
    <b v="1"/>
    <s v="photography/photobooks"/>
    <n v="5641.4566000000004"/>
    <x v="8"/>
    <x v="20"/>
    <x v="1194"/>
    <x v="0"/>
  </r>
  <r>
    <n v="1195"/>
    <s v="CALAMITA/Ã€ project"/>
    <s v="CALAMITA/Ã€ is a tool for investigating the contemporary Vajont and the topic of catastrophes in general._x000a_Â«CHE IDDIO CE LA MANDI BUONAÂ»"/>
    <x v="3"/>
    <x v="820"/>
    <x v="0"/>
    <s v="IT"/>
    <s v="EUR"/>
    <n v="1450602000"/>
    <n v="1445415653"/>
    <b v="0"/>
    <n v="170"/>
    <b v="1"/>
    <s v="photography/photobooks"/>
    <n v="7941.1764999999996"/>
    <x v="8"/>
    <x v="20"/>
    <x v="1195"/>
    <x v="0"/>
  </r>
  <r>
    <n v="1196"/>
    <s v="NAKED IBIZA - A Large Scale Photography Book by Dylan Rosser"/>
    <s v="A book of male nudes photographed on location in Ibiza over the last 4 years."/>
    <x v="107"/>
    <x v="821"/>
    <x v="0"/>
    <s v="GB"/>
    <s v="GBP"/>
    <n v="1450467539"/>
    <n v="1447875539"/>
    <b v="0"/>
    <n v="512"/>
    <b v="1"/>
    <s v="photography/photobooks"/>
    <n v="7643.9453000000003"/>
    <x v="8"/>
    <x v="20"/>
    <x v="1196"/>
    <x v="0"/>
  </r>
  <r>
    <n v="1197"/>
    <s v="Brewtography Project: Discovering Colorado Breweries"/>
    <s v="A coffee table book celebrating Colorado brewery culture; exploring the passion and personality of local breweries through photographs."/>
    <x v="36"/>
    <x v="822"/>
    <x v="0"/>
    <s v="US"/>
    <s v="USD"/>
    <n v="1465797540"/>
    <n v="1463155034"/>
    <b v="0"/>
    <n v="314"/>
    <b v="1"/>
    <s v="photography/photobooks"/>
    <n v="12100"/>
    <x v="8"/>
    <x v="20"/>
    <x v="1197"/>
    <x v="2"/>
  </r>
  <r>
    <n v="1198"/>
    <s v="The White Desert: Wildlife &amp; Antarctica photobook"/>
    <s v="The White Desert is a photo project, documenting the fragility and beauty of the planet, from the Arctic to Antarctic regions!"/>
    <x v="8"/>
    <x v="823"/>
    <x v="0"/>
    <s v="US"/>
    <s v="USD"/>
    <n v="1451530800"/>
    <n v="1448463086"/>
    <b v="0"/>
    <n v="167"/>
    <b v="1"/>
    <s v="photography/photobooks"/>
    <n v="5461.6765999999998"/>
    <x v="8"/>
    <x v="20"/>
    <x v="1198"/>
    <x v="0"/>
  </r>
  <r>
    <n v="1199"/>
    <s v="The portrait of the forgotten: Syrian refugees in Jordan"/>
    <s v="There are over 627.295 Syrian refugees in Jordan due to the war. Let me tell you some of their stories with the help of a photobook!"/>
    <x v="224"/>
    <x v="824"/>
    <x v="0"/>
    <s v="GB"/>
    <s v="GBP"/>
    <n v="1436380200"/>
    <n v="1433615400"/>
    <b v="0"/>
    <n v="9"/>
    <b v="1"/>
    <s v="photography/photobooks"/>
    <n v="29922.2222"/>
    <x v="8"/>
    <x v="20"/>
    <x v="1199"/>
    <x v="0"/>
  </r>
  <r>
    <n v="1200"/>
    <s v="Modern Nomads"/>
    <s v="Modern Nomads Journal is an 88 page magazine style publication containing photo stories about Somalis in the Horn of Africa."/>
    <x v="225"/>
    <x v="825"/>
    <x v="0"/>
    <s v="US"/>
    <s v="USD"/>
    <n v="1429183656"/>
    <n v="1427369256"/>
    <b v="0"/>
    <n v="103"/>
    <b v="1"/>
    <s v="photography/photobooks"/>
    <n v="5853.3981000000003"/>
    <x v="8"/>
    <x v="20"/>
    <x v="1200"/>
    <x v="0"/>
  </r>
  <r>
    <n v="1201"/>
    <s v="Invisible People of Belarus"/>
    <s v="Documentary book about the lives of disabled people and Chernobyl victims living in governmental institutions called Internats"/>
    <x v="12"/>
    <x v="826"/>
    <x v="0"/>
    <s v="GB"/>
    <s v="GBP"/>
    <n v="1468593246"/>
    <n v="1466001246"/>
    <b v="0"/>
    <n v="111"/>
    <b v="1"/>
    <s v="photography/photobooks"/>
    <n v="5537.1801999999998"/>
    <x v="8"/>
    <x v="20"/>
    <x v="1201"/>
    <x v="2"/>
  </r>
  <r>
    <n v="1202"/>
    <s v="&quot;Angus O'Callaghan. Melbourne.&quot; 1968 - 1971"/>
    <s v="This coffee table book features Melbourne as never seen before through the eyes of an artist now 93 years old. Melbourne from 1968-1971"/>
    <x v="31"/>
    <x v="827"/>
    <x v="0"/>
    <s v="AU"/>
    <s v="AUD"/>
    <n v="1435388154"/>
    <n v="1432796154"/>
    <b v="0"/>
    <n v="271"/>
    <b v="1"/>
    <s v="photography/photobooks"/>
    <n v="18380.442800000001"/>
    <x v="8"/>
    <x v="20"/>
    <x v="1202"/>
    <x v="0"/>
  </r>
  <r>
    <n v="1203"/>
    <s v="reAPPEARANCES   a limited edition photography book"/>
    <s v="reAPPEARANCES is a series of photographs shot with a digital toy camera, a visual and cultural journey through appearances."/>
    <x v="226"/>
    <x v="828"/>
    <x v="0"/>
    <s v="US"/>
    <s v="USD"/>
    <n v="1433083527"/>
    <n v="1430491527"/>
    <b v="0"/>
    <n v="101"/>
    <b v="1"/>
    <s v="photography/photobooks"/>
    <n v="16534.6535"/>
    <x v="8"/>
    <x v="20"/>
    <x v="1203"/>
    <x v="0"/>
  </r>
  <r>
    <n v="1204"/>
    <s v="Miles From Los Angeles - A Photo Book of the Western U.S."/>
    <s v="A fine art book capturing the beauty of nature in the Western United States by landscape photographer Cheyne Walls."/>
    <x v="93"/>
    <x v="829"/>
    <x v="0"/>
    <s v="US"/>
    <s v="USD"/>
    <n v="1449205200"/>
    <n v="1445363833"/>
    <b v="0"/>
    <n v="57"/>
    <b v="1"/>
    <s v="photography/photobooks"/>
    <n v="23478.947400000001"/>
    <x v="8"/>
    <x v="20"/>
    <x v="1204"/>
    <x v="0"/>
  </r>
  <r>
    <n v="1205"/>
    <s v="Afro-Iran:Â The Unknown Minority"/>
    <s v="A photo book by photographer Mahdi Ehsaei depicting the little known minority of Afro-Iranians in South Iran in fascinating portraits."/>
    <x v="93"/>
    <x v="830"/>
    <x v="0"/>
    <s v="DE"/>
    <s v="EUR"/>
    <n v="1434197351"/>
    <n v="1431605351"/>
    <b v="0"/>
    <n v="62"/>
    <b v="1"/>
    <s v="photography/photobooks"/>
    <n v="21148.3871"/>
    <x v="8"/>
    <x v="20"/>
    <x v="1205"/>
    <x v="0"/>
  </r>
  <r>
    <n v="1206"/>
    <s v="Until I Gush Forth / Limited Edition Zine by Esthaem"/>
    <s v="Limited edition zine by photographic artist Esthaem, signed and hand-numbered including a screen printed banderole. Edition of 100."/>
    <x v="42"/>
    <x v="831"/>
    <x v="0"/>
    <s v="AT"/>
    <s v="EUR"/>
    <n v="1489238940"/>
    <n v="1486406253"/>
    <b v="0"/>
    <n v="32"/>
    <b v="1"/>
    <s v="photography/photobooks"/>
    <n v="3234.375"/>
    <x v="8"/>
    <x v="20"/>
    <x v="1206"/>
    <x v="1"/>
  </r>
  <r>
    <n v="1207"/>
    <s v="ITALIANA"/>
    <s v="A humanistic photo book about ancestral &amp; post-modern Italy."/>
    <x v="227"/>
    <x v="832"/>
    <x v="0"/>
    <s v="IT"/>
    <s v="EUR"/>
    <n v="1459418400"/>
    <n v="1456827573"/>
    <b v="0"/>
    <n v="141"/>
    <b v="1"/>
    <s v="photography/photobooks"/>
    <n v="12337.5887"/>
    <x v="8"/>
    <x v="20"/>
    <x v="1207"/>
    <x v="2"/>
  </r>
  <r>
    <n v="1208"/>
    <s v="Into The Great White Sands"/>
    <s v="Help me complete the photography and publish a fine art book on White Sands National Monument, a uniquely significant place."/>
    <x v="3"/>
    <x v="833"/>
    <x v="0"/>
    <s v="US"/>
    <s v="USD"/>
    <n v="1458835264"/>
    <n v="1456246864"/>
    <b v="0"/>
    <n v="75"/>
    <b v="1"/>
    <s v="photography/photobooks"/>
    <n v="20706.666700000002"/>
    <x v="8"/>
    <x v="20"/>
    <x v="1208"/>
    <x v="2"/>
  </r>
  <r>
    <n v="1209"/>
    <s v="Israel: An Inspiring Photographic Journey (Photobook)"/>
    <s v="This 80 page book displays 75 beautiful images of the Holy Land, site descriptions, scripture and thought provoking comments."/>
    <x v="12"/>
    <x v="834"/>
    <x v="0"/>
    <s v="US"/>
    <s v="USD"/>
    <n v="1488053905"/>
    <n v="1485461905"/>
    <b v="0"/>
    <n v="46"/>
    <b v="1"/>
    <s v="photography/photobooks"/>
    <n v="13826.087"/>
    <x v="8"/>
    <x v="20"/>
    <x v="1209"/>
    <x v="1"/>
  </r>
  <r>
    <n v="1210"/>
    <s v="Det Andra GÃ¶teborg"/>
    <s v="En fotobok om livet i det enda andra GÃ¶teborg i vÃ¤rlden"/>
    <x v="22"/>
    <x v="835"/>
    <x v="0"/>
    <s v="SE"/>
    <s v="SEK"/>
    <n v="1433106000"/>
    <n v="1431124572"/>
    <b v="0"/>
    <n v="103"/>
    <b v="1"/>
    <s v="photography/photobooks"/>
    <n v="49381.553399999997"/>
    <x v="8"/>
    <x v="20"/>
    <x v="1210"/>
    <x v="0"/>
  </r>
  <r>
    <n v="1211"/>
    <s v="500 Views of Japan"/>
    <s v="From 2010 to 2015, I took over 15 000 photos in Japan. Here's 500 of them. Landscape, city view, people and so much more!"/>
    <x v="28"/>
    <x v="836"/>
    <x v="0"/>
    <s v="CA"/>
    <s v="CAD"/>
    <n v="1465505261"/>
    <n v="1464209261"/>
    <b v="0"/>
    <n v="6"/>
    <b v="1"/>
    <s v="photography/photobooks"/>
    <n v="16850"/>
    <x v="8"/>
    <x v="20"/>
    <x v="1211"/>
    <x v="2"/>
  </r>
  <r>
    <n v="1212"/>
    <s v="Faces of Yoga: A Coffee Table Photo Book"/>
    <s v="Faces of Yoga is a series of uncomfortable photos of people in strange positions. The photo book will be ready for the holiday season!"/>
    <x v="30"/>
    <x v="594"/>
    <x v="0"/>
    <s v="US"/>
    <s v="USD"/>
    <n v="1448586000"/>
    <n v="1447195695"/>
    <b v="0"/>
    <n v="83"/>
    <b v="1"/>
    <s v="photography/photobooks"/>
    <n v="3886.7469999999998"/>
    <x v="8"/>
    <x v="20"/>
    <x v="1212"/>
    <x v="0"/>
  </r>
  <r>
    <n v="1213"/>
    <s v="Iceland Impressions: photographs by Iwona and Adam Balcy"/>
    <s v="A collection of 97 colour photographs showcasing Iceland's spectacular scenery, beautifully presented in 128 page hardcover book."/>
    <x v="115"/>
    <x v="837"/>
    <x v="0"/>
    <s v="GB"/>
    <s v="GBP"/>
    <n v="1485886100"/>
    <n v="1482862100"/>
    <b v="0"/>
    <n v="108"/>
    <b v="1"/>
    <s v="photography/photobooks"/>
    <n v="6152.7777999999998"/>
    <x v="8"/>
    <x v="20"/>
    <x v="1213"/>
    <x v="2"/>
  </r>
  <r>
    <n v="1214"/>
    <s v="Framed Himalaya: Lachen Valley (Campaign Part - 2)"/>
    <s v="A coffee table book with photographs of nature's splendor from the mystical valley of Lachen in the Eastern recesses of the Himalaya."/>
    <x v="13"/>
    <x v="838"/>
    <x v="0"/>
    <s v="US"/>
    <s v="USD"/>
    <n v="1433880605"/>
    <n v="1428696605"/>
    <b v="0"/>
    <n v="25"/>
    <b v="1"/>
    <s v="photography/photobooks"/>
    <n v="10544"/>
    <x v="8"/>
    <x v="20"/>
    <x v="1214"/>
    <x v="0"/>
  </r>
  <r>
    <n v="1215"/>
    <s v="ShootTokyo: The Book"/>
    <s v="A photography book that brings you on a journey through Tokyo and beyond.   This is a collection of my best images from ShootTokyo."/>
    <x v="10"/>
    <x v="839"/>
    <x v="0"/>
    <s v="US"/>
    <s v="USD"/>
    <n v="1401487756"/>
    <n v="1398895756"/>
    <b v="0"/>
    <n v="549"/>
    <b v="1"/>
    <s v="photography/photobooks"/>
    <n v="7159.2003999999997"/>
    <x v="8"/>
    <x v="20"/>
    <x v="1215"/>
    <x v="3"/>
  </r>
  <r>
    <n v="1216"/>
    <s v="In Training: a book of Bonsai photographs"/>
    <s v="A fine art photography book taking a new look at the art of bonsai."/>
    <x v="32"/>
    <x v="840"/>
    <x v="0"/>
    <s v="US"/>
    <s v="USD"/>
    <n v="1443826980"/>
    <n v="1441032457"/>
    <b v="0"/>
    <n v="222"/>
    <b v="1"/>
    <s v="photography/photobooks"/>
    <n v="9188.2883000000002"/>
    <x v="8"/>
    <x v="20"/>
    <x v="1216"/>
    <x v="0"/>
  </r>
  <r>
    <n v="1217"/>
    <s v="Either Limits or Contradictions-A Photo Book in three parts"/>
    <s v="&quot;Either Limits Or Contradictions&quot; is a Photo Book about the pace of life, death and time passing. A Daylight Books Publication."/>
    <x v="228"/>
    <x v="841"/>
    <x v="0"/>
    <s v="US"/>
    <s v="USD"/>
    <n v="1468524340"/>
    <n v="1465932340"/>
    <b v="0"/>
    <n v="183"/>
    <b v="1"/>
    <s v="photography/photobooks"/>
    <n v="14857.377"/>
    <x v="8"/>
    <x v="20"/>
    <x v="1217"/>
    <x v="2"/>
  </r>
  <r>
    <n v="1218"/>
    <s v="The Alaska Range"/>
    <s v="The Mountaineers Books and I, Carl Battreall, have teamed up to create the first photography book of the legendary Alaska Range."/>
    <x v="7"/>
    <x v="842"/>
    <x v="0"/>
    <s v="US"/>
    <s v="USD"/>
    <n v="1446346800"/>
    <n v="1443714800"/>
    <b v="0"/>
    <n v="89"/>
    <b v="1"/>
    <s v="photography/photobooks"/>
    <n v="17421.348300000001"/>
    <x v="8"/>
    <x v="20"/>
    <x v="1218"/>
    <x v="0"/>
  </r>
  <r>
    <n v="1219"/>
    <s v="The Box"/>
    <s v="The Box is a fine art book of Ron Amato's innovative and seductive photography project."/>
    <x v="229"/>
    <x v="843"/>
    <x v="0"/>
    <s v="US"/>
    <s v="USD"/>
    <n v="1476961513"/>
    <n v="1474369513"/>
    <b v="0"/>
    <n v="253"/>
    <b v="1"/>
    <s v="photography/photobooks"/>
    <n v="10286.165999999999"/>
    <x v="8"/>
    <x v="20"/>
    <x v="1219"/>
    <x v="2"/>
  </r>
  <r>
    <n v="1220"/>
    <s v="All The People"/>
    <s v="A beautiful photo art book of portraits and conversations with people that may expand your idea of gender."/>
    <x v="36"/>
    <x v="844"/>
    <x v="0"/>
    <s v="DE"/>
    <s v="EUR"/>
    <n v="1440515112"/>
    <n v="1437923112"/>
    <b v="0"/>
    <n v="140"/>
    <b v="1"/>
    <s v="photography/photobooks"/>
    <n v="11117.857099999999"/>
    <x v="8"/>
    <x v="20"/>
    <x v="1220"/>
    <x v="0"/>
  </r>
  <r>
    <n v="1221"/>
    <s v="Oh When The Blues - Oldham Athletic Photography Book"/>
    <s v="Photography book exploring the community of Oldham Athletic Football Club, their relation to the town and the theatre of football."/>
    <x v="41"/>
    <x v="845"/>
    <x v="0"/>
    <s v="GB"/>
    <s v="GBP"/>
    <n v="1480809600"/>
    <n v="1478431488"/>
    <b v="0"/>
    <n v="103"/>
    <b v="1"/>
    <s v="photography/photobooks"/>
    <n v="2379.6214"/>
    <x v="8"/>
    <x v="20"/>
    <x v="1221"/>
    <x v="2"/>
  </r>
  <r>
    <n v="1222"/>
    <s v="Project Pilgrim"/>
    <s v="Project Pilgrim is my effort to work towards normalizing mental health."/>
    <x v="23"/>
    <x v="846"/>
    <x v="0"/>
    <s v="CA"/>
    <s v="CAD"/>
    <n v="1459483200"/>
    <n v="1456852647"/>
    <b v="0"/>
    <n v="138"/>
    <b v="1"/>
    <s v="photography/photobooks"/>
    <n v="8126.8116"/>
    <x v="8"/>
    <x v="20"/>
    <x v="1222"/>
    <x v="2"/>
  </r>
  <r>
    <n v="1223"/>
    <s v="YOSEMITE PEOPLE"/>
    <s v="A photography book focusing on the people rather than the nature at Yosemite National Park."/>
    <x v="230"/>
    <x v="847"/>
    <x v="0"/>
    <s v="US"/>
    <s v="USD"/>
    <n v="1478754909"/>
    <n v="1476159309"/>
    <b v="0"/>
    <n v="191"/>
    <b v="1"/>
    <s v="photography/photobooks"/>
    <n v="11621.466"/>
    <x v="8"/>
    <x v="20"/>
    <x v="1223"/>
    <x v="2"/>
  </r>
  <r>
    <n v="1224"/>
    <s v="&quot;I Dreamed Last Night&quot; Album (Canceled)"/>
    <s v="Modern Celtic influenced CD.  Help me finish what I started before the stroke."/>
    <x v="36"/>
    <x v="848"/>
    <x v="1"/>
    <s v="US"/>
    <s v="USD"/>
    <n v="1402060302"/>
    <n v="1396876302"/>
    <b v="0"/>
    <n v="18"/>
    <b v="0"/>
    <s v="music/world music"/>
    <n v="5888.8888999999999"/>
    <x v="4"/>
    <x v="21"/>
    <x v="1224"/>
    <x v="3"/>
  </r>
  <r>
    <n v="1225"/>
    <s v="Cesar Chavez's First Music Album (Canceled)"/>
    <s v="My first music album is a collection of 9 songs honoring Mexico's prolific composer, Jose Alfredo Jimenez with my artistic vision."/>
    <x v="9"/>
    <x v="849"/>
    <x v="1"/>
    <s v="US"/>
    <s v="USD"/>
    <n v="1382478278"/>
    <n v="1377294278"/>
    <b v="0"/>
    <n v="3"/>
    <b v="0"/>
    <s v="music/world music"/>
    <n v="4400"/>
    <x v="4"/>
    <x v="21"/>
    <x v="1225"/>
    <x v="4"/>
  </r>
  <r>
    <n v="1226"/>
    <s v="Pavlo is Filming  a PBS Concert Special (Canceled)"/>
    <s v="Pavlo will be independently filming his second full length PBS Special and DVD in May with director George Veras"/>
    <x v="63"/>
    <x v="850"/>
    <x v="1"/>
    <s v="US"/>
    <s v="USD"/>
    <n v="1398042000"/>
    <n v="1395089981"/>
    <b v="0"/>
    <n v="40"/>
    <b v="0"/>
    <s v="music/world music"/>
    <n v="4842.5"/>
    <x v="4"/>
    <x v="21"/>
    <x v="1226"/>
    <x v="3"/>
  </r>
  <r>
    <n v="1227"/>
    <s v="Beast of the Beats VIII Webster Hall, NY (Nov 6-9 2014)"/>
    <s v="After winning the iStandard Phoenix Producer Showcase (6/25/14)  I have been invited to Beast of the Beats VIII in New York Nov. 6-9"/>
    <x v="13"/>
    <x v="117"/>
    <x v="1"/>
    <s v="US"/>
    <s v="USD"/>
    <n v="1407394800"/>
    <n v="1404770616"/>
    <b v="0"/>
    <n v="0"/>
    <b v="0"/>
    <s v="music/world music"/>
    <n v="0"/>
    <x v="4"/>
    <x v="21"/>
    <x v="1227"/>
    <x v="3"/>
  </r>
  <r>
    <n v="1228"/>
    <s v="World artist Kat Maguire's debut CD entitled &quot;Gypsy&quot;"/>
    <s v="Kat is partnering with Kickstarter to raise the funds to complete her first solo World music CD &quot;Gypsy&quot;!"/>
    <x v="10"/>
    <x v="159"/>
    <x v="1"/>
    <s v="US"/>
    <s v="USD"/>
    <n v="1317231008"/>
    <n v="1312047008"/>
    <b v="0"/>
    <n v="24"/>
    <b v="0"/>
    <s v="music/world music"/>
    <n v="6104.1666999999998"/>
    <x v="4"/>
    <x v="21"/>
    <x v="1228"/>
    <x v="6"/>
  </r>
  <r>
    <n v="1229"/>
    <s v="Agni Varsha - opera by Vanraj Bhatia - world premiere"/>
    <s v="Bollywood composer Vanraj Bhatia, age 86, has written an opera based on a myth from the epic Mahabhatata. Presented in Queens May 11&amp;12"/>
    <x v="181"/>
    <x v="379"/>
    <x v="1"/>
    <s v="US"/>
    <s v="USD"/>
    <n v="1334592000"/>
    <n v="1331982127"/>
    <b v="0"/>
    <n v="1"/>
    <b v="0"/>
    <s v="music/world music"/>
    <n v="2500"/>
    <x v="4"/>
    <x v="21"/>
    <x v="1229"/>
    <x v="5"/>
  </r>
  <r>
    <n v="1230"/>
    <s v="A Tribute to DC Talk:  Live Concert &amp; DVD (Canceled)"/>
    <s v="It has been close to a decade since DC Talk began their &quot;Intermission&quot;.  It is time for A Live Concert Tribute &amp; DVD Movie!"/>
    <x v="69"/>
    <x v="117"/>
    <x v="1"/>
    <s v="US"/>
    <s v="USD"/>
    <n v="1298589630"/>
    <n v="1295997630"/>
    <b v="0"/>
    <n v="0"/>
    <b v="0"/>
    <s v="music/world music"/>
    <n v="0"/>
    <x v="4"/>
    <x v="21"/>
    <x v="1230"/>
    <x v="6"/>
  </r>
  <r>
    <n v="1231"/>
    <s v="Villapalooza - Little Village Music Festival (Canceled)"/>
    <s v="a non-profit, free, all-day, all-ages music &amp; arts festival dedicated to promoting non-violent spaces for community engagement"/>
    <x v="10"/>
    <x v="117"/>
    <x v="1"/>
    <s v="US"/>
    <s v="USD"/>
    <n v="1440723600"/>
    <n v="1436394968"/>
    <b v="0"/>
    <n v="0"/>
    <b v="0"/>
    <s v="music/world music"/>
    <n v="0"/>
    <x v="4"/>
    <x v="21"/>
    <x v="1231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x v="10"/>
    <x v="130"/>
    <x v="1"/>
    <s v="US"/>
    <s v="USD"/>
    <n v="1381090870"/>
    <n v="1377030070"/>
    <b v="0"/>
    <n v="1"/>
    <b v="0"/>
    <s v="music/world music"/>
    <n v="4000"/>
    <x v="4"/>
    <x v="21"/>
    <x v="1232"/>
    <x v="4"/>
  </r>
  <r>
    <n v="1233"/>
    <s v="Shakulute (Shakuhachi mouthpiece for Alto Flute) (Canceled)"/>
    <s v="A Shakulute mouthpiece will allow me to play my silver alto flute vertically  like my Japanese shakuhachis but with Western fingerings."/>
    <x v="28"/>
    <x v="851"/>
    <x v="1"/>
    <s v="US"/>
    <s v="USD"/>
    <n v="1329864374"/>
    <n v="1328049974"/>
    <b v="0"/>
    <n v="6"/>
    <b v="0"/>
    <s v="music/world music"/>
    <n v="1933.3333"/>
    <x v="4"/>
    <x v="21"/>
    <x v="1233"/>
    <x v="5"/>
  </r>
  <r>
    <n v="1234"/>
    <s v="Lionstar International Tour 2015 (Canceled)"/>
    <s v="We have been offered shows all over the world, to reach places and people with our music, for the experience of just doing it!"/>
    <x v="63"/>
    <x v="117"/>
    <x v="1"/>
    <s v="GB"/>
    <s v="GBP"/>
    <n v="1422903342"/>
    <n v="1420311342"/>
    <b v="0"/>
    <n v="0"/>
    <b v="0"/>
    <s v="music/world music"/>
    <n v="0"/>
    <x v="4"/>
    <x v="21"/>
    <x v="1234"/>
    <x v="0"/>
  </r>
  <r>
    <n v="1235"/>
    <s v="Afternoon of Shakuhachi and Koto Music - CD Project"/>
    <s v="We plan to make studio recordings for a CD that highlights six new works composed for our Shakuhachi and Koto Music concert series."/>
    <x v="231"/>
    <x v="852"/>
    <x v="1"/>
    <s v="US"/>
    <s v="USD"/>
    <n v="1387077299"/>
    <n v="1383621299"/>
    <b v="0"/>
    <n v="6"/>
    <b v="0"/>
    <s v="music/world music"/>
    <n v="3500"/>
    <x v="4"/>
    <x v="21"/>
    <x v="1235"/>
    <x v="4"/>
  </r>
  <r>
    <n v="1236"/>
    <s v="&quot;Volando&quot; CD Release (Canceled)"/>
    <s v="Raising money to give the musicians their due."/>
    <x v="30"/>
    <x v="117"/>
    <x v="1"/>
    <s v="US"/>
    <s v="USD"/>
    <n v="1343491200"/>
    <n v="1342801164"/>
    <b v="0"/>
    <n v="0"/>
    <b v="0"/>
    <s v="music/world music"/>
    <n v="0"/>
    <x v="4"/>
    <x v="21"/>
    <x v="1236"/>
    <x v="5"/>
  </r>
  <r>
    <n v="1237"/>
    <s v="John Grover touches the world (Canceled)"/>
    <s v="We have the songs, concept, need to add songs and mix/package for shows in Hawaii, book dates outside of Maui and advance his message"/>
    <x v="31"/>
    <x v="117"/>
    <x v="1"/>
    <s v="US"/>
    <s v="USD"/>
    <n v="1345790865"/>
    <n v="1344062865"/>
    <b v="0"/>
    <n v="0"/>
    <b v="0"/>
    <s v="music/world music"/>
    <n v="0"/>
    <x v="4"/>
    <x v="21"/>
    <x v="1237"/>
    <x v="5"/>
  </r>
  <r>
    <n v="1238"/>
    <s v="Life Music-Healing through Song (Canceled)"/>
    <s v="The purpose of the album is to pull from many differenet genres but to express life circumstances to reach everyday people through song"/>
    <x v="28"/>
    <x v="853"/>
    <x v="1"/>
    <s v="US"/>
    <s v="USD"/>
    <n v="1312641536"/>
    <n v="1310049536"/>
    <b v="0"/>
    <n v="3"/>
    <b v="0"/>
    <s v="music/world music"/>
    <n v="5933.3333000000002"/>
    <x v="4"/>
    <x v="21"/>
    <x v="1238"/>
    <x v="6"/>
  </r>
  <r>
    <n v="1239"/>
    <s v="Help Calmenco! finance new CD and Tour (Canceled)"/>
    <s v="Please consider helping us with our new CD and Riverdance Tour"/>
    <x v="30"/>
    <x v="117"/>
    <x v="1"/>
    <s v="US"/>
    <s v="USD"/>
    <n v="1325804767"/>
    <n v="1323212767"/>
    <b v="0"/>
    <n v="0"/>
    <b v="0"/>
    <s v="music/world music"/>
    <n v="0"/>
    <x v="4"/>
    <x v="21"/>
    <x v="1239"/>
    <x v="6"/>
  </r>
  <r>
    <n v="1240"/>
    <s v="Message of Peace, Love &amp; Unity (Canceled)"/>
    <s v="Sharing positive vibes of Peace, Love &amp; Unity with the World through conscious Reggae Music!"/>
    <x v="6"/>
    <x v="854"/>
    <x v="1"/>
    <s v="US"/>
    <s v="USD"/>
    <n v="1373665860"/>
    <n v="1368579457"/>
    <b v="0"/>
    <n v="8"/>
    <b v="0"/>
    <s v="music/world music"/>
    <n v="3012.5"/>
    <x v="4"/>
    <x v="21"/>
    <x v="1240"/>
    <x v="4"/>
  </r>
  <r>
    <n v="1241"/>
    <s v="Create The World's Music Shack for students! (education!)"/>
    <s v="We are non-profit founders creating a forest retreat for the inner city students to record\learn music in an inspirational sanctuary."/>
    <x v="10"/>
    <x v="855"/>
    <x v="1"/>
    <s v="US"/>
    <s v="USD"/>
    <n v="1414994340"/>
    <n v="1413057980"/>
    <b v="0"/>
    <n v="34"/>
    <b v="0"/>
    <s v="music/world music"/>
    <n v="7461.7646999999997"/>
    <x v="4"/>
    <x v="21"/>
    <x v="1241"/>
    <x v="3"/>
  </r>
  <r>
    <n v="1242"/>
    <s v="Add your voice to Cellphonia 9/11 (Canceled)"/>
    <s v="Cellphonia 9/11 (http://cellphonia.org/911/) is one of the performance pieces in the Music After marathon concert on 9.11.11"/>
    <x v="232"/>
    <x v="139"/>
    <x v="1"/>
    <s v="US"/>
    <s v="USD"/>
    <n v="1315747080"/>
    <n v="1314417502"/>
    <b v="0"/>
    <n v="1"/>
    <b v="0"/>
    <s v="music/world music"/>
    <n v="500"/>
    <x v="4"/>
    <x v="21"/>
    <x v="1242"/>
    <x v="6"/>
  </r>
  <r>
    <n v="1243"/>
    <s v="Letâ€™s Keep the San Jose Mexican Heritage Festival Alive!"/>
    <s v="California's premier Latino cultural festival - music, theatre, film, workshops, visual arts, cuisine and more!"/>
    <x v="14"/>
    <x v="856"/>
    <x v="1"/>
    <s v="US"/>
    <s v="USD"/>
    <n v="1310158800"/>
    <n v="1304888771"/>
    <b v="0"/>
    <n v="38"/>
    <b v="0"/>
    <s v="music/world music"/>
    <n v="4450"/>
    <x v="4"/>
    <x v="21"/>
    <x v="1243"/>
    <x v="6"/>
  </r>
  <r>
    <n v="1244"/>
    <s v="Theatrum Mundi releasing debut album &quot;Eyes of the Realm.&quot;"/>
    <s v="THEATRUM MUNDI releases DEBUT ALBUM! Pre-order &quot;The Eyes of the Realm&quot; and help make it happen!"/>
    <x v="13"/>
    <x v="857"/>
    <x v="0"/>
    <s v="US"/>
    <s v="USD"/>
    <n v="1366664400"/>
    <n v="1363981723"/>
    <b v="1"/>
    <n v="45"/>
    <b v="1"/>
    <s v="music/rock"/>
    <n v="4613.3333000000002"/>
    <x v="4"/>
    <x v="11"/>
    <x v="1244"/>
    <x v="4"/>
  </r>
  <r>
    <n v="1245"/>
    <s v="Help Smokey Folk Create Our First Album &amp; Music Video"/>
    <s v="Smokey Folk is a folk rock band with a vaudeville twist! We have 18 original songs and want to record an album. Help us out!"/>
    <x v="13"/>
    <x v="858"/>
    <x v="0"/>
    <s v="US"/>
    <s v="USD"/>
    <n v="1402755834"/>
    <n v="1400163834"/>
    <b v="1"/>
    <n v="17"/>
    <b v="1"/>
    <s v="music/rock"/>
    <n v="14147.058800000001"/>
    <x v="4"/>
    <x v="11"/>
    <x v="1245"/>
    <x v="3"/>
  </r>
  <r>
    <n v="1246"/>
    <s v="Candy Warpop &quot;Smilef**ker&quot; Music Video"/>
    <s v="Candy Warpop, Las Vegas' female-fronted alt-punk rock monster, is raising money to fund the production of their first music video."/>
    <x v="13"/>
    <x v="859"/>
    <x v="0"/>
    <s v="US"/>
    <s v="USD"/>
    <n v="1323136949"/>
    <n v="1319245349"/>
    <b v="1"/>
    <n v="31"/>
    <b v="1"/>
    <s v="music/rock"/>
    <n v="7548.3870999999999"/>
    <x v="4"/>
    <x v="11"/>
    <x v="1246"/>
    <x v="6"/>
  </r>
  <r>
    <n v="1247"/>
    <s v="BRAIN DEAD to record debut EP with SLAYER producer!"/>
    <s v="BRAIN DEAD is going to record their debut EP and they need your help, Bozos!"/>
    <x v="8"/>
    <x v="860"/>
    <x v="0"/>
    <s v="US"/>
    <s v="USD"/>
    <n v="1367823655"/>
    <n v="1365231655"/>
    <b v="1"/>
    <n v="50"/>
    <b v="1"/>
    <s v="music/rock"/>
    <n v="8550"/>
    <x v="4"/>
    <x v="11"/>
    <x v="1247"/>
    <x v="4"/>
  </r>
  <r>
    <n v="1248"/>
    <s v="The Vandies // Full length album!"/>
    <s v="The Vandies make pop rock in glorious Portland, Oregon. Help us fund our first full length album!"/>
    <x v="30"/>
    <x v="861"/>
    <x v="0"/>
    <s v="US"/>
    <s v="USD"/>
    <n v="1402642740"/>
    <n v="1399563953"/>
    <b v="1"/>
    <n v="59"/>
    <b v="1"/>
    <s v="music/rock"/>
    <n v="6425.4237000000003"/>
    <x v="4"/>
    <x v="11"/>
    <x v="1248"/>
    <x v="3"/>
  </r>
  <r>
    <n v="1249"/>
    <s v="Matt Stansberry &amp; The Romance - Debut EP"/>
    <s v="&quot;Let's Brighten It Up&quot; will be a seven song EP of originals heavily inspired by music from the 50s and 60s"/>
    <x v="10"/>
    <x v="862"/>
    <x v="0"/>
    <s v="US"/>
    <s v="USD"/>
    <n v="1341683211"/>
    <n v="1339091211"/>
    <b v="1"/>
    <n v="81"/>
    <b v="1"/>
    <s v="music/rock"/>
    <n v="6446.9135999999999"/>
    <x v="4"/>
    <x v="11"/>
    <x v="1249"/>
    <x v="5"/>
  </r>
  <r>
    <n v="1250"/>
    <s v="Willy Porter - Human Kindness"/>
    <s v="My new disc Human Kindness is some of the strongest &amp; most ambitious music Iâ€™ve made. Join me in giving it a solid push into the world."/>
    <x v="11"/>
    <x v="863"/>
    <x v="0"/>
    <s v="US"/>
    <s v="USD"/>
    <n v="1410017131"/>
    <n v="1406129131"/>
    <b v="1"/>
    <n v="508"/>
    <b v="1"/>
    <s v="music/rock"/>
    <n v="11820.0787"/>
    <x v="4"/>
    <x v="11"/>
    <x v="1250"/>
    <x v="3"/>
  </r>
  <r>
    <n v="1251"/>
    <s v="Jack Oblivian Harlan t Bobo Limes european tour"/>
    <s v="A tour of europe with 3 memphis artist, Jack Oblivian, Harlan T Bobo and Shawn Cripps."/>
    <x v="12"/>
    <x v="864"/>
    <x v="0"/>
    <s v="US"/>
    <s v="USD"/>
    <n v="1316979167"/>
    <n v="1311795167"/>
    <b v="1"/>
    <n v="74"/>
    <b v="1"/>
    <s v="music/rock"/>
    <n v="8254.0540999999994"/>
    <x v="4"/>
    <x v="11"/>
    <x v="1251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x v="8"/>
    <x v="865"/>
    <x v="0"/>
    <s v="US"/>
    <s v="USD"/>
    <n v="1382658169"/>
    <n v="1380238969"/>
    <b v="1"/>
    <n v="141"/>
    <b v="1"/>
    <s v="music/rock"/>
    <n v="3417.0212999999999"/>
    <x v="4"/>
    <x v="11"/>
    <x v="1252"/>
    <x v="4"/>
  </r>
  <r>
    <n v="1253"/>
    <s v="Suburban Legends: New Album"/>
    <s v="Suburban Legends are working on the most important album EVER, but they are in need of your help and about 10 bucks... probably more!"/>
    <x v="185"/>
    <x v="866"/>
    <x v="0"/>
    <s v="US"/>
    <s v="USD"/>
    <n v="1409770107"/>
    <n v="1407178107"/>
    <b v="1"/>
    <n v="711"/>
    <b v="1"/>
    <s v="music/rock"/>
    <n v="4273.3221000000003"/>
    <x v="4"/>
    <x v="11"/>
    <x v="1253"/>
    <x v="3"/>
  </r>
  <r>
    <n v="1254"/>
    <s v="Album4"/>
    <s v="Fresh off the heels of, &quot;Let the Waves Come in Threes,&quot; (#6 National Folk Chart) we're making a new record. Huge thanks for your help!"/>
    <x v="233"/>
    <x v="867"/>
    <x v="0"/>
    <s v="US"/>
    <s v="USD"/>
    <n v="1293857940"/>
    <n v="1288968886"/>
    <b v="1"/>
    <n v="141"/>
    <b v="1"/>
    <s v="music/rock"/>
    <n v="9448.9362000000001"/>
    <x v="4"/>
    <x v="11"/>
    <x v="1254"/>
    <x v="7"/>
  </r>
  <r>
    <n v="1255"/>
    <s v="The Space Bards Present Their First Album, &quot;Neon Milk&quot;!"/>
    <s v="Let the Space Bards abduct you on a quirky musical journey about two aliens struggling to fit in on planet Earth."/>
    <x v="9"/>
    <x v="868"/>
    <x v="0"/>
    <s v="US"/>
    <s v="USD"/>
    <n v="1385932652"/>
    <n v="1383337052"/>
    <b v="1"/>
    <n v="109"/>
    <b v="1"/>
    <s v="music/rock"/>
    <n v="5569.7248"/>
    <x v="4"/>
    <x v="11"/>
    <x v="1255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x v="11"/>
    <x v="869"/>
    <x v="0"/>
    <s v="US"/>
    <s v="USD"/>
    <n v="1329084231"/>
    <n v="1326492231"/>
    <b v="1"/>
    <n v="361"/>
    <b v="1"/>
    <s v="music/rock"/>
    <n v="9803.0830999999998"/>
    <x v="4"/>
    <x v="11"/>
    <x v="1256"/>
    <x v="5"/>
  </r>
  <r>
    <n v="1257"/>
    <s v="Three Lobed Recordings 10th ann 4xLP set (Sonic Youth, SCG+)"/>
    <s v="Three Lobed, a boutique psychedelic label focused on small run releases, is celebrating its 10th anniversary with a lush 4xLP set."/>
    <x v="62"/>
    <x v="870"/>
    <x v="0"/>
    <s v="US"/>
    <s v="USD"/>
    <n v="1301792590"/>
    <n v="1297562590"/>
    <b v="1"/>
    <n v="176"/>
    <b v="1"/>
    <s v="music/rock"/>
    <n v="9210.2273000000005"/>
    <x v="4"/>
    <x v="11"/>
    <x v="1257"/>
    <x v="6"/>
  </r>
  <r>
    <n v="1258"/>
    <s v="Mustard Plug New Record!"/>
    <s v="Mustard Plug needs help funding their new record.  Please help the Grand Rapids, MI band put out their 7th record!"/>
    <x v="14"/>
    <x v="871"/>
    <x v="0"/>
    <s v="US"/>
    <s v="USD"/>
    <n v="1377960012"/>
    <n v="1375368012"/>
    <b v="1"/>
    <n v="670"/>
    <b v="1"/>
    <s v="music/rock"/>
    <n v="3817.5463"/>
    <x v="4"/>
    <x v="11"/>
    <x v="1258"/>
    <x v="4"/>
  </r>
  <r>
    <n v="1259"/>
    <s v="Help Falling From One complete their CD!!!"/>
    <s v="Falling From One is currently in the studio recording their first CD and they need your help!"/>
    <x v="30"/>
    <x v="872"/>
    <x v="0"/>
    <s v="US"/>
    <s v="USD"/>
    <n v="1402286340"/>
    <n v="1399504664"/>
    <b v="1"/>
    <n v="96"/>
    <b v="1"/>
    <s v="music/rock"/>
    <n v="2714.5832999999998"/>
    <x v="4"/>
    <x v="11"/>
    <x v="1259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x v="126"/>
    <x v="873"/>
    <x v="0"/>
    <s v="US"/>
    <s v="USD"/>
    <n v="1393445620"/>
    <n v="1390853620"/>
    <b v="1"/>
    <n v="74"/>
    <b v="1"/>
    <s v="music/rock"/>
    <n v="5068.9188999999997"/>
    <x v="4"/>
    <x v="11"/>
    <x v="1260"/>
    <x v="3"/>
  </r>
  <r>
    <n v="1261"/>
    <s v="The Puget EP's Vinyl Release"/>
    <s v="We just recorded a stellar EP and we're trying to put it out on vinyl.  Can you help these punx out?"/>
    <x v="13"/>
    <x v="874"/>
    <x v="0"/>
    <s v="US"/>
    <s v="USD"/>
    <n v="1390983227"/>
    <n v="1388391227"/>
    <b v="1"/>
    <n v="52"/>
    <b v="1"/>
    <s v="music/rock"/>
    <n v="3894.2307999999998"/>
    <x v="4"/>
    <x v="11"/>
    <x v="1261"/>
    <x v="4"/>
  </r>
  <r>
    <n v="1262"/>
    <s v="WPG Drummer Boy's band &quot;Bold as Lions&quot; Releases debut album!"/>
    <s v="A soon to be husband and wife bringing hope to the music industry._x000a_You will fall in love with their sound and story."/>
    <x v="115"/>
    <x v="875"/>
    <x v="0"/>
    <s v="CA"/>
    <s v="CAD"/>
    <n v="1392574692"/>
    <n v="1389982692"/>
    <b v="1"/>
    <n v="105"/>
    <b v="1"/>
    <s v="music/rock"/>
    <n v="7763.8095000000003"/>
    <x v="4"/>
    <x v="11"/>
    <x v="1262"/>
    <x v="3"/>
  </r>
  <r>
    <n v="1263"/>
    <s v="New Tropic Bombs EP ~ &quot;Return to Bomber Bay&quot;"/>
    <s v="A fresh batch of chaos from Toledo, Ohio's reggae-rockers, Tropic Bombs!"/>
    <x v="15"/>
    <x v="137"/>
    <x v="0"/>
    <s v="US"/>
    <s v="USD"/>
    <n v="1396054800"/>
    <n v="1393034470"/>
    <b v="1"/>
    <n v="41"/>
    <b v="1"/>
    <s v="music/rock"/>
    <n v="4353.6584999999995"/>
    <x v="4"/>
    <x v="11"/>
    <x v="1263"/>
    <x v="3"/>
  </r>
  <r>
    <n v="1264"/>
    <s v="Bear. is recording their first ep!"/>
    <s v="We are a four piece from Golden, CO, and have our hearts on getting into the studio this fall to get music from our heads to your ears."/>
    <x v="81"/>
    <x v="876"/>
    <x v="0"/>
    <s v="US"/>
    <s v="USD"/>
    <n v="1383062083"/>
    <n v="1380556483"/>
    <b v="1"/>
    <n v="34"/>
    <b v="1"/>
    <s v="music/rock"/>
    <n v="3182.3528999999999"/>
    <x v="4"/>
    <x v="11"/>
    <x v="1264"/>
    <x v="4"/>
  </r>
  <r>
    <n v="1265"/>
    <s v="The Five One [NEW ALBUM] RED BLUE GREEN GOLD"/>
    <s v="Our [NEW ALBUM]  is 95% complete, what we need now is the funds to be able to tour and promote it nationwide. Better Than The Beatles Not Quite Disney"/>
    <x v="8"/>
    <x v="877"/>
    <x v="0"/>
    <s v="US"/>
    <s v="USD"/>
    <n v="1291131815"/>
    <n v="1287071015"/>
    <b v="1"/>
    <n v="66"/>
    <b v="1"/>
    <s v="music/rock"/>
    <n v="6318.4394000000002"/>
    <x v="4"/>
    <x v="11"/>
    <x v="1265"/>
    <x v="7"/>
  </r>
  <r>
    <n v="1266"/>
    <s v="Sensory Station's First EP"/>
    <s v="We are looking to record our first EP produced by Aaron Harris (ISIS/Palms) at Studio West."/>
    <x v="196"/>
    <x v="878"/>
    <x v="0"/>
    <s v="US"/>
    <s v="USD"/>
    <n v="1389474145"/>
    <n v="1386882145"/>
    <b v="1"/>
    <n v="50"/>
    <b v="1"/>
    <s v="music/rock"/>
    <n v="19090"/>
    <x v="4"/>
    <x v="11"/>
    <x v="1266"/>
    <x v="4"/>
  </r>
  <r>
    <n v="1267"/>
    <s v="Fountains of Wayne guitarist Jody Porter - New solo LP"/>
    <s v="A Rock 'n Roll album with plenty of indie guitar swagger. Fresh tunes that are a continuation of my early '90s shoegaze daze."/>
    <x v="29"/>
    <x v="879"/>
    <x v="0"/>
    <s v="US"/>
    <s v="USD"/>
    <n v="1374674558"/>
    <n v="1372082558"/>
    <b v="1"/>
    <n v="159"/>
    <b v="1"/>
    <s v="music/rock"/>
    <n v="14085.534600000001"/>
    <x v="4"/>
    <x v="11"/>
    <x v="1267"/>
    <x v="4"/>
  </r>
  <r>
    <n v="1268"/>
    <s v="Full Devil Jacket 2nd Album Release"/>
    <s v="Full Devil Jacket Is releasing their first record in over 12 yrs and we want you to be a part of it!"/>
    <x v="14"/>
    <x v="704"/>
    <x v="0"/>
    <s v="US"/>
    <s v="USD"/>
    <n v="1379708247"/>
    <n v="1377116247"/>
    <b v="1"/>
    <n v="182"/>
    <b v="1"/>
    <s v="music/rock"/>
    <n v="7692.3077000000003"/>
    <x v="4"/>
    <x v="11"/>
    <x v="1268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x v="234"/>
    <x v="880"/>
    <x v="0"/>
    <s v="US"/>
    <s v="USD"/>
    <n v="1460764800"/>
    <n v="1458157512"/>
    <b v="1"/>
    <n v="206"/>
    <b v="1"/>
    <s v="music/rock"/>
    <n v="9915.5339999999997"/>
    <x v="4"/>
    <x v="11"/>
    <x v="1269"/>
    <x v="2"/>
  </r>
  <r>
    <n v="1270"/>
    <s v="Resolution15 records their next album, Svaha"/>
    <s v="We make awake metal using violins in place of guitars and want to record a full length album."/>
    <x v="3"/>
    <x v="881"/>
    <x v="0"/>
    <s v="US"/>
    <s v="USD"/>
    <n v="1332704042"/>
    <n v="1327523642"/>
    <b v="1"/>
    <n v="169"/>
    <b v="1"/>
    <s v="music/rock"/>
    <n v="6788.1656999999996"/>
    <x v="4"/>
    <x v="11"/>
    <x v="1270"/>
    <x v="5"/>
  </r>
  <r>
    <n v="1271"/>
    <s v="Flav Martin's 30-Year Overnight Success Project"/>
    <s v="Flav Martin's 30-year overnight success project pretty much says it all. Dedicated to parenting, she's off to school, back to La musica"/>
    <x v="51"/>
    <x v="882"/>
    <x v="0"/>
    <s v="US"/>
    <s v="USD"/>
    <n v="1384363459"/>
    <n v="1381767859"/>
    <b v="1"/>
    <n v="31"/>
    <b v="1"/>
    <s v="music/rock"/>
    <n v="24629.032299999999"/>
    <x v="4"/>
    <x v="11"/>
    <x v="1271"/>
    <x v="4"/>
  </r>
  <r>
    <n v="1272"/>
    <s v="N&amp;V MAKE AN ALBUM"/>
    <s v="We're going back into the studio this spring to record a new album.  You've heard some of the new material at recent shows.  Be a part of the process!"/>
    <x v="10"/>
    <x v="883"/>
    <x v="0"/>
    <s v="US"/>
    <s v="USD"/>
    <n v="1276574400"/>
    <n v="1270576379"/>
    <b v="1"/>
    <n v="28"/>
    <b v="1"/>
    <s v="music/rock"/>
    <n v="18928.571400000001"/>
    <x v="4"/>
    <x v="11"/>
    <x v="1272"/>
    <x v="7"/>
  </r>
  <r>
    <n v="1273"/>
    <s v="Run Coyote &quot;Youth Haunts&quot; - Vinyl LP and CD"/>
    <s v="Run Coyote is raising funds to produce their debut album - &quot;Youth Haunts&quot; - on vinyl LP and CD"/>
    <x v="23"/>
    <x v="884"/>
    <x v="0"/>
    <s v="CA"/>
    <s v="CAD"/>
    <n v="1409506291"/>
    <n v="1406914291"/>
    <b v="1"/>
    <n v="54"/>
    <b v="1"/>
    <s v="music/rock"/>
    <n v="7666.6666999999998"/>
    <x v="4"/>
    <x v="11"/>
    <x v="1273"/>
    <x v="3"/>
  </r>
  <r>
    <n v="1274"/>
    <s v="Assembly of Dust - &quot;Sun Shot&quot;"/>
    <s v="Sun Shot is the working title of Assembly of Dust's new studio release.  It features 9 brand new songs and 4 never recorded"/>
    <x v="31"/>
    <x v="885"/>
    <x v="0"/>
    <s v="US"/>
    <s v="USD"/>
    <n v="1346344425"/>
    <n v="1343320425"/>
    <b v="1"/>
    <n v="467"/>
    <b v="1"/>
    <s v="music/rock"/>
    <n v="8296.3255000000008"/>
    <x v="4"/>
    <x v="11"/>
    <x v="1274"/>
    <x v="5"/>
  </r>
  <r>
    <n v="1275"/>
    <s v="BLOODGOOD's 1st Studio Album in 22 Years!"/>
    <s v="ONLY A FEW HOURS LEFT TO GET YOUR ADVANCE COPY OF &quot;DANGEROUSLY CLOSE&quot; and to check out our other cool rewards!"/>
    <x v="36"/>
    <x v="886"/>
    <x v="0"/>
    <s v="US"/>
    <s v="USD"/>
    <n v="1375908587"/>
    <n v="1372884587"/>
    <b v="1"/>
    <n v="389"/>
    <b v="1"/>
    <s v="music/rock"/>
    <n v="6252.2107999999998"/>
    <x v="4"/>
    <x v="11"/>
    <x v="1275"/>
    <x v="4"/>
  </r>
  <r>
    <n v="1276"/>
    <s v="MR. DREAM GOES TO JAIL"/>
    <s v="Sponsor this Brooklyn punk band's debut seven-inch, MR. DREAM GOES TO JAIL."/>
    <x v="9"/>
    <x v="887"/>
    <x v="0"/>
    <s v="US"/>
    <s v="USD"/>
    <n v="1251777600"/>
    <n v="1247504047"/>
    <b v="1"/>
    <n v="68"/>
    <b v="1"/>
    <s v="music/rock"/>
    <n v="4606.8087999999998"/>
    <x v="4"/>
    <x v="11"/>
    <x v="1276"/>
    <x v="8"/>
  </r>
  <r>
    <n v="1277"/>
    <s v="HELP NATE HENRY MAKE AN ALBUM"/>
    <s v="My name is Nate Henry. I sang in a band called Sherwood for almost 10 years. Now I'm hoping to make another album of brand new music."/>
    <x v="36"/>
    <x v="888"/>
    <x v="0"/>
    <s v="US"/>
    <s v="USD"/>
    <n v="1346765347"/>
    <n v="1343741347"/>
    <b v="1"/>
    <n v="413"/>
    <b v="1"/>
    <s v="music/rock"/>
    <n v="3854.3946999999998"/>
    <x v="4"/>
    <x v="11"/>
    <x v="1277"/>
    <x v="5"/>
  </r>
  <r>
    <n v="1278"/>
    <s v="Jay Gonzalez presents &quot;The Bitter Suite&quot;"/>
    <s v="The Bitter Suite is a 5 song rock medley to be released as a limited edition 180 gram vinyl record with custom etching on the B side."/>
    <x v="115"/>
    <x v="889"/>
    <x v="0"/>
    <s v="US"/>
    <s v="USD"/>
    <n v="1403661600"/>
    <n v="1401196766"/>
    <b v="1"/>
    <n v="190"/>
    <b v="1"/>
    <s v="music/rock"/>
    <n v="5300.5263000000004"/>
    <x v="4"/>
    <x v="11"/>
    <x v="1278"/>
    <x v="3"/>
  </r>
  <r>
    <n v="1279"/>
    <s v="Making the Next Traveling Suitcase Album"/>
    <s v="The Traveling Suitcase is a 3-piece rock outfit from Oshkosh, WI. We have released 2 albums since 2010 and we are ready to record!"/>
    <x v="235"/>
    <x v="890"/>
    <x v="0"/>
    <s v="US"/>
    <s v="USD"/>
    <n v="1395624170"/>
    <n v="1392171770"/>
    <b v="1"/>
    <n v="189"/>
    <b v="1"/>
    <s v="music/rock"/>
    <n v="7335.5397000000003"/>
    <x v="4"/>
    <x v="11"/>
    <x v="1279"/>
    <x v="3"/>
  </r>
  <r>
    <n v="1280"/>
    <s v="Nothing More's New Album"/>
    <s v="Nothing More is recording their forthcoming record and needs to join forces with you to make this album HUGE! "/>
    <x v="36"/>
    <x v="891"/>
    <x v="0"/>
    <s v="US"/>
    <s v="USD"/>
    <n v="1299003054"/>
    <n v="1291227054"/>
    <b v="1"/>
    <n v="130"/>
    <b v="1"/>
    <s v="music/rock"/>
    <n v="12797.5231"/>
    <x v="4"/>
    <x v="11"/>
    <x v="1280"/>
    <x v="7"/>
  </r>
  <r>
    <n v="1281"/>
    <s v="&quot;Laser Beretta&quot;"/>
    <s v="Cure for the Common pulls the trigger on their 2nd full-length LP, &quot;Laser Beretta,&quot; printed on high-quality 15 gram polycarbonate CDs"/>
    <x v="39"/>
    <x v="892"/>
    <x v="0"/>
    <s v="US"/>
    <s v="USD"/>
    <n v="1375033836"/>
    <n v="1373305836"/>
    <b v="1"/>
    <n v="74"/>
    <b v="1"/>
    <s v="music/rock"/>
    <n v="10472.973"/>
    <x v="4"/>
    <x v="11"/>
    <x v="1281"/>
    <x v="4"/>
  </r>
  <r>
    <n v="1282"/>
    <s v="Natalie York presents: &quot;PROMISES&quot;"/>
    <s v="Natalie York is releasing her new album, &quot;PROMISES.&quot; Get involved by pre-ordering your copy of the record and other goodies here!"/>
    <x v="36"/>
    <x v="893"/>
    <x v="0"/>
    <s v="US"/>
    <s v="USD"/>
    <n v="1386565140"/>
    <n v="1383909855"/>
    <b v="1"/>
    <n v="274"/>
    <b v="1"/>
    <s v="music/rock"/>
    <n v="6767.1532999999999"/>
    <x v="4"/>
    <x v="11"/>
    <x v="1282"/>
    <x v="4"/>
  </r>
  <r>
    <n v="1283"/>
    <s v="Sketching In Stereo 3rd Album!"/>
    <s v="Our 3rd album is halfway complete, but we need your help to record, mix and master the final product!"/>
    <x v="28"/>
    <x v="894"/>
    <x v="0"/>
    <s v="US"/>
    <s v="USD"/>
    <n v="1362974400"/>
    <n v="1360948389"/>
    <b v="1"/>
    <n v="22"/>
    <b v="1"/>
    <s v="music/rock"/>
    <n v="9593.1818000000003"/>
    <x v="4"/>
    <x v="11"/>
    <x v="1283"/>
    <x v="4"/>
  </r>
  <r>
    <n v="1284"/>
    <s v="Free Jujube Brown NYC Performance"/>
    <s v="â€œFree Jujube Brownâ€ by Psalmayene 24 is coming home to NYC and we need YOUR support of this moving and inspiring piece"/>
    <x v="13"/>
    <x v="895"/>
    <x v="0"/>
    <s v="US"/>
    <s v="USD"/>
    <n v="1483203540"/>
    <n v="1481175482"/>
    <b v="0"/>
    <n v="31"/>
    <b v="1"/>
    <s v="theater/plays"/>
    <n v="6516.1289999999999"/>
    <x v="1"/>
    <x v="6"/>
    <x v="1284"/>
    <x v="2"/>
  </r>
  <r>
    <n v="1285"/>
    <s v="We just keep going"/>
    <s v="The world premiere of hysterically funny and heartbreaking story about family, unconditional love and facing the unfaceable"/>
    <x v="13"/>
    <x v="896"/>
    <x v="0"/>
    <s v="GB"/>
    <s v="GBP"/>
    <n v="1434808775"/>
    <n v="1433512775"/>
    <b v="0"/>
    <n v="63"/>
    <b v="1"/>
    <s v="theater/plays"/>
    <n v="3226.9841000000001"/>
    <x v="1"/>
    <x v="6"/>
    <x v="1285"/>
    <x v="0"/>
  </r>
  <r>
    <n v="1286"/>
    <s v="The Diary of a Nobody"/>
    <s v="A touring production of FRED's modern adaptation of the classic Victorian comic novel, reaching out to new audiences."/>
    <x v="15"/>
    <x v="897"/>
    <x v="0"/>
    <s v="GB"/>
    <s v="GBP"/>
    <n v="1424181600"/>
    <n v="1423041227"/>
    <b v="0"/>
    <n v="20"/>
    <b v="1"/>
    <s v="theater/plays"/>
    <n v="8125"/>
    <x v="1"/>
    <x v="6"/>
    <x v="1286"/>
    <x v="0"/>
  </r>
  <r>
    <n v="1287"/>
    <s v="Sweeney Todd: The Panto at the Edinburgh Fringe!"/>
    <s v="PantoSoc are taking Sweeney Todd to the Fringe!_x000a__x000a_We will be performing in Edinburgh for two weeks, and we need your help to get there!"/>
    <x v="49"/>
    <x v="898"/>
    <x v="0"/>
    <s v="GB"/>
    <s v="GBP"/>
    <n v="1434120856"/>
    <n v="1428936856"/>
    <b v="0"/>
    <n v="25"/>
    <b v="1"/>
    <s v="theater/plays"/>
    <n v="2420"/>
    <x v="1"/>
    <x v="6"/>
    <x v="1287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x v="23"/>
    <x v="899"/>
    <x v="0"/>
    <s v="US"/>
    <s v="USD"/>
    <n v="1470801600"/>
    <n v="1468122163"/>
    <b v="0"/>
    <n v="61"/>
    <b v="1"/>
    <s v="theater/plays"/>
    <n v="6586.8851999999997"/>
    <x v="1"/>
    <x v="6"/>
    <x v="1288"/>
    <x v="2"/>
  </r>
  <r>
    <n v="1289"/>
    <s v="No Brains for Dinner"/>
    <s v="A chilling original Edwardian Comedy of errors and foolishness made for the Patrick Henry College stage."/>
    <x v="15"/>
    <x v="367"/>
    <x v="0"/>
    <s v="US"/>
    <s v="USD"/>
    <n v="1483499645"/>
    <n v="1480907645"/>
    <b v="0"/>
    <n v="52"/>
    <b v="1"/>
    <s v="theater/plays"/>
    <n v="3607.6923000000002"/>
    <x v="1"/>
    <x v="6"/>
    <x v="1289"/>
    <x v="2"/>
  </r>
  <r>
    <n v="1290"/>
    <s v="I Died... I Came Back, ... Whatever"/>
    <s v="Sometimes your Heart has to STOP for your Life to START."/>
    <x v="8"/>
    <x v="900"/>
    <x v="0"/>
    <s v="US"/>
    <s v="USD"/>
    <n v="1429772340"/>
    <n v="1427121931"/>
    <b v="0"/>
    <n v="86"/>
    <b v="1"/>
    <s v="theater/plays"/>
    <n v="4418.6046999999999"/>
    <x v="1"/>
    <x v="6"/>
    <x v="129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x v="9"/>
    <x v="901"/>
    <x v="0"/>
    <s v="US"/>
    <s v="USD"/>
    <n v="1428390000"/>
    <n v="1425224391"/>
    <b v="0"/>
    <n v="42"/>
    <b v="1"/>
    <s v="theater/plays"/>
    <n v="10407.142900000001"/>
    <x v="1"/>
    <x v="6"/>
    <x v="1291"/>
    <x v="0"/>
  </r>
  <r>
    <n v="1292"/>
    <s v="Season Scandinavia"/>
    <s v="Empty Deck presents the most exciting unknown contemporary Scandinavian plays in co-production with The Other Room Theatre, Cardiff."/>
    <x v="180"/>
    <x v="902"/>
    <x v="0"/>
    <s v="GB"/>
    <s v="GBP"/>
    <n v="1444172340"/>
    <n v="1441822828"/>
    <b v="0"/>
    <n v="52"/>
    <b v="1"/>
    <s v="theater/plays"/>
    <n v="3596.1538"/>
    <x v="1"/>
    <x v="6"/>
    <x v="1292"/>
    <x v="0"/>
  </r>
  <r>
    <n v="1293"/>
    <s v="WORSE THAN TIGERS"/>
    <s v="Invest in the world premiere of WORSE THAN TIGERS at ACT, and in the future of Seattle's newest, female-led theatre company: RED STAGE."/>
    <x v="36"/>
    <x v="903"/>
    <x v="0"/>
    <s v="US"/>
    <s v="USD"/>
    <n v="1447523371"/>
    <n v="1444927771"/>
    <b v="0"/>
    <n v="120"/>
    <b v="1"/>
    <s v="theater/plays"/>
    <n v="12779.1667"/>
    <x v="1"/>
    <x v="6"/>
    <x v="1293"/>
    <x v="0"/>
  </r>
  <r>
    <n v="1294"/>
    <s v="HELMER'S LOO"/>
    <s v="We have an award-winning Danish play, now we just need a bathroom set to perform it in. Spend a penny to help us build the set!"/>
    <x v="2"/>
    <x v="904"/>
    <x v="0"/>
    <s v="GB"/>
    <s v="GBP"/>
    <n v="1445252400"/>
    <n v="1443696797"/>
    <b v="0"/>
    <n v="22"/>
    <b v="1"/>
    <s v="theater/plays"/>
    <n v="2772.7273"/>
    <x v="1"/>
    <x v="6"/>
    <x v="1294"/>
    <x v="0"/>
  </r>
  <r>
    <n v="1295"/>
    <s v="Misfits of London: The Gin Chronicles"/>
    <s v="We had everything sorted for the Fringe, but now our accommodation and Edinburgh angel have fallen through. We're needing vital help."/>
    <x v="30"/>
    <x v="905"/>
    <x v="0"/>
    <s v="GB"/>
    <s v="GBP"/>
    <n v="1438189200"/>
    <n v="1435585497"/>
    <b v="0"/>
    <n v="64"/>
    <b v="1"/>
    <s v="theater/plays"/>
    <n v="3982.8125"/>
    <x v="1"/>
    <x v="6"/>
    <x v="1295"/>
    <x v="0"/>
  </r>
  <r>
    <n v="1296"/>
    <s v="Quirky Bird Theatre's Young Actors on Tour"/>
    <s v="Creating outstanding performance experiences with young actors from all economic backgrounds. Making great theatre accessible to all!"/>
    <x v="16"/>
    <x v="647"/>
    <x v="0"/>
    <s v="GB"/>
    <s v="GBP"/>
    <n v="1457914373"/>
    <n v="1456189973"/>
    <b v="0"/>
    <n v="23"/>
    <b v="1"/>
    <s v="theater/plays"/>
    <n v="5217.3913000000002"/>
    <x v="1"/>
    <x v="6"/>
    <x v="1296"/>
    <x v="2"/>
  </r>
  <r>
    <n v="1297"/>
    <s v="The One Man Traveling Tennessee Williams Festival"/>
    <s v="We will bring you the world of Tennessee Williams right to the front door of your home, school, church, theatre and community."/>
    <x v="22"/>
    <x v="906"/>
    <x v="0"/>
    <s v="US"/>
    <s v="USD"/>
    <n v="1462125358"/>
    <n v="1459533358"/>
    <b v="0"/>
    <n v="238"/>
    <b v="1"/>
    <s v="theater/plays"/>
    <n v="9203.7814999999991"/>
    <x v="1"/>
    <x v="6"/>
    <x v="1297"/>
    <x v="2"/>
  </r>
  <r>
    <n v="1298"/>
    <s v="Dinosaur Dreams"/>
    <s v="A play that raises awareness for mental health and explores the psychological effects childhood abuse can have on an adult."/>
    <x v="13"/>
    <x v="907"/>
    <x v="0"/>
    <s v="GB"/>
    <s v="GBP"/>
    <n v="1461860432"/>
    <n v="1459268432"/>
    <b v="0"/>
    <n v="33"/>
    <b v="1"/>
    <s v="theater/plays"/>
    <n v="6342.4242000000004"/>
    <x v="1"/>
    <x v="6"/>
    <x v="1298"/>
    <x v="2"/>
  </r>
  <r>
    <n v="1299"/>
    <s v="The (out)Siders Project"/>
    <s v="A new work inspired by the classic novel and created by Dallas teens under the direction of professional artists."/>
    <x v="8"/>
    <x v="908"/>
    <x v="0"/>
    <s v="US"/>
    <s v="USD"/>
    <n v="1436902359"/>
    <n v="1434310359"/>
    <b v="0"/>
    <n v="32"/>
    <b v="1"/>
    <s v="theater/plays"/>
    <n v="13562.5"/>
    <x v="1"/>
    <x v="6"/>
    <x v="1299"/>
    <x v="0"/>
  </r>
  <r>
    <n v="1300"/>
    <s v="Before The Lights Go Up"/>
    <s v="What would you do with the time ticking and the pressure building to make a choice?! Find out what happens in this hilarious new play!!"/>
    <x v="9"/>
    <x v="909"/>
    <x v="0"/>
    <s v="US"/>
    <s v="USD"/>
    <n v="1464807420"/>
    <n v="1461427938"/>
    <b v="0"/>
    <n v="24"/>
    <b v="1"/>
    <s v="theater/plays"/>
    <n v="16875"/>
    <x v="1"/>
    <x v="6"/>
    <x v="1300"/>
    <x v="2"/>
  </r>
  <r>
    <n v="1301"/>
    <s v="the dreamer examines his pillow"/>
    <s v="The Attic Theater Company presents John Patrick Shanley's THE DREAMER EXAMINES HIS PILLOW, the first official revival since 1986"/>
    <x v="13"/>
    <x v="910"/>
    <x v="0"/>
    <s v="US"/>
    <s v="USD"/>
    <n v="1437447600"/>
    <n v="1436551178"/>
    <b v="0"/>
    <n v="29"/>
    <b v="1"/>
    <s v="theater/plays"/>
    <n v="7086.2069000000001"/>
    <x v="1"/>
    <x v="6"/>
    <x v="1301"/>
    <x v="0"/>
  </r>
  <r>
    <n v="1302"/>
    <s v="Help bring Boys of a Certain Age back to NYC!"/>
    <s v="Boys of a Certain Age is a unique and special show that we're trying to remount in New York City in 2017."/>
    <x v="30"/>
    <x v="911"/>
    <x v="0"/>
    <s v="US"/>
    <s v="USD"/>
    <n v="1480559011"/>
    <n v="1477963411"/>
    <b v="0"/>
    <n v="50"/>
    <b v="1"/>
    <s v="theater/plays"/>
    <n v="5000"/>
    <x v="1"/>
    <x v="6"/>
    <x v="1302"/>
    <x v="2"/>
  </r>
  <r>
    <n v="1303"/>
    <s v="Forward Arena Theatre Company: Summer Season"/>
    <s v="Groundbreaking queer theatre."/>
    <x v="8"/>
    <x v="912"/>
    <x v="0"/>
    <s v="GB"/>
    <s v="GBP"/>
    <n v="1469962800"/>
    <n v="1468578920"/>
    <b v="0"/>
    <n v="108"/>
    <b v="1"/>
    <s v="theater/plays"/>
    <n v="4221.4166999999998"/>
    <x v="1"/>
    <x v="6"/>
    <x v="1303"/>
    <x v="2"/>
  </r>
  <r>
    <n v="1304"/>
    <s v="HEAT-O â€“ Wearable Modular Heating System (Canceled)"/>
    <s v="Deal with the cold like a boss with battery-powered heating device that will heat you up in the most extreme environment."/>
    <x v="79"/>
    <x v="913"/>
    <x v="1"/>
    <s v="GB"/>
    <s v="GBP"/>
    <n v="1489376405"/>
    <n v="1484196005"/>
    <b v="0"/>
    <n v="104"/>
    <b v="0"/>
    <s v="technology/wearables"/>
    <n v="15241.3462"/>
    <x v="2"/>
    <x v="8"/>
    <x v="1304"/>
    <x v="1"/>
  </r>
  <r>
    <n v="1305"/>
    <s v="Instantly Call for Help with Wearable SOS Ring - Mangos Ring"/>
    <s v="Instantly alert and show friends and family where you are during an assault or an emergency with a ring that fits on your finger"/>
    <x v="11"/>
    <x v="914"/>
    <x v="1"/>
    <s v="US"/>
    <s v="USD"/>
    <n v="1469122200"/>
    <n v="1466611108"/>
    <b v="0"/>
    <n v="86"/>
    <b v="0"/>
    <s v="technology/wearables"/>
    <n v="9061.6278999999995"/>
    <x v="2"/>
    <x v="8"/>
    <x v="1305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x v="74"/>
    <x v="915"/>
    <x v="1"/>
    <s v="US"/>
    <s v="USD"/>
    <n v="1417690734"/>
    <n v="1415098734"/>
    <b v="0"/>
    <n v="356"/>
    <b v="0"/>
    <s v="technology/wearables"/>
    <n v="20160.3933"/>
    <x v="2"/>
    <x v="8"/>
    <x v="1306"/>
    <x v="3"/>
  </r>
  <r>
    <n v="1307"/>
    <s v="VR Card - Customized Virtual Reality Viewer (Canceled)"/>
    <s v="Get VR to Everyone with Mailable, Ready to Use Viewers"/>
    <x v="63"/>
    <x v="916"/>
    <x v="1"/>
    <s v="US"/>
    <s v="USD"/>
    <n v="1455710679"/>
    <n v="1453118679"/>
    <b v="0"/>
    <n v="45"/>
    <b v="0"/>
    <s v="technology/wearables"/>
    <n v="12793.3333"/>
    <x v="2"/>
    <x v="8"/>
    <x v="1307"/>
    <x v="2"/>
  </r>
  <r>
    <n v="1308"/>
    <s v="Boost Band: Wristband Phone Charger (Canceled)"/>
    <s v="Boost Band, a wristband that charges any device"/>
    <x v="3"/>
    <x v="917"/>
    <x v="1"/>
    <s v="US"/>
    <s v="USD"/>
    <n v="1475937812"/>
    <n v="1472481812"/>
    <b v="0"/>
    <n v="38"/>
    <b v="0"/>
    <s v="technology/wearables"/>
    <n v="2989.4737"/>
    <x v="2"/>
    <x v="8"/>
    <x v="1308"/>
    <x v="2"/>
  </r>
  <r>
    <n v="1309"/>
    <s v="CORE : Roam (Canceled)"/>
    <s v="Wicked fun and built for excitement, CORE is the safest and most versatile speaker you've ever worn."/>
    <x v="236"/>
    <x v="918"/>
    <x v="1"/>
    <s v="US"/>
    <s v="USD"/>
    <n v="1444943468"/>
    <n v="1441919468"/>
    <b v="0"/>
    <n v="35"/>
    <b v="0"/>
    <s v="technology/wearables"/>
    <n v="36797.142899999999"/>
    <x v="2"/>
    <x v="8"/>
    <x v="1309"/>
    <x v="0"/>
  </r>
  <r>
    <n v="1310"/>
    <s v="k5-jkt.by kiger (Canceled)"/>
    <s v="An essential hoodie that holds all sized smart phones and keep your headphone wires tangle free."/>
    <x v="22"/>
    <x v="109"/>
    <x v="1"/>
    <s v="US"/>
    <s v="USD"/>
    <n v="1471622450"/>
    <n v="1467734450"/>
    <b v="0"/>
    <n v="24"/>
    <b v="0"/>
    <s v="technology/wearables"/>
    <n v="12916.6667"/>
    <x v="2"/>
    <x v="8"/>
    <x v="1310"/>
    <x v="2"/>
  </r>
  <r>
    <n v="1311"/>
    <s v="Aladdin Lucid Dreaming Stimulator (Canceled)"/>
    <s v="Control Dreams: Design Adventures, Improve Waking Performance, Explore Spirituality, Recall Dreams and Awaken Refreshed with Aladdin."/>
    <x v="65"/>
    <x v="919"/>
    <x v="1"/>
    <s v="US"/>
    <s v="USD"/>
    <n v="1480536919"/>
    <n v="1477509319"/>
    <b v="0"/>
    <n v="100"/>
    <b v="0"/>
    <s v="technology/wearables"/>
    <n v="80070"/>
    <x v="2"/>
    <x v="8"/>
    <x v="1311"/>
    <x v="2"/>
  </r>
  <r>
    <n v="1312"/>
    <s v="GoSolo Hat for GoPro (Canceled)"/>
    <s v="People loved the original Black and Gray GoSolo hats and asked for more. So we received sample for 3 more colors!"/>
    <x v="210"/>
    <x v="920"/>
    <x v="1"/>
    <s v="US"/>
    <s v="USD"/>
    <n v="1429375922"/>
    <n v="1426783922"/>
    <b v="0"/>
    <n v="1"/>
    <b v="0"/>
    <s v="technology/wearables"/>
    <n v="2800"/>
    <x v="2"/>
    <x v="8"/>
    <x v="1312"/>
    <x v="0"/>
  </r>
  <r>
    <n v="1313"/>
    <s v="Serenity: The World's First Intelligent Bag Guardian."/>
    <s v="Clip on owner recognition for any bag with 100db+ deterrence of others from opening or moving it. Plus forget-me-not notifications."/>
    <x v="79"/>
    <x v="921"/>
    <x v="1"/>
    <s v="US"/>
    <s v="USD"/>
    <n v="1457024514"/>
    <n v="1454432514"/>
    <b v="0"/>
    <n v="122"/>
    <b v="0"/>
    <s v="technology/wearables"/>
    <n v="10201.639300000001"/>
    <x v="2"/>
    <x v="8"/>
    <x v="1313"/>
    <x v="2"/>
  </r>
  <r>
    <n v="1314"/>
    <s v="CulBox - Open Source Smart Watch for Arduino (Canceled)"/>
    <s v="CulBox is an Open Source wrist watch for Arduino with built in Bluetooth and bunch of Hi-Tech sensors and tons of features for Makers"/>
    <x v="237"/>
    <x v="922"/>
    <x v="1"/>
    <s v="US"/>
    <s v="USD"/>
    <n v="1477065860"/>
    <n v="1471881860"/>
    <b v="0"/>
    <n v="11"/>
    <b v="0"/>
    <s v="technology/wearables"/>
    <n v="18436.363600000001"/>
    <x v="2"/>
    <x v="8"/>
    <x v="1314"/>
    <x v="2"/>
  </r>
  <r>
    <n v="1315"/>
    <s v="World's First Amphibious Heart Rate &amp; Fitness Wearable"/>
    <s v="Zoom will happen - THANK YOU! Received outside funding due amazing early success!"/>
    <x v="57"/>
    <x v="923"/>
    <x v="1"/>
    <s v="US"/>
    <s v="USD"/>
    <n v="1446771600"/>
    <n v="1443700648"/>
    <b v="0"/>
    <n v="248"/>
    <b v="0"/>
    <s v="technology/wearables"/>
    <n v="16291.9355"/>
    <x v="2"/>
    <x v="8"/>
    <x v="1315"/>
    <x v="0"/>
  </r>
  <r>
    <n v="1316"/>
    <s v="Future Belt (Canceled)"/>
    <s v="Future Belt comes in just 3 sizes, but yet, is designed to fit waists ranging from 25-55 inches. No batteries, no gimmicks."/>
    <x v="96"/>
    <x v="116"/>
    <x v="1"/>
    <s v="US"/>
    <s v="USD"/>
    <n v="1456700709"/>
    <n v="1453676709"/>
    <b v="0"/>
    <n v="1"/>
    <b v="0"/>
    <s v="technology/wearables"/>
    <n v="100"/>
    <x v="2"/>
    <x v="8"/>
    <x v="1316"/>
    <x v="2"/>
  </r>
  <r>
    <n v="1317"/>
    <s v="Lorem ipsum dolor sit amet, consectetuer adipiscing elit. Ae"/>
    <s v="Lorem ipsum dolor sit amet, consectetuer adipiscing elit. Aenean commodo ligula eget dolor. Aenean massa. Cum sociis natoque penatibus."/>
    <x v="61"/>
    <x v="924"/>
    <x v="1"/>
    <s v="DK"/>
    <s v="DKK"/>
    <n v="1469109600"/>
    <n v="1464586746"/>
    <b v="0"/>
    <n v="19"/>
    <b v="0"/>
    <s v="technology/wearables"/>
    <n v="60352.631600000001"/>
    <x v="2"/>
    <x v="8"/>
    <x v="1317"/>
    <x v="2"/>
  </r>
  <r>
    <n v="1318"/>
    <s v="Lucky Tag: A Smart Dog Wearable That Cares (Canceled)"/>
    <s v="Your Dog's Best Friend._x000a_Revolutionize the way you care about your pups and brings you peace of mind."/>
    <x v="79"/>
    <x v="925"/>
    <x v="1"/>
    <s v="US"/>
    <s v="USD"/>
    <n v="1420938172"/>
    <n v="1418346172"/>
    <b v="0"/>
    <n v="135"/>
    <b v="0"/>
    <s v="technology/wearables"/>
    <n v="4540.7407000000003"/>
    <x v="2"/>
    <x v="8"/>
    <x v="1318"/>
    <x v="3"/>
  </r>
  <r>
    <n v="1319"/>
    <s v="Pixel Shades by R A V E Z (Canceled)"/>
    <s v="Stand out at festivals, get people talking and support our latest campaign to augment your style with the latest LED technology."/>
    <x v="238"/>
    <x v="926"/>
    <x v="1"/>
    <s v="GB"/>
    <s v="GBP"/>
    <n v="1405094400"/>
    <n v="1403810965"/>
    <b v="0"/>
    <n v="9"/>
    <b v="0"/>
    <s v="technology/wearables"/>
    <n v="9733.3333000000002"/>
    <x v="2"/>
    <x v="8"/>
    <x v="1319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x v="57"/>
    <x v="927"/>
    <x v="1"/>
    <s v="NL"/>
    <s v="EUR"/>
    <n v="1483138800"/>
    <n v="1480610046"/>
    <b v="0"/>
    <n v="3"/>
    <b v="0"/>
    <s v="technology/wearables"/>
    <n v="16766.666700000002"/>
    <x v="2"/>
    <x v="8"/>
    <x v="1320"/>
    <x v="2"/>
  </r>
  <r>
    <n v="1321"/>
    <s v="Fashion Forward Headphones &amp; Membership Platform (Canceled)"/>
    <s v="Experience true sound quality and a membership platform that puts you in control of future headphones, features, design and prices."/>
    <x v="239"/>
    <x v="928"/>
    <x v="1"/>
    <s v="SE"/>
    <s v="SEK"/>
    <n v="1482515937"/>
    <n v="1479923937"/>
    <b v="0"/>
    <n v="7"/>
    <b v="0"/>
    <s v="technology/wearables"/>
    <n v="85985.714300000007"/>
    <x v="2"/>
    <x v="8"/>
    <x v="1321"/>
    <x v="2"/>
  </r>
  <r>
    <n v="1322"/>
    <s v="Invisible Reins - Let your children roam free (Canceled)"/>
    <s v="Invisible Reins - A Bluetooth innovation that links your child to your smart phone via an app. A safe zone can be set from 1-30 metres."/>
    <x v="19"/>
    <x v="437"/>
    <x v="1"/>
    <s v="GB"/>
    <s v="GBP"/>
    <n v="1432223125"/>
    <n v="1429631125"/>
    <b v="0"/>
    <n v="4"/>
    <b v="0"/>
    <s v="technology/wearables"/>
    <n v="2650"/>
    <x v="2"/>
    <x v="8"/>
    <x v="1322"/>
    <x v="0"/>
  </r>
  <r>
    <n v="1323"/>
    <s v="PIGGYBACK Earbuds Designed for Sharing! (Canceled)"/>
    <s v="High quality earbuds with a built-in splitter. Share with more than one friend. Music, movies, conversations. Any audio, any device!"/>
    <x v="36"/>
    <x v="929"/>
    <x v="1"/>
    <s v="US"/>
    <s v="USD"/>
    <n v="1461653700"/>
    <n v="1458665146"/>
    <b v="0"/>
    <n v="44"/>
    <b v="0"/>
    <s v="technology/wearables"/>
    <n v="3027.2727"/>
    <x v="2"/>
    <x v="8"/>
    <x v="1323"/>
    <x v="2"/>
  </r>
  <r>
    <n v="1324"/>
    <s v="Sunclipse Shadow â€¢ It's your skin, protect it (Canceled)"/>
    <s v="Monitor your actual UV exposure in real time and get notified when it's time to get out of the sun or when to reapply your sunscreen"/>
    <x v="63"/>
    <x v="930"/>
    <x v="1"/>
    <s v="US"/>
    <s v="USD"/>
    <n v="1476371552"/>
    <n v="1473779552"/>
    <b v="0"/>
    <n v="90"/>
    <b v="0"/>
    <s v="technology/wearables"/>
    <n v="5466.6666999999998"/>
    <x v="2"/>
    <x v="8"/>
    <x v="1324"/>
    <x v="2"/>
  </r>
  <r>
    <n v="1325"/>
    <s v="Solar PowerCap USB Cell Phone Charging Hats (Canceled)"/>
    <s v="The PowerCap is a device able to charge most mobile devices, and contains a battery for situations when the sun just isn't enough."/>
    <x v="22"/>
    <x v="931"/>
    <x v="1"/>
    <s v="US"/>
    <s v="USD"/>
    <n v="1483063435"/>
    <n v="1480471435"/>
    <b v="0"/>
    <n v="8"/>
    <b v="0"/>
    <s v="technology/wearables"/>
    <n v="6075"/>
    <x v="2"/>
    <x v="8"/>
    <x v="1325"/>
    <x v="2"/>
  </r>
  <r>
    <n v="1326"/>
    <s v="Fitness, Boxing and Sports Wearable Sensor Technology"/>
    <s v="StrikeTec will revolutionize both the boxing scene and fitness industry by allowing you to track the progress of hand speed and force."/>
    <x v="57"/>
    <x v="932"/>
    <x v="1"/>
    <s v="US"/>
    <s v="USD"/>
    <n v="1421348428"/>
    <n v="1417460428"/>
    <b v="0"/>
    <n v="11"/>
    <b v="0"/>
    <s v="technology/wearables"/>
    <n v="10272.7273"/>
    <x v="2"/>
    <x v="8"/>
    <x v="1326"/>
    <x v="3"/>
  </r>
  <r>
    <n v="1327"/>
    <s v="CyClip - The Handlebar Adapter for Apple Watch (Canceled)"/>
    <s v="CyClip is a way to mount the Apple Watch to your handlebars; ideal for navigation, notifications, and music control on the fly."/>
    <x v="240"/>
    <x v="933"/>
    <x v="1"/>
    <s v="US"/>
    <s v="USD"/>
    <n v="1432916235"/>
    <n v="1430324235"/>
    <b v="0"/>
    <n v="41"/>
    <b v="0"/>
    <s v="technology/wearables"/>
    <n v="4158.5366000000004"/>
    <x v="2"/>
    <x v="8"/>
    <x v="1327"/>
    <x v="0"/>
  </r>
  <r>
    <n v="1328"/>
    <s v="Hydrate Edge | Hydration Monitoring Wearable (Canceled)"/>
    <s v="Hydrate Edge is the first wearable that provides real-time, continuous hydration feedback. This is the new hydration gold standard."/>
    <x v="96"/>
    <x v="934"/>
    <x v="1"/>
    <s v="US"/>
    <s v="USD"/>
    <n v="1476458734"/>
    <n v="1472570734"/>
    <b v="0"/>
    <n v="15"/>
    <b v="0"/>
    <s v="technology/wearables"/>
    <n v="11653.3333"/>
    <x v="2"/>
    <x v="8"/>
    <x v="1328"/>
    <x v="2"/>
  </r>
  <r>
    <n v="1329"/>
    <s v="Xtnd: Use your cell phone, tablet, or camera hands free"/>
    <s v="Xtnd is a hands free multifunctional device for your tablet, cell phone, &amp; camera. It's also a convenient backpack for storage."/>
    <x v="63"/>
    <x v="935"/>
    <x v="1"/>
    <s v="US"/>
    <s v="USD"/>
    <n v="1417501145"/>
    <n v="1414041545"/>
    <b v="0"/>
    <n v="9"/>
    <b v="0"/>
    <s v="technology/wearables"/>
    <n v="4533.3333000000002"/>
    <x v="2"/>
    <x v="8"/>
    <x v="1329"/>
    <x v="3"/>
  </r>
  <r>
    <n v="1330"/>
    <s v="The 3G Smartwatch for Kids that Encourages Outdoor Play"/>
    <s v="Outdoor play is essential. Wanderwatch helps to make it fun and safe! Fun for kids, great for parents. Time to Play!"/>
    <x v="19"/>
    <x v="936"/>
    <x v="1"/>
    <s v="US"/>
    <s v="USD"/>
    <n v="1467432000"/>
    <n v="1464763109"/>
    <b v="0"/>
    <n v="50"/>
    <b v="0"/>
    <s v="technology/wearables"/>
    <n v="15746"/>
    <x v="2"/>
    <x v="8"/>
    <x v="1330"/>
    <x v="2"/>
  </r>
  <r>
    <n v="1331"/>
    <s v="WORLD'S BEST BATTERY BACKUP: EXO WEARABLE POWER! (Canceled)"/>
    <s v="The World's First Wearable Battery Backup - wireless, modular, flexible, and ultra-lightweight! Click, charge, go!!!"/>
    <x v="65"/>
    <x v="937"/>
    <x v="1"/>
    <s v="US"/>
    <s v="USD"/>
    <n v="1471435554"/>
    <n v="1468843554"/>
    <b v="0"/>
    <n v="34"/>
    <b v="0"/>
    <s v="technology/wearables"/>
    <n v="10050"/>
    <x v="2"/>
    <x v="8"/>
    <x v="1331"/>
    <x v="2"/>
  </r>
  <r>
    <n v="1332"/>
    <s v="Belt with Legs Invention (Canceled)"/>
    <s v="Long bus queue and no seats around? This light weight seating device can be worn anywhere and at anytime! Belt that converts into seat."/>
    <x v="241"/>
    <x v="117"/>
    <x v="1"/>
    <s v="CH"/>
    <s v="CHF"/>
    <n v="1485480408"/>
    <n v="1482888408"/>
    <b v="0"/>
    <n v="0"/>
    <b v="0"/>
    <s v="technology/wearables"/>
    <n v="0"/>
    <x v="2"/>
    <x v="8"/>
    <x v="1332"/>
    <x v="2"/>
  </r>
  <r>
    <n v="1333"/>
    <s v="Bio Hazard Suit for Everyman (Canceled)"/>
    <s v="Im in the process of creating a biohazard suit that can be worn like an extra layer, unlike these bulky units that are currently in use"/>
    <x v="30"/>
    <x v="117"/>
    <x v="1"/>
    <s v="AU"/>
    <s v="AUD"/>
    <n v="1405478025"/>
    <n v="1402886025"/>
    <b v="0"/>
    <n v="0"/>
    <b v="0"/>
    <s v="technology/wearables"/>
    <n v="0"/>
    <x v="2"/>
    <x v="8"/>
    <x v="1333"/>
    <x v="3"/>
  </r>
  <r>
    <n v="1334"/>
    <s v="My TUSK â„¢ (Telephone Utility Support Kit!) (Canceled)"/>
    <s v="A wearable device that allows you to dock and operate your phone hands-free anywhere and everywhere!"/>
    <x v="242"/>
    <x v="938"/>
    <x v="1"/>
    <s v="US"/>
    <s v="USD"/>
    <n v="1457721287"/>
    <n v="1455129287"/>
    <b v="0"/>
    <n v="276"/>
    <b v="0"/>
    <s v="technology/wearables"/>
    <n v="5182.2464"/>
    <x v="2"/>
    <x v="8"/>
    <x v="1334"/>
    <x v="2"/>
  </r>
  <r>
    <n v="1335"/>
    <s v="UB Fit (Canceled)"/>
    <s v="Dial up your performance with UB Fit: 1st wearable resistance technology that allows you to tone muscles while doing a cardio workout"/>
    <x v="31"/>
    <x v="939"/>
    <x v="1"/>
    <s v="US"/>
    <s v="USD"/>
    <n v="1449354502"/>
    <n v="1446762502"/>
    <b v="0"/>
    <n v="16"/>
    <b v="0"/>
    <s v="technology/wearables"/>
    <n v="30875"/>
    <x v="2"/>
    <x v="8"/>
    <x v="1335"/>
    <x v="0"/>
  </r>
  <r>
    <n v="1336"/>
    <s v="Jumpy, The World First Edutainment Smartwatch For Kids"/>
    <s v="JUMPY, a cool smart watch with open platform SDK brings limitless edutainment to kids' wrist and encourages parent-child interaction."/>
    <x v="57"/>
    <x v="940"/>
    <x v="1"/>
    <s v="US"/>
    <s v="USD"/>
    <n v="1418849028"/>
    <n v="1415825028"/>
    <b v="0"/>
    <n v="224"/>
    <b v="0"/>
    <s v="technology/wearables"/>
    <n v="37922.767899999999"/>
    <x v="2"/>
    <x v="8"/>
    <x v="1336"/>
    <x v="3"/>
  </r>
  <r>
    <n v="1337"/>
    <s v="Ripple: World's Most Dependable Safety Device (Canceled)"/>
    <s v="Discreet safety device connects you to a dedicated 24/7 monitoring team, keeping you safe anywhere in the United States"/>
    <x v="63"/>
    <x v="941"/>
    <x v="1"/>
    <s v="US"/>
    <s v="USD"/>
    <n v="1488549079"/>
    <n v="1485957079"/>
    <b v="0"/>
    <n v="140"/>
    <b v="0"/>
    <s v="technology/wearables"/>
    <n v="17636.428599999999"/>
    <x v="2"/>
    <x v="8"/>
    <x v="1337"/>
    <x v="1"/>
  </r>
  <r>
    <n v="1338"/>
    <s v="A New Case In Town | HAND Liberation | HANDL (Canceled)"/>
    <s v="HandL makes your phone feel like an organic extension of your hand. Elastic and brace system supports your device with just two fingers"/>
    <x v="11"/>
    <x v="942"/>
    <x v="1"/>
    <s v="US"/>
    <s v="USD"/>
    <n v="1438543033"/>
    <n v="1435951033"/>
    <b v="0"/>
    <n v="15"/>
    <b v="0"/>
    <s v="technology/wearables"/>
    <n v="6606.6666999999998"/>
    <x v="2"/>
    <x v="8"/>
    <x v="1338"/>
    <x v="0"/>
  </r>
  <r>
    <n v="1339"/>
    <s v="Linkoo (Canceled)"/>
    <s v="World's Smallest customizable Phone &amp; GPS Watch for kids !"/>
    <x v="63"/>
    <x v="943"/>
    <x v="1"/>
    <s v="US"/>
    <s v="USD"/>
    <n v="1418056315"/>
    <n v="1414164715"/>
    <b v="0"/>
    <n v="37"/>
    <b v="0"/>
    <s v="technology/wearables"/>
    <n v="8964.8649000000005"/>
    <x v="2"/>
    <x v="8"/>
    <x v="1339"/>
    <x v="3"/>
  </r>
  <r>
    <n v="1340"/>
    <s v="Glass Designs (Canceled)"/>
    <s v="I would like to make nicer, more stylish looking frames for the Google Glass using 3D printing technology."/>
    <x v="243"/>
    <x v="117"/>
    <x v="1"/>
    <s v="US"/>
    <s v="USD"/>
    <n v="1408112253"/>
    <n v="1405520253"/>
    <b v="0"/>
    <n v="0"/>
    <b v="0"/>
    <s v="technology/wearables"/>
    <n v="0"/>
    <x v="2"/>
    <x v="8"/>
    <x v="1340"/>
    <x v="3"/>
  </r>
  <r>
    <n v="1341"/>
    <s v="BRILLAR: World's First Kids' Smart Wearable Companion."/>
    <s v="BRILLAR: Your Kids Ultimate Wearable Companion. Educates, Rewards, Entertains, Calls, Motivates, Messages + Tracks Location &amp; Steps."/>
    <x v="31"/>
    <x v="944"/>
    <x v="1"/>
    <s v="GB"/>
    <s v="GBP"/>
    <n v="1475333917"/>
    <n v="1472569117"/>
    <b v="0"/>
    <n v="46"/>
    <b v="0"/>
    <s v="technology/wearables"/>
    <n v="38239.130400000002"/>
    <x v="2"/>
    <x v="8"/>
    <x v="1341"/>
    <x v="2"/>
  </r>
  <r>
    <n v="1342"/>
    <s v="Vuzion: An Actual Overlaid Heads Up Display Wearable"/>
    <s v="Method50 aims to prototype a revolutionary true heads up display to create a new way of living in, playing in, and viewing the world."/>
    <x v="63"/>
    <x v="173"/>
    <x v="1"/>
    <s v="US"/>
    <s v="USD"/>
    <n v="1437161739"/>
    <n v="1434569739"/>
    <b v="0"/>
    <n v="1"/>
    <b v="0"/>
    <s v="technology/wearables"/>
    <n v="10000"/>
    <x v="2"/>
    <x v="8"/>
    <x v="1342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x v="63"/>
    <x v="945"/>
    <x v="1"/>
    <s v="US"/>
    <s v="USD"/>
    <n v="1471579140"/>
    <n v="1466512683"/>
    <b v="0"/>
    <n v="323"/>
    <b v="0"/>
    <s v="technology/wearables"/>
    <n v="15835.6037"/>
    <x v="2"/>
    <x v="8"/>
    <x v="1343"/>
    <x v="2"/>
  </r>
  <r>
    <n v="1344"/>
    <s v="A Masters Guide to The Way of the Warrior"/>
    <s v="The is the ultimate guide to applied Eastern philosophy, martial arts, and the path of the warrior from a scientific perspective."/>
    <x v="15"/>
    <x v="946"/>
    <x v="0"/>
    <s v="CA"/>
    <s v="CAD"/>
    <n v="1467313039"/>
    <n v="1464807439"/>
    <b v="0"/>
    <n v="139"/>
    <b v="1"/>
    <s v="publishing/nonfiction"/>
    <n v="4076.259"/>
    <x v="3"/>
    <x v="9"/>
    <x v="1344"/>
    <x v="2"/>
  </r>
  <r>
    <n v="1345"/>
    <s v="Tell the World - My journey from Islam to Christianity"/>
    <s v="Peacefully taking you through my journey of being raised as a Muslim then becoming Christian, and sharing the truths I unveiled."/>
    <x v="43"/>
    <x v="672"/>
    <x v="0"/>
    <s v="US"/>
    <s v="USD"/>
    <n v="1405366359"/>
    <n v="1402342359"/>
    <b v="0"/>
    <n v="7"/>
    <b v="1"/>
    <s v="publishing/nonfiction"/>
    <n v="5357.1428999999998"/>
    <x v="3"/>
    <x v="9"/>
    <x v="1345"/>
    <x v="3"/>
  </r>
  <r>
    <n v="1346"/>
    <s v="Anthology of Stories from LGBT Nepal"/>
    <s v="An anthology of nonfiction stories written by Nepal's Lesbian, Gay, Bisexual, and Transgender (LGBT) community."/>
    <x v="244"/>
    <x v="947"/>
    <x v="0"/>
    <s v="US"/>
    <s v="USD"/>
    <n v="1372297751"/>
    <n v="1369705751"/>
    <b v="0"/>
    <n v="149"/>
    <b v="1"/>
    <s v="publishing/nonfiction"/>
    <n v="4844.9664000000002"/>
    <x v="3"/>
    <x v="9"/>
    <x v="1346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x v="30"/>
    <x v="948"/>
    <x v="0"/>
    <s v="US"/>
    <s v="USD"/>
    <n v="1425741525"/>
    <n v="1423149525"/>
    <b v="0"/>
    <n v="31"/>
    <b v="1"/>
    <s v="publishing/nonfiction"/>
    <n v="8241.9354999999996"/>
    <x v="3"/>
    <x v="9"/>
    <x v="1347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x v="245"/>
    <x v="949"/>
    <x v="0"/>
    <s v="US"/>
    <s v="USD"/>
    <n v="1418904533"/>
    <n v="1416485333"/>
    <b v="0"/>
    <n v="26"/>
    <b v="1"/>
    <s v="publishing/nonfiction"/>
    <n v="23019.230800000001"/>
    <x v="3"/>
    <x v="9"/>
    <x v="1348"/>
    <x v="3"/>
  </r>
  <r>
    <n v="1349"/>
    <s v="Northern Exposure A Jasper Rock Climbing Guidebook"/>
    <s v="The first modern Jasper guidebook including over five hundred rock routes from alpine to bouldering, sport to trad multipitch and more."/>
    <x v="10"/>
    <x v="950"/>
    <x v="0"/>
    <s v="CA"/>
    <s v="CAD"/>
    <n v="1450249140"/>
    <n v="1447055935"/>
    <b v="0"/>
    <n v="172"/>
    <b v="1"/>
    <s v="publishing/nonfiction"/>
    <n v="5936.0465000000004"/>
    <x v="3"/>
    <x v="9"/>
    <x v="1349"/>
    <x v="0"/>
  </r>
  <r>
    <n v="1350"/>
    <s v="House of Dunbar-The Rise and Fall of a Scottish Noble Family"/>
    <s v="Illustrated historical book of impregnable Dunbar Castle and rise and fall of its powerful Scottish Earls of Dunbar from 1072-1435AD"/>
    <x v="10"/>
    <x v="951"/>
    <x v="0"/>
    <s v="US"/>
    <s v="USD"/>
    <n v="1451089134"/>
    <n v="1448497134"/>
    <b v="0"/>
    <n v="78"/>
    <b v="1"/>
    <s v="publishing/nonfiction"/>
    <n v="6669.8717999999999"/>
    <x v="3"/>
    <x v="9"/>
    <x v="1350"/>
    <x v="0"/>
  </r>
  <r>
    <n v="1351"/>
    <s v="Purpose: Your Journey To Find Meaning"/>
    <s v="Discover your purpose, live a more fulfilling life, leave a positive footprint on society."/>
    <x v="22"/>
    <x v="952"/>
    <x v="0"/>
    <s v="US"/>
    <s v="USD"/>
    <n v="1455299144"/>
    <n v="1452707144"/>
    <b v="0"/>
    <n v="120"/>
    <b v="1"/>
    <s v="publishing/nonfiction"/>
    <n v="16877.5"/>
    <x v="3"/>
    <x v="9"/>
    <x v="1351"/>
    <x v="2"/>
  </r>
  <r>
    <n v="1352"/>
    <s v="Will's SmileBook Project"/>
    <s v="An important book, based on research, to make you and your learners smile again. Better smile sheets, better feedback, better learning!"/>
    <x v="3"/>
    <x v="953"/>
    <x v="0"/>
    <s v="US"/>
    <s v="USD"/>
    <n v="1441425540"/>
    <n v="1436968366"/>
    <b v="0"/>
    <n v="227"/>
    <b v="1"/>
    <s v="publishing/nonfiction"/>
    <n v="5997.3567999999996"/>
    <x v="3"/>
    <x v="9"/>
    <x v="1352"/>
    <x v="0"/>
  </r>
  <r>
    <n v="1353"/>
    <s v="Finish The Script! - A College Writing Course in Book Form"/>
    <s v="A book that teaches aspiring writers how to get from a basic idea to a fully rewritten screenplay."/>
    <x v="28"/>
    <x v="954"/>
    <x v="0"/>
    <s v="US"/>
    <s v="USD"/>
    <n v="1362960000"/>
    <n v="1359946188"/>
    <b v="0"/>
    <n v="42"/>
    <b v="1"/>
    <s v="publishing/nonfiction"/>
    <n v="3180.9524000000001"/>
    <x v="3"/>
    <x v="9"/>
    <x v="1353"/>
    <x v="4"/>
  </r>
  <r>
    <n v="1354"/>
    <s v="We Beat Leukaemia: my family's journey with childhood cancer"/>
    <s v="Raising awareness of childhood cancer by publishing my diary of Andrew's diagnosis and his journey to remission 1235 days later."/>
    <x v="38"/>
    <x v="955"/>
    <x v="0"/>
    <s v="GB"/>
    <s v="GBP"/>
    <n v="1465672979"/>
    <n v="1463080979"/>
    <b v="0"/>
    <n v="64"/>
    <b v="1"/>
    <s v="publishing/nonfiction"/>
    <n v="2442.1875"/>
    <x v="3"/>
    <x v="9"/>
    <x v="1354"/>
    <x v="2"/>
  </r>
  <r>
    <n v="1355"/>
    <s v="Internationalisation of Sherlock's Home: The Empty House"/>
    <s v="Sherlock's Home was the most important Sherlock Holmes book of 2012 - about Undershaw - this project is to release language versions."/>
    <x v="30"/>
    <x v="956"/>
    <x v="0"/>
    <s v="GB"/>
    <s v="GBP"/>
    <n v="1354269600"/>
    <n v="1351663605"/>
    <b v="0"/>
    <n v="121"/>
    <b v="1"/>
    <s v="publishing/nonfiction"/>
    <n v="2534.7107000000001"/>
    <x v="3"/>
    <x v="9"/>
    <x v="1355"/>
    <x v="5"/>
  </r>
  <r>
    <n v="1356"/>
    <s v="Kick-in-the-A** Starter: Between the Lines, the Book"/>
    <s v="At age 30, my husband Dan died from cancer. Left to recreate my life, I drew a line in my heart; became a nomad. This is a love story."/>
    <x v="104"/>
    <x v="957"/>
    <x v="0"/>
    <s v="US"/>
    <s v="USD"/>
    <n v="1372985760"/>
    <n v="1370393760"/>
    <b v="0"/>
    <n v="87"/>
    <b v="1"/>
    <s v="publishing/nonfiction"/>
    <n v="7144.3217999999997"/>
    <x v="3"/>
    <x v="9"/>
    <x v="1356"/>
    <x v="4"/>
  </r>
  <r>
    <n v="1357"/>
    <s v="Becoming Alicia"/>
    <s v="The search for identity leads one young woman to Mexico, where she follows her grandfather's journey back to America."/>
    <x v="13"/>
    <x v="958"/>
    <x v="0"/>
    <s v="US"/>
    <s v="USD"/>
    <n v="1362117540"/>
    <n v="1359587137"/>
    <b v="0"/>
    <n v="65"/>
    <b v="1"/>
    <s v="publishing/nonfiction"/>
    <n v="3855.3845999999999"/>
    <x v="3"/>
    <x v="9"/>
    <x v="1357"/>
    <x v="4"/>
  </r>
  <r>
    <n v="1358"/>
    <s v="The Masada Story Project"/>
    <s v="I am working on a book about what people do when they visit Masada, an ancient fortress in the Judean desert."/>
    <x v="9"/>
    <x v="959"/>
    <x v="0"/>
    <s v="US"/>
    <s v="USD"/>
    <n v="1309009323"/>
    <n v="1306417323"/>
    <b v="0"/>
    <n v="49"/>
    <b v="1"/>
    <s v="publishing/nonfiction"/>
    <n v="6836.7347"/>
    <x v="3"/>
    <x v="9"/>
    <x v="1358"/>
    <x v="6"/>
  </r>
  <r>
    <n v="1359"/>
    <s v="UnConventional - Worldcon 2011 Research"/>
    <s v="Funding for a 2011 trip to Worldcon for research for &quot;UnConventional,&quot; a book on the history of the American fan convention."/>
    <x v="246"/>
    <x v="960"/>
    <x v="0"/>
    <s v="US"/>
    <s v="USD"/>
    <n v="1309980790"/>
    <n v="1304623990"/>
    <b v="0"/>
    <n v="19"/>
    <b v="1"/>
    <s v="publishing/nonfiction"/>
    <n v="4021.0526"/>
    <x v="3"/>
    <x v="9"/>
    <x v="1359"/>
    <x v="6"/>
  </r>
  <r>
    <n v="1360"/>
    <s v="So Bad, It's Good! - A Book of Bad Movies"/>
    <s v="So Bad, It's Good! is a guide to finding the best films for your bad movie night."/>
    <x v="15"/>
    <x v="961"/>
    <x v="0"/>
    <s v="US"/>
    <s v="USD"/>
    <n v="1343943420"/>
    <n v="1341524220"/>
    <b v="0"/>
    <n v="81"/>
    <b v="1"/>
    <s v="publishing/nonfiction"/>
    <n v="3207.4074000000001"/>
    <x v="3"/>
    <x v="9"/>
    <x v="1360"/>
    <x v="5"/>
  </r>
  <r>
    <n v="1361"/>
    <s v="Me, Myself &amp; I - the dark art of big wall soloing"/>
    <s v="The forbidden dark art of roped soloing, for climbers who need to know in order to make the ultimate climb come true!"/>
    <x v="12"/>
    <x v="962"/>
    <x v="0"/>
    <s v="GB"/>
    <s v="GBP"/>
    <n v="1403370772"/>
    <n v="1400778772"/>
    <b v="0"/>
    <n v="264"/>
    <b v="1"/>
    <s v="publishing/nonfiction"/>
    <n v="2863.2575999999999"/>
    <x v="3"/>
    <x v="9"/>
    <x v="1361"/>
    <x v="3"/>
  </r>
  <r>
    <n v="1362"/>
    <s v="A Fantastic Affair: Karl Barth in America 1962â€“Research"/>
    <s v="The never-before-told story of Karl Barth's (first and only) journey to the United States in 1962."/>
    <x v="28"/>
    <x v="963"/>
    <x v="0"/>
    <s v="US"/>
    <s v="USD"/>
    <n v="1378592731"/>
    <n v="1373408731"/>
    <b v="0"/>
    <n v="25"/>
    <b v="1"/>
    <s v="publishing/nonfiction"/>
    <n v="4364"/>
    <x v="3"/>
    <x v="9"/>
    <x v="1362"/>
    <x v="4"/>
  </r>
  <r>
    <n v="1363"/>
    <s v="A Book about Hidden Disease Causing Products we use Everyday"/>
    <s v="Identifying cancer and disease products we use everyday and are totally unaware of. Then substituting them with healthy alternatives"/>
    <x v="48"/>
    <x v="148"/>
    <x v="0"/>
    <s v="US"/>
    <s v="USD"/>
    <n v="1455523140"/>
    <n v="1453925727"/>
    <b v="0"/>
    <n v="5"/>
    <b v="1"/>
    <s v="publishing/nonfiction"/>
    <n v="4000"/>
    <x v="3"/>
    <x v="9"/>
    <x v="1363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x v="247"/>
    <x v="964"/>
    <x v="0"/>
    <s v="DK"/>
    <s v="DKK"/>
    <n v="1420648906"/>
    <n v="1415464906"/>
    <b v="0"/>
    <n v="144"/>
    <b v="1"/>
    <s v="music/rock"/>
    <n v="34604.166700000002"/>
    <x v="4"/>
    <x v="11"/>
    <x v="1364"/>
    <x v="3"/>
  </r>
  <r>
    <n v="1365"/>
    <s v="MYFEVER's First Studio EP &quot;See The Light&quot;"/>
    <s v="Our first professional studio album &quot;See The Light&quot; will be released this spring! Help us record, mix, master, and release the album!"/>
    <x v="51"/>
    <x v="965"/>
    <x v="0"/>
    <s v="US"/>
    <s v="USD"/>
    <n v="1426523752"/>
    <n v="1423935352"/>
    <b v="0"/>
    <n v="92"/>
    <b v="1"/>
    <s v="music/rock"/>
    <n v="8173.9129999999996"/>
    <x v="4"/>
    <x v="11"/>
    <x v="1365"/>
    <x v="0"/>
  </r>
  <r>
    <n v="1366"/>
    <s v="Kick It! A Tribute to the A.K.s"/>
    <s v="A musical memorial for Alexi Petersen."/>
    <x v="51"/>
    <x v="966"/>
    <x v="0"/>
    <s v="US"/>
    <s v="USD"/>
    <n v="1417049663"/>
    <n v="1413158063"/>
    <b v="0"/>
    <n v="147"/>
    <b v="1"/>
    <s v="music/rock"/>
    <n v="6453.5306"/>
    <x v="4"/>
    <x v="11"/>
    <x v="1366"/>
    <x v="3"/>
  </r>
  <r>
    <n v="1367"/>
    <s v="House of Rabbits  - &quot;Songs of Charivari&quot;"/>
    <s v="House of Rabbits are recording our full-length, debut album! Support independent music, receive great rewards!"/>
    <x v="10"/>
    <x v="967"/>
    <x v="0"/>
    <s v="US"/>
    <s v="USD"/>
    <n v="1447463050"/>
    <n v="1444867450"/>
    <b v="0"/>
    <n v="90"/>
    <b v="1"/>
    <s v="music/rock"/>
    <n v="6347.7777999999998"/>
    <x v="4"/>
    <x v="11"/>
    <x v="1367"/>
    <x v="0"/>
  </r>
  <r>
    <n v="1368"/>
    <s v="Saturate &quot; The Separation Effect &quot; CD"/>
    <s v="We are in the final stages of the creation of our 4th record, The Separation Effect. our most passionate record to date."/>
    <x v="10"/>
    <x v="968"/>
    <x v="0"/>
    <s v="US"/>
    <s v="USD"/>
    <n v="1434342894"/>
    <n v="1432269294"/>
    <b v="0"/>
    <n v="87"/>
    <b v="1"/>
    <s v="music/rock"/>
    <n v="6362.0690000000004"/>
    <x v="4"/>
    <x v="11"/>
    <x v="1368"/>
    <x v="0"/>
  </r>
  <r>
    <n v="1369"/>
    <s v="FEEL BETTER: Derek Fawcett's solo, full-length debut"/>
    <s v="Fawcett's FEEL BETTER is an album of love unrequited, realized, and rued, with echoes of Petty, Springsteen, Neil Young &amp; Coldplay."/>
    <x v="248"/>
    <x v="969"/>
    <x v="0"/>
    <s v="US"/>
    <s v="USD"/>
    <n v="1397225746"/>
    <n v="1394633746"/>
    <b v="0"/>
    <n v="406"/>
    <b v="1"/>
    <s v="music/rock"/>
    <n v="8396.7068999999992"/>
    <x v="4"/>
    <x v="11"/>
    <x v="1369"/>
    <x v="3"/>
  </r>
  <r>
    <n v="1370"/>
    <s v="Food On You presents Baby's First Parental Advisory"/>
    <s v="Songs about the first year of parenthood, often inappropriate for children"/>
    <x v="15"/>
    <x v="970"/>
    <x v="0"/>
    <s v="US"/>
    <s v="USD"/>
    <n v="1381881890"/>
    <n v="1380585890"/>
    <b v="0"/>
    <n v="20"/>
    <b v="1"/>
    <s v="music/rock"/>
    <n v="7775"/>
    <x v="4"/>
    <x v="11"/>
    <x v="1370"/>
    <x v="4"/>
  </r>
  <r>
    <n v="1371"/>
    <s v="The Defiant Tour Documentary with LoNero"/>
    <s v="The Defiant Tour Documentary is a never before examination of the finances of a touring band and what it takes to go on the road."/>
    <x v="249"/>
    <x v="971"/>
    <x v="0"/>
    <s v="US"/>
    <s v="USD"/>
    <n v="1431022342"/>
    <n v="1428430342"/>
    <b v="0"/>
    <n v="70"/>
    <b v="1"/>
    <s v="music/rock"/>
    <n v="10707.142900000001"/>
    <x v="4"/>
    <x v="11"/>
    <x v="1371"/>
    <x v="0"/>
  </r>
  <r>
    <n v="1372"/>
    <s v="Ted Lukas &amp; the Misled new CD - &quot;FEED&quot;"/>
    <s v="Please help us raise funds to press our new CD!"/>
    <x v="2"/>
    <x v="972"/>
    <x v="0"/>
    <s v="US"/>
    <s v="USD"/>
    <n v="1342115132"/>
    <n v="1339523132"/>
    <b v="0"/>
    <n v="16"/>
    <b v="1"/>
    <s v="music/rock"/>
    <n v="3875"/>
    <x v="4"/>
    <x v="11"/>
    <x v="1372"/>
    <x v="5"/>
  </r>
  <r>
    <n v="1373"/>
    <s v="Broccoli Samurai: Tour Van or Bust!"/>
    <s v="Help Broccoli Samurai raise money to get a new van and continue bringing you the jams!"/>
    <x v="3"/>
    <x v="973"/>
    <x v="0"/>
    <s v="US"/>
    <s v="USD"/>
    <n v="1483138233"/>
    <n v="1480546233"/>
    <b v="0"/>
    <n v="52"/>
    <b v="1"/>
    <s v="music/rock"/>
    <n v="20194.230800000001"/>
    <x v="4"/>
    <x v="11"/>
    <x v="1373"/>
    <x v="2"/>
  </r>
  <r>
    <n v="1374"/>
    <s v="Sisters of Murphyâ€™s full-length album"/>
    <s v="After two successful EPs, Sisters of Murphy is back in the studio to release our first full-length album. We want YOU to be part of it!"/>
    <x v="15"/>
    <x v="740"/>
    <x v="0"/>
    <s v="US"/>
    <s v="USD"/>
    <n v="1458874388"/>
    <n v="1456285988"/>
    <b v="0"/>
    <n v="66"/>
    <b v="1"/>
    <s v="music/rock"/>
    <n v="4306.0605999999998"/>
    <x v="4"/>
    <x v="11"/>
    <x v="1374"/>
    <x v="2"/>
  </r>
  <r>
    <n v="1375"/>
    <s v="PAMPA FOLKS - 1st &quot;Indie Pop Western&quot; Album"/>
    <s v="Pampa Folks, l'album aux couleurs de dÃ©serts. Le quatuor, crÃ©Ã© en 2015  livre une Ã©nergie brute et prÃ©pare son premier album"/>
    <x v="23"/>
    <x v="974"/>
    <x v="0"/>
    <s v="FR"/>
    <s v="EUR"/>
    <n v="1484444119"/>
    <n v="1481852119"/>
    <b v="0"/>
    <n v="109"/>
    <b v="1"/>
    <s v="music/rock"/>
    <n v="6287.1559999999999"/>
    <x v="4"/>
    <x v="11"/>
    <x v="1375"/>
    <x v="2"/>
  </r>
  <r>
    <n v="1376"/>
    <s v="Dead Pirates / HIGHMARE LP 2nd pressing"/>
    <s v="Dead Pirates are planning a second pressing of HIGHMARE LP, who wants one ?"/>
    <x v="250"/>
    <x v="975"/>
    <x v="0"/>
    <s v="GB"/>
    <s v="GBP"/>
    <n v="1480784606"/>
    <n v="1478189006"/>
    <b v="0"/>
    <n v="168"/>
    <b v="1"/>
    <s v="music/rock"/>
    <n v="5560.7142999999996"/>
    <x v="4"/>
    <x v="11"/>
    <x v="1376"/>
    <x v="2"/>
  </r>
  <r>
    <n v="1377"/>
    <s v="Official Debut EP for Stereo Jo"/>
    <s v="Stereo Jo is set to release a 5 song EP. Your donation will directly help w/ recording, design, production, &amp; duplication. Thank You :)"/>
    <x v="46"/>
    <x v="17"/>
    <x v="0"/>
    <s v="US"/>
    <s v="USD"/>
    <n v="1486095060"/>
    <n v="1484198170"/>
    <b v="0"/>
    <n v="31"/>
    <b v="1"/>
    <s v="music/rock"/>
    <n v="4870.9677000000001"/>
    <x v="4"/>
    <x v="11"/>
    <x v="1377"/>
    <x v="1"/>
  </r>
  <r>
    <n v="1378"/>
    <s v="SIX BY SEVEN"/>
    <s v="A psychedelic post rock masterpiece!"/>
    <x v="13"/>
    <x v="976"/>
    <x v="0"/>
    <s v="GB"/>
    <s v="GBP"/>
    <n v="1470075210"/>
    <n v="1468779210"/>
    <b v="0"/>
    <n v="133"/>
    <b v="1"/>
    <s v="music/rock"/>
    <n v="3057.8946999999998"/>
    <x v="4"/>
    <x v="11"/>
    <x v="1378"/>
    <x v="2"/>
  </r>
  <r>
    <n v="1379"/>
    <s v="J. Walter Makes a Record"/>
    <s v="---------The long-awaited debut full-length from Justin Ruddy--------"/>
    <x v="3"/>
    <x v="977"/>
    <x v="0"/>
    <s v="US"/>
    <s v="USD"/>
    <n v="1433504876"/>
    <n v="1430912876"/>
    <b v="0"/>
    <n v="151"/>
    <b v="1"/>
    <s v="music/rock"/>
    <n v="7390.7285000000002"/>
    <x v="4"/>
    <x v="11"/>
    <x v="1379"/>
    <x v="0"/>
  </r>
  <r>
    <n v="1380"/>
    <s v="BARNFEST 2015"/>
    <s v="A DIY MUSIC FESTIVAL FROM ST. LOUIS MO! Bands make their own festival, help make it legit!"/>
    <x v="251"/>
    <x v="437"/>
    <x v="0"/>
    <s v="US"/>
    <s v="USD"/>
    <n v="1433815200"/>
    <n v="1431886706"/>
    <b v="0"/>
    <n v="5"/>
    <b v="1"/>
    <s v="music/rock"/>
    <n v="2120"/>
    <x v="4"/>
    <x v="11"/>
    <x v="138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x v="10"/>
    <x v="978"/>
    <x v="0"/>
    <s v="US"/>
    <s v="USD"/>
    <n v="1482988125"/>
    <n v="1480396125"/>
    <b v="0"/>
    <n v="73"/>
    <b v="1"/>
    <s v="music/rock"/>
    <n v="7335.6163999999999"/>
    <x v="4"/>
    <x v="11"/>
    <x v="1381"/>
    <x v="2"/>
  </r>
  <r>
    <n v="1382"/>
    <s v="The Floorwalkers New Album!"/>
    <s v="We're making a new record -- independently! We've got some great new songs we're really excited to bring to you!"/>
    <x v="6"/>
    <x v="979"/>
    <x v="0"/>
    <s v="US"/>
    <s v="USD"/>
    <n v="1367867536"/>
    <n v="1365275536"/>
    <b v="0"/>
    <n v="148"/>
    <b v="1"/>
    <s v="music/rock"/>
    <n v="5641.2161999999998"/>
    <x v="4"/>
    <x v="11"/>
    <x v="1382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x v="41"/>
    <x v="980"/>
    <x v="0"/>
    <s v="CA"/>
    <s v="CAD"/>
    <n v="1482457678"/>
    <n v="1480729678"/>
    <b v="0"/>
    <n v="93"/>
    <b v="1"/>
    <s v="music/rock"/>
    <n v="5024.7312000000002"/>
    <x v="4"/>
    <x v="11"/>
    <x v="1383"/>
    <x v="2"/>
  </r>
  <r>
    <n v="1384"/>
    <s v="Manny Manriquez' new rock opera journey: Outland Warrior"/>
    <s v="Outland Warrior is my first solo musical project, featuring songs written by me and recorded at my home studio."/>
    <x v="8"/>
    <x v="981"/>
    <x v="0"/>
    <s v="US"/>
    <s v="USD"/>
    <n v="1436117922"/>
    <n v="1433525922"/>
    <b v="0"/>
    <n v="63"/>
    <b v="1"/>
    <s v="music/rock"/>
    <n v="6893.6508000000003"/>
    <x v="4"/>
    <x v="11"/>
    <x v="1384"/>
    <x v="0"/>
  </r>
  <r>
    <n v="1385"/>
    <s v="Chi Might Project"/>
    <s v="Musicians, singers &amp; songwriters from all over the world collaborate via YouTube in order to create an amazing album!"/>
    <x v="6"/>
    <x v="982"/>
    <x v="0"/>
    <s v="DE"/>
    <s v="EUR"/>
    <n v="1461931860"/>
    <n v="1457109121"/>
    <b v="0"/>
    <n v="134"/>
    <b v="1"/>
    <s v="music/rock"/>
    <n v="6591.4103999999998"/>
    <x v="4"/>
    <x v="11"/>
    <x v="1385"/>
    <x v="2"/>
  </r>
  <r>
    <n v="1386"/>
    <s v="MALTESE CROSS: The First Album"/>
    <s v="We are a classic hard rock/heavy metal band just trying to keep rock alive!"/>
    <x v="44"/>
    <x v="983"/>
    <x v="0"/>
    <s v="US"/>
    <s v="USD"/>
    <n v="1438183889"/>
    <n v="1435591889"/>
    <b v="0"/>
    <n v="14"/>
    <b v="1"/>
    <s v="music/rock"/>
    <n v="6250"/>
    <x v="4"/>
    <x v="11"/>
    <x v="1386"/>
    <x v="0"/>
  </r>
  <r>
    <n v="1387"/>
    <s v="FAMILY BUSINESS KICKSTARTER"/>
    <s v="Less than one week to PLEDGE YOUR SUPPORT for THE FAMILY BUSINESS as the band raises funds for the next full length rock album."/>
    <x v="23"/>
    <x v="984"/>
    <x v="0"/>
    <s v="US"/>
    <s v="USD"/>
    <n v="1433305800"/>
    <n v="1430604395"/>
    <b v="0"/>
    <n v="78"/>
    <b v="1"/>
    <s v="music/rock"/>
    <n v="7006.4102999999996"/>
    <x v="4"/>
    <x v="11"/>
    <x v="1387"/>
    <x v="0"/>
  </r>
  <r>
    <n v="1388"/>
    <s v="Ghosts of Jupiter: The Great Bright Horses"/>
    <s v="&quot;The Great Bright Horses&quot; is finished and ready for release! Help us put on the finishing touches and share it with the universe."/>
    <x v="10"/>
    <x v="985"/>
    <x v="0"/>
    <s v="US"/>
    <s v="USD"/>
    <n v="1476720840"/>
    <n v="1474469117"/>
    <b v="0"/>
    <n v="112"/>
    <b v="1"/>
    <s v="music/rock"/>
    <n v="6018.1875"/>
    <x v="4"/>
    <x v="11"/>
    <x v="1388"/>
    <x v="2"/>
  </r>
  <r>
    <n v="1389"/>
    <s v="Pre-order DANCEHALL's first record!!!"/>
    <s v="Help fund the pressing of DANCEHALL's first record by pre-ordering it in advance!!!"/>
    <x v="2"/>
    <x v="986"/>
    <x v="0"/>
    <s v="GB"/>
    <s v="GBP"/>
    <n v="1471087957"/>
    <n v="1468495957"/>
    <b v="0"/>
    <n v="34"/>
    <b v="1"/>
    <s v="music/rock"/>
    <n v="2138.2352999999998"/>
    <x v="4"/>
    <x v="11"/>
    <x v="1389"/>
    <x v="2"/>
  </r>
  <r>
    <n v="1390"/>
    <s v="New Music Video/Artist Development"/>
    <s v="Breakout Artist Management will be working with us on a brand new music video and we need your help!"/>
    <x v="70"/>
    <x v="987"/>
    <x v="0"/>
    <s v="US"/>
    <s v="USD"/>
    <n v="1430154720"/>
    <n v="1427224606"/>
    <b v="0"/>
    <n v="19"/>
    <b v="1"/>
    <s v="music/rock"/>
    <n v="16078.947399999999"/>
    <x v="4"/>
    <x v="11"/>
    <x v="1390"/>
    <x v="0"/>
  </r>
  <r>
    <n v="1391"/>
    <s v="Rules and Regulations"/>
    <s v="With the money donated through this project we intend on investing in sound equipment for live shows"/>
    <x v="2"/>
    <x v="988"/>
    <x v="0"/>
    <s v="US"/>
    <s v="USD"/>
    <n v="1440219540"/>
    <n v="1436369818"/>
    <b v="0"/>
    <n v="13"/>
    <b v="1"/>
    <s v="music/rock"/>
    <n v="4238.4615000000003"/>
    <x v="4"/>
    <x v="11"/>
    <x v="1391"/>
    <x v="0"/>
  </r>
  <r>
    <n v="1392"/>
    <s v="Telesomniac's Debut Album"/>
    <s v="Telesomniac is a rock band from Provo, UT releasing their debut album Thirty-One Flashes in the Dark."/>
    <x v="30"/>
    <x v="989"/>
    <x v="0"/>
    <s v="US"/>
    <s v="USD"/>
    <n v="1456976586"/>
    <n v="1454298186"/>
    <b v="0"/>
    <n v="104"/>
    <b v="1"/>
    <s v="music/rock"/>
    <n v="2731.7307999999998"/>
    <x v="4"/>
    <x v="11"/>
    <x v="1392"/>
    <x v="2"/>
  </r>
  <r>
    <n v="1393"/>
    <s v="WolfHunt | Social Commentary Rock Project"/>
    <s v="Rock n' Roll tales of our times"/>
    <x v="3"/>
    <x v="990"/>
    <x v="0"/>
    <s v="US"/>
    <s v="USD"/>
    <n v="1470068523"/>
    <n v="1467476523"/>
    <b v="0"/>
    <n v="52"/>
    <b v="1"/>
    <s v="music/rock"/>
    <n v="19682.692299999999"/>
    <x v="4"/>
    <x v="11"/>
    <x v="139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x v="47"/>
    <x v="991"/>
    <x v="0"/>
    <s v="US"/>
    <s v="USD"/>
    <n v="1488337200"/>
    <n v="1484623726"/>
    <b v="0"/>
    <n v="17"/>
    <b v="1"/>
    <s v="music/rock"/>
    <n v="5388.2353000000003"/>
    <x v="4"/>
    <x v="11"/>
    <x v="1394"/>
    <x v="1"/>
  </r>
  <r>
    <n v="1395"/>
    <s v="Quiet Oaks Full Length Album"/>
    <s v="Help Quiet Oaks record their debut album!!!"/>
    <x v="8"/>
    <x v="992"/>
    <x v="0"/>
    <s v="US"/>
    <s v="USD"/>
    <n v="1484430481"/>
    <n v="1481838481"/>
    <b v="0"/>
    <n v="82"/>
    <b v="1"/>
    <s v="music/rock"/>
    <n v="4775.6098000000002"/>
    <x v="4"/>
    <x v="11"/>
    <x v="1395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x v="12"/>
    <x v="993"/>
    <x v="0"/>
    <s v="US"/>
    <s v="USD"/>
    <n v="1423871882"/>
    <n v="1421279882"/>
    <b v="0"/>
    <n v="73"/>
    <b v="1"/>
    <s v="music/rock"/>
    <n v="8819.1780999999992"/>
    <x v="4"/>
    <x v="11"/>
    <x v="1396"/>
    <x v="0"/>
  </r>
  <r>
    <n v="1397"/>
    <s v="Halls of the Machine - All Tribal Dignitaries"/>
    <s v="HALLS OF THE MACHINE needs your support for the final production and release of their latest work titled, ALL TRIBAL DIGNITARIES."/>
    <x v="3"/>
    <x v="994"/>
    <x v="0"/>
    <s v="US"/>
    <s v="USD"/>
    <n v="1477603140"/>
    <n v="1475013710"/>
    <b v="0"/>
    <n v="158"/>
    <b v="1"/>
    <s v="music/rock"/>
    <n v="7205.6962000000003"/>
    <x v="4"/>
    <x v="11"/>
    <x v="1397"/>
    <x v="2"/>
  </r>
  <r>
    <n v="1398"/>
    <s v="We Invite You to Come &quot;Back to the 80's with StonyCold!&quot;"/>
    <s v="'StonyCold', a Kansas-based 80's Rock Band, is recording their first all-cover tunes CD, 'Back To the 80's With StonyCold!'"/>
    <x v="85"/>
    <x v="995"/>
    <x v="0"/>
    <s v="US"/>
    <s v="USD"/>
    <n v="1467752334"/>
    <n v="1465160334"/>
    <b v="0"/>
    <n v="65"/>
    <b v="1"/>
    <s v="music/rock"/>
    <n v="7424.6153999999997"/>
    <x v="4"/>
    <x v="11"/>
    <x v="1398"/>
    <x v="2"/>
  </r>
  <r>
    <n v="1399"/>
    <s v="Rocket And A Bomb Live DVD/Album + new Michael Knott 7&quot;EP"/>
    <s v="20 years of Rocket &amp; a Bomb live DVD and download + a brand new Michael Knott EP released on 7&quot; vinyl, Cd, and download!"/>
    <x v="7"/>
    <x v="996"/>
    <x v="0"/>
    <s v="US"/>
    <s v="USD"/>
    <n v="1412640373"/>
    <n v="1410048373"/>
    <b v="0"/>
    <n v="184"/>
    <b v="1"/>
    <s v="music/rock"/>
    <n v="6170.1086999999998"/>
    <x v="4"/>
    <x v="11"/>
    <x v="1399"/>
    <x v="3"/>
  </r>
  <r>
    <n v="1400"/>
    <s v="Stone Kings: From Creation To Devastation"/>
    <s v="We're looking to our fans to help partially fund the new album. It's 12 tracks in length &amp; will be a musical trip like no other!"/>
    <x v="18"/>
    <x v="997"/>
    <x v="0"/>
    <s v="GB"/>
    <s v="GBP"/>
    <n v="1465709400"/>
    <n v="1462695073"/>
    <b v="0"/>
    <n v="34"/>
    <b v="1"/>
    <s v="music/rock"/>
    <n v="1723.5293999999999"/>
    <x v="4"/>
    <x v="11"/>
    <x v="14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x v="30"/>
    <x v="998"/>
    <x v="0"/>
    <s v="US"/>
    <s v="USD"/>
    <n v="1369612474"/>
    <n v="1367798074"/>
    <b v="0"/>
    <n v="240"/>
    <b v="1"/>
    <s v="music/rock"/>
    <n v="5172.0833000000002"/>
    <x v="4"/>
    <x v="11"/>
    <x v="1401"/>
    <x v="4"/>
  </r>
  <r>
    <n v="1402"/>
    <s v="Nineteen Fifty Eight - Untitled EP"/>
    <s v="Help us fund our latest project - a 5 track EP: fast-paced, hard-hitting, female-fronted rock with catchy choruses and lyrics to match!"/>
    <x v="30"/>
    <x v="999"/>
    <x v="0"/>
    <s v="GB"/>
    <s v="GBP"/>
    <n v="1430439411"/>
    <n v="1425259011"/>
    <b v="0"/>
    <n v="113"/>
    <b v="1"/>
    <s v="music/rock"/>
    <n v="2415.0441999999998"/>
    <x v="4"/>
    <x v="11"/>
    <x v="1402"/>
    <x v="0"/>
  </r>
  <r>
    <n v="1403"/>
    <s v="Gregorian Rock"/>
    <s v="Gregorian Rock merges Gregorian chant with modern music. It is serene, yet pummeling. It's not for everyone, but it might be for you."/>
    <x v="23"/>
    <x v="1000"/>
    <x v="0"/>
    <s v="US"/>
    <s v="USD"/>
    <n v="1374802235"/>
    <n v="1372210235"/>
    <b v="0"/>
    <n v="66"/>
    <b v="1"/>
    <s v="music/rock"/>
    <n v="6216.6666999999998"/>
    <x v="4"/>
    <x v="11"/>
    <x v="1403"/>
    <x v="4"/>
  </r>
  <r>
    <n v="1404"/>
    <s v="3 Men and a Book"/>
    <s v="Translation &amp; publication of possibly the most famous piece of English literature - Act II Scene II of Romeo and Juliet into txt-speak."/>
    <x v="107"/>
    <x v="854"/>
    <x v="2"/>
    <s v="GB"/>
    <s v="GBP"/>
    <n v="1424607285"/>
    <n v="1422447285"/>
    <b v="1"/>
    <n v="5"/>
    <b v="0"/>
    <s v="publishing/translations"/>
    <n v="4820"/>
    <x v="3"/>
    <x v="22"/>
    <x v="1404"/>
    <x v="0"/>
  </r>
  <r>
    <n v="1405"/>
    <s v="The Bible translated into Emoticons"/>
    <s v="Will more people read the Bible if it were translated into Emoticons?"/>
    <x v="31"/>
    <x v="522"/>
    <x v="2"/>
    <s v="US"/>
    <s v="USD"/>
    <n v="1417195201"/>
    <n v="1414599601"/>
    <b v="1"/>
    <n v="17"/>
    <b v="0"/>
    <s v="publishing/translations"/>
    <n v="617.64710000000002"/>
    <x v="3"/>
    <x v="22"/>
    <x v="1405"/>
    <x v="3"/>
  </r>
  <r>
    <n v="1406"/>
    <s v="Man Down! Translation project"/>
    <s v="The White coat and the battle dress uniform"/>
    <x v="14"/>
    <x v="493"/>
    <x v="2"/>
    <s v="IT"/>
    <s v="EUR"/>
    <n v="1449914400"/>
    <n v="1445336607"/>
    <b v="0"/>
    <n v="3"/>
    <b v="0"/>
    <s v="publishing/translations"/>
    <n v="500"/>
    <x v="3"/>
    <x v="22"/>
    <x v="1406"/>
    <x v="0"/>
  </r>
  <r>
    <n v="1407"/>
    <s v="My life, My travel, My past - time to share"/>
    <s v="I traveled, I took pictures, I met people, I ate. Then I wrote a travel journal that needs editing, translation, and publishing."/>
    <x v="9"/>
    <x v="493"/>
    <x v="2"/>
    <s v="US"/>
    <s v="USD"/>
    <n v="1407847978"/>
    <n v="1405687978"/>
    <b v="0"/>
    <n v="2"/>
    <b v="0"/>
    <s v="publishing/translations"/>
    <n v="750"/>
    <x v="3"/>
    <x v="22"/>
    <x v="1407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x v="28"/>
    <x v="662"/>
    <x v="2"/>
    <s v="GB"/>
    <s v="GBP"/>
    <n v="1447451756"/>
    <n v="1444856156"/>
    <b v="0"/>
    <n v="6"/>
    <b v="0"/>
    <s v="publishing/translations"/>
    <n v="1200"/>
    <x v="3"/>
    <x v="22"/>
    <x v="1408"/>
    <x v="0"/>
  </r>
  <r>
    <n v="1409"/>
    <s v="Modern Literal Torah Translation: Genesis"/>
    <s v="Modern Literal Translation of the 1st Book of the Torah in English and Russian with sub-linear and interlinear layout."/>
    <x v="23"/>
    <x v="117"/>
    <x v="2"/>
    <s v="US"/>
    <s v="USD"/>
    <n v="1420085535"/>
    <n v="1414897935"/>
    <b v="0"/>
    <n v="0"/>
    <b v="0"/>
    <s v="publishing/translations"/>
    <n v="0"/>
    <x v="3"/>
    <x v="22"/>
    <x v="1409"/>
    <x v="3"/>
  </r>
  <r>
    <n v="1410"/>
    <s v="Existence Space and Office (English translation)"/>
    <s v="Let's translate this book! A fundamental guide to existential workspaces: how to recover efficiency generating environmental well-being"/>
    <x v="12"/>
    <x v="116"/>
    <x v="2"/>
    <s v="IT"/>
    <s v="EUR"/>
    <n v="1464939520"/>
    <n v="1461051520"/>
    <b v="0"/>
    <n v="1"/>
    <b v="0"/>
    <s v="publishing/translations"/>
    <n v="100"/>
    <x v="3"/>
    <x v="22"/>
    <x v="1410"/>
    <x v="2"/>
  </r>
  <r>
    <n v="1411"/>
    <s v="The Divine Comedy- A New English Translation"/>
    <s v="There have been an exorbident number of translations of this most beautiful poem though none have ever been done by a nineteen year old"/>
    <x v="9"/>
    <x v="1001"/>
    <x v="2"/>
    <s v="GB"/>
    <s v="GBP"/>
    <n v="1423185900"/>
    <n v="1420766700"/>
    <b v="0"/>
    <n v="3"/>
    <b v="0"/>
    <s v="publishing/translations"/>
    <n v="233.33330000000001"/>
    <x v="3"/>
    <x v="22"/>
    <x v="1411"/>
    <x v="0"/>
  </r>
  <r>
    <n v="1412"/>
    <s v="For overseas shogi fans! Shogi novel translation project"/>
    <s v="â€œClimbing Silver!â€- An English translation of the Young Adult Shogi novella"/>
    <x v="39"/>
    <x v="1002"/>
    <x v="2"/>
    <s v="US"/>
    <s v="USD"/>
    <n v="1417656699"/>
    <n v="1415064699"/>
    <b v="0"/>
    <n v="13"/>
    <b v="0"/>
    <s v="publishing/translations"/>
    <n v="2461.5385000000001"/>
    <x v="3"/>
    <x v="22"/>
    <x v="1412"/>
    <x v="3"/>
  </r>
  <r>
    <n v="1413"/>
    <s v="LE NUVOLE DEL CIELO-CLOUDS OF THE SKY"/>
    <s v="I need funds to publish a book based on a selection of sentences from the Gospel demonstrating that Christianity is a strong religion."/>
    <x v="13"/>
    <x v="173"/>
    <x v="2"/>
    <s v="IT"/>
    <s v="EUR"/>
    <n v="1455964170"/>
    <n v="1450780170"/>
    <b v="0"/>
    <n v="1"/>
    <b v="0"/>
    <s v="publishing/translations"/>
    <n v="10000"/>
    <x v="3"/>
    <x v="22"/>
    <x v="1413"/>
    <x v="0"/>
  </r>
  <r>
    <n v="1414"/>
    <s v="Database of Interlinear Greek Words"/>
    <s v="Create an open source &quot;interlinear&quot; translation fo the Greek New Testament in re-publishable and open source database format."/>
    <x v="2"/>
    <x v="116"/>
    <x v="2"/>
    <s v="US"/>
    <s v="USD"/>
    <n v="1483423467"/>
    <n v="1480831467"/>
    <b v="0"/>
    <n v="1"/>
    <b v="0"/>
    <s v="publishing/translations"/>
    <n v="100"/>
    <x v="3"/>
    <x v="22"/>
    <x v="1414"/>
    <x v="2"/>
  </r>
  <r>
    <n v="1415"/>
    <s v="The Complete Homilies of Blessed Oscar Romero: Volume 2"/>
    <s v="This is a Series of 6 Books on Blessed Oscar A. Romero`s Writings. This Project will help to pay the translation costs of Volume 2."/>
    <x v="85"/>
    <x v="25"/>
    <x v="2"/>
    <s v="US"/>
    <s v="USD"/>
    <n v="1439741591"/>
    <n v="1436285591"/>
    <b v="0"/>
    <n v="9"/>
    <b v="0"/>
    <s v="publishing/translations"/>
    <n v="8888.8888999999999"/>
    <x v="3"/>
    <x v="22"/>
    <x v="1415"/>
    <x v="0"/>
  </r>
  <r>
    <n v="1416"/>
    <s v="Glenn's  little book of  quotes"/>
    <s v="glenn's  book of quotes is designed to give the readers a thought for the day , lighten the mood  and put a smile  on their faces."/>
    <x v="63"/>
    <x v="117"/>
    <x v="2"/>
    <s v="US"/>
    <s v="USD"/>
    <n v="1448147619"/>
    <n v="1445552019"/>
    <b v="0"/>
    <n v="0"/>
    <b v="0"/>
    <s v="publishing/translations"/>
    <n v="0"/>
    <x v="3"/>
    <x v="22"/>
    <x v="1416"/>
    <x v="0"/>
  </r>
  <r>
    <n v="1417"/>
    <s v="Digitizing 8 Rare Siddha Yoga Books"/>
    <s v="Digitization of 8 rare Siddha Yoga books written by a Yogi - coming in the lineage of Sri Sri Sri Sadhasiva Brahmendra himself!"/>
    <x v="37"/>
    <x v="434"/>
    <x v="2"/>
    <s v="US"/>
    <s v="USD"/>
    <n v="1442315460"/>
    <n v="1439696174"/>
    <b v="0"/>
    <n v="2"/>
    <b v="0"/>
    <s v="publishing/translations"/>
    <n v="2750"/>
    <x v="3"/>
    <x v="22"/>
    <x v="1417"/>
    <x v="0"/>
  </r>
  <r>
    <n v="1418"/>
    <s v="Realidades del Hombre"/>
    <s v="Â¿Y si hubiera una camino intermedio entre ciencia y religion?_x000a_Descubre la respuesta ayudando a publicar y traducir este libro."/>
    <x v="9"/>
    <x v="360"/>
    <x v="2"/>
    <s v="ES"/>
    <s v="EUR"/>
    <n v="1456397834"/>
    <n v="1453805834"/>
    <b v="0"/>
    <n v="1"/>
    <b v="0"/>
    <s v="publishing/translations"/>
    <n v="600"/>
    <x v="3"/>
    <x v="22"/>
    <x v="1418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x v="84"/>
    <x v="1003"/>
    <x v="2"/>
    <s v="US"/>
    <s v="USD"/>
    <n v="1476010619"/>
    <n v="1473418619"/>
    <b v="0"/>
    <n v="10"/>
    <b v="0"/>
    <s v="publishing/translations"/>
    <n v="4450"/>
    <x v="3"/>
    <x v="22"/>
    <x v="1419"/>
    <x v="2"/>
  </r>
  <r>
    <n v="1420"/>
    <s v="Shakespeare in the Hood - Romeo and Juliet"/>
    <s v="Help me butcher Shakespeare in a satirical fashion."/>
    <x v="252"/>
    <x v="158"/>
    <x v="2"/>
    <s v="US"/>
    <s v="USD"/>
    <n v="1467129686"/>
    <n v="1464969686"/>
    <b v="0"/>
    <n v="3"/>
    <b v="0"/>
    <s v="publishing/translations"/>
    <n v="100"/>
    <x v="3"/>
    <x v="22"/>
    <x v="1420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x v="61"/>
    <x v="148"/>
    <x v="2"/>
    <s v="SE"/>
    <s v="SEK"/>
    <n v="1423432709"/>
    <n v="1420840709"/>
    <b v="0"/>
    <n v="2"/>
    <b v="0"/>
    <s v="publishing/translations"/>
    <n v="10000"/>
    <x v="3"/>
    <x v="22"/>
    <x v="1421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x v="31"/>
    <x v="375"/>
    <x v="2"/>
    <s v="NZ"/>
    <s v="NZD"/>
    <n v="1474436704"/>
    <n v="1471844704"/>
    <b v="0"/>
    <n v="2"/>
    <b v="0"/>
    <s v="publishing/translations"/>
    <n v="1300"/>
    <x v="3"/>
    <x v="22"/>
    <x v="1422"/>
    <x v="2"/>
  </r>
  <r>
    <n v="1423"/>
    <s v="Progressive King James Version New Testament"/>
    <s v="Help fund me to destroy the monopoly Rupert Murdoch has over the publication of modern bibles. I have a new one to rival the NKJV."/>
    <x v="11"/>
    <x v="173"/>
    <x v="2"/>
    <s v="AU"/>
    <s v="AUD"/>
    <n v="1451637531"/>
    <n v="1449045531"/>
    <b v="0"/>
    <n v="1"/>
    <b v="0"/>
    <s v="publishing/translations"/>
    <n v="10000"/>
    <x v="3"/>
    <x v="22"/>
    <x v="1423"/>
    <x v="0"/>
  </r>
  <r>
    <n v="1424"/>
    <s v="Subway Mantras"/>
    <s v="A short book of practical mantras that can be used every day of the week. Mantras are cogwheels of universal engines."/>
    <x v="51"/>
    <x v="1004"/>
    <x v="2"/>
    <s v="US"/>
    <s v="USD"/>
    <n v="1479233602"/>
    <n v="1478106802"/>
    <b v="0"/>
    <n v="14"/>
    <b v="0"/>
    <s v="publishing/translations"/>
    <n v="10907.142900000001"/>
    <x v="3"/>
    <x v="22"/>
    <x v="1424"/>
    <x v="2"/>
  </r>
  <r>
    <n v="1425"/>
    <s v="Hello!(Sawadee).&quot;.America&quot;   BOOK"/>
    <s v="Translation  Thai language to English and other languages of the story (written by me) about&quot; Promote Travel &amp; Business in America&quot;"/>
    <x v="93"/>
    <x v="117"/>
    <x v="2"/>
    <s v="US"/>
    <s v="USD"/>
    <n v="1430276959"/>
    <n v="1427684959"/>
    <b v="0"/>
    <n v="0"/>
    <b v="0"/>
    <s v="publishing/translations"/>
    <n v="0"/>
    <x v="3"/>
    <x v="22"/>
    <x v="1425"/>
    <x v="0"/>
  </r>
  <r>
    <n v="1426"/>
    <s v="Die Welt der Haie in Englisch (The World of Sharks)"/>
    <s v="The World of Sharks is an interactive eBook for the iPad and Mac. It shall be translated into english to make it available worldwide."/>
    <x v="28"/>
    <x v="117"/>
    <x v="2"/>
    <s v="DE"/>
    <s v="EUR"/>
    <n v="1440408120"/>
    <n v="1435224120"/>
    <b v="0"/>
    <n v="0"/>
    <b v="0"/>
    <s v="publishing/translations"/>
    <n v="0"/>
    <x v="3"/>
    <x v="22"/>
    <x v="1426"/>
    <x v="0"/>
  </r>
  <r>
    <n v="1427"/>
    <s v="WHAT CAN I DO?..."/>
    <s v="The book with advices that can save many lives._x000a_You will find here many case studies, extreme situations and solutions."/>
    <x v="10"/>
    <x v="1005"/>
    <x v="2"/>
    <s v="DE"/>
    <s v="EUR"/>
    <n v="1474230385"/>
    <n v="1471638385"/>
    <b v="0"/>
    <n v="4"/>
    <b v="0"/>
    <s v="publishing/translations"/>
    <n v="10475"/>
    <x v="3"/>
    <x v="22"/>
    <x v="1427"/>
    <x v="2"/>
  </r>
  <r>
    <n v="1428"/>
    <s v="Translation of the book &quot;He sees me with his Heart&quot;"/>
    <s v="My father wrote a book about raising a blind child. I, as a professional translator, am going to write it in English for everyone."/>
    <x v="28"/>
    <x v="372"/>
    <x v="2"/>
    <s v="ES"/>
    <s v="EUR"/>
    <n v="1459584417"/>
    <n v="1456996017"/>
    <b v="0"/>
    <n v="3"/>
    <b v="0"/>
    <s v="publishing/translations"/>
    <n v="1500"/>
    <x v="3"/>
    <x v="22"/>
    <x v="1428"/>
    <x v="2"/>
  </r>
  <r>
    <n v="1429"/>
    <s v="10 P.M."/>
    <s v="A guy in his 30's tries to live his &quot;American Dream&quot;, but quickly it turns into a nightmare. (A Novel)"/>
    <x v="3"/>
    <x v="117"/>
    <x v="2"/>
    <s v="US"/>
    <s v="USD"/>
    <n v="1428629242"/>
    <n v="1426037242"/>
    <b v="0"/>
    <n v="0"/>
    <b v="0"/>
    <s v="publishing/translations"/>
    <n v="0"/>
    <x v="3"/>
    <x v="22"/>
    <x v="1429"/>
    <x v="0"/>
  </r>
  <r>
    <n v="1430"/>
    <s v="Esoteric Project Management"/>
    <s v="Profesional translation and publishing of the book on unique synthesis of project management and meditation"/>
    <x v="10"/>
    <x v="124"/>
    <x v="2"/>
    <s v="US"/>
    <s v="USD"/>
    <n v="1419017488"/>
    <n v="1416339088"/>
    <b v="0"/>
    <n v="5"/>
    <b v="0"/>
    <s v="publishing/translations"/>
    <n v="8060"/>
    <x v="3"/>
    <x v="22"/>
    <x v="1430"/>
    <x v="3"/>
  </r>
  <r>
    <n v="1431"/>
    <s v="Publishing Persian version of IT AIN'T SO AWFUL, FALAFEL"/>
    <s v="Iran does not adhere to International Copyright Laws. Please help me publish a Persian translation before it is illegally translated."/>
    <x v="73"/>
    <x v="1006"/>
    <x v="2"/>
    <s v="US"/>
    <s v="USD"/>
    <n v="1448517816"/>
    <n v="1445922216"/>
    <b v="0"/>
    <n v="47"/>
    <b v="0"/>
    <s v="publishing/translations"/>
    <n v="11555.319100000001"/>
    <x v="3"/>
    <x v="22"/>
    <x v="1431"/>
    <x v="0"/>
  </r>
  <r>
    <n v="1432"/>
    <s v="The Holy Bib-el"/>
    <s v="THE HOLY BIB-EL Translated By Leon Cook. The Creation: CHAPTER 1.  1* In the beginning Gods created The Heavens and The Planet Earth."/>
    <x v="79"/>
    <x v="117"/>
    <x v="2"/>
    <s v="US"/>
    <s v="USD"/>
    <n v="1437417828"/>
    <n v="1434825828"/>
    <b v="0"/>
    <n v="0"/>
    <b v="0"/>
    <s v="publishing/translations"/>
    <n v="0"/>
    <x v="3"/>
    <x v="22"/>
    <x v="1432"/>
    <x v="0"/>
  </r>
  <r>
    <n v="1433"/>
    <s v="The Gayatri Mantra for Jhansi, India"/>
    <s v="Publish my book on the Gayatri Mantra in English for the benefit of the readers and the children at the orphanage in Jhansi, India"/>
    <x v="14"/>
    <x v="1007"/>
    <x v="2"/>
    <s v="IT"/>
    <s v="EUR"/>
    <n v="1481367600"/>
    <n v="1477839675"/>
    <b v="0"/>
    <n v="10"/>
    <b v="0"/>
    <s v="publishing/translations"/>
    <n v="8050"/>
    <x v="3"/>
    <x v="22"/>
    <x v="1433"/>
    <x v="2"/>
  </r>
  <r>
    <n v="1434"/>
    <s v="Translation of 'SOCIALCAPITALISM' (2014)"/>
    <s v="Interest from abroad to publish my book SOCIALCAPITALISM. Need translation to English master. Help appreciated."/>
    <x v="253"/>
    <x v="1008"/>
    <x v="2"/>
    <s v="DK"/>
    <s v="DKK"/>
    <n v="1433775600"/>
    <n v="1431973478"/>
    <b v="0"/>
    <n v="11"/>
    <b v="0"/>
    <s v="publishing/translations"/>
    <n v="74454.545499999993"/>
    <x v="3"/>
    <x v="22"/>
    <x v="1434"/>
    <x v="0"/>
  </r>
  <r>
    <n v="1435"/>
    <s v="Trilogy of Crystals, book 1, translation"/>
    <s v="English translation of the first book from a sword and sorcery Fantasy trilogy, by Paolo Parente"/>
    <x v="36"/>
    <x v="493"/>
    <x v="2"/>
    <s v="IT"/>
    <s v="EUR"/>
    <n v="1444589020"/>
    <n v="1441997020"/>
    <b v="0"/>
    <n v="2"/>
    <b v="0"/>
    <s v="publishing/translations"/>
    <n v="750"/>
    <x v="3"/>
    <x v="22"/>
    <x v="1435"/>
    <x v="0"/>
  </r>
  <r>
    <n v="1436"/>
    <s v="Translation of an interactive eLearning-website for surgery"/>
    <s v="Help us to get www.mySurgery.de, an interactive eLearning-Website for general and visceral surgery, translated to english language."/>
    <x v="3"/>
    <x v="1009"/>
    <x v="2"/>
    <s v="DE"/>
    <s v="EUR"/>
    <n v="1456043057"/>
    <n v="1453451057"/>
    <b v="0"/>
    <n v="2"/>
    <b v="0"/>
    <s v="publishing/translations"/>
    <n v="3850"/>
    <x v="3"/>
    <x v="22"/>
    <x v="1436"/>
    <x v="2"/>
  </r>
  <r>
    <n v="1437"/>
    <s v="THE BACHELOR KNOWS NO BORDERS"/>
    <s v="Introducing A True Story That Bridges Borders: Join Us As We Translate THE BACHELOR CHAPTERS: A THINKING WOMAN'S ROMANCE Into Spanish!"/>
    <x v="9"/>
    <x v="1010"/>
    <x v="2"/>
    <s v="US"/>
    <s v="USD"/>
    <n v="1405227540"/>
    <n v="1402058739"/>
    <b v="0"/>
    <n v="22"/>
    <b v="0"/>
    <s v="publishing/translations"/>
    <n v="3668.1817999999998"/>
    <x v="3"/>
    <x v="22"/>
    <x v="1437"/>
    <x v="3"/>
  </r>
  <r>
    <n v="1438"/>
    <s v="Felting tutorials - worldwide wool craft - translation"/>
    <s v="Feltmaking is an acient yet modern craft using wool in creative ways. Our thorough guides should be for people all over the world."/>
    <x v="22"/>
    <x v="49"/>
    <x v="2"/>
    <s v="DK"/>
    <s v="DKK"/>
    <n v="1461765300"/>
    <n v="1459198499"/>
    <b v="0"/>
    <n v="8"/>
    <b v="0"/>
    <s v="publishing/translations"/>
    <n v="7500"/>
    <x v="3"/>
    <x v="22"/>
    <x v="1438"/>
    <x v="2"/>
  </r>
  <r>
    <n v="1439"/>
    <s v="Watermark the truth beneath the surface - Translate"/>
    <s v="My English  novel has received excellent reviews. To address the great interest from Germany I want to translate it into German."/>
    <x v="254"/>
    <x v="147"/>
    <x v="2"/>
    <s v="CA"/>
    <s v="CAD"/>
    <n v="1425758101"/>
    <n v="1423166101"/>
    <b v="0"/>
    <n v="6"/>
    <b v="0"/>
    <s v="publishing/translations"/>
    <n v="3000"/>
    <x v="3"/>
    <x v="22"/>
    <x v="1439"/>
    <x v="0"/>
  </r>
  <r>
    <n v="1440"/>
    <s v="Perfume Collectibles - Vintage Bottles - History of Perfume"/>
    <s v="The Museum of Perfume in Milan has been publishing its own magazine since 1998 in Italian. We would like to translate it English."/>
    <x v="93"/>
    <x v="116"/>
    <x v="2"/>
    <s v="IT"/>
    <s v="EUR"/>
    <n v="1464285463"/>
    <n v="1461693463"/>
    <b v="0"/>
    <n v="1"/>
    <b v="0"/>
    <s v="publishing/translations"/>
    <n v="100"/>
    <x v="3"/>
    <x v="22"/>
    <x v="1440"/>
    <x v="2"/>
  </r>
  <r>
    <n v="1441"/>
    <s v="Sikh Police: Guru Granth Sahib Project"/>
    <s v="Guru Granth Sahib; User Friendly. A book which captures the essence of the Guru Granth Sahib in modern English and also made digital."/>
    <x v="237"/>
    <x v="895"/>
    <x v="2"/>
    <s v="GB"/>
    <s v="GBP"/>
    <n v="1441995769"/>
    <n v="1436811769"/>
    <b v="0"/>
    <n v="3"/>
    <b v="0"/>
    <s v="publishing/translations"/>
    <n v="67333.333299999998"/>
    <x v="3"/>
    <x v="22"/>
    <x v="1441"/>
    <x v="0"/>
  </r>
  <r>
    <n v="1442"/>
    <s v="Alternative Economics: Reversing Stagnation on Smashwords"/>
    <s v="If people contribute on Kickstarter, I will be able to give this 159-page e-book anthology away free to libraries and e-bookreaders.  I"/>
    <x v="15"/>
    <x v="117"/>
    <x v="2"/>
    <s v="US"/>
    <s v="USD"/>
    <n v="1464190158"/>
    <n v="1461598158"/>
    <b v="0"/>
    <n v="0"/>
    <b v="0"/>
    <s v="publishing/translations"/>
    <n v="0"/>
    <x v="3"/>
    <x v="22"/>
    <x v="1442"/>
    <x v="2"/>
  </r>
  <r>
    <n v="1443"/>
    <s v="Translate my Saga Fantasy : Icarus Ã  l'Ã©cole des dieux"/>
    <s v="Hello everyone !_x000a_I need your help for translate my saga Fantasy : Icarus at the school of the gods - Book 1&quot;."/>
    <x v="93"/>
    <x v="117"/>
    <x v="2"/>
    <s v="FR"/>
    <s v="EUR"/>
    <n v="1483395209"/>
    <n v="1480803209"/>
    <b v="0"/>
    <n v="0"/>
    <b v="0"/>
    <s v="publishing/translations"/>
    <n v="0"/>
    <x v="3"/>
    <x v="22"/>
    <x v="1443"/>
    <x v="2"/>
  </r>
  <r>
    <n v="1444"/>
    <s v="Expand the MillionairesLetter in the US Market!"/>
    <s v="We as a successfull german stock market newsletter publisher want expand in the US market!"/>
    <x v="255"/>
    <x v="117"/>
    <x v="2"/>
    <s v="DE"/>
    <s v="EUR"/>
    <n v="1442091462"/>
    <n v="1436907462"/>
    <b v="0"/>
    <n v="0"/>
    <b v="0"/>
    <s v="publishing/translations"/>
    <n v="0"/>
    <x v="3"/>
    <x v="22"/>
    <x v="1444"/>
    <x v="0"/>
  </r>
  <r>
    <n v="1445"/>
    <s v="Finnegans Wake von James Joyce - deutsche Ãœbersetzung"/>
    <s v="Erstellung einer deutschen Ãœbersetzung ( Lesbarmachung ) des Buches Finnegans Wake von James Joyce. Die Umsetzung erfolgt 1 zu 1."/>
    <x v="64"/>
    <x v="117"/>
    <x v="2"/>
    <s v="DE"/>
    <s v="EUR"/>
    <n v="1434286855"/>
    <n v="1431694855"/>
    <b v="0"/>
    <n v="0"/>
    <b v="0"/>
    <s v="publishing/translations"/>
    <n v="0"/>
    <x v="3"/>
    <x v="22"/>
    <x v="144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x v="42"/>
    <x v="117"/>
    <x v="2"/>
    <s v="IT"/>
    <s v="EUR"/>
    <n v="1461235478"/>
    <n v="1459507478"/>
    <b v="0"/>
    <n v="0"/>
    <b v="0"/>
    <s v="publishing/translations"/>
    <n v="0"/>
    <x v="3"/>
    <x v="22"/>
    <x v="1446"/>
    <x v="2"/>
  </r>
  <r>
    <n v="1447"/>
    <s v="Indian Language Dictionary"/>
    <s v="I'm creating a dictionary of multiple Indian languages."/>
    <x v="69"/>
    <x v="735"/>
    <x v="2"/>
    <s v="US"/>
    <s v="USD"/>
    <n v="1467999134"/>
    <n v="1465407134"/>
    <b v="0"/>
    <n v="3"/>
    <b v="0"/>
    <s v="publishing/translations"/>
    <n v="2500"/>
    <x v="3"/>
    <x v="22"/>
    <x v="1447"/>
    <x v="2"/>
  </r>
  <r>
    <n v="1448"/>
    <s v="Focus on changing your situation"/>
    <s v="For people in schools to the retired._x000a_Aim is to get in to schools,gyms,work places and to travel all over the world doing talks on it."/>
    <x v="61"/>
    <x v="117"/>
    <x v="2"/>
    <s v="AU"/>
    <s v="AUD"/>
    <n v="1432272300"/>
    <n v="1429655318"/>
    <b v="0"/>
    <n v="0"/>
    <b v="0"/>
    <s v="publishing/translations"/>
    <n v="0"/>
    <x v="3"/>
    <x v="22"/>
    <x v="1448"/>
    <x v="0"/>
  </r>
  <r>
    <n v="1449"/>
    <s v="MamaCheng's International Shopping Concierge Services"/>
    <s v="Calling out Backers throughout the world. We are here to provide an intermediate channel to offer U.S. products worldwide. PLEASE READ!"/>
    <x v="129"/>
    <x v="117"/>
    <x v="2"/>
    <s v="US"/>
    <s v="USD"/>
    <n v="1431286105"/>
    <n v="1427138905"/>
    <b v="0"/>
    <n v="0"/>
    <b v="0"/>
    <s v="publishing/translations"/>
    <n v="0"/>
    <x v="3"/>
    <x v="22"/>
    <x v="1449"/>
    <x v="0"/>
  </r>
  <r>
    <n v="1450"/>
    <s v="The Art of the Dill"/>
    <s v="A book of pickle recipes narrated by a mama grizzly speaking in incomplete and run-on sentences and her orangutan friend. #Artofthedill"/>
    <x v="57"/>
    <x v="116"/>
    <x v="2"/>
    <s v="US"/>
    <s v="USD"/>
    <n v="1455941197"/>
    <n v="1453349197"/>
    <b v="0"/>
    <n v="1"/>
    <b v="0"/>
    <s v="publishing/translations"/>
    <n v="100"/>
    <x v="3"/>
    <x v="22"/>
    <x v="1450"/>
    <x v="2"/>
  </r>
  <r>
    <n v="1451"/>
    <s v="Modern Literal Torah Translation (Canceled)"/>
    <s v="Modern Literal Translation of the Torah in English and Russian with sub-linear and interlinear layout."/>
    <x v="256"/>
    <x v="369"/>
    <x v="1"/>
    <s v="US"/>
    <s v="USD"/>
    <n v="1416355259"/>
    <n v="1413759659"/>
    <b v="0"/>
    <n v="2"/>
    <b v="0"/>
    <s v="publishing/translations"/>
    <n v="100"/>
    <x v="3"/>
    <x v="22"/>
    <x v="1451"/>
    <x v="3"/>
  </r>
  <r>
    <n v="1452"/>
    <s v="The Judo Preservation Project (Canceled)"/>
    <s v="I am gathering rare, out-of-print Judo books for preservation, translation and sharing."/>
    <x v="32"/>
    <x v="117"/>
    <x v="1"/>
    <s v="US"/>
    <s v="USD"/>
    <n v="1406566363"/>
    <n v="1403974363"/>
    <b v="0"/>
    <n v="0"/>
    <b v="0"/>
    <s v="publishing/translations"/>
    <n v="0"/>
    <x v="3"/>
    <x v="22"/>
    <x v="1452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x v="31"/>
    <x v="117"/>
    <x v="1"/>
    <s v="FR"/>
    <s v="EUR"/>
    <n v="1492270947"/>
    <n v="1488386547"/>
    <b v="0"/>
    <n v="0"/>
    <b v="0"/>
    <s v="publishing/translations"/>
    <n v="0"/>
    <x v="3"/>
    <x v="22"/>
    <x v="1453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x v="257"/>
    <x v="493"/>
    <x v="1"/>
    <s v="ES"/>
    <s v="EUR"/>
    <n v="1461535140"/>
    <n v="1459716480"/>
    <b v="0"/>
    <n v="1"/>
    <b v="0"/>
    <s v="publishing/translations"/>
    <n v="1500"/>
    <x v="3"/>
    <x v="22"/>
    <x v="1454"/>
    <x v="2"/>
  </r>
  <r>
    <n v="1455"/>
    <s v="Heart Jewel: Advice from a Modern Tibetan Master (Canceled)"/>
    <s v="The teachings of Tulku Sanjay Tsering, the body, speech and mind emanation of the esteemed 20th century Dzogchen Master Khenpo Ngaga"/>
    <x v="36"/>
    <x v="607"/>
    <x v="1"/>
    <s v="US"/>
    <s v="USD"/>
    <n v="1409924340"/>
    <n v="1405181320"/>
    <b v="0"/>
    <n v="7"/>
    <b v="0"/>
    <s v="publishing/translations"/>
    <n v="22500"/>
    <x v="3"/>
    <x v="22"/>
    <x v="1455"/>
    <x v="3"/>
  </r>
  <r>
    <n v="1456"/>
    <s v="Sometimes you don't need love (Canceled)"/>
    <s v="English Version of my auto-published novel"/>
    <x v="10"/>
    <x v="1011"/>
    <x v="1"/>
    <s v="IT"/>
    <s v="EUR"/>
    <n v="1483459365"/>
    <n v="1480867365"/>
    <b v="0"/>
    <n v="3"/>
    <b v="0"/>
    <s v="publishing/translations"/>
    <n v="4833.3333000000002"/>
    <x v="3"/>
    <x v="22"/>
    <x v="1456"/>
    <x v="2"/>
  </r>
  <r>
    <n v="1457"/>
    <s v="Hey! I&quot;m not invisable, I am Just Old (Canceled)"/>
    <s v="Age is more than just a number, I hope your younger than you feel."/>
    <x v="12"/>
    <x v="117"/>
    <x v="1"/>
    <s v="US"/>
    <s v="USD"/>
    <n v="1447281044"/>
    <n v="1444685444"/>
    <b v="0"/>
    <n v="0"/>
    <b v="0"/>
    <s v="publishing/translations"/>
    <n v="0"/>
    <x v="3"/>
    <x v="22"/>
    <x v="1457"/>
    <x v="0"/>
  </r>
  <r>
    <n v="1458"/>
    <s v="The Atheist/Agnostic Translation Guide to the AA's Big Book"/>
    <s v="I decided to get help. I respect AA and recognize the value of it's methods but the overwhelming religious language is a big hurdle. ."/>
    <x v="10"/>
    <x v="117"/>
    <x v="1"/>
    <s v="US"/>
    <s v="USD"/>
    <n v="1407729600"/>
    <n v="1405097760"/>
    <b v="0"/>
    <n v="0"/>
    <b v="0"/>
    <s v="publishing/translations"/>
    <n v="0"/>
    <x v="3"/>
    <x v="22"/>
    <x v="1458"/>
    <x v="3"/>
  </r>
  <r>
    <n v="1459"/>
    <s v="Like all the others (Canceled)"/>
    <s v="What if you suddenly found out, that your life wasnÂ´t the life you thought you had? What if you were like all the others!"/>
    <x v="258"/>
    <x v="117"/>
    <x v="1"/>
    <s v="DK"/>
    <s v="DKK"/>
    <n v="1449077100"/>
    <n v="1446612896"/>
    <b v="0"/>
    <n v="0"/>
    <b v="0"/>
    <s v="publishing/translations"/>
    <n v="0"/>
    <x v="3"/>
    <x v="22"/>
    <x v="1459"/>
    <x v="0"/>
  </r>
  <r>
    <n v="1460"/>
    <s v="KJV2015 (Canceled)"/>
    <s v="KJV2015 Easier to understand for our kids and family not leaving out one verse or changing a meaning one bit."/>
    <x v="259"/>
    <x v="117"/>
    <x v="1"/>
    <s v="US"/>
    <s v="USD"/>
    <n v="1417391100"/>
    <n v="1412371898"/>
    <b v="0"/>
    <n v="0"/>
    <b v="0"/>
    <s v="publishing/translations"/>
    <n v="0"/>
    <x v="3"/>
    <x v="22"/>
    <x v="1460"/>
    <x v="3"/>
  </r>
  <r>
    <n v="1461"/>
    <s v="Relatively Prime Series 2"/>
    <s v="Series 2 of Relatively Prime, a podcast of stories from the Mathematical Domain"/>
    <x v="36"/>
    <x v="1012"/>
    <x v="0"/>
    <s v="US"/>
    <s v="USD"/>
    <n v="1413849600"/>
    <n v="1410967754"/>
    <b v="1"/>
    <n v="340"/>
    <b v="1"/>
    <s v="publishing/radio &amp; podcasts"/>
    <n v="4466.6734999999999"/>
    <x v="3"/>
    <x v="23"/>
    <x v="1461"/>
    <x v="3"/>
  </r>
  <r>
    <n v="1462"/>
    <s v="Unbound: Fiction on the Radio"/>
    <s v="A new radio show focused on short fiction produced by Louisville Public Media"/>
    <x v="23"/>
    <x v="1013"/>
    <x v="0"/>
    <s v="US"/>
    <s v="USD"/>
    <n v="1365609271"/>
    <n v="1363017271"/>
    <b v="1"/>
    <n v="150"/>
    <b v="1"/>
    <s v="publishing/radio &amp; podcasts"/>
    <n v="2893.8"/>
    <x v="3"/>
    <x v="23"/>
    <x v="1462"/>
    <x v="4"/>
  </r>
  <r>
    <n v="1463"/>
    <s v="The River Runs Through Us, a Six-Part Public Radio Series"/>
    <s v="The River Runs Through Us is a six-part, yearlong radio series exploring the meaning and metaphor of the Connecticut River."/>
    <x v="20"/>
    <x v="807"/>
    <x v="0"/>
    <s v="US"/>
    <s v="USD"/>
    <n v="1365367938"/>
    <n v="1361483538"/>
    <b v="1"/>
    <n v="25"/>
    <b v="1"/>
    <s v="publishing/radio &amp; podcasts"/>
    <n v="3544"/>
    <x v="3"/>
    <x v="23"/>
    <x v="1463"/>
    <x v="4"/>
  </r>
  <r>
    <n v="1464"/>
    <s v="Science Studio"/>
    <s v="The Best Science Media on the Web"/>
    <x v="10"/>
    <x v="1014"/>
    <x v="0"/>
    <s v="US"/>
    <s v="USD"/>
    <n v="1361029958"/>
    <n v="1358437958"/>
    <b v="1"/>
    <n v="234"/>
    <b v="1"/>
    <s v="publishing/radio &amp; podcasts"/>
    <n v="3487.1795000000002"/>
    <x v="3"/>
    <x v="23"/>
    <x v="1464"/>
    <x v="4"/>
  </r>
  <r>
    <n v="1465"/>
    <s v="Idle Thumbs Video Game Podcast"/>
    <s v="Idle Thumbs was a podcast that ran for two years. People liked it, and we liked doing it. We want to bring it back, better than before."/>
    <x v="11"/>
    <x v="1015"/>
    <x v="0"/>
    <s v="US"/>
    <s v="USD"/>
    <n v="1332385200"/>
    <n v="1329759452"/>
    <b v="1"/>
    <n v="2602"/>
    <b v="1"/>
    <s v="publishing/radio &amp; podcasts"/>
    <n v="5262.2732999999998"/>
    <x v="3"/>
    <x v="23"/>
    <x v="1465"/>
    <x v="5"/>
  </r>
  <r>
    <n v="1466"/>
    <s v="WAYO 104.3 FM ROCHESTER, NY"/>
    <s v="WAYO needs your financial support to operate in 2016. Help keep the creativity and ideas of the Rochester community on the radio!"/>
    <x v="194"/>
    <x v="1016"/>
    <x v="0"/>
    <s v="US"/>
    <s v="USD"/>
    <n v="1452574800"/>
    <n v="1449029266"/>
    <b v="1"/>
    <n v="248"/>
    <b v="1"/>
    <s v="publishing/radio &amp; podcasts"/>
    <n v="6959.8266000000003"/>
    <x v="3"/>
    <x v="23"/>
    <x v="1466"/>
    <x v="0"/>
  </r>
  <r>
    <n v="1467"/>
    <s v="Radio Ambulante"/>
    <s v="We are a new Spanish language podcast telling uniquely Latin American stories."/>
    <x v="79"/>
    <x v="1017"/>
    <x v="0"/>
    <s v="US"/>
    <s v="USD"/>
    <n v="1332699285"/>
    <n v="1327518885"/>
    <b v="1"/>
    <n v="600"/>
    <b v="1"/>
    <s v="publishing/radio &amp; podcasts"/>
    <n v="7672"/>
    <x v="3"/>
    <x v="23"/>
    <x v="1467"/>
    <x v="5"/>
  </r>
  <r>
    <n v="1468"/>
    <s v="A New Season of Destination DIY"/>
    <s v="Destination DIY is a radio show &amp; podcast showcasing all kinds of creativity. Please help us make a new season of shows for your ears!"/>
    <x v="196"/>
    <x v="1018"/>
    <x v="0"/>
    <s v="US"/>
    <s v="USD"/>
    <n v="1307838049"/>
    <n v="1302654049"/>
    <b v="1"/>
    <n v="293"/>
    <b v="1"/>
    <s v="publishing/radio &amp; podcasts"/>
    <n v="3319.1125999999999"/>
    <x v="3"/>
    <x v="23"/>
    <x v="1468"/>
    <x v="6"/>
  </r>
  <r>
    <n v="1469"/>
    <s v="The Local Global Mashup Show"/>
    <s v="Get the inside edge on the stories that connect Americans to the world -- in your ear every week."/>
    <x v="260"/>
    <x v="1019"/>
    <x v="0"/>
    <s v="US"/>
    <s v="USD"/>
    <n v="1360938109"/>
    <n v="1358346109"/>
    <b v="1"/>
    <n v="321"/>
    <b v="1"/>
    <s v="publishing/radio &amp; podcasts"/>
    <n v="14946.4174"/>
    <x v="3"/>
    <x v="23"/>
    <x v="1469"/>
    <x v="4"/>
  </r>
  <r>
    <n v="1470"/>
    <s v="The CASAMENA Radio Hour Volume 1 CDx2"/>
    <s v="Carlos Mena presents the CASAMENA Radio Hour Vol 1, a  2-CD Mix and Compilation featuring new and unreleased Deep and Afro house."/>
    <x v="15"/>
    <x v="1020"/>
    <x v="0"/>
    <s v="US"/>
    <s v="USD"/>
    <n v="1356724263"/>
    <n v="1354909863"/>
    <b v="1"/>
    <n v="81"/>
    <b v="1"/>
    <s v="publishing/radio &amp; podcasts"/>
    <n v="2317.2840000000001"/>
    <x v="3"/>
    <x v="23"/>
    <x v="1470"/>
    <x v="5"/>
  </r>
  <r>
    <n v="1471"/>
    <s v="93.5 KNCE: True Taos Radio"/>
    <s v="Help improve the equipment, signal, and reach of 93.5 KNCE True Taos Radio, a new experiment in grassroots community media."/>
    <x v="261"/>
    <x v="1021"/>
    <x v="0"/>
    <s v="US"/>
    <s v="USD"/>
    <n v="1428620334"/>
    <n v="1426028334"/>
    <b v="1"/>
    <n v="343"/>
    <b v="1"/>
    <s v="publishing/radio &amp; podcasts"/>
    <n v="9687.7551000000003"/>
    <x v="3"/>
    <x v="23"/>
    <x v="1471"/>
    <x v="0"/>
  </r>
  <r>
    <n v="1472"/>
    <s v="The Longest Shortest Time: Season 2"/>
    <s v="A podcast about surprising struggles in early parenthood, created and hosted by award-winning author and radio producer Hillary Frank."/>
    <x v="31"/>
    <x v="1022"/>
    <x v="0"/>
    <s v="US"/>
    <s v="USD"/>
    <n v="1381928503"/>
    <n v="1379336503"/>
    <b v="1"/>
    <n v="336"/>
    <b v="1"/>
    <s v="publishing/radio &amp; podcasts"/>
    <n v="10320.2381"/>
    <x v="3"/>
    <x v="23"/>
    <x v="1472"/>
    <x v="4"/>
  </r>
  <r>
    <n v="1473"/>
    <s v="ONE LOVES ONLY FORM"/>
    <s v="Public Radio Project"/>
    <x v="15"/>
    <x v="1023"/>
    <x v="0"/>
    <s v="US"/>
    <s v="USD"/>
    <n v="1330644639"/>
    <n v="1328052639"/>
    <b v="1"/>
    <n v="47"/>
    <b v="1"/>
    <s v="publishing/radio &amp; podcasts"/>
    <n v="3846.2552999999998"/>
    <x v="3"/>
    <x v="23"/>
    <x v="1473"/>
    <x v="5"/>
  </r>
  <r>
    <n v="1474"/>
    <s v="Bring the Seattle Geekly podcast back!"/>
    <s v="We ended the Seattle Geekly podcast back in mid 2011, We've been thinking of bringing it back but we need help monetarily."/>
    <x v="9"/>
    <x v="1024"/>
    <x v="0"/>
    <s v="US"/>
    <s v="USD"/>
    <n v="1379093292"/>
    <n v="1376501292"/>
    <b v="1"/>
    <n v="76"/>
    <b v="1"/>
    <s v="publishing/radio &amp; podcasts"/>
    <n v="4431.5789000000004"/>
    <x v="3"/>
    <x v="23"/>
    <x v="1474"/>
    <x v="4"/>
  </r>
  <r>
    <n v="1475"/>
    <s v="30-Hour Comedy Podcast Marathon and Tour"/>
    <s v="We're raising money to create a 30-hour comedy marathon and an upcoming tour to celebrate our 10-year podcast anniversary."/>
    <x v="36"/>
    <x v="1025"/>
    <x v="0"/>
    <s v="US"/>
    <s v="USD"/>
    <n v="1419051540"/>
    <n v="1416244863"/>
    <b v="1"/>
    <n v="441"/>
    <b v="1"/>
    <s v="publishing/radio &amp; podcasts"/>
    <n v="6417.3356000000003"/>
    <x v="3"/>
    <x v="23"/>
    <x v="1475"/>
    <x v="3"/>
  </r>
  <r>
    <n v="1476"/>
    <s v="The Comedy Button Podcast"/>
    <s v="The Comedy Button is a brand new nerd pop culture podcast with weekly video sketches."/>
    <x v="12"/>
    <x v="1026"/>
    <x v="0"/>
    <s v="US"/>
    <s v="USD"/>
    <n v="1315616422"/>
    <n v="1313024422"/>
    <b v="1"/>
    <n v="916"/>
    <b v="1"/>
    <s v="publishing/radio &amp; podcasts"/>
    <n v="4333.3275000000003"/>
    <x v="3"/>
    <x v="23"/>
    <x v="1476"/>
    <x v="6"/>
  </r>
  <r>
    <n v="1477"/>
    <s v="Keep Live Music on WMSE"/>
    <s v="WMSE, a community-funded radio station in Milwaukee, WI needs to replace its in-house digital studio to keep live music on the air."/>
    <x v="11"/>
    <x v="1027"/>
    <x v="0"/>
    <s v="US"/>
    <s v="USD"/>
    <n v="1324609200"/>
    <n v="1319467604"/>
    <b v="1"/>
    <n v="369"/>
    <b v="1"/>
    <s v="publishing/radio &amp; podcasts"/>
    <n v="9049.5935000000009"/>
    <x v="3"/>
    <x v="23"/>
    <x v="1477"/>
    <x v="6"/>
  </r>
  <r>
    <n v="1478"/>
    <s v="Planet Money T-shirt"/>
    <s v="We are a team of multimedia reporters covering the global economy. We are going to make a t-shirt and tell the story of its creation."/>
    <x v="63"/>
    <x v="1028"/>
    <x v="0"/>
    <s v="US"/>
    <s v="USD"/>
    <n v="1368564913"/>
    <n v="1367355313"/>
    <b v="1"/>
    <n v="20242"/>
    <b v="1"/>
    <s v="publishing/radio &amp; podcasts"/>
    <n v="2918.7190000000001"/>
    <x v="3"/>
    <x v="23"/>
    <x v="1478"/>
    <x v="4"/>
  </r>
  <r>
    <n v="1479"/>
    <s v="Let's Talk Calmly About Security and Privacy"/>
    <s v="A former intelligence analyst/government transparency advocate talks to his colleagues about the past year's NSA revelations."/>
    <x v="183"/>
    <x v="1029"/>
    <x v="0"/>
    <s v="US"/>
    <s v="USD"/>
    <n v="1399694340"/>
    <n v="1398448389"/>
    <b v="1"/>
    <n v="71"/>
    <b v="1"/>
    <s v="publishing/radio &amp; podcasts"/>
    <n v="3095.7746000000002"/>
    <x v="3"/>
    <x v="23"/>
    <x v="1479"/>
    <x v="3"/>
  </r>
  <r>
    <n v="1480"/>
    <s v="The Stage at KDHX"/>
    <s v="The Stage at KDHX will be a beacon for artistic independence in the heart of the country, showcasing new artists and old favorites."/>
    <x v="63"/>
    <x v="1030"/>
    <x v="0"/>
    <s v="US"/>
    <s v="USD"/>
    <n v="1374858000"/>
    <n v="1373408699"/>
    <b v="1"/>
    <n v="635"/>
    <b v="1"/>
    <s v="publishing/radio &amp; podcasts"/>
    <n v="9215.7795000000006"/>
    <x v="3"/>
    <x v="23"/>
    <x v="1480"/>
    <x v="4"/>
  </r>
  <r>
    <n v="1481"/>
    <s v="Downloads From My Mind - Science Fiction Short Stories"/>
    <s v="This will be my first collection of short stories, written from ideas and scraps of ideas that I've had since I was a young child."/>
    <x v="10"/>
    <x v="522"/>
    <x v="2"/>
    <s v="CA"/>
    <s v="CAD"/>
    <n v="1383430145"/>
    <n v="1380838145"/>
    <b v="0"/>
    <n v="6"/>
    <b v="0"/>
    <s v="publishing/fiction"/>
    <n v="1750"/>
    <x v="3"/>
    <x v="10"/>
    <x v="1481"/>
    <x v="4"/>
  </r>
  <r>
    <n v="1482"/>
    <s v="Black Matter: Reality is in the eyes of the beholder"/>
    <s v="Those who believe, call them Gods._x000a_Those who don't believe, call them aliens._x000a_Either way, you can't stop the war."/>
    <x v="10"/>
    <x v="139"/>
    <x v="2"/>
    <s v="US"/>
    <s v="USD"/>
    <n v="1347004260"/>
    <n v="1345062936"/>
    <b v="0"/>
    <n v="1"/>
    <b v="0"/>
    <s v="publishing/fiction"/>
    <n v="500"/>
    <x v="3"/>
    <x v="10"/>
    <x v="1482"/>
    <x v="5"/>
  </r>
  <r>
    <n v="1483"/>
    <s v="The Book Club Rebellion"/>
    <s v="When three social outcasts discover that Fictional characters are invading their world, they must form a team to stop this evil force."/>
    <x v="39"/>
    <x v="155"/>
    <x v="2"/>
    <s v="US"/>
    <s v="USD"/>
    <n v="1469162275"/>
    <n v="1467002275"/>
    <b v="0"/>
    <n v="2"/>
    <b v="0"/>
    <s v="publishing/fiction"/>
    <n v="2500"/>
    <x v="3"/>
    <x v="10"/>
    <x v="1483"/>
    <x v="2"/>
  </r>
  <r>
    <n v="1484"/>
    <s v="a book called filtered down thru the stars"/>
    <s v="The mussings of an old wizard"/>
    <x v="13"/>
    <x v="117"/>
    <x v="2"/>
    <s v="US"/>
    <s v="USD"/>
    <n v="1342882260"/>
    <n v="1337834963"/>
    <b v="0"/>
    <n v="0"/>
    <b v="0"/>
    <s v="publishing/fiction"/>
    <n v="0"/>
    <x v="3"/>
    <x v="10"/>
    <x v="1484"/>
    <x v="5"/>
  </r>
  <r>
    <n v="1485"/>
    <s v="Covenant Kept - A Christian novel"/>
    <s v="Covenant Kept is a unique story that follows an ordinary woman through an extraordinary spiritual journey. Please help fund me."/>
    <x v="233"/>
    <x v="403"/>
    <x v="2"/>
    <s v="US"/>
    <s v="USD"/>
    <n v="1434827173"/>
    <n v="1430939173"/>
    <b v="0"/>
    <n v="3"/>
    <b v="0"/>
    <s v="publishing/fiction"/>
    <n v="5000"/>
    <x v="3"/>
    <x v="10"/>
    <x v="1485"/>
    <x v="0"/>
  </r>
  <r>
    <n v="1486"/>
    <s v="I Died. Yesterday by Pamela Norton Docken"/>
    <s v="Follow the intimate and intense journey of a young woman's last moments of her unexpected death and journey to the continuance of life."/>
    <x v="22"/>
    <x v="1031"/>
    <x v="2"/>
    <s v="US"/>
    <s v="USD"/>
    <n v="1425009761"/>
    <n v="1422417761"/>
    <b v="0"/>
    <n v="3"/>
    <b v="0"/>
    <s v="publishing/fiction"/>
    <n v="1600"/>
    <x v="3"/>
    <x v="10"/>
    <x v="1486"/>
    <x v="0"/>
  </r>
  <r>
    <n v="1487"/>
    <s v="You Killed Me First"/>
    <s v="A lover becomes an enemy when a line has been crossed. Torn between memories and reality, his mask of sanity is slipping."/>
    <x v="3"/>
    <x v="117"/>
    <x v="2"/>
    <s v="US"/>
    <s v="USD"/>
    <n v="1470175271"/>
    <n v="1467583271"/>
    <b v="0"/>
    <n v="0"/>
    <b v="0"/>
    <s v="publishing/fiction"/>
    <n v="0"/>
    <x v="3"/>
    <x v="10"/>
    <x v="1487"/>
    <x v="2"/>
  </r>
  <r>
    <n v="1488"/>
    <s v="Nanolution"/>
    <s v="A blockbuster sci-fi adventure. What would you do if one day your life changed to beyond the imaginable?"/>
    <x v="36"/>
    <x v="175"/>
    <x v="2"/>
    <s v="AU"/>
    <s v="AUD"/>
    <n v="1388928660"/>
    <n v="1386336660"/>
    <b v="0"/>
    <n v="6"/>
    <b v="0"/>
    <s v="publishing/fiction"/>
    <n v="6000"/>
    <x v="3"/>
    <x v="10"/>
    <x v="1488"/>
    <x v="4"/>
  </r>
  <r>
    <n v="1489"/>
    <s v="QUIET ENJOYMENT, a novel of two gay friends, life and AIDS"/>
    <s v="My project is a novel, QUIET ENJOYMENT. It is a funny and serious story of one friend helping another deal with AIDS."/>
    <x v="10"/>
    <x v="117"/>
    <x v="2"/>
    <s v="US"/>
    <s v="USD"/>
    <n v="1352994052"/>
    <n v="1350398452"/>
    <b v="0"/>
    <n v="0"/>
    <b v="0"/>
    <s v="publishing/fiction"/>
    <n v="0"/>
    <x v="3"/>
    <x v="10"/>
    <x v="1489"/>
    <x v="5"/>
  </r>
  <r>
    <n v="1490"/>
    <s v="Publishing Book ll of The Merlin Chronicles Trilogy"/>
    <s v="Book ll of The Merlin Chronicles is ready to publish- just need that great cover art like Book l has: Kickstarter Book Cover Project"/>
    <x v="193"/>
    <x v="1032"/>
    <x v="2"/>
    <s v="US"/>
    <s v="USD"/>
    <n v="1380720474"/>
    <n v="1378214874"/>
    <b v="0"/>
    <n v="19"/>
    <b v="0"/>
    <s v="publishing/fiction"/>
    <n v="4710.5263000000004"/>
    <x v="3"/>
    <x v="10"/>
    <x v="1490"/>
    <x v="4"/>
  </r>
  <r>
    <n v="1491"/>
    <s v="Tales of guns, gold and a beagle in the Old West"/>
    <s v="What do you get when you take outlaws, guns, gold and and old beagle in the old west? Adventure!"/>
    <x v="38"/>
    <x v="173"/>
    <x v="2"/>
    <s v="US"/>
    <s v="USD"/>
    <n v="1424014680"/>
    <n v="1418922443"/>
    <b v="0"/>
    <n v="1"/>
    <b v="0"/>
    <s v="publishing/fiction"/>
    <n v="10000"/>
    <x v="3"/>
    <x v="10"/>
    <x v="1491"/>
    <x v="3"/>
  </r>
  <r>
    <n v="1492"/>
    <s v="The Grym Brothers Series"/>
    <s v="The Grym Brothers is a series about two brothers who are grim reapers, hunting down souls that canâ€™t or wonâ€™t move on the afterlife."/>
    <x v="23"/>
    <x v="134"/>
    <x v="2"/>
    <s v="US"/>
    <s v="USD"/>
    <n v="1308431646"/>
    <n v="1305839646"/>
    <b v="0"/>
    <n v="2"/>
    <b v="0"/>
    <s v="publishing/fiction"/>
    <n v="1500"/>
    <x v="3"/>
    <x v="10"/>
    <x v="1492"/>
    <x v="6"/>
  </r>
  <r>
    <n v="1493"/>
    <s v="The Great Grand Zeppelin Chase"/>
    <s v="Help illustrate the sequel to the bestselling _x000a_The Transylvania Flying Squad of Detectives"/>
    <x v="262"/>
    <x v="117"/>
    <x v="2"/>
    <s v="US"/>
    <s v="USD"/>
    <n v="1371415675"/>
    <n v="1368823675"/>
    <b v="0"/>
    <n v="0"/>
    <b v="0"/>
    <s v="publishing/fiction"/>
    <n v="0"/>
    <x v="3"/>
    <x v="10"/>
    <x v="1493"/>
    <x v="4"/>
  </r>
  <r>
    <n v="1494"/>
    <s v="Six Days in September: A Civil War Novel"/>
    <s v="Help this story of the 1862 Confederate invasion of Maryland be published! It is to Sharpsburg as The Killer Angels is to Gettysburg."/>
    <x v="10"/>
    <x v="1003"/>
    <x v="2"/>
    <s v="US"/>
    <s v="USD"/>
    <n v="1428075480"/>
    <n v="1425489613"/>
    <b v="0"/>
    <n v="11"/>
    <b v="0"/>
    <s v="publishing/fiction"/>
    <n v="4045.4544999999998"/>
    <x v="3"/>
    <x v="10"/>
    <x v="1494"/>
    <x v="0"/>
  </r>
  <r>
    <n v="1495"/>
    <s v="A Magical Bildungsroman with a Female Heroine"/>
    <s v="The Adventures of Penelope Hawthorne. Part One: The Spellbook of Dracone."/>
    <x v="13"/>
    <x v="117"/>
    <x v="2"/>
    <s v="US"/>
    <s v="USD"/>
    <n v="1314471431"/>
    <n v="1311879431"/>
    <b v="0"/>
    <n v="0"/>
    <b v="0"/>
    <s v="publishing/fiction"/>
    <n v="0"/>
    <x v="3"/>
    <x v="10"/>
    <x v="1495"/>
    <x v="6"/>
  </r>
  <r>
    <n v="1496"/>
    <s v="Tainted Steel (Series 1 - 4)"/>
    <s v="Capturing the awe-inspiring magic of the likes of LoTR, Tainted Steel tells the story of one mans' struggle against Destiny."/>
    <x v="15"/>
    <x v="117"/>
    <x v="2"/>
    <s v="US"/>
    <s v="USD"/>
    <n v="1410866659"/>
    <n v="1405682659"/>
    <b v="0"/>
    <n v="0"/>
    <b v="0"/>
    <s v="publishing/fiction"/>
    <n v="0"/>
    <x v="3"/>
    <x v="10"/>
    <x v="1496"/>
    <x v="3"/>
  </r>
  <r>
    <n v="1497"/>
    <s v="Daddy"/>
    <s v="After 25 years apart, a father and son's reunion is less magical and more explosive as the revelations come out and the gloves come off"/>
    <x v="36"/>
    <x v="116"/>
    <x v="2"/>
    <s v="US"/>
    <s v="USD"/>
    <n v="1375299780"/>
    <n v="1371655522"/>
    <b v="0"/>
    <n v="1"/>
    <b v="0"/>
    <s v="publishing/fiction"/>
    <n v="100"/>
    <x v="3"/>
    <x v="10"/>
    <x v="1497"/>
    <x v="4"/>
  </r>
  <r>
    <n v="1498"/>
    <s v="Alexis' Aggravation: Murder in the Southwest. A Crime Novel"/>
    <s v="Is a dead body in her bar enough to make this cop return to the force? She tried to retire . . but can she? A page-turning crime novel."/>
    <x v="9"/>
    <x v="1033"/>
    <x v="2"/>
    <s v="US"/>
    <s v="USD"/>
    <n v="1409787378"/>
    <n v="1405899378"/>
    <b v="0"/>
    <n v="3"/>
    <b v="0"/>
    <s v="publishing/fiction"/>
    <n v="1900"/>
    <x v="3"/>
    <x v="10"/>
    <x v="1498"/>
    <x v="3"/>
  </r>
  <r>
    <n v="1499"/>
    <s v="The Second Renaissance"/>
    <s v="Coming soon, a new science fiction novel about human evolution and sorcery. In the near future, you are either forced to adapt or die"/>
    <x v="13"/>
    <x v="139"/>
    <x v="2"/>
    <s v="US"/>
    <s v="USD"/>
    <n v="1470355833"/>
    <n v="1465171833"/>
    <b v="0"/>
    <n v="1"/>
    <b v="0"/>
    <s v="publishing/fiction"/>
    <n v="500"/>
    <x v="3"/>
    <x v="10"/>
    <x v="1499"/>
    <x v="2"/>
  </r>
  <r>
    <n v="1500"/>
    <s v="Tarnish: A Fantasy Novel by J. D. Brink"/>
    <s v="A young hero, sword play, epic tales, swamp monsters, a gang of thieves, and romance and betrayal. Forging your own destiny ain't easy."/>
    <x v="70"/>
    <x v="1034"/>
    <x v="2"/>
    <s v="US"/>
    <s v="USD"/>
    <n v="1367444557"/>
    <n v="1364852557"/>
    <b v="0"/>
    <n v="15"/>
    <b v="0"/>
    <s v="publishing/fiction"/>
    <n v="4673.3333000000002"/>
    <x v="3"/>
    <x v="10"/>
    <x v="1500"/>
    <x v="4"/>
  </r>
  <r>
    <n v="1501"/>
    <s v="This is Nowhere"/>
    <s v="A hardcover book of surf, outdoor and nature photos from the British Columbia coast."/>
    <x v="263"/>
    <x v="1035"/>
    <x v="0"/>
    <s v="CA"/>
    <s v="CAD"/>
    <n v="1436364023"/>
    <n v="1433772023"/>
    <b v="1"/>
    <n v="885"/>
    <b v="1"/>
    <s v="photography/photobooks"/>
    <n v="9773.1072999999997"/>
    <x v="8"/>
    <x v="20"/>
    <x v="1501"/>
    <x v="0"/>
  </r>
  <r>
    <n v="1502"/>
    <s v="Cosmic Surgery"/>
    <s v="Cosmic Surgery is a photo book, set in the not too distant future where the world of cosmetic surgery is about to be transformed"/>
    <x v="29"/>
    <x v="1036"/>
    <x v="0"/>
    <s v="GB"/>
    <s v="GBP"/>
    <n v="1458943200"/>
    <n v="1456491680"/>
    <b v="1"/>
    <n v="329"/>
    <b v="1"/>
    <s v="photography/photobooks"/>
    <n v="6783.5865999999996"/>
    <x v="8"/>
    <x v="20"/>
    <x v="1502"/>
    <x v="2"/>
  </r>
  <r>
    <n v="1503"/>
    <s v="&quot;Iconic Sea Birds&quot; a photobook project"/>
    <s v="A self-published photobook starring the Puffin and the Gannet and the islands they live on; Skokholm Island (Wales) and Helgoland."/>
    <x v="192"/>
    <x v="1037"/>
    <x v="0"/>
    <s v="BE"/>
    <s v="EUR"/>
    <n v="1477210801"/>
    <n v="1472026801"/>
    <b v="1"/>
    <n v="71"/>
    <b v="1"/>
    <s v="photography/photobooks"/>
    <n v="5698.4930000000004"/>
    <x v="8"/>
    <x v="20"/>
    <x v="1503"/>
    <x v="2"/>
  </r>
  <r>
    <n v="1504"/>
    <s v="RYU X RIO"/>
    <s v="A football photography book like no other about the 2014 World Cup in Brazil, by Ryu Voelkel."/>
    <x v="115"/>
    <x v="1038"/>
    <x v="0"/>
    <s v="GB"/>
    <s v="GBP"/>
    <n v="1402389180"/>
    <n v="1399996024"/>
    <b v="1"/>
    <n v="269"/>
    <b v="1"/>
    <s v="photography/photobooks"/>
    <n v="6715.9850999999999"/>
    <x v="8"/>
    <x v="20"/>
    <x v="1504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x v="194"/>
    <x v="1039"/>
    <x v="0"/>
    <s v="DE"/>
    <s v="EUR"/>
    <n v="1458676860"/>
    <n v="1455446303"/>
    <b v="1"/>
    <n v="345"/>
    <b v="1"/>
    <s v="photography/photobooks"/>
    <n v="4803.7681000000002"/>
    <x v="8"/>
    <x v="20"/>
    <x v="1505"/>
    <x v="2"/>
  </r>
  <r>
    <n v="1506"/>
    <s v="Holden Lane High School photobook"/>
    <s v="A photographic book consisting of 36 colour photographs that explore Holden Lane High School in its final state."/>
    <x v="15"/>
    <x v="1040"/>
    <x v="0"/>
    <s v="GB"/>
    <s v="GBP"/>
    <n v="1406227904"/>
    <n v="1403635904"/>
    <b v="1"/>
    <n v="43"/>
    <b v="1"/>
    <s v="photography/photobooks"/>
    <n v="3886.0464999999999"/>
    <x v="8"/>
    <x v="20"/>
    <x v="1506"/>
    <x v="3"/>
  </r>
  <r>
    <n v="1507"/>
    <s v="It's Better In The Wind - A Documentary Photobook!"/>
    <s v="This project is for the production of a photobook at the culmination of a photo documentary that is known as &quot;It's Better In The Wind.&quot;"/>
    <x v="38"/>
    <x v="1041"/>
    <x v="0"/>
    <s v="US"/>
    <s v="USD"/>
    <n v="1273911000"/>
    <n v="1268822909"/>
    <b v="1"/>
    <n v="33"/>
    <b v="1"/>
    <s v="photography/photobooks"/>
    <n v="7818.1818000000003"/>
    <x v="8"/>
    <x v="20"/>
    <x v="1507"/>
    <x v="7"/>
  </r>
  <r>
    <n v="1508"/>
    <s v="Destino by Michelle Frankfurter: A Photo Book About Destiny"/>
    <s v="Destino tells the story of Central American migrants on the arduous trek across Mexico in pursuit of the American Dream."/>
    <x v="17"/>
    <x v="1042"/>
    <x v="0"/>
    <s v="US"/>
    <s v="USD"/>
    <n v="1403880281"/>
    <n v="1401201881"/>
    <b v="1"/>
    <n v="211"/>
    <b v="1"/>
    <s v="photography/photobooks"/>
    <n v="9711.3744000000006"/>
    <x v="8"/>
    <x v="20"/>
    <x v="1508"/>
    <x v="3"/>
  </r>
  <r>
    <n v="1509"/>
    <s v="Claudius Schulze: STATE OF NATURE"/>
    <s v="A photobook about climate change, natural catastrophes, and to what extent disaster management became part of our landscape."/>
    <x v="178"/>
    <x v="1043"/>
    <x v="0"/>
    <s v="DE"/>
    <s v="EUR"/>
    <n v="1487113140"/>
    <n v="1484570885"/>
    <b v="1"/>
    <n v="196"/>
    <b v="1"/>
    <s v="photography/photobooks"/>
    <n v="11039.397999999999"/>
    <x v="8"/>
    <x v="20"/>
    <x v="1509"/>
    <x v="1"/>
  </r>
  <r>
    <n v="1510"/>
    <s v="OUT OF ORDER - NEW REVISED EDITION"/>
    <s v="A unique insider 10-year photo-diary of rave culture-people-places. 1st edition sold out; new edition available in the USA &amp; Europe."/>
    <x v="194"/>
    <x v="1044"/>
    <x v="0"/>
    <s v="GB"/>
    <s v="GBP"/>
    <n v="1405761278"/>
    <n v="1403169278"/>
    <b v="1"/>
    <n v="405"/>
    <b v="1"/>
    <s v="photography/photobooks"/>
    <n v="3991.5061999999998"/>
    <x v="8"/>
    <x v="20"/>
    <x v="1510"/>
    <x v="3"/>
  </r>
  <r>
    <n v="1511"/>
    <s v="Hidden Mother"/>
    <s v="A book that presents an account of my daughterâ€™s adoption through an examination of 19th-century &quot;hidden mother&quot; photographs"/>
    <x v="32"/>
    <x v="1045"/>
    <x v="0"/>
    <s v="US"/>
    <s v="USD"/>
    <n v="1447858804"/>
    <n v="1445263204"/>
    <b v="1"/>
    <n v="206"/>
    <b v="1"/>
    <s v="photography/photobooks"/>
    <n v="7597.5727999999999"/>
    <x v="8"/>
    <x v="20"/>
    <x v="1511"/>
    <x v="0"/>
  </r>
  <r>
    <n v="1512"/>
    <s v="UnPresidented: Trump's Inaugural &amp; the People's Response"/>
    <s v="DC's top street photographers document the inauguration of Donald J. Trump -- 3 days that will rock a nation and change the world."/>
    <x v="8"/>
    <x v="1046"/>
    <x v="0"/>
    <s v="US"/>
    <s v="USD"/>
    <n v="1486311939"/>
    <n v="1483719939"/>
    <b v="1"/>
    <n v="335"/>
    <b v="1"/>
    <s v="photography/photobooks"/>
    <n v="5837.9103999999998"/>
    <x v="8"/>
    <x v="20"/>
    <x v="1512"/>
    <x v="1"/>
  </r>
  <r>
    <n v="1513"/>
    <s v="Russian Interiors"/>
    <s v="An intimate portrait of Russian women in their private spaces by late photographer Andy Rocchelli published by Cesura."/>
    <x v="6"/>
    <x v="1047"/>
    <x v="0"/>
    <s v="GB"/>
    <s v="GBP"/>
    <n v="1405523866"/>
    <n v="1402931866"/>
    <b v="1"/>
    <n v="215"/>
    <b v="1"/>
    <s v="photography/photobooks"/>
    <n v="5582.0929999999998"/>
    <x v="8"/>
    <x v="20"/>
    <x v="1513"/>
    <x v="3"/>
  </r>
  <r>
    <n v="1514"/>
    <s v="Racing Age"/>
    <s v="Racing Age is a documentary photography book about masters track &amp; field athletes of retirement age and older."/>
    <x v="31"/>
    <x v="1048"/>
    <x v="0"/>
    <s v="US"/>
    <s v="USD"/>
    <n v="1443363640"/>
    <n v="1439907640"/>
    <b v="1"/>
    <n v="176"/>
    <b v="1"/>
    <s v="photography/photobooks"/>
    <n v="15124.4318"/>
    <x v="8"/>
    <x v="20"/>
    <x v="1514"/>
    <x v="0"/>
  </r>
  <r>
    <n v="1515"/>
    <s v="Eyes as Big as Plates"/>
    <s v="Eyes as Big as Plates - The book! Featuring over 50 portraits, field notes and behind the scenes stories from seniors around the world."/>
    <x v="82"/>
    <x v="1049"/>
    <x v="0"/>
    <s v="NO"/>
    <s v="NOK"/>
    <n v="1458104697"/>
    <n v="1455516297"/>
    <b v="1"/>
    <n v="555"/>
    <b v="1"/>
    <s v="photography/photobooks"/>
    <n v="84967.027000000002"/>
    <x v="8"/>
    <x v="20"/>
    <x v="1515"/>
    <x v="2"/>
  </r>
  <r>
    <n v="1516"/>
    <s v="WELCOME HOME // a multipath photobook by Judith Stenneken"/>
    <s v="'Everything flows' - Heraclitus   // A visual poem on lifeâ€™s transitory nature, told through the lens of a contemporary nomad."/>
    <x v="73"/>
    <x v="1050"/>
    <x v="0"/>
    <s v="US"/>
    <s v="USD"/>
    <n v="1475762400"/>
    <n v="1473160292"/>
    <b v="1"/>
    <n v="116"/>
    <b v="1"/>
    <s v="photography/photobooks"/>
    <n v="15924.1379"/>
    <x v="8"/>
    <x v="20"/>
    <x v="1516"/>
    <x v="2"/>
  </r>
  <r>
    <n v="1517"/>
    <s v="THE WATCHERS:  a book of the Wait Watchers photographs"/>
    <s v="THE WATCHERS is the first book of photos by Haley Morris-Cafiero.  It will contain the images from Wait Watchers and new photos."/>
    <x v="36"/>
    <x v="1051"/>
    <x v="0"/>
    <s v="US"/>
    <s v="USD"/>
    <n v="1417845600"/>
    <n v="1415194553"/>
    <b v="1"/>
    <n v="615"/>
    <b v="1"/>
    <s v="photography/photobooks"/>
    <n v="3950.7316999999998"/>
    <x v="8"/>
    <x v="20"/>
    <x v="1517"/>
    <x v="3"/>
  </r>
  <r>
    <n v="1518"/>
    <s v="Amelia and the Animals: Photographs by Robin Schwartz"/>
    <s v="A photobook of Robin Schwartz's ongoing series with her daughter Amelia."/>
    <x v="36"/>
    <x v="1052"/>
    <x v="0"/>
    <s v="US"/>
    <s v="USD"/>
    <n v="1401565252"/>
    <n v="1398973252"/>
    <b v="1"/>
    <n v="236"/>
    <b v="1"/>
    <s v="photography/photobooks"/>
    <n v="13052.9661"/>
    <x v="8"/>
    <x v="20"/>
    <x v="1518"/>
    <x v="3"/>
  </r>
  <r>
    <n v="1519"/>
    <s v="Jesus Days, 1978-1983"/>
    <s v="A documentary photobook that captures the late 70s in evangelical America seen thru the eyes of a closeted and religious young man."/>
    <x v="7"/>
    <x v="1053"/>
    <x v="0"/>
    <s v="US"/>
    <s v="USD"/>
    <n v="1403301540"/>
    <n v="1400867283"/>
    <b v="1"/>
    <n v="145"/>
    <b v="1"/>
    <s v="photography/photobooks"/>
    <n v="6415.6896999999999"/>
    <x v="8"/>
    <x v="20"/>
    <x v="1519"/>
    <x v="3"/>
  </r>
  <r>
    <n v="1520"/>
    <s v="TULIPS"/>
    <s v="A self-published photography book by Andrew Miksys from his new series about Belarus"/>
    <x v="102"/>
    <x v="1054"/>
    <x v="0"/>
    <s v="US"/>
    <s v="USD"/>
    <n v="1418961600"/>
    <n v="1415824513"/>
    <b v="1"/>
    <n v="167"/>
    <b v="1"/>
    <s v="photography/photobooks"/>
    <n v="11152.694600000001"/>
    <x v="8"/>
    <x v="20"/>
    <x v="1520"/>
    <x v="3"/>
  </r>
  <r>
    <n v="1521"/>
    <s v="STREET, New York City, The 70's, 80's, 90's"/>
    <s v="STREET, a hard-bound book 9 1/2&quot;x 11&quot; 106 black and white photographs shot in New York City from 1975 through 1998."/>
    <x v="264"/>
    <x v="1055"/>
    <x v="0"/>
    <s v="US"/>
    <s v="USD"/>
    <n v="1465272091"/>
    <n v="1462248091"/>
    <b v="1"/>
    <n v="235"/>
    <b v="1"/>
    <s v="photography/photobooks"/>
    <n v="17044.680899999999"/>
    <x v="8"/>
    <x v="20"/>
    <x v="1521"/>
    <x v="2"/>
  </r>
  <r>
    <n v="1522"/>
    <s v="INSIDE TRACKS: Alone Across the Outback"/>
    <s v="A stunning Smartphone enabled coffee table book based on Robyn Davidsonâ€™s legendary 1,700 mile camel trek across the Australian Outback"/>
    <x v="265"/>
    <x v="1056"/>
    <x v="0"/>
    <s v="US"/>
    <s v="USD"/>
    <n v="1413575739"/>
    <n v="1410983739"/>
    <b v="1"/>
    <n v="452"/>
    <b v="1"/>
    <s v="photography/photobooks"/>
    <n v="13373.9159"/>
    <x v="8"/>
    <x v="20"/>
    <x v="1522"/>
    <x v="3"/>
  </r>
  <r>
    <n v="1523"/>
    <s v="Contact by Jake Shivery"/>
    <s v="Monograph featuring PDX photographer Jake Shivery's 8x10 contact portraits; 1/2 plates and 1/2 extensive essay.  Approx. 9x12, 108 pgs."/>
    <x v="17"/>
    <x v="1057"/>
    <x v="0"/>
    <s v="US"/>
    <s v="USD"/>
    <n v="1419292800"/>
    <n v="1416592916"/>
    <b v="1"/>
    <n v="241"/>
    <b v="1"/>
    <s v="photography/photobooks"/>
    <n v="9583.4025000000001"/>
    <x v="8"/>
    <x v="20"/>
    <x v="1523"/>
    <x v="3"/>
  </r>
  <r>
    <n v="1524"/>
    <s v="Heath - Limited Edition Split Zine - Make 100"/>
    <s v="Limited edition split zine by photographers AdeY and Kersti K. 100 signed and hand numbered copies!"/>
    <x v="9"/>
    <x v="1058"/>
    <x v="0"/>
    <s v="SE"/>
    <s v="SEK"/>
    <n v="1487592090"/>
    <n v="1485000090"/>
    <b v="1"/>
    <n v="28"/>
    <b v="1"/>
    <s v="photography/photobooks"/>
    <n v="22178.571400000001"/>
    <x v="8"/>
    <x v="20"/>
    <x v="1524"/>
    <x v="1"/>
  </r>
  <r>
    <n v="1525"/>
    <s v="Silver Hour: a photo book by Alex Westfall"/>
    <s v="With content created in Iceland, Silver Hour is a book of photographs, journal entries, and drawings about light and the landscape."/>
    <x v="27"/>
    <x v="1059"/>
    <x v="0"/>
    <s v="US"/>
    <s v="USD"/>
    <n v="1471539138"/>
    <n v="1468947138"/>
    <b v="1"/>
    <n v="140"/>
    <b v="1"/>
    <s v="photography/photobooks"/>
    <n v="3231.5356999999999"/>
    <x v="8"/>
    <x v="20"/>
    <x v="1525"/>
    <x v="2"/>
  </r>
  <r>
    <n v="1526"/>
    <s v="BODYSCAPES II: Theater of Life"/>
    <s v="Landscapes &amp; human bodies; striking images from Jean-Paul Bourdier. What you see is real; no digital altering; all analog photography."/>
    <x v="165"/>
    <x v="1060"/>
    <x v="0"/>
    <s v="US"/>
    <s v="USD"/>
    <n v="1453185447"/>
    <n v="1448951847"/>
    <b v="1"/>
    <n v="280"/>
    <b v="1"/>
    <s v="photography/photobooks"/>
    <n v="9883.9285999999993"/>
    <x v="8"/>
    <x v="20"/>
    <x v="1526"/>
    <x v="0"/>
  </r>
  <r>
    <n v="1527"/>
    <s v="Island - Japan, from the view point of many"/>
    <s v="Eight creatives visited Japan. This is a unique photo-book of their separate but collected experiences."/>
    <x v="8"/>
    <x v="1061"/>
    <x v="0"/>
    <s v="US"/>
    <s v="USD"/>
    <n v="1489497886"/>
    <n v="1487082286"/>
    <b v="1"/>
    <n v="70"/>
    <b v="1"/>
    <s v="photography/photobooks"/>
    <n v="5522.2142999999996"/>
    <x v="8"/>
    <x v="20"/>
    <x v="1527"/>
    <x v="1"/>
  </r>
  <r>
    <n v="1528"/>
    <s v="Don't Go Outside: Tokyo Street Photos"/>
    <s v="A book of street photos from around Shibuya that I've made between 2011-2016."/>
    <x v="9"/>
    <x v="1062"/>
    <x v="0"/>
    <s v="US"/>
    <s v="USD"/>
    <n v="1485907200"/>
    <n v="1483292122"/>
    <b v="1"/>
    <n v="160"/>
    <b v="1"/>
    <s v="photography/photobooks"/>
    <n v="5279.375"/>
    <x v="8"/>
    <x v="20"/>
    <x v="1528"/>
    <x v="1"/>
  </r>
  <r>
    <n v="1529"/>
    <s v="&quot;(more than) dust.&quot; - a feminist photo book"/>
    <s v="An empowering photo book that transforms hurtful experiences into strength and solidarity."/>
    <x v="266"/>
    <x v="1063"/>
    <x v="0"/>
    <s v="US"/>
    <s v="USD"/>
    <n v="1426773920"/>
    <n v="1424185520"/>
    <b v="1"/>
    <n v="141"/>
    <b v="1"/>
    <s v="photography/photobooks"/>
    <n v="13566.6667"/>
    <x v="8"/>
    <x v="20"/>
    <x v="1529"/>
    <x v="0"/>
  </r>
  <r>
    <n v="1530"/>
    <s v="A 4-year-old's Portrait of the American West"/>
    <s v="A photobook made by 4-year-old Hawkeye Huey: National Geographic's youngest photographer and Rolling Stone's top 100 on Instagram"/>
    <x v="19"/>
    <x v="1064"/>
    <x v="0"/>
    <s v="US"/>
    <s v="USD"/>
    <n v="1445624695"/>
    <n v="1443464695"/>
    <b v="1"/>
    <n v="874"/>
    <b v="1"/>
    <s v="photography/photobooks"/>
    <n v="5399.1990999999998"/>
    <x v="8"/>
    <x v="20"/>
    <x v="1530"/>
    <x v="0"/>
  </r>
  <r>
    <n v="1531"/>
    <s v="Smell the [City of] Roses"/>
    <s v="A street level, film, photographic representation of the character of the City of Roses, from a native Portlander's honest perspective."/>
    <x v="267"/>
    <x v="1065"/>
    <x v="0"/>
    <s v="US"/>
    <s v="USD"/>
    <n v="1417402800"/>
    <n v="1414610126"/>
    <b v="1"/>
    <n v="73"/>
    <b v="1"/>
    <s v="photography/photobooks"/>
    <n v="5664.3836000000001"/>
    <x v="8"/>
    <x v="20"/>
    <x v="1531"/>
    <x v="3"/>
  </r>
  <r>
    <n v="1532"/>
    <s v="Geiko and Maiko of Kyoto"/>
    <s v="Award winning photography celebrating the artistry of geiko and maiko and the exquisite traditions of their Kyoto communities."/>
    <x v="10"/>
    <x v="1066"/>
    <x v="0"/>
    <s v="AU"/>
    <s v="AUD"/>
    <n v="1455548400"/>
    <n v="1453461865"/>
    <b v="1"/>
    <n v="294"/>
    <b v="1"/>
    <s v="photography/photobooks"/>
    <n v="8231.6327000000001"/>
    <x v="8"/>
    <x v="20"/>
    <x v="1532"/>
    <x v="2"/>
  </r>
  <r>
    <n v="1533"/>
    <s v="The Cancer Family Book Project"/>
    <s v="This is an intimate story about a family, focusing on their love and strength in the face of mortality."/>
    <x v="101"/>
    <x v="1067"/>
    <x v="0"/>
    <s v="US"/>
    <s v="USD"/>
    <n v="1462161540"/>
    <n v="1457913777"/>
    <b v="1"/>
    <n v="740"/>
    <b v="1"/>
    <s v="photography/photobooks"/>
    <n v="8826.0810999999994"/>
    <x v="8"/>
    <x v="20"/>
    <x v="1533"/>
    <x v="2"/>
  </r>
  <r>
    <n v="1534"/>
    <s v="The Art of Abandonment - Photo Book by Walter Arnold"/>
    <s v="The Art of Abandonment is an award winning photographic series that explores the beauty and history of our modern ruins."/>
    <x v="51"/>
    <x v="1068"/>
    <x v="0"/>
    <s v="US"/>
    <s v="USD"/>
    <n v="1441383062"/>
    <n v="1438791062"/>
    <b v="1"/>
    <n v="369"/>
    <b v="1"/>
    <s v="photography/photobooks"/>
    <n v="8490.5149000000001"/>
    <x v="8"/>
    <x v="20"/>
    <x v="1534"/>
    <x v="0"/>
  </r>
  <r>
    <n v="1535"/>
    <s v="Small Steps Are Giant Leaps"/>
    <s v="&quot;Small Steps are Giant Leaps&quot; is about reminding parents that to our kids this is a new and exciting world just waiting to be explored."/>
    <x v="23"/>
    <x v="1069"/>
    <x v="0"/>
    <s v="US"/>
    <s v="USD"/>
    <n v="1464040800"/>
    <n v="1461527631"/>
    <b v="1"/>
    <n v="110"/>
    <b v="1"/>
    <s v="photography/photobooks"/>
    <n v="4815.4544999999998"/>
    <x v="8"/>
    <x v="20"/>
    <x v="1535"/>
    <x v="2"/>
  </r>
  <r>
    <n v="1536"/>
    <s v="We Call This Home: 3 yrs of travel to 60 countries photobook"/>
    <s v="Travel around the world on a backpacking trip 3 years in the making through a book with amazing photos and stories to over 60 countries"/>
    <x v="14"/>
    <x v="1070"/>
    <x v="0"/>
    <s v="US"/>
    <s v="USD"/>
    <n v="1440702910"/>
    <n v="1438110910"/>
    <b v="1"/>
    <n v="455"/>
    <b v="1"/>
    <s v="photography/photobooks"/>
    <n v="6601.5406999999996"/>
    <x v="8"/>
    <x v="20"/>
    <x v="1536"/>
    <x v="0"/>
  </r>
  <r>
    <n v="1537"/>
    <s v="FACE TO FAITH | MOUNT KAILASH | TIBET photobook"/>
    <s v="A Photobook about one of the most fascinating places on earth -     the sacred Mount Kailash in Tibet."/>
    <x v="14"/>
    <x v="1071"/>
    <x v="0"/>
    <s v="DE"/>
    <s v="EUR"/>
    <n v="1470506400"/>
    <n v="1467358427"/>
    <b v="1"/>
    <n v="224"/>
    <b v="1"/>
    <s v="photography/photobooks"/>
    <n v="9637.5"/>
    <x v="8"/>
    <x v="20"/>
    <x v="1537"/>
    <x v="2"/>
  </r>
  <r>
    <n v="1538"/>
    <s v="US National Parks: Picturing the Little Things"/>
    <s v="I want to travel through the National Parks to take pictures of the little things, the &quot;missed&quot; things, that people overlook."/>
    <x v="39"/>
    <x v="1072"/>
    <x v="0"/>
    <s v="US"/>
    <s v="USD"/>
    <n v="1421952370"/>
    <n v="1418064370"/>
    <b v="1"/>
    <n v="46"/>
    <b v="1"/>
    <s v="photography/photobooks"/>
    <n v="15617.391299999999"/>
    <x v="8"/>
    <x v="20"/>
    <x v="1538"/>
    <x v="3"/>
  </r>
  <r>
    <n v="1539"/>
    <s v="The Music Never Stopped:Epic Live Music Photos by Bob Minkin"/>
    <s v="Stunning hardcover coffee table book spanning over 25 years of music photography and stories in Marin County, CA by Bob Minkin"/>
    <x v="22"/>
    <x v="1073"/>
    <x v="0"/>
    <s v="US"/>
    <s v="USD"/>
    <n v="1483481019"/>
    <n v="1480629819"/>
    <b v="0"/>
    <n v="284"/>
    <b v="1"/>
    <s v="photography/photobooks"/>
    <n v="9576.4858999999997"/>
    <x v="8"/>
    <x v="20"/>
    <x v="15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x v="36"/>
    <x v="1074"/>
    <x v="0"/>
    <s v="US"/>
    <s v="USD"/>
    <n v="1416964500"/>
    <n v="1414368616"/>
    <b v="1"/>
    <n v="98"/>
    <b v="1"/>
    <s v="photography/photobooks"/>
    <n v="18040.816299999999"/>
    <x v="8"/>
    <x v="20"/>
    <x v="1540"/>
    <x v="3"/>
  </r>
  <r>
    <n v="1541"/>
    <s v="The Panama Canal Bridge of the Americas"/>
    <s v="My Goal is to travel across Panama with my team and capture the beauty and wildlife throughout the canal."/>
    <x v="102"/>
    <x v="360"/>
    <x v="2"/>
    <s v="US"/>
    <s v="USD"/>
    <n v="1420045538"/>
    <n v="1417453538"/>
    <b v="0"/>
    <n v="2"/>
    <b v="0"/>
    <s v="photography/nature"/>
    <n v="300"/>
    <x v="8"/>
    <x v="24"/>
    <x v="1541"/>
    <x v="3"/>
  </r>
  <r>
    <n v="1542"/>
    <s v="From student to beekeeper"/>
    <s v="The photography project aims to show challenges &amp; successes of a  student attempting to continue his family beekeeping heritage."/>
    <x v="2"/>
    <x v="170"/>
    <x v="2"/>
    <s v="CA"/>
    <s v="CAD"/>
    <n v="1435708500"/>
    <n v="1434412500"/>
    <b v="0"/>
    <n v="1"/>
    <b v="0"/>
    <s v="photography/nature"/>
    <n v="2000"/>
    <x v="8"/>
    <x v="24"/>
    <x v="1542"/>
    <x v="0"/>
  </r>
  <r>
    <n v="1543"/>
    <s v="Sunrises in the MidWest"/>
    <s v="I plan to take pictures of the sunrise in the MidWest every day in 2015 and compile them in a slide show for distribution."/>
    <x v="268"/>
    <x v="115"/>
    <x v="2"/>
    <s v="US"/>
    <s v="USD"/>
    <n v="1416662034"/>
    <n v="1414066434"/>
    <b v="0"/>
    <n v="1"/>
    <b v="0"/>
    <s v="photography/nature"/>
    <n v="1000"/>
    <x v="8"/>
    <x v="24"/>
    <x v="1543"/>
    <x v="3"/>
  </r>
  <r>
    <n v="1544"/>
    <s v="LaFee Photography"/>
    <s v="My name is Travis LaFee, I live in beautiful McCall, Idaho. I wish to display the beauty of valley county by taking pics outdoors."/>
    <x v="28"/>
    <x v="117"/>
    <x v="2"/>
    <s v="US"/>
    <s v="USD"/>
    <n v="1427847480"/>
    <n v="1424222024"/>
    <b v="0"/>
    <n v="0"/>
    <b v="0"/>
    <s v="photography/nature"/>
    <n v="0"/>
    <x v="8"/>
    <x v="24"/>
    <x v="1544"/>
    <x v="0"/>
  </r>
  <r>
    <n v="1545"/>
    <s v="Nevada County Hearts"/>
    <s v="&quot;He will not be a wise man who does not study human hearts!&quot;_x000a_Hope in natural art, creation!"/>
    <x v="9"/>
    <x v="116"/>
    <x v="2"/>
    <s v="US"/>
    <s v="USD"/>
    <n v="1425330960"/>
    <n v="1422393234"/>
    <b v="0"/>
    <n v="1"/>
    <b v="0"/>
    <s v="photography/nature"/>
    <n v="100"/>
    <x v="8"/>
    <x v="24"/>
    <x v="1545"/>
    <x v="0"/>
  </r>
  <r>
    <n v="1546"/>
    <s v="Hen Harrier Wildlife Sanctuary"/>
    <s v="Buy and maintain 6 acres of land in West Ireland as a Wildlife Refuge for an endangered species of native Raptor called the Hen Harrier"/>
    <x v="28"/>
    <x v="683"/>
    <x v="2"/>
    <s v="GB"/>
    <s v="GBP"/>
    <n v="1410930399"/>
    <n v="1405746399"/>
    <b v="0"/>
    <n v="11"/>
    <b v="0"/>
    <s v="photography/nature"/>
    <n v="2627.2727"/>
    <x v="8"/>
    <x v="24"/>
    <x v="1546"/>
    <x v="3"/>
  </r>
  <r>
    <n v="1547"/>
    <s v="Sound Photography"/>
    <s v="I have produced a limited number (100) of five 8x10 prints of mixed photography I would like to share with you."/>
    <x v="269"/>
    <x v="117"/>
    <x v="2"/>
    <s v="US"/>
    <s v="USD"/>
    <n v="1487844882"/>
    <n v="1487240082"/>
    <b v="0"/>
    <n v="0"/>
    <b v="0"/>
    <s v="photography/nature"/>
    <n v="0"/>
    <x v="8"/>
    <x v="24"/>
    <x v="1547"/>
    <x v="1"/>
  </r>
  <r>
    <n v="1548"/>
    <s v="Change the World through Color"/>
    <s v="Beauty is in the eye of the beholder and I want to inspire conservation through color."/>
    <x v="176"/>
    <x v="177"/>
    <x v="2"/>
    <s v="US"/>
    <s v="USD"/>
    <n v="1447020620"/>
    <n v="1444425020"/>
    <b v="0"/>
    <n v="1"/>
    <b v="0"/>
    <s v="photography/nature"/>
    <n v="6000"/>
    <x v="8"/>
    <x v="24"/>
    <x v="1548"/>
    <x v="0"/>
  </r>
  <r>
    <n v="1549"/>
    <s v="2016 Calendar:  Wonders of Nature"/>
    <s v="A 2016 calendar collection of landscape and wildlife photographs from award winning photographer, Steve Marler."/>
    <x v="2"/>
    <x v="575"/>
    <x v="2"/>
    <s v="US"/>
    <s v="USD"/>
    <n v="1446524159"/>
    <n v="1443928559"/>
    <b v="0"/>
    <n v="6"/>
    <b v="0"/>
    <s v="photography/nature"/>
    <n v="2833.3332999999998"/>
    <x v="8"/>
    <x v="24"/>
    <x v="1549"/>
    <x v="0"/>
  </r>
  <r>
    <n v="1550"/>
    <s v="It's not easy being green: Costa Rican froglife"/>
    <s v="A photographic journal of a Costa Rican frog survey: recording the effects of habitat fragmentation on these charismatic amphibians."/>
    <x v="47"/>
    <x v="462"/>
    <x v="2"/>
    <s v="GB"/>
    <s v="GBP"/>
    <n v="1463050034"/>
    <n v="1460458034"/>
    <b v="0"/>
    <n v="7"/>
    <b v="0"/>
    <s v="photography/nature"/>
    <n v="1442.8570999999999"/>
    <x v="8"/>
    <x v="24"/>
    <x v="1550"/>
    <x v="2"/>
  </r>
  <r>
    <n v="1551"/>
    <s v="Randy Hoffman Photography"/>
    <s v="I can do it but help can't hurt. Sweet Montana photos like never seen before. Be a part of Randy Hoffman Photography and our activities"/>
    <x v="8"/>
    <x v="117"/>
    <x v="2"/>
    <s v="US"/>
    <s v="USD"/>
    <n v="1432756039"/>
    <n v="1430164039"/>
    <b v="0"/>
    <n v="0"/>
    <b v="0"/>
    <s v="photography/nature"/>
    <n v="0"/>
    <x v="8"/>
    <x v="24"/>
    <x v="1551"/>
    <x v="0"/>
  </r>
  <r>
    <n v="1552"/>
    <s v="Upstate Autumn: a photographic journey in Upstate New York"/>
    <s v="Help me spend this fall capturing autumnâ€™s spectacular season in detail so I can create high quality images for home dÃ©cor."/>
    <x v="270"/>
    <x v="1075"/>
    <x v="2"/>
    <s v="US"/>
    <s v="USD"/>
    <n v="1412135940"/>
    <n v="1410366708"/>
    <b v="0"/>
    <n v="16"/>
    <b v="0"/>
    <s v="photography/nature"/>
    <n v="13218.75"/>
    <x v="8"/>
    <x v="24"/>
    <x v="1552"/>
    <x v="3"/>
  </r>
  <r>
    <n v="1553"/>
    <s v="Avatar in Training: Mastering the Four Elements of Nature"/>
    <s v="This project is about exhibiting the raw beauty of the elements through highlining, surfing, fire spinning and rock climbing."/>
    <x v="12"/>
    <x v="117"/>
    <x v="2"/>
    <s v="US"/>
    <s v="USD"/>
    <n v="1441176447"/>
    <n v="1438584447"/>
    <b v="0"/>
    <n v="0"/>
    <b v="0"/>
    <s v="photography/nature"/>
    <n v="0"/>
    <x v="8"/>
    <x v="24"/>
    <x v="1553"/>
    <x v="0"/>
  </r>
  <r>
    <n v="1554"/>
    <s v="Barbara O'Donovan Designs"/>
    <s v="I create art by photographing flowers/seeds i would love to buy my own camera/computer/Photoshop and restore my old shed into my studio"/>
    <x v="22"/>
    <x v="117"/>
    <x v="2"/>
    <s v="AU"/>
    <s v="AUD"/>
    <n v="1438495390"/>
    <n v="1435903390"/>
    <b v="0"/>
    <n v="0"/>
    <b v="0"/>
    <s v="photography/nature"/>
    <n v="0"/>
    <x v="8"/>
    <x v="24"/>
    <x v="1554"/>
    <x v="0"/>
  </r>
  <r>
    <n v="1555"/>
    <s v="Coffee Table Book of Maine"/>
    <s v="I am traveling the coastline of Maine and will be taking pictures of all the scenery and lighthouses in the area."/>
    <x v="47"/>
    <x v="117"/>
    <x v="2"/>
    <s v="US"/>
    <s v="USD"/>
    <n v="1442509200"/>
    <n v="1440513832"/>
    <b v="0"/>
    <n v="0"/>
    <b v="0"/>
    <s v="photography/nature"/>
    <n v="0"/>
    <x v="8"/>
    <x v="24"/>
    <x v="1555"/>
    <x v="0"/>
  </r>
  <r>
    <n v="1556"/>
    <s v="West Canada - A Coffee Table Book"/>
    <s v="To gather a collection of photographs for a coffee table book that displays the beauty of Canada's west."/>
    <x v="15"/>
    <x v="1076"/>
    <x v="2"/>
    <s v="CA"/>
    <s v="CAD"/>
    <n v="1467603624"/>
    <n v="1465011624"/>
    <b v="0"/>
    <n v="12"/>
    <b v="0"/>
    <s v="photography/nature"/>
    <n v="5641.6666999999998"/>
    <x v="8"/>
    <x v="24"/>
    <x v="1556"/>
    <x v="2"/>
  </r>
  <r>
    <n v="1557"/>
    <s v="Reflecting Light Photo"/>
    <s v="I have always been captivated by photography, Now I am trying to set up my own company and publish my pictures."/>
    <x v="30"/>
    <x v="173"/>
    <x v="2"/>
    <s v="US"/>
    <s v="USD"/>
    <n v="1411227633"/>
    <n v="1408549233"/>
    <b v="0"/>
    <n v="1"/>
    <b v="0"/>
    <s v="photography/nature"/>
    <n v="10000"/>
    <x v="8"/>
    <x v="24"/>
    <x v="1557"/>
    <x v="3"/>
  </r>
  <r>
    <n v="1558"/>
    <s v="Lucy Wood's Calendar - English Countryside 2016"/>
    <s v="A large 2016 wall-calendar (A3 when open) featuring 12 stunning photographs by Lucy Wood."/>
    <x v="47"/>
    <x v="428"/>
    <x v="2"/>
    <s v="GB"/>
    <s v="GBP"/>
    <n v="1440763920"/>
    <n v="1435656759"/>
    <b v="0"/>
    <n v="3"/>
    <b v="0"/>
    <s v="photography/nature"/>
    <n v="1166.6667"/>
    <x v="8"/>
    <x v="24"/>
    <x v="1558"/>
    <x v="0"/>
  </r>
  <r>
    <n v="1559"/>
    <s v="North Cascades Bigfoot Photo Expedition"/>
    <s v="The goal of this project is to provide scientific evidence of bigfoot in the North Cascades."/>
    <x v="36"/>
    <x v="155"/>
    <x v="2"/>
    <s v="US"/>
    <s v="USD"/>
    <n v="1430270199"/>
    <n v="1428974199"/>
    <b v="0"/>
    <n v="1"/>
    <b v="0"/>
    <s v="photography/nature"/>
    <n v="5000"/>
    <x v="8"/>
    <x v="24"/>
    <x v="1559"/>
    <x v="0"/>
  </r>
  <r>
    <n v="1560"/>
    <s v="Fine Art Landscape 2015 Calendar"/>
    <s v="I would like to share my landscape photographic travels of 2014 with more than just family an friends. 12 months of images."/>
    <x v="30"/>
    <x v="1077"/>
    <x v="2"/>
    <s v="US"/>
    <s v="USD"/>
    <n v="1415842193"/>
    <n v="1414110593"/>
    <b v="0"/>
    <n v="4"/>
    <b v="0"/>
    <s v="photography/nature"/>
    <n v="2350"/>
    <x v="8"/>
    <x v="24"/>
    <x v="1560"/>
    <x v="3"/>
  </r>
  <r>
    <n v="1561"/>
    <s v="The Content of Character Book Series, Volume I, 1750 - 1940"/>
    <s v="An illustrated retrospective of the journey from African to African American using a collection of fine art engravings &amp; photographs."/>
    <x v="3"/>
    <x v="1078"/>
    <x v="1"/>
    <s v="US"/>
    <s v="USD"/>
    <n v="1383789603"/>
    <n v="1381194003"/>
    <b v="0"/>
    <n v="1"/>
    <b v="0"/>
    <s v="publishing/art books"/>
    <n v="6700"/>
    <x v="3"/>
    <x v="25"/>
    <x v="1561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x v="23"/>
    <x v="117"/>
    <x v="1"/>
    <s v="US"/>
    <s v="USD"/>
    <n v="1259715000"/>
    <n v="1253712916"/>
    <b v="0"/>
    <n v="0"/>
    <b v="0"/>
    <s v="publishing/art books"/>
    <n v="0"/>
    <x v="3"/>
    <x v="25"/>
    <x v="1562"/>
    <x v="8"/>
  </r>
  <r>
    <n v="1563"/>
    <s v="Expedition into the Empty Quarter - The Book (Canceled)"/>
    <s v="Unique book revealing my discoveries in the Empty Quarter of Oman. Collection of travel writing, poetry, artwork and science!"/>
    <x v="12"/>
    <x v="1079"/>
    <x v="1"/>
    <s v="GB"/>
    <s v="GBP"/>
    <n v="1394815751"/>
    <n v="1389635351"/>
    <b v="0"/>
    <n v="2"/>
    <b v="0"/>
    <s v="publishing/art books"/>
    <n v="4250"/>
    <x v="3"/>
    <x v="25"/>
    <x v="1563"/>
    <x v="3"/>
  </r>
  <r>
    <n v="1564"/>
    <s v="coming apart at the stitches... (Canceled)"/>
    <s v="This is a book of art and poetry that highlights the highs and lows of a young 20 something coming to terms with her bipolar."/>
    <x v="3"/>
    <x v="115"/>
    <x v="1"/>
    <s v="US"/>
    <s v="USD"/>
    <n v="1432843500"/>
    <n v="1430124509"/>
    <b v="0"/>
    <n v="1"/>
    <b v="0"/>
    <s v="publishing/art books"/>
    <n v="1000"/>
    <x v="3"/>
    <x v="25"/>
    <x v="1564"/>
    <x v="0"/>
  </r>
  <r>
    <n v="1565"/>
    <s v="The National Forests Passport Project (Canceled)"/>
    <s v="Award-winning artists compete to have their art featured in the National Forests Passport Book depicting 9 Forest Regions of the US."/>
    <x v="23"/>
    <x v="173"/>
    <x v="1"/>
    <s v="US"/>
    <s v="USD"/>
    <n v="1307554261"/>
    <n v="1304962261"/>
    <b v="0"/>
    <n v="1"/>
    <b v="0"/>
    <s v="publishing/art books"/>
    <n v="10000"/>
    <x v="3"/>
    <x v="25"/>
    <x v="1565"/>
    <x v="6"/>
  </r>
  <r>
    <n v="1566"/>
    <s v="DeVito Art Skull Island Kongstarter (Canceled)"/>
    <s v="Joe DeVito's first Art Book and original King Kong novellas available in both Limited and Deluxe Editions."/>
    <x v="11"/>
    <x v="1080"/>
    <x v="1"/>
    <s v="US"/>
    <s v="USD"/>
    <n v="1469656800"/>
    <n v="1467151204"/>
    <b v="0"/>
    <n v="59"/>
    <b v="0"/>
    <s v="publishing/art books"/>
    <n v="10805.084699999999"/>
    <x v="3"/>
    <x v="25"/>
    <x v="1566"/>
    <x v="2"/>
  </r>
  <r>
    <n v="1567"/>
    <s v="Kickstart a Traveling Heart (Canceled)"/>
    <s v="Traveling to create a book of my photography! Help support my trip and buy a book! Also limited edition t-shirts and prints for sale!"/>
    <x v="0"/>
    <x v="457"/>
    <x v="1"/>
    <s v="US"/>
    <s v="USD"/>
    <n v="1392595200"/>
    <n v="1391293745"/>
    <b v="0"/>
    <n v="13"/>
    <b v="0"/>
    <s v="publishing/art books"/>
    <n v="2692.3076999999998"/>
    <x v="3"/>
    <x v="25"/>
    <x v="1567"/>
    <x v="3"/>
  </r>
  <r>
    <n v="1568"/>
    <s v="Map &amp; Palette: Chronicling The Voyage of Three Young Artists"/>
    <s v="A world adventure to seek culture and inspiration through art. Putting a visual documentation of our journey into a book."/>
    <x v="31"/>
    <x v="1081"/>
    <x v="1"/>
    <s v="US"/>
    <s v="USD"/>
    <n v="1419384585"/>
    <n v="1416360585"/>
    <b v="0"/>
    <n v="22"/>
    <b v="0"/>
    <s v="publishing/art books"/>
    <n v="15500"/>
    <x v="3"/>
    <x v="25"/>
    <x v="1568"/>
    <x v="3"/>
  </r>
  <r>
    <n v="1569"/>
    <s v="to be removed (Canceled)"/>
    <s v="to be removed"/>
    <x v="11"/>
    <x v="117"/>
    <x v="1"/>
    <s v="US"/>
    <s v="USD"/>
    <n v="1369498714"/>
    <n v="1366906714"/>
    <b v="0"/>
    <n v="0"/>
    <b v="0"/>
    <s v="publishing/art books"/>
    <n v="0"/>
    <x v="3"/>
    <x v="25"/>
    <x v="1569"/>
    <x v="4"/>
  </r>
  <r>
    <n v="1570"/>
    <s v="BEAUTIFUL DREAMERS: An Adult Coloring Book (Canceled)"/>
    <s v="A Coloring Book of Breathtaking Beauties_x000a_To Calm the Heart and Soul"/>
    <x v="12"/>
    <x v="685"/>
    <x v="1"/>
    <s v="US"/>
    <s v="USD"/>
    <n v="1460140282"/>
    <n v="1457551882"/>
    <b v="0"/>
    <n v="52"/>
    <b v="0"/>
    <s v="publishing/art books"/>
    <n v="4776.9231"/>
    <x v="3"/>
    <x v="25"/>
    <x v="1570"/>
    <x v="2"/>
  </r>
  <r>
    <n v="1571"/>
    <s v="CAUCASUS - on the untrodden roads (Canceled)"/>
    <s v="An inspiring photo book about an unique Caucasus Expedition by two backpackers - Erna Gaspar (photographer) &amp; Adrian Lorincz (writer)."/>
    <x v="271"/>
    <x v="439"/>
    <x v="1"/>
    <s v="GB"/>
    <s v="GBP"/>
    <n v="1434738483"/>
    <n v="1432146483"/>
    <b v="0"/>
    <n v="4"/>
    <b v="0"/>
    <s v="publishing/art books"/>
    <n v="2000"/>
    <x v="3"/>
    <x v="25"/>
    <x v="1571"/>
    <x v="0"/>
  </r>
  <r>
    <n v="1572"/>
    <s v="A Countrified Wedding: A Guide to an English Country Wedding"/>
    <s v="So many brides want a country wedding, but where to start? Whether you want a barn or a tipi, this guide can help you plan your day."/>
    <x v="30"/>
    <x v="366"/>
    <x v="1"/>
    <s v="GB"/>
    <s v="GBP"/>
    <n v="1456703940"/>
    <n v="1454546859"/>
    <b v="0"/>
    <n v="3"/>
    <b v="0"/>
    <s v="publishing/art books"/>
    <n v="4166.6666999999998"/>
    <x v="3"/>
    <x v="25"/>
    <x v="1572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x v="7"/>
    <x v="445"/>
    <x v="1"/>
    <s v="CA"/>
    <s v="CAD"/>
    <n v="1491019140"/>
    <n v="1487548802"/>
    <b v="0"/>
    <n v="3"/>
    <b v="0"/>
    <s v="publishing/art books"/>
    <n v="7433.3333000000002"/>
    <x v="3"/>
    <x v="25"/>
    <x v="1573"/>
    <x v="1"/>
  </r>
  <r>
    <n v="1574"/>
    <s v="BLK/MTL the Illustrated Works of Carmine Diaz (Canceled)"/>
    <s v="BLK/MTL's Illustrated Works 100's of Hi-Res Pics ft. Custom Artist Carmine Diaz's popular Paintings packed into 1 Coffee table Art Book"/>
    <x v="3"/>
    <x v="1082"/>
    <x v="1"/>
    <s v="US"/>
    <s v="USD"/>
    <n v="1424211329"/>
    <n v="1421187329"/>
    <b v="0"/>
    <n v="6"/>
    <b v="0"/>
    <s v="publishing/art books"/>
    <n v="8433.3333000000002"/>
    <x v="3"/>
    <x v="25"/>
    <x v="1574"/>
    <x v="0"/>
  </r>
  <r>
    <n v="1575"/>
    <s v="Underwater Colors Of The Channel Islands (Canceled)"/>
    <s v="A stunning, limited-edition photography book displaying the colorful and exotic marine life in the waters along the Channel Islands"/>
    <x v="3"/>
    <x v="1083"/>
    <x v="1"/>
    <s v="US"/>
    <s v="USD"/>
    <n v="1404909296"/>
    <n v="1402317296"/>
    <b v="0"/>
    <n v="35"/>
    <b v="0"/>
    <s v="publishing/art books"/>
    <n v="6545.7142999999996"/>
    <x v="3"/>
    <x v="25"/>
    <x v="1575"/>
    <x v="3"/>
  </r>
  <r>
    <n v="1576"/>
    <s v="The Obsessive Line Collection (Canceled)"/>
    <s v="For the publication of my first 3 books: an Art book, a graphic novel, and a coloring book"/>
    <x v="10"/>
    <x v="1084"/>
    <x v="1"/>
    <s v="US"/>
    <s v="USD"/>
    <n v="1435698368"/>
    <n v="1431810368"/>
    <b v="0"/>
    <n v="10"/>
    <b v="0"/>
    <s v="publishing/art books"/>
    <n v="6500"/>
    <x v="3"/>
    <x v="25"/>
    <x v="1576"/>
    <x v="0"/>
  </r>
  <r>
    <n v="1577"/>
    <s v="Abstract Image Photography Coffee Table Book (Canceled)"/>
    <s v="I've been putting together a portfolio of fine abstract photography of the highest quality, color, and design. A vision of beauty!"/>
    <x v="3"/>
    <x v="434"/>
    <x v="1"/>
    <s v="US"/>
    <s v="USD"/>
    <n v="1343161248"/>
    <n v="1337977248"/>
    <b v="0"/>
    <n v="2"/>
    <b v="0"/>
    <s v="publishing/art books"/>
    <n v="2750"/>
    <x v="3"/>
    <x v="25"/>
    <x v="1577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x v="272"/>
    <x v="82"/>
    <x v="1"/>
    <s v="US"/>
    <s v="USD"/>
    <n v="1283392800"/>
    <n v="1281317691"/>
    <b v="0"/>
    <n v="4"/>
    <b v="0"/>
    <s v="publishing/art books"/>
    <n v="5125"/>
    <x v="3"/>
    <x v="25"/>
    <x v="1578"/>
    <x v="7"/>
  </r>
  <r>
    <n v="1579"/>
    <s v="psyÂ·choÂ·miÂ·metÂ·ic: The EsÂ·sence of Life (Canceled)"/>
    <s v="'Compilation of visual and literary art through fine art photography, graphic art, and poetry."/>
    <x v="273"/>
    <x v="920"/>
    <x v="1"/>
    <s v="US"/>
    <s v="USD"/>
    <n v="1377734091"/>
    <n v="1374882891"/>
    <b v="0"/>
    <n v="2"/>
    <b v="0"/>
    <s v="publishing/art books"/>
    <n v="1400"/>
    <x v="3"/>
    <x v="25"/>
    <x v="1579"/>
    <x v="4"/>
  </r>
  <r>
    <n v="1580"/>
    <s v="Faces &amp; Places In Brevard County (Canceled)"/>
    <s v="Creating my 2nd book depicting the people and places in Brevard County w/current images + traveling to obtain new ones."/>
    <x v="257"/>
    <x v="117"/>
    <x v="1"/>
    <s v="US"/>
    <s v="USD"/>
    <n v="1337562726"/>
    <n v="1332378726"/>
    <b v="0"/>
    <n v="0"/>
    <b v="0"/>
    <s v="publishing/art books"/>
    <n v="0"/>
    <x v="3"/>
    <x v="25"/>
    <x v="1580"/>
    <x v="5"/>
  </r>
  <r>
    <n v="1581"/>
    <s v="The Sharper Image"/>
    <s v="Photographic canvas prints depicting different scenes from around the globe, including local images taken in Sussex England."/>
    <x v="28"/>
    <x v="139"/>
    <x v="2"/>
    <s v="GB"/>
    <s v="GBP"/>
    <n v="1450521990"/>
    <n v="1447757190"/>
    <b v="0"/>
    <n v="1"/>
    <b v="0"/>
    <s v="photography/places"/>
    <n v="500"/>
    <x v="8"/>
    <x v="26"/>
    <x v="1581"/>
    <x v="0"/>
  </r>
  <r>
    <n v="1582"/>
    <s v="Scenes from New Orleans"/>
    <s v="I create canvas prints of images from in and around New Orleans"/>
    <x v="28"/>
    <x v="1085"/>
    <x v="2"/>
    <s v="US"/>
    <s v="USD"/>
    <n v="1445894400"/>
    <n v="1440961053"/>
    <b v="0"/>
    <n v="3"/>
    <b v="0"/>
    <s v="photography/places"/>
    <n v="3100"/>
    <x v="8"/>
    <x v="26"/>
    <x v="1582"/>
    <x v="0"/>
  </r>
  <r>
    <n v="1583"/>
    <s v="Follow in footsteps an awesome book adventure"/>
    <s v="I am a photographer who is inspired by the original Jules Verne story. I will make a thousands of photo and video materials for You."/>
    <x v="22"/>
    <x v="493"/>
    <x v="2"/>
    <s v="GB"/>
    <s v="GBP"/>
    <n v="1411681391"/>
    <n v="1409089391"/>
    <b v="0"/>
    <n v="1"/>
    <b v="0"/>
    <s v="photography/places"/>
    <n v="1500"/>
    <x v="8"/>
    <x v="26"/>
    <x v="1583"/>
    <x v="3"/>
  </r>
  <r>
    <n v="1584"/>
    <s v="Lets see Kansas together!"/>
    <s v="25 Kansas State Parks in the next year. What a great adventure to take together. Join me. Together we can photo this beautiful state."/>
    <x v="38"/>
    <x v="117"/>
    <x v="2"/>
    <s v="US"/>
    <s v="USD"/>
    <n v="1401464101"/>
    <n v="1400600101"/>
    <b v="0"/>
    <n v="0"/>
    <b v="0"/>
    <s v="photography/places"/>
    <n v="0"/>
    <x v="8"/>
    <x v="26"/>
    <x v="1584"/>
    <x v="3"/>
  </r>
  <r>
    <n v="1585"/>
    <s v="Live 4 The Rush: Palooza Pics"/>
    <s v="We've explored some of the most amazing places in New Zealand and can't think of a better way to share our experiences than a photo :)"/>
    <x v="13"/>
    <x v="1086"/>
    <x v="2"/>
    <s v="CA"/>
    <s v="CAD"/>
    <n v="1482663600"/>
    <n v="1480800568"/>
    <b v="0"/>
    <n v="12"/>
    <b v="0"/>
    <s v="photography/places"/>
    <n v="13166.6667"/>
    <x v="8"/>
    <x v="26"/>
    <x v="1585"/>
    <x v="2"/>
  </r>
  <r>
    <n v="1586"/>
    <s v="Missouri In Pictures"/>
    <s v="Show the world the beauty that is in all of our back yards!"/>
    <x v="15"/>
    <x v="117"/>
    <x v="2"/>
    <s v="US"/>
    <s v="USD"/>
    <n v="1428197422"/>
    <n v="1425609022"/>
    <b v="0"/>
    <n v="0"/>
    <b v="0"/>
    <s v="photography/places"/>
    <n v="0"/>
    <x v="8"/>
    <x v="26"/>
    <x v="1586"/>
    <x v="0"/>
  </r>
  <r>
    <n v="1587"/>
    <s v="Aerial Photography :  Americas Most Impressive Structures"/>
    <s v="Aerial Photographs of Historical Structures and Landmarks across the US. Experience the Antique structures from the most Unique Angles!"/>
    <x v="51"/>
    <x v="116"/>
    <x v="2"/>
    <s v="US"/>
    <s v="USD"/>
    <n v="1418510965"/>
    <n v="1415918965"/>
    <b v="0"/>
    <n v="1"/>
    <b v="0"/>
    <s v="photography/places"/>
    <n v="100"/>
    <x v="8"/>
    <x v="26"/>
    <x v="1587"/>
    <x v="3"/>
  </r>
  <r>
    <n v="1588"/>
    <s v="The Right Side of Texas"/>
    <s v="Southeast Texas as seen through the lens of a cell phone camera"/>
    <x v="274"/>
    <x v="117"/>
    <x v="2"/>
    <s v="US"/>
    <s v="USD"/>
    <n v="1422735120"/>
    <n v="1420091999"/>
    <b v="0"/>
    <n v="0"/>
    <b v="0"/>
    <s v="photography/places"/>
    <n v="0"/>
    <x v="8"/>
    <x v="26"/>
    <x v="1588"/>
    <x v="0"/>
  </r>
  <r>
    <n v="1589"/>
    <s v="A Side Of The World In Canvas"/>
    <s v="I want to be able to have my own photography inside a canvas and have it be displayed everywhere."/>
    <x v="38"/>
    <x v="117"/>
    <x v="2"/>
    <s v="US"/>
    <s v="USD"/>
    <n v="1444433886"/>
    <n v="1441841886"/>
    <b v="0"/>
    <n v="0"/>
    <b v="0"/>
    <s v="photography/places"/>
    <n v="0"/>
    <x v="8"/>
    <x v="26"/>
    <x v="1589"/>
    <x v="0"/>
  </r>
  <r>
    <n v="1590"/>
    <s v="An Italian Adventure"/>
    <s v="Discover Italy through photography."/>
    <x v="127"/>
    <x v="806"/>
    <x v="2"/>
    <s v="IT"/>
    <s v="EUR"/>
    <n v="1443040464"/>
    <n v="1440448464"/>
    <b v="0"/>
    <n v="2"/>
    <b v="0"/>
    <s v="photography/places"/>
    <n v="51000"/>
    <x v="8"/>
    <x v="26"/>
    <x v="1590"/>
    <x v="0"/>
  </r>
  <r>
    <n v="1591"/>
    <s v="Ireland from a Kite, a unique photographic book"/>
    <s v="Hi, my name is CiarÃ¡n May &amp; i'm a photographer from Co Fermanagh, Ireland. With your support  we can bring this wonderful book to life."/>
    <x v="32"/>
    <x v="1087"/>
    <x v="2"/>
    <s v="GB"/>
    <s v="GBP"/>
    <n v="1459700741"/>
    <n v="1457112341"/>
    <b v="0"/>
    <n v="92"/>
    <b v="0"/>
    <s v="photography/places"/>
    <n v="4447.8261000000002"/>
    <x v="8"/>
    <x v="26"/>
    <x v="1591"/>
    <x v="2"/>
  </r>
  <r>
    <n v="1592"/>
    <s v="The Views of Pittsburgh"/>
    <s v="A portfolio collage of beautiful pictures of authentic Pittsburgh locations and scenery."/>
    <x v="251"/>
    <x v="117"/>
    <x v="2"/>
    <s v="US"/>
    <s v="USD"/>
    <n v="1427503485"/>
    <n v="1423619085"/>
    <b v="0"/>
    <n v="0"/>
    <b v="0"/>
    <s v="photography/places"/>
    <n v="0"/>
    <x v="8"/>
    <x v="26"/>
    <x v="1592"/>
    <x v="0"/>
  </r>
  <r>
    <n v="1593"/>
    <s v="Picturing Italy"/>
    <s v="A trip to fulfill a dream of capturing the wonders and history of ancient Italy in person."/>
    <x v="29"/>
    <x v="158"/>
    <x v="2"/>
    <s v="US"/>
    <s v="USD"/>
    <n v="1425154655"/>
    <n v="1422562655"/>
    <b v="0"/>
    <n v="3"/>
    <b v="0"/>
    <s v="photography/places"/>
    <n v="100"/>
    <x v="8"/>
    <x v="26"/>
    <x v="1593"/>
    <x v="0"/>
  </r>
  <r>
    <n v="1594"/>
    <s v="Scenes and Things from New Orleans"/>
    <s v="I photograph my love of New Orleans, create canvases and share those memories with you."/>
    <x v="28"/>
    <x v="82"/>
    <x v="2"/>
    <s v="US"/>
    <s v="USD"/>
    <n v="1463329260"/>
    <n v="1458147982"/>
    <b v="0"/>
    <n v="10"/>
    <b v="0"/>
    <s v="photography/places"/>
    <n v="2050"/>
    <x v="8"/>
    <x v="26"/>
    <x v="1594"/>
    <x v="2"/>
  </r>
  <r>
    <n v="1595"/>
    <s v="Civil war battlefields and forts"/>
    <s v="To make a coffee table book,  displaying civil war battlefields and forts,  taken at the same time of year the battles were fought."/>
    <x v="57"/>
    <x v="668"/>
    <x v="2"/>
    <s v="US"/>
    <s v="USD"/>
    <n v="1403122380"/>
    <n v="1400634728"/>
    <b v="0"/>
    <n v="7"/>
    <b v="0"/>
    <s v="photography/places"/>
    <n v="4000"/>
    <x v="8"/>
    <x v="26"/>
    <x v="1595"/>
    <x v="3"/>
  </r>
  <r>
    <n v="1596"/>
    <s v="The Town We Live In"/>
    <s v="London is beautiful. I want to create a book of stunning images from in and around our great city"/>
    <x v="53"/>
    <x v="735"/>
    <x v="2"/>
    <s v="GB"/>
    <s v="GBP"/>
    <n v="1418469569"/>
    <n v="1414577969"/>
    <b v="0"/>
    <n v="3"/>
    <b v="0"/>
    <s v="photography/places"/>
    <n v="2500"/>
    <x v="8"/>
    <x v="26"/>
    <x v="1596"/>
    <x v="3"/>
  </r>
  <r>
    <n v="1597"/>
    <s v="Vacation Days in Big Bear"/>
    <s v="We're starting up a new an improved way to do vacation rental management, but we need some funding to kick start it!"/>
    <x v="36"/>
    <x v="117"/>
    <x v="2"/>
    <s v="US"/>
    <s v="USD"/>
    <n v="1474360197"/>
    <n v="1471768197"/>
    <b v="0"/>
    <n v="0"/>
    <b v="0"/>
    <s v="photography/places"/>
    <n v="0"/>
    <x v="8"/>
    <x v="26"/>
    <x v="1597"/>
    <x v="2"/>
  </r>
  <r>
    <n v="1598"/>
    <s v="Dream TRIP to Tornado Alley"/>
    <s v="I want to get our there and expand my photography skills and take a trip to Tornado alley to get more shots of storms and hopefully to"/>
    <x v="134"/>
    <x v="116"/>
    <x v="2"/>
    <s v="US"/>
    <s v="USD"/>
    <n v="1437926458"/>
    <n v="1432742458"/>
    <b v="0"/>
    <n v="1"/>
    <b v="0"/>
    <s v="photography/places"/>
    <n v="100"/>
    <x v="8"/>
    <x v="26"/>
    <x v="1598"/>
    <x v="0"/>
  </r>
  <r>
    <n v="1599"/>
    <s v="The Londoner: Prints &amp; Canvas"/>
    <s v="A London photographer trekking 5,895m up Africa's Mount Kilimanjaro to pursue and enrich a career."/>
    <x v="2"/>
    <x v="117"/>
    <x v="2"/>
    <s v="GB"/>
    <s v="GBP"/>
    <n v="1460116576"/>
    <n v="1457528176"/>
    <b v="0"/>
    <n v="0"/>
    <b v="0"/>
    <s v="photography/places"/>
    <n v="0"/>
    <x v="8"/>
    <x v="26"/>
    <x v="1599"/>
    <x v="2"/>
  </r>
  <r>
    <n v="1600"/>
    <s v="Organic in India"/>
    <s v="I plan to document volunteer work on an organic farm in rural India, and photograph the people and places I encounter during the trip."/>
    <x v="10"/>
    <x v="1088"/>
    <x v="2"/>
    <s v="US"/>
    <s v="USD"/>
    <n v="1405401060"/>
    <n v="1401585752"/>
    <b v="0"/>
    <n v="9"/>
    <b v="0"/>
    <s v="photography/places"/>
    <n v="4077.7777999999998"/>
    <x v="8"/>
    <x v="26"/>
    <x v="1600"/>
    <x v="3"/>
  </r>
  <r>
    <n v="1601"/>
    <s v="Release Soundzero's Debut Album!"/>
    <s v="We're so close to releasing our long-awaited debut album! A little help will go a long way... let's do this!"/>
    <x v="30"/>
    <x v="1089"/>
    <x v="0"/>
    <s v="US"/>
    <s v="USD"/>
    <n v="1304561633"/>
    <n v="1301969633"/>
    <b v="0"/>
    <n v="56"/>
    <b v="1"/>
    <s v="music/rock"/>
    <n v="4832.5536000000002"/>
    <x v="4"/>
    <x v="11"/>
    <x v="1601"/>
    <x v="6"/>
  </r>
  <r>
    <n v="1602"/>
    <s v="The Material - Let You Down music video"/>
    <s v="We need the help of fans of both music and film alike to help us create our collective vision for this song."/>
    <x v="15"/>
    <x v="1090"/>
    <x v="0"/>
    <s v="US"/>
    <s v="USD"/>
    <n v="1318633200"/>
    <n v="1314947317"/>
    <b v="0"/>
    <n v="32"/>
    <b v="1"/>
    <s v="music/rock"/>
    <n v="4695.3125"/>
    <x v="4"/>
    <x v="11"/>
    <x v="1602"/>
    <x v="6"/>
  </r>
  <r>
    <n v="1603"/>
    <s v="Max's First Solo Album!"/>
    <s v="An exercise in the wild and dangerous world of solo musicianship by Maxwell D Feinstein."/>
    <x v="13"/>
    <x v="1091"/>
    <x v="0"/>
    <s v="US"/>
    <s v="USD"/>
    <n v="1327723459"/>
    <n v="1322539459"/>
    <b v="0"/>
    <n v="30"/>
    <b v="1"/>
    <s v="music/rock"/>
    <n v="6668.8666999999996"/>
    <x v="4"/>
    <x v="11"/>
    <x v="1603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x v="70"/>
    <x v="1092"/>
    <x v="0"/>
    <s v="US"/>
    <s v="USD"/>
    <n v="1332011835"/>
    <n v="1328559435"/>
    <b v="0"/>
    <n v="70"/>
    <b v="1"/>
    <s v="music/rock"/>
    <n v="4884.2857000000004"/>
    <x v="4"/>
    <x v="11"/>
    <x v="1604"/>
    <x v="5"/>
  </r>
  <r>
    <n v="1605"/>
    <s v="A Band of Orcs Official Gaming Miniatures Presale"/>
    <s v="A Band of Orcs needs gas, tires &amp; tags to get to GenCon Indy for the debut of their 28 mm gaming miniatures and historic live concert!"/>
    <x v="12"/>
    <x v="1093"/>
    <x v="0"/>
    <s v="US"/>
    <s v="USD"/>
    <n v="1312182000"/>
    <n v="1311380313"/>
    <b v="0"/>
    <n v="44"/>
    <b v="1"/>
    <s v="music/rock"/>
    <n v="13730.909100000001"/>
    <x v="4"/>
    <x v="11"/>
    <x v="1605"/>
    <x v="6"/>
  </r>
  <r>
    <n v="1606"/>
    <s v="The Scurvies to release new album this summer! Check it out!"/>
    <s v="The Scurvies, an independent punk rock 'n' roll band are recording a new album to be released on vinyl and CD, on their very own label."/>
    <x v="6"/>
    <x v="1094"/>
    <x v="0"/>
    <s v="US"/>
    <s v="USD"/>
    <n v="1300930838"/>
    <n v="1293158438"/>
    <b v="0"/>
    <n v="92"/>
    <b v="1"/>
    <s v="music/rock"/>
    <n v="8782.9673999999995"/>
    <x v="4"/>
    <x v="11"/>
    <x v="1606"/>
    <x v="7"/>
  </r>
  <r>
    <n v="1607"/>
    <s v="New Tour Bus for The Slants"/>
    <s v="The world's only all-Asian American dance rock band, The Slants, needs a bus to tour cons, shows, and festivals."/>
    <x v="3"/>
    <x v="1095"/>
    <x v="0"/>
    <s v="US"/>
    <s v="USD"/>
    <n v="1339701851"/>
    <n v="1337887451"/>
    <b v="0"/>
    <n v="205"/>
    <b v="1"/>
    <s v="music/rock"/>
    <n v="7078.5366000000004"/>
    <x v="4"/>
    <x v="11"/>
    <x v="1607"/>
    <x v="5"/>
  </r>
  <r>
    <n v="1608"/>
    <s v="The Devil &amp; Me Debut Album, &quot;...It's Not A Dream&quot;"/>
    <s v="The Devil &amp; Me's Debut album, &quot;...It's Not A Dream&quot;, featuring 9 original, Hard Rock songs."/>
    <x v="38"/>
    <x v="1096"/>
    <x v="0"/>
    <s v="US"/>
    <s v="USD"/>
    <n v="1388553960"/>
    <n v="1385754986"/>
    <b v="0"/>
    <n v="23"/>
    <b v="1"/>
    <s v="music/rock"/>
    <n v="5282.6086999999998"/>
    <x v="4"/>
    <x v="11"/>
    <x v="1608"/>
    <x v="4"/>
  </r>
  <r>
    <n v="1609"/>
    <s v="Get Still the Sky's Limit on the Road! (&amp; with a new album!)"/>
    <s v="Still the Sky's Limit is finishing their first full length album and going on a full US tour, and WE NEED YOUR HELP!"/>
    <x v="15"/>
    <x v="1097"/>
    <x v="0"/>
    <s v="US"/>
    <s v="USD"/>
    <n v="1320220800"/>
    <n v="1315612909"/>
    <b v="0"/>
    <n v="4"/>
    <b v="1"/>
    <s v="music/rock"/>
    <n v="44375"/>
    <x v="4"/>
    <x v="11"/>
    <x v="1609"/>
    <x v="6"/>
  </r>
  <r>
    <n v="1610"/>
    <s v="So The Story Goes: The New Album by &quot;Just Joe&quot; Altier"/>
    <s v="So The Story Goes is the upcoming album from &quot;Just Joe&quot; Altier."/>
    <x v="13"/>
    <x v="1098"/>
    <x v="0"/>
    <s v="US"/>
    <s v="USD"/>
    <n v="1355609510"/>
    <n v="1353017510"/>
    <b v="0"/>
    <n v="112"/>
    <b v="1"/>
    <s v="music/rock"/>
    <n v="4854.4642999999996"/>
    <x v="4"/>
    <x v="11"/>
    <x v="1610"/>
    <x v="5"/>
  </r>
  <r>
    <n v="1611"/>
    <s v="Skelton-Luns CD/7&quot;             No Big Deal."/>
    <s v="Skelton-Luns CD/7&quot; No Big Deal."/>
    <x v="134"/>
    <x v="1099"/>
    <x v="0"/>
    <s v="US"/>
    <s v="USD"/>
    <n v="1370390432"/>
    <n v="1368576032"/>
    <b v="0"/>
    <n v="27"/>
    <b v="1"/>
    <s v="music/rock"/>
    <n v="3707.4074000000001"/>
    <x v="4"/>
    <x v="11"/>
    <x v="1611"/>
    <x v="4"/>
  </r>
  <r>
    <n v="1612"/>
    <s v="Join AT THE WAYSIDE For The &quot;Ready...Set...Snow Tour!&quot;"/>
    <s v="Help us achieve our goal to get our van repaired, gassed up, and road-ready for our winter tour!"/>
    <x v="2"/>
    <x v="1100"/>
    <x v="0"/>
    <s v="US"/>
    <s v="USD"/>
    <n v="1357160384"/>
    <n v="1354568384"/>
    <b v="0"/>
    <n v="11"/>
    <b v="1"/>
    <s v="music/rock"/>
    <n v="5000"/>
    <x v="4"/>
    <x v="11"/>
    <x v="1612"/>
    <x v="5"/>
  </r>
  <r>
    <n v="1613"/>
    <s v="New  E.P. mastering and recording"/>
    <s v="Ghosts and Paper Hearts are getting ready to release their new EP and we want it to be sent everywhere. Help us out PLEASE!!!!!"/>
    <x v="28"/>
    <x v="1101"/>
    <x v="0"/>
    <s v="US"/>
    <s v="USD"/>
    <n v="1342921202"/>
    <n v="1340329202"/>
    <b v="0"/>
    <n v="26"/>
    <b v="1"/>
    <s v="music/rock"/>
    <n v="3903.8462"/>
    <x v="4"/>
    <x v="11"/>
    <x v="1613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x v="10"/>
    <x v="1102"/>
    <x v="0"/>
    <s v="US"/>
    <s v="USD"/>
    <n v="1407085200"/>
    <n v="1401924769"/>
    <b v="0"/>
    <n v="77"/>
    <b v="1"/>
    <s v="music/rock"/>
    <n v="6668.8311999999996"/>
    <x v="4"/>
    <x v="11"/>
    <x v="1614"/>
    <x v="3"/>
  </r>
  <r>
    <n v="1615"/>
    <s v="PRE ORDER Reno Divorce Digital CD &quot;Stuck On You&quot; $15 or more"/>
    <s v="We are Reno Divorce!! Here is a taste of our upcoming release and we invite you to be a part of it."/>
    <x v="6"/>
    <x v="1103"/>
    <x v="0"/>
    <s v="US"/>
    <s v="USD"/>
    <n v="1323742396"/>
    <n v="1319850796"/>
    <b v="0"/>
    <n v="136"/>
    <b v="1"/>
    <s v="music/rock"/>
    <n v="6713.2353000000003"/>
    <x v="4"/>
    <x v="11"/>
    <x v="1615"/>
    <x v="6"/>
  </r>
  <r>
    <n v="1616"/>
    <s v="Aly Jados: the New EP rOckNrOLLa"/>
    <s v="HELP! We don't have much time.....Join Aly Jados in making her new EP a reality before the world ends!!!!"/>
    <x v="3"/>
    <x v="1104"/>
    <x v="0"/>
    <s v="US"/>
    <s v="USD"/>
    <n v="1353621600"/>
    <n v="1350061821"/>
    <b v="0"/>
    <n v="157"/>
    <b v="1"/>
    <s v="music/rock"/>
    <n v="6636.9426999999996"/>
    <x v="4"/>
    <x v="11"/>
    <x v="1616"/>
    <x v="5"/>
  </r>
  <r>
    <n v="1617"/>
    <s v="The Coffis Brothers 2nd Album!"/>
    <s v="The Coffis Brothers &amp;The Mountain Men are recording a brand new full length record."/>
    <x v="39"/>
    <x v="950"/>
    <x v="0"/>
    <s v="US"/>
    <s v="USD"/>
    <n v="1383332400"/>
    <n v="1380470188"/>
    <b v="0"/>
    <n v="158"/>
    <b v="1"/>
    <s v="music/rock"/>
    <n v="6462.0253000000002"/>
    <x v="4"/>
    <x v="11"/>
    <x v="1617"/>
    <x v="4"/>
  </r>
  <r>
    <n v="1618"/>
    <s v="Janus Word Album"/>
    <s v="Janus Word combines hard rock with melodic acoustic music for a unique and awesome sound."/>
    <x v="15"/>
    <x v="1105"/>
    <x v="0"/>
    <s v="US"/>
    <s v="USD"/>
    <n v="1362757335"/>
    <n v="1359301335"/>
    <b v="0"/>
    <n v="27"/>
    <b v="1"/>
    <s v="music/rock"/>
    <n v="5837.0370000000003"/>
    <x v="4"/>
    <x v="11"/>
    <x v="1618"/>
    <x v="4"/>
  </r>
  <r>
    <n v="1619"/>
    <s v="Casual Encounters: The Quest For a PA"/>
    <s v="Creating a live show experience that does justice to the musicianship and time spent rehearsing.  Help us weave this sonic tapestry!"/>
    <x v="15"/>
    <x v="41"/>
    <x v="0"/>
    <s v="US"/>
    <s v="USD"/>
    <n v="1410755286"/>
    <n v="1408940886"/>
    <b v="0"/>
    <n v="23"/>
    <b v="1"/>
    <s v="music/rock"/>
    <n v="8695.6522000000004"/>
    <x v="4"/>
    <x v="11"/>
    <x v="1619"/>
    <x v="3"/>
  </r>
  <r>
    <n v="1620"/>
    <s v="Kickstart my music career with 300 CDs"/>
    <s v="Kickstarting my music career with 300 hard copy CDs of my first release."/>
    <x v="28"/>
    <x v="932"/>
    <x v="0"/>
    <s v="US"/>
    <s v="USD"/>
    <n v="1361606940"/>
    <n v="1361002140"/>
    <b v="0"/>
    <n v="17"/>
    <b v="1"/>
    <s v="music/rock"/>
    <n v="6647.0587999999998"/>
    <x v="4"/>
    <x v="11"/>
    <x v="1620"/>
    <x v="4"/>
  </r>
  <r>
    <n v="1621"/>
    <s v="The First Full Length Fifth Freedom Album"/>
    <s v="Its long over due! Help us fund our debut album! We need all our friends and fans support on this! Lets make it happen!"/>
    <x v="10"/>
    <x v="1106"/>
    <x v="0"/>
    <s v="US"/>
    <s v="USD"/>
    <n v="1338177540"/>
    <n v="1333550015"/>
    <b v="0"/>
    <n v="37"/>
    <b v="1"/>
    <s v="music/rock"/>
    <n v="16378.3784"/>
    <x v="4"/>
    <x v="11"/>
    <x v="1621"/>
    <x v="5"/>
  </r>
  <r>
    <n v="1622"/>
    <s v="PrincessFrank's MASTERSLAVE Album, EP &amp; Tour"/>
    <s v="Join in PrincessFrank's conquest of the Rock&amp;Roll kingdom! Pledge your support and help him claim the throne of Rock!"/>
    <x v="275"/>
    <x v="1107"/>
    <x v="0"/>
    <s v="US"/>
    <s v="USD"/>
    <n v="1418803140"/>
    <n v="1415343874"/>
    <b v="0"/>
    <n v="65"/>
    <b v="1"/>
    <s v="music/rock"/>
    <n v="10798.461499999999"/>
    <x v="4"/>
    <x v="11"/>
    <x v="1622"/>
    <x v="3"/>
  </r>
  <r>
    <n v="1623"/>
    <s v="The Boogaloos need to record a 4-track CD of original music."/>
    <s v="We play covers of mod and ska classics to enthusiastic crowds. Now we want to leave our own original mark on mod musical history."/>
    <x v="47"/>
    <x v="1108"/>
    <x v="0"/>
    <s v="GB"/>
    <s v="GBP"/>
    <n v="1377621089"/>
    <n v="1372437089"/>
    <b v="0"/>
    <n v="18"/>
    <b v="1"/>
    <s v="music/rock"/>
    <n v="4211.1111000000001"/>
    <x v="4"/>
    <x v="11"/>
    <x v="1623"/>
    <x v="4"/>
  </r>
  <r>
    <n v="1624"/>
    <s v="Joey De Noble needs YOUR help!"/>
    <s v="Joey De Noble is raising money to help record his latest music, and he wants YOU to be a part of it!"/>
    <x v="28"/>
    <x v="1109"/>
    <x v="0"/>
    <s v="US"/>
    <s v="USD"/>
    <n v="1357721335"/>
    <n v="1354265335"/>
    <b v="0"/>
    <n v="25"/>
    <b v="1"/>
    <s v="music/rock"/>
    <n v="4720"/>
    <x v="4"/>
    <x v="11"/>
    <x v="1624"/>
    <x v="5"/>
  </r>
  <r>
    <n v="1625"/>
    <s v="Redemption's New DVD!"/>
    <s v="Progressive metal band Redemption is preparing to film its second live DVD at the Progpower festival in Atlanta, GA in September, 2012."/>
    <x v="51"/>
    <x v="1110"/>
    <x v="0"/>
    <s v="US"/>
    <s v="USD"/>
    <n v="1347382053"/>
    <n v="1344962853"/>
    <b v="0"/>
    <n v="104"/>
    <b v="1"/>
    <s v="music/rock"/>
    <n v="11201.9231"/>
    <x v="4"/>
    <x v="11"/>
    <x v="1625"/>
    <x v="5"/>
  </r>
  <r>
    <n v="1626"/>
    <s v="The Protest's Next Album"/>
    <s v="Help Christian Rock Band &quot;The Protest&quot; fund their new album and further their mission of positively impacting lives."/>
    <x v="6"/>
    <x v="1111"/>
    <x v="0"/>
    <s v="US"/>
    <s v="USD"/>
    <n v="1385932867"/>
    <n v="1383337267"/>
    <b v="0"/>
    <n v="108"/>
    <b v="1"/>
    <s v="music/rock"/>
    <n v="7495.3703999999998"/>
    <x v="4"/>
    <x v="11"/>
    <x v="1626"/>
    <x v="4"/>
  </r>
  <r>
    <n v="1627"/>
    <s v="River Of Thorns - First CD Release"/>
    <s v="River of Thorns is a recording duo based in southeast Michigan.  We're releasing a great sounding cd recorded in a tiny home studio!"/>
    <x v="13"/>
    <x v="859"/>
    <x v="0"/>
    <s v="US"/>
    <s v="USD"/>
    <n v="1353905940"/>
    <n v="1351011489"/>
    <b v="0"/>
    <n v="38"/>
    <b v="1"/>
    <s v="music/rock"/>
    <n v="6157.8946999999998"/>
    <x v="4"/>
    <x v="11"/>
    <x v="1627"/>
    <x v="5"/>
  </r>
  <r>
    <n v="1628"/>
    <s v="&quot;Songs for Tsippora&quot; Byronâ€™s DEBUT EP"/>
    <s v="Original Jewish rock music on human relationships and identity"/>
    <x v="23"/>
    <x v="1112"/>
    <x v="0"/>
    <s v="US"/>
    <s v="USD"/>
    <n v="1403026882"/>
    <n v="1400175682"/>
    <b v="0"/>
    <n v="88"/>
    <b v="1"/>
    <s v="music/rock"/>
    <n v="4587.5"/>
    <x v="4"/>
    <x v="11"/>
    <x v="1628"/>
    <x v="3"/>
  </r>
  <r>
    <n v="1629"/>
    <s v="Off The Turnpike | A Loud New Way to Release Loud New Music"/>
    <s v="Help Off The Turnpike release new music, and set fire to everything!"/>
    <x v="12"/>
    <x v="1113"/>
    <x v="0"/>
    <s v="US"/>
    <s v="USD"/>
    <n v="1392929333"/>
    <n v="1389041333"/>
    <b v="0"/>
    <n v="82"/>
    <b v="1"/>
    <s v="music/rock"/>
    <n v="7585.3658999999998"/>
    <x v="4"/>
    <x v="11"/>
    <x v="1629"/>
    <x v="3"/>
  </r>
  <r>
    <n v="1630"/>
    <s v="Golden Grenade Records Their Debut EP"/>
    <s v="Inspired by the legacy of Tex Tucker, Golden Grenade is setting out to record their first CD with heavy hearts and intense purpose."/>
    <x v="23"/>
    <x v="1114"/>
    <x v="0"/>
    <s v="US"/>
    <s v="USD"/>
    <n v="1330671540"/>
    <n v="1328040375"/>
    <b v="0"/>
    <n v="126"/>
    <b v="1"/>
    <s v="music/rock"/>
    <n v="8420.6348999999991"/>
    <x v="4"/>
    <x v="11"/>
    <x v="1630"/>
    <x v="5"/>
  </r>
  <r>
    <n v="1631"/>
    <s v="The Sweet Remains record their sophomore studio album!"/>
    <s v="We're putting together our next studio album, and we want you to be a part of it. Check out the video for some clips from the studio."/>
    <x v="3"/>
    <x v="1115"/>
    <x v="0"/>
    <s v="US"/>
    <s v="USD"/>
    <n v="1350074261"/>
    <n v="1347482261"/>
    <b v="0"/>
    <n v="133"/>
    <b v="1"/>
    <s v="music/rock"/>
    <n v="11722.556399999999"/>
    <x v="4"/>
    <x v="11"/>
    <x v="1631"/>
    <x v="5"/>
  </r>
  <r>
    <n v="1632"/>
    <s v="Culprit needs a van!"/>
    <s v="Hey everyone! If you don't already know, we're Culprit, a 4-piece rock band from Los Angeles &amp; we are in dire need of a new tour van!"/>
    <x v="23"/>
    <x v="1116"/>
    <x v="0"/>
    <s v="US"/>
    <s v="USD"/>
    <n v="1316851854"/>
    <n v="1311667854"/>
    <b v="0"/>
    <n v="47"/>
    <b v="1"/>
    <s v="music/rock"/>
    <n v="8648.9362000000001"/>
    <x v="4"/>
    <x v="11"/>
    <x v="1632"/>
    <x v="6"/>
  </r>
  <r>
    <n v="1633"/>
    <s v="ELIZABETH REX"/>
    <s v="We are a four piece rock band that has played shows in and around NYC including Mercury Lounge.  Two of our members are now in LA."/>
    <x v="3"/>
    <x v="1117"/>
    <x v="0"/>
    <s v="US"/>
    <s v="USD"/>
    <n v="1326690000"/>
    <n v="1324329156"/>
    <b v="0"/>
    <n v="58"/>
    <b v="1"/>
    <s v="music/rock"/>
    <n v="17241.379300000001"/>
    <x v="4"/>
    <x v="11"/>
    <x v="1633"/>
    <x v="6"/>
  </r>
  <r>
    <n v="1634"/>
    <s v="RUBEDO: Debut Full Length Album"/>
    <s v="Recording Debut  Album w/ Producer Ikey Owens from Free Moral Agents/ The Mars Volta"/>
    <x v="13"/>
    <x v="1118"/>
    <x v="0"/>
    <s v="US"/>
    <s v="USD"/>
    <n v="1306994340"/>
    <n v="1303706001"/>
    <b v="0"/>
    <n v="32"/>
    <b v="1"/>
    <s v="music/rock"/>
    <n v="6281.25"/>
    <x v="4"/>
    <x v="11"/>
    <x v="1634"/>
    <x v="6"/>
  </r>
  <r>
    <n v="1635"/>
    <s v="The World Over's New EP, &quot;MOUNTAINS&quot;."/>
    <s v="TWO will be recording their next album, MOUNTAINS, in July and need your help to make their vision a reality. Many perks are available!"/>
    <x v="13"/>
    <x v="958"/>
    <x v="0"/>
    <s v="US"/>
    <s v="USD"/>
    <n v="1468270261"/>
    <n v="1463086261"/>
    <b v="0"/>
    <n v="37"/>
    <b v="1"/>
    <s v="music/rock"/>
    <n v="6772.973"/>
    <x v="4"/>
    <x v="11"/>
    <x v="1635"/>
    <x v="2"/>
  </r>
  <r>
    <n v="1636"/>
    <s v="Butch County Rocks San Francisco Pride"/>
    <s v="Butch County is a hard rockin bunch of girls and boy-girls from Austin.  Help us show San Francisco  Pride how we do it in Texas!"/>
    <x v="37"/>
    <x v="1119"/>
    <x v="0"/>
    <s v="US"/>
    <s v="USD"/>
    <n v="1307851200"/>
    <n v="1304129088"/>
    <b v="0"/>
    <n v="87"/>
    <b v="1"/>
    <s v="music/rock"/>
    <n v="5356.3217999999997"/>
    <x v="4"/>
    <x v="11"/>
    <x v="1636"/>
    <x v="6"/>
  </r>
  <r>
    <n v="1637"/>
    <s v="We Fly to Philly / Release new album / Tour west coast"/>
    <s v="We (the band Sunset) has been invited to play in Philadelphia.   Help us get there and you will receive special prizes."/>
    <x v="2"/>
    <x v="1120"/>
    <x v="0"/>
    <s v="US"/>
    <s v="USD"/>
    <n v="1262302740"/>
    <n v="1257444140"/>
    <b v="0"/>
    <n v="15"/>
    <b v="1"/>
    <s v="music/rock"/>
    <n v="3460"/>
    <x v="4"/>
    <x v="11"/>
    <x v="1637"/>
    <x v="8"/>
  </r>
  <r>
    <n v="1638"/>
    <s v="Avenues EP 2013"/>
    <s v="Avenues will be going in to the studio to record a new EP with Matt Allison!"/>
    <x v="28"/>
    <x v="1121"/>
    <x v="0"/>
    <s v="US"/>
    <s v="USD"/>
    <n v="1362086700"/>
    <n v="1358180968"/>
    <b v="0"/>
    <n v="27"/>
    <b v="1"/>
    <s v="music/rock"/>
    <n v="3888.8888999999999"/>
    <x v="4"/>
    <x v="11"/>
    <x v="1638"/>
    <x v="4"/>
  </r>
  <r>
    <n v="1639"/>
    <s v="The One Two 7s Are Recording an Album!"/>
    <s v="We've written the music and now it's time to record. We're excited to work with Nic at Different Fur studios but we need your help!"/>
    <x v="40"/>
    <x v="1122"/>
    <x v="0"/>
    <s v="US"/>
    <s v="USD"/>
    <n v="1330789165"/>
    <n v="1328197165"/>
    <b v="0"/>
    <n v="19"/>
    <b v="1"/>
    <s v="music/rock"/>
    <n v="9473.6841999999997"/>
    <x v="4"/>
    <x v="11"/>
    <x v="1639"/>
    <x v="5"/>
  </r>
  <r>
    <n v="1640"/>
    <s v="Lovers and Poets- music video"/>
    <s v="We are a friendly neighborhood electronic pop duo from Los Angeles. We want to shoot a music video for a song from our debut album."/>
    <x v="44"/>
    <x v="1123"/>
    <x v="0"/>
    <s v="US"/>
    <s v="USD"/>
    <n v="1280800740"/>
    <n v="1279603955"/>
    <b v="0"/>
    <n v="17"/>
    <b v="1"/>
    <s v="music/rock"/>
    <n v="3996.7058999999999"/>
    <x v="4"/>
    <x v="11"/>
    <x v="1640"/>
    <x v="7"/>
  </r>
  <r>
    <n v="1641"/>
    <s v="Tanya Dartson- Run for Your Life music video"/>
    <s v="Music Video For Upbeat and Inspiring Song - Run For Your Life"/>
    <x v="30"/>
    <x v="535"/>
    <x v="0"/>
    <s v="US"/>
    <s v="USD"/>
    <n v="1418998744"/>
    <n v="1416406744"/>
    <b v="0"/>
    <n v="26"/>
    <b v="1"/>
    <s v="music/pop"/>
    <n v="9750"/>
    <x v="4"/>
    <x v="27"/>
    <x v="1641"/>
    <x v="3"/>
  </r>
  <r>
    <n v="1642"/>
    <s v="Pop Garden Radio Presents: Season 2 CD"/>
    <s v="Pop Garden Radio Presents: The Rock on the Road Tour Season 2 CD. 23 great Pop tracks from independent Pop artists."/>
    <x v="38"/>
    <x v="647"/>
    <x v="0"/>
    <s v="US"/>
    <s v="USD"/>
    <n v="1308011727"/>
    <n v="1306283727"/>
    <b v="0"/>
    <n v="28"/>
    <b v="1"/>
    <s v="music/pop"/>
    <n v="4285.7142999999996"/>
    <x v="4"/>
    <x v="27"/>
    <x v="1642"/>
    <x v="6"/>
  </r>
  <r>
    <n v="1643"/>
    <s v="This Is All Now's Brand New Album!!"/>
    <s v="This Is All Now is putting out a brand new record, and we need YOUR help to do it!"/>
    <x v="10"/>
    <x v="1124"/>
    <x v="0"/>
    <s v="US"/>
    <s v="USD"/>
    <n v="1348516012"/>
    <n v="1345924012"/>
    <b v="0"/>
    <n v="37"/>
    <b v="1"/>
    <s v="music/pop"/>
    <n v="16851.3514"/>
    <x v="4"/>
    <x v="27"/>
    <x v="1643"/>
    <x v="5"/>
  </r>
  <r>
    <n v="1644"/>
    <s v="Kevin Wood - Out Among The Wolves"/>
    <s v="Be a part of helping Singer/Songwriter Kevin Wood bring his 3rd Album &quot;Out Among The Wolves&quot; from the studio to you!"/>
    <x v="3"/>
    <x v="1125"/>
    <x v="0"/>
    <s v="US"/>
    <s v="USD"/>
    <n v="1353551160"/>
    <n v="1348363560"/>
    <b v="0"/>
    <n v="128"/>
    <b v="1"/>
    <s v="music/pop"/>
    <n v="8554.6875"/>
    <x v="4"/>
    <x v="27"/>
    <x v="1644"/>
    <x v="5"/>
  </r>
  <r>
    <n v="1645"/>
    <s v="John Clark Records His Debut Album â€œAll I Haveâ€"/>
    <s v="&quot;All I Have is filled with soaring pianos and bright guitars; heartfelt songs coupled with intuitive melodic compositions&quot;"/>
    <x v="10"/>
    <x v="1126"/>
    <x v="0"/>
    <s v="US"/>
    <s v="USD"/>
    <n v="1379515740"/>
    <n v="1378306140"/>
    <b v="0"/>
    <n v="10"/>
    <b v="1"/>
    <s v="music/pop"/>
    <n v="55400"/>
    <x v="4"/>
    <x v="27"/>
    <x v="1645"/>
    <x v="4"/>
  </r>
  <r>
    <n v="1646"/>
    <s v="MADAM Album"/>
    <s v="Album 3 funds.We have 13 amazing songs ready to go . a fantastic engineer to mix them, James Aparicio(Depeche Mode/Liars.We need you xx"/>
    <x v="13"/>
    <x v="1127"/>
    <x v="0"/>
    <s v="GB"/>
    <s v="GBP"/>
    <n v="1408039860"/>
    <n v="1405248503"/>
    <b v="0"/>
    <n v="83"/>
    <b v="1"/>
    <s v="music/pop"/>
    <n v="2655.4216999999999"/>
    <x v="4"/>
    <x v="27"/>
    <x v="1646"/>
    <x v="3"/>
  </r>
  <r>
    <n v="1647"/>
    <s v="JAYSIN + HOT MUSIC VIDEO = EPICNESS!! GRAMMY POP SOUL"/>
    <s v="Grammy Pop Soul Artist Jaysin is raising funds to make the most EPIC Music Video ever and he wants to PUT YOU IN IT!"/>
    <x v="10"/>
    <x v="1128"/>
    <x v="0"/>
    <s v="US"/>
    <s v="USD"/>
    <n v="1339235377"/>
    <n v="1336643377"/>
    <b v="0"/>
    <n v="46"/>
    <b v="1"/>
    <s v="music/pop"/>
    <n v="11382.608700000001"/>
    <x v="4"/>
    <x v="27"/>
    <x v="1647"/>
    <x v="5"/>
  </r>
  <r>
    <n v="1648"/>
    <s v="Arches - Wide Awake on Vinyl "/>
    <s v="We've finished recording our debut LP &quot;Wide Awake&quot; and would love to have it pressed on vinyl, but we need your help"/>
    <x v="98"/>
    <x v="1129"/>
    <x v="0"/>
    <s v="US"/>
    <s v="USD"/>
    <n v="1300636482"/>
    <n v="1298048082"/>
    <b v="0"/>
    <n v="90"/>
    <b v="1"/>
    <s v="music/pop"/>
    <n v="3201.1111000000001"/>
    <x v="4"/>
    <x v="27"/>
    <x v="1648"/>
    <x v="6"/>
  </r>
  <r>
    <n v="1649"/>
    <s v="Sam Lyons New Album - 2014"/>
    <s v="This is it! The new Sam Lyons album #3. Help me make it happen by pledging today - pre-order the CD and other cool stuff right here."/>
    <x v="276"/>
    <x v="1130"/>
    <x v="0"/>
    <s v="US"/>
    <s v="USD"/>
    <n v="1400862355"/>
    <n v="1396974355"/>
    <b v="0"/>
    <n v="81"/>
    <b v="1"/>
    <s v="music/pop"/>
    <n v="4718.9259000000002"/>
    <x v="4"/>
    <x v="27"/>
    <x v="1649"/>
    <x v="3"/>
  </r>
  <r>
    <n v="1650"/>
    <s v="The Psalm Praise Project, Vol. 2"/>
    <s v="Help me record a CD that uses pop styling to give a fresh sound to ancient wisdom from scripture!"/>
    <x v="13"/>
    <x v="1131"/>
    <x v="0"/>
    <s v="US"/>
    <s v="USD"/>
    <n v="1381314437"/>
    <n v="1378722437"/>
    <b v="0"/>
    <n v="32"/>
    <b v="1"/>
    <s v="music/pop"/>
    <n v="8846.875"/>
    <x v="4"/>
    <x v="27"/>
    <x v="1650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x v="13"/>
    <x v="1132"/>
    <x v="0"/>
    <s v="US"/>
    <s v="USD"/>
    <n v="1303801140"/>
    <n v="1300916220"/>
    <b v="0"/>
    <n v="20"/>
    <b v="1"/>
    <s v="music/pop"/>
    <n v="10075"/>
    <x v="4"/>
    <x v="27"/>
    <x v="1651"/>
    <x v="6"/>
  </r>
  <r>
    <n v="1652"/>
    <s v="Autumn Ashley: The Bold New EP &quot;Battle Grounds&quot;"/>
    <s v="A stunning musical story, telling of the triumphs and struggles we experience through our relationships with life, friends and lovers."/>
    <x v="37"/>
    <x v="1133"/>
    <x v="0"/>
    <s v="US"/>
    <s v="USD"/>
    <n v="1385297393"/>
    <n v="1382701793"/>
    <b v="0"/>
    <n v="70"/>
    <b v="1"/>
    <s v="music/pop"/>
    <n v="6471.4286000000002"/>
    <x v="4"/>
    <x v="27"/>
    <x v="1652"/>
    <x v="4"/>
  </r>
  <r>
    <n v="1653"/>
    <s v="The Narrative 2011 Spring Tour with Eisley"/>
    <s v="On 4/26, The Narrative will head out on their 1st full US tour with Eisley and aim to raise $7,500 to cover tour expenses. "/>
    <x v="10"/>
    <x v="1134"/>
    <x v="0"/>
    <s v="US"/>
    <s v="USD"/>
    <n v="1303675296"/>
    <n v="1300996896"/>
    <b v="0"/>
    <n v="168"/>
    <b v="1"/>
    <s v="music/pop"/>
    <n v="5185.4286000000002"/>
    <x v="4"/>
    <x v="27"/>
    <x v="1653"/>
    <x v="6"/>
  </r>
  <r>
    <n v="1654"/>
    <s v="sandy mcknight records 3 new songs with your kind assistance"/>
    <s v="i have 3 new, killer songs that i must record immediately. i can certify the lethal-ness of the songs. these may be my best songs yet!"/>
    <x v="184"/>
    <x v="1135"/>
    <x v="0"/>
    <s v="US"/>
    <s v="USD"/>
    <n v="1334784160"/>
    <n v="1332192160"/>
    <b v="0"/>
    <n v="34"/>
    <b v="1"/>
    <s v="music/pop"/>
    <n v="3879.4117999999999"/>
    <x v="4"/>
    <x v="27"/>
    <x v="1654"/>
    <x v="5"/>
  </r>
  <r>
    <n v="1655"/>
    <s v="Meg Porter Debut EP!"/>
    <s v="Berklee College of Music student, Meg Porter needs YOUR help to fund her very first EP!"/>
    <x v="15"/>
    <x v="1136"/>
    <x v="0"/>
    <s v="US"/>
    <s v="USD"/>
    <n v="1333648820"/>
    <n v="1331060420"/>
    <b v="0"/>
    <n v="48"/>
    <b v="1"/>
    <s v="music/pop"/>
    <n v="4464.5833000000002"/>
    <x v="4"/>
    <x v="27"/>
    <x v="1655"/>
    <x v="5"/>
  </r>
  <r>
    <n v="1656"/>
    <s v="Jared Mitchell: The Maiden Voyage"/>
    <s v="The making of a quality, full length album journeying through a pop/folk/rock/americana sound_x000a_noisetrade.com/jaredmitchellmusic"/>
    <x v="51"/>
    <x v="1137"/>
    <x v="0"/>
    <s v="US"/>
    <s v="USD"/>
    <n v="1355437052"/>
    <n v="1352845052"/>
    <b v="0"/>
    <n v="48"/>
    <b v="1"/>
    <s v="music/pop"/>
    <n v="15677.3333"/>
    <x v="4"/>
    <x v="27"/>
    <x v="1656"/>
    <x v="5"/>
  </r>
  <r>
    <n v="1657"/>
    <s v="The Debut Album from Lynette!"/>
    <s v="The long anticipated debut album from singer/songwriter Lynette will be recorded this June in Nashville! You can help make it happen!"/>
    <x v="31"/>
    <x v="1138"/>
    <x v="0"/>
    <s v="US"/>
    <s v="USD"/>
    <n v="1337885168"/>
    <n v="1335293168"/>
    <b v="0"/>
    <n v="221"/>
    <b v="1"/>
    <s v="music/pop"/>
    <n v="11870.339400000001"/>
    <x v="4"/>
    <x v="27"/>
    <x v="1657"/>
    <x v="5"/>
  </r>
  <r>
    <n v="1658"/>
    <s v="New Amy Rivard album!!!"/>
    <s v="I've had numerous song ideas spinning around in my head for years now, please help me get them out- into a studio and into your homes!"/>
    <x v="12"/>
    <x v="1139"/>
    <x v="0"/>
    <s v="US"/>
    <s v="USD"/>
    <n v="1355840400"/>
    <n v="1352524767"/>
    <b v="0"/>
    <n v="107"/>
    <b v="1"/>
    <s v="music/pop"/>
    <n v="7414.9533000000001"/>
    <x v="4"/>
    <x v="27"/>
    <x v="1658"/>
    <x v="5"/>
  </r>
  <r>
    <n v="1659"/>
    <s v="The Penny Arcade Quartet's Christmas EP"/>
    <s v="The long awaited Christmas EP is in session! We need your help to get it professionally mixed, produced and manufactured."/>
    <x v="2"/>
    <x v="1140"/>
    <x v="0"/>
    <s v="GB"/>
    <s v="GBP"/>
    <n v="1387281600"/>
    <n v="1384811721"/>
    <b v="0"/>
    <n v="45"/>
    <b v="1"/>
    <s v="music/pop"/>
    <n v="1253.3333"/>
    <x v="4"/>
    <x v="27"/>
    <x v="1659"/>
    <x v="4"/>
  </r>
  <r>
    <n v="1660"/>
    <s v="Risotto fragole e champagne"/>
    <s v="Vogliamo realizzare un risotto fragole e champagne e condividerlo con i nostri fan. Faremo il risotto durante un concerto casalingo."/>
    <x v="277"/>
    <x v="1141"/>
    <x v="0"/>
    <s v="IT"/>
    <s v="EUR"/>
    <n v="1462053540"/>
    <n v="1459355950"/>
    <b v="0"/>
    <n v="36"/>
    <b v="1"/>
    <s v="music/pop"/>
    <n v="2786.1111000000001"/>
    <x v="4"/>
    <x v="27"/>
    <x v="1660"/>
    <x v="2"/>
  </r>
  <r>
    <n v="1661"/>
    <s v="Kyana"/>
    <s v="I am excited to present my debut pop project Kyana!_x000a_Piano and vocal sounds embedded in sophisticated, bold arrangements &amp; brisk beats"/>
    <x v="278"/>
    <x v="1142"/>
    <x v="0"/>
    <s v="AT"/>
    <s v="EUR"/>
    <n v="1453064400"/>
    <n v="1449359831"/>
    <b v="0"/>
    <n v="101"/>
    <b v="1"/>
    <s v="music/pop"/>
    <n v="8017.8217999999997"/>
    <x v="4"/>
    <x v="27"/>
    <x v="1661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x v="6"/>
    <x v="1143"/>
    <x v="0"/>
    <s v="US"/>
    <s v="USD"/>
    <n v="1325310336"/>
    <n v="1320122736"/>
    <b v="0"/>
    <n v="62"/>
    <b v="1"/>
    <s v="music/pop"/>
    <n v="13243.5484"/>
    <x v="4"/>
    <x v="27"/>
    <x v="1662"/>
    <x v="6"/>
  </r>
  <r>
    <n v="1663"/>
    <s v="ghost -- a music video"/>
    <s v="music is as important to the eyes as it is to the ears. help bring ghost to life in front of your eyes."/>
    <x v="28"/>
    <x v="1144"/>
    <x v="0"/>
    <s v="US"/>
    <s v="USD"/>
    <n v="1422750707"/>
    <n v="1420158707"/>
    <b v="0"/>
    <n v="32"/>
    <b v="1"/>
    <s v="music/pop"/>
    <n v="3375"/>
    <x v="4"/>
    <x v="27"/>
    <x v="1663"/>
    <x v="0"/>
  </r>
  <r>
    <n v="1664"/>
    <s v="Grace Sings Grace"/>
    <s v="Korean-American Soprano Grace's Debut Album - coming up in June 2012. Come and be part of this exciting project!"/>
    <x v="30"/>
    <x v="1145"/>
    <x v="0"/>
    <s v="US"/>
    <s v="USD"/>
    <n v="1331870340"/>
    <n v="1328033818"/>
    <b v="0"/>
    <n v="89"/>
    <b v="1"/>
    <s v="music/pop"/>
    <n v="3438.4494"/>
    <x v="4"/>
    <x v="27"/>
    <x v="1664"/>
    <x v="5"/>
  </r>
  <r>
    <n v="1665"/>
    <s v="Simply Put is recording an album!"/>
    <s v="Simply Put is recording our debut album and needs to raise funds for studio time, printing and possibly the start of a sound system.  "/>
    <x v="8"/>
    <x v="1146"/>
    <x v="0"/>
    <s v="US"/>
    <s v="USD"/>
    <n v="1298343600"/>
    <n v="1295624113"/>
    <b v="0"/>
    <n v="93"/>
    <b v="1"/>
    <s v="music/pop"/>
    <n v="4495.6989000000003"/>
    <x v="4"/>
    <x v="27"/>
    <x v="1665"/>
    <x v="6"/>
  </r>
  <r>
    <n v="1666"/>
    <s v="Venus On Fire + Extraordinary Producer = Legendary New EP"/>
    <s v="Play a KEY role in Venus On Fire's success - Working with a World Class Producer to make a memorable EP."/>
    <x v="30"/>
    <x v="1147"/>
    <x v="0"/>
    <s v="US"/>
    <s v="USD"/>
    <n v="1364447073"/>
    <n v="1361858673"/>
    <b v="0"/>
    <n v="98"/>
    <b v="1"/>
    <s v="music/pop"/>
    <n v="4104.0816000000004"/>
    <x v="4"/>
    <x v="27"/>
    <x v="1666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x v="104"/>
    <x v="1148"/>
    <x v="0"/>
    <s v="US"/>
    <s v="USD"/>
    <n v="1394521140"/>
    <n v="1392169298"/>
    <b v="0"/>
    <n v="82"/>
    <b v="1"/>
    <s v="music/pop"/>
    <n v="5259.7560999999996"/>
    <x v="4"/>
    <x v="27"/>
    <x v="1667"/>
    <x v="3"/>
  </r>
  <r>
    <n v="1668"/>
    <s v="Jonathan Cody White Makes His Debut EP!!!"/>
    <s v="Making my debut EP &quot;Words Left In My Mind&quot; with the help of Kickstarter and all you awesome people! Thanks for the support!!"/>
    <x v="6"/>
    <x v="1143"/>
    <x v="0"/>
    <s v="US"/>
    <s v="USD"/>
    <n v="1322454939"/>
    <n v="1319859339"/>
    <b v="0"/>
    <n v="116"/>
    <b v="1"/>
    <s v="music/pop"/>
    <n v="7078.4483"/>
    <x v="4"/>
    <x v="27"/>
    <x v="1668"/>
    <x v="6"/>
  </r>
  <r>
    <n v="1669"/>
    <s v="Summer Gill 'Stormy Weather' EP"/>
    <s v="Hi guys! I'll be recording a 6-7 song EP this summer and I need your help to make it happen! _x000a_Any support is appreciated!"/>
    <x v="13"/>
    <x v="1149"/>
    <x v="0"/>
    <s v="US"/>
    <s v="USD"/>
    <n v="1464729276"/>
    <n v="1459545276"/>
    <b v="0"/>
    <n v="52"/>
    <b v="1"/>
    <s v="music/pop"/>
    <n v="5375"/>
    <x v="4"/>
    <x v="27"/>
    <x v="1669"/>
    <x v="2"/>
  </r>
  <r>
    <n v="1670"/>
    <s v="Help Launch Cities and Saints Debut Album!"/>
    <s v="We are ready to record our first album, but we need your help to make it a reality. Be an active part in producing this record and you'll be rewarded!"/>
    <x v="28"/>
    <x v="772"/>
    <x v="0"/>
    <s v="US"/>
    <s v="USD"/>
    <n v="1278302400"/>
    <n v="1273961999"/>
    <b v="0"/>
    <n v="23"/>
    <b v="1"/>
    <s v="music/pop"/>
    <n v="4460.8696"/>
    <x v="4"/>
    <x v="27"/>
    <x v="1670"/>
    <x v="7"/>
  </r>
  <r>
    <n v="1671"/>
    <s v="Luke O'Brien's Kickstarter"/>
    <s v="I am seeking funding in order to help take my music from a hobby to a career."/>
    <x v="13"/>
    <x v="1150"/>
    <x v="0"/>
    <s v="US"/>
    <s v="USD"/>
    <n v="1470056614"/>
    <n v="1467464614"/>
    <b v="0"/>
    <n v="77"/>
    <b v="1"/>
    <s v="music/pop"/>
    <n v="2614.8960999999999"/>
    <x v="4"/>
    <x v="27"/>
    <x v="1671"/>
    <x v="2"/>
  </r>
  <r>
    <n v="1672"/>
    <s v="High Altotude Debut Album"/>
    <s v="Sweet, sweet harmonies from Portland Oregon's premiere high school women's a cappella group."/>
    <x v="180"/>
    <x v="1151"/>
    <x v="0"/>
    <s v="US"/>
    <s v="USD"/>
    <n v="1338824730"/>
    <n v="1336232730"/>
    <b v="0"/>
    <n v="49"/>
    <b v="1"/>
    <s v="music/pop"/>
    <n v="3918.3672999999999"/>
    <x v="4"/>
    <x v="27"/>
    <x v="1672"/>
    <x v="5"/>
  </r>
  <r>
    <n v="1673"/>
    <s v="Mastering and Vinyl Production for The Astronomer LP"/>
    <s v="After our exciting mixing session at the Wilco loft, we're ready to master and press vinyl for The Astronomer's newest record!"/>
    <x v="190"/>
    <x v="1152"/>
    <x v="0"/>
    <s v="US"/>
    <s v="USD"/>
    <n v="1425675892"/>
    <n v="1423083892"/>
    <b v="0"/>
    <n v="59"/>
    <b v="1"/>
    <s v="music/pop"/>
    <n v="4559.3220000000001"/>
    <x v="4"/>
    <x v="27"/>
    <x v="1673"/>
    <x v="0"/>
  </r>
  <r>
    <n v="1674"/>
    <s v="Candice Russell New EP: IGNITE"/>
    <s v="This is my biggest project YET! The songs are recorded &amp; I need your help to package &amp; promote this music. Let's finish this together!"/>
    <x v="10"/>
    <x v="413"/>
    <x v="0"/>
    <s v="US"/>
    <s v="USD"/>
    <n v="1471503540"/>
    <n v="1468852306"/>
    <b v="0"/>
    <n v="113"/>
    <b v="1"/>
    <s v="music/pop"/>
    <n v="8924.7788"/>
    <x v="4"/>
    <x v="27"/>
    <x v="1674"/>
    <x v="2"/>
  </r>
  <r>
    <n v="1675"/>
    <s v="The Great Party's Debut Album!"/>
    <s v="The Great Party is releasing their debut album. Here's your chance to be a part of it!"/>
    <x v="28"/>
    <x v="1153"/>
    <x v="0"/>
    <s v="US"/>
    <s v="USD"/>
    <n v="1318802580"/>
    <n v="1316194540"/>
    <b v="0"/>
    <n v="34"/>
    <b v="1"/>
    <s v="music/pop"/>
    <n v="4041.6471000000001"/>
    <x v="4"/>
    <x v="27"/>
    <x v="1675"/>
    <x v="6"/>
  </r>
  <r>
    <n v="1676"/>
    <s v="Bridge 19 CD Release Tour"/>
    <s v="Help fund Bridge 19's tour in support of their first duo record, to be released in May 2012."/>
    <x v="9"/>
    <x v="1154"/>
    <x v="0"/>
    <s v="US"/>
    <s v="USD"/>
    <n v="1334980740"/>
    <n v="1330968347"/>
    <b v="0"/>
    <n v="42"/>
    <b v="1"/>
    <s v="music/pop"/>
    <n v="8238.0951999999997"/>
    <x v="4"/>
    <x v="27"/>
    <x v="1676"/>
    <x v="5"/>
  </r>
  <r>
    <n v="1677"/>
    <s v="Andrius Pojavis new album &quot;Seven&quot;"/>
    <s v="It's time to record my new album. Studio, musicians and arranger are ready, are you coming on this journey with me?"/>
    <x v="12"/>
    <x v="1155"/>
    <x v="0"/>
    <s v="ES"/>
    <s v="EUR"/>
    <n v="1460786340"/>
    <n v="1455615976"/>
    <b v="0"/>
    <n v="42"/>
    <b v="1"/>
    <s v="music/pop"/>
    <n v="15952.380999999999"/>
    <x v="4"/>
    <x v="27"/>
    <x v="1677"/>
    <x v="2"/>
  </r>
  <r>
    <n v="1678"/>
    <s v="Cassandra Violet &quot;Beyond the Fray&quot; Music Video"/>
    <s v="Help me make an amazing music video so that I can take my music to the next level and get a manager!"/>
    <x v="15"/>
    <x v="702"/>
    <x v="0"/>
    <s v="US"/>
    <s v="USD"/>
    <n v="1391718671"/>
    <n v="1390509071"/>
    <b v="0"/>
    <n v="49"/>
    <b v="1"/>
    <s v="music/pop"/>
    <n v="3624.4897999999998"/>
    <x v="4"/>
    <x v="27"/>
    <x v="1678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x v="13"/>
    <x v="98"/>
    <x v="0"/>
    <s v="US"/>
    <s v="USD"/>
    <n v="1311298745"/>
    <n v="1309311545"/>
    <b v="0"/>
    <n v="56"/>
    <b v="1"/>
    <s v="music/pop"/>
    <n v="6250"/>
    <x v="4"/>
    <x v="27"/>
    <x v="1679"/>
    <x v="6"/>
  </r>
  <r>
    <n v="1680"/>
    <s v="Kick Out a Record"/>
    <s v="Working Musician dilemma #164: how the taxman put Kick the Record 2.0 on hold"/>
    <x v="28"/>
    <x v="1156"/>
    <x v="0"/>
    <s v="US"/>
    <s v="USD"/>
    <n v="1405188667"/>
    <n v="1402596667"/>
    <b v="0"/>
    <n v="25"/>
    <b v="1"/>
    <s v="music/pop"/>
    <n v="4700"/>
    <x v="4"/>
    <x v="27"/>
    <x v="1680"/>
    <x v="3"/>
  </r>
  <r>
    <n v="1681"/>
    <s v="Slugs and Bugs - TWO &quot;Sing the Bible&quot; CDs!"/>
    <s v="Slugs &amp; Bugs is making TWO NEW Sing the Bible CDs in 2017, with Scripture songs all about Jesus - His words, His life, and His mission."/>
    <x v="99"/>
    <x v="1157"/>
    <x v="3"/>
    <s v="US"/>
    <s v="USD"/>
    <n v="1490752800"/>
    <n v="1486522484"/>
    <b v="0"/>
    <n v="884"/>
    <b v="0"/>
    <s v="music/faith"/>
    <n v="7457.509"/>
    <x v="4"/>
    <x v="28"/>
    <x v="1681"/>
    <x v="1"/>
  </r>
  <r>
    <n v="1682"/>
    <s v="Looking Up &amp; Holding On CD Project - Christian songwriter"/>
    <s v="Christian singer-wongerwriter searching for funding to record CD of original Christian music."/>
    <x v="12"/>
    <x v="117"/>
    <x v="3"/>
    <s v="US"/>
    <s v="USD"/>
    <n v="1492142860"/>
    <n v="1486962460"/>
    <b v="0"/>
    <n v="0"/>
    <b v="0"/>
    <s v="music/faith"/>
    <n v="0"/>
    <x v="4"/>
    <x v="28"/>
    <x v="1682"/>
    <x v="1"/>
  </r>
  <r>
    <n v="1683"/>
    <s v="Manman doudou tÃ©moignage d'une mÃ¨re Album"/>
    <s v="Rendre tÃ©moignage de ce que Dieu fait chaque jour pour moi et venir en  aide  aux autres, c'est  mon but."/>
    <x v="8"/>
    <x v="1158"/>
    <x v="3"/>
    <s v="FR"/>
    <s v="EUR"/>
    <n v="1491590738"/>
    <n v="1489517138"/>
    <b v="0"/>
    <n v="10"/>
    <b v="0"/>
    <s v="music/faith"/>
    <n v="7600"/>
    <x v="4"/>
    <x v="28"/>
    <x v="1683"/>
    <x v="1"/>
  </r>
  <r>
    <n v="1684"/>
    <s v="Goodness &amp; Mercy EP - Marty Mikles"/>
    <s v="New Music from Marty Mikles!  A new EP all about God's Goodness &amp; Mercy."/>
    <x v="6"/>
    <x v="1159"/>
    <x v="3"/>
    <s v="US"/>
    <s v="USD"/>
    <n v="1489775641"/>
    <n v="1487360041"/>
    <b v="0"/>
    <n v="101"/>
    <b v="0"/>
    <s v="music/faith"/>
    <n v="8643.5643999999993"/>
    <x v="4"/>
    <x v="28"/>
    <x v="1684"/>
    <x v="1"/>
  </r>
  <r>
    <n v="1685"/>
    <s v="Help Support Brad Dassey's Music"/>
    <s v="My name is Brad Dassey.  I've been composing and making music for 18 years now.  I want to get my music out there even further."/>
    <x v="18"/>
    <x v="175"/>
    <x v="3"/>
    <s v="US"/>
    <s v="USD"/>
    <n v="1490331623"/>
    <n v="1487743223"/>
    <b v="0"/>
    <n v="15"/>
    <b v="0"/>
    <s v="music/faith"/>
    <n v="2400"/>
    <x v="4"/>
    <x v="28"/>
    <x v="1685"/>
    <x v="1"/>
  </r>
  <r>
    <n v="1686"/>
    <s v="The Torah: World's First Complete Musical Transcription"/>
    <s v="I will transcribe, into Western musical notation and Romanized transliteration, the complete Torah as sung in the Ashkenazic tradition."/>
    <x v="10"/>
    <x v="461"/>
    <x v="3"/>
    <s v="CA"/>
    <s v="CAD"/>
    <n v="1493320519"/>
    <n v="1488140119"/>
    <b v="0"/>
    <n v="1"/>
    <b v="0"/>
    <s v="music/faith"/>
    <n v="1800"/>
    <x v="4"/>
    <x v="28"/>
    <x v="1686"/>
    <x v="1"/>
  </r>
  <r>
    <n v="1687"/>
    <s v="Fike // You Say Speak We Say Move"/>
    <s v="Be a part of bringing &quot;YOU SAY SPEAK WE SAY MOVE&quot; into existence with FIKE. This is our first album since moving back to Baton Rouge!"/>
    <x v="3"/>
    <x v="1160"/>
    <x v="3"/>
    <s v="US"/>
    <s v="USD"/>
    <n v="1491855300"/>
    <n v="1488935245"/>
    <b v="0"/>
    <n v="39"/>
    <b v="0"/>
    <s v="music/faith"/>
    <n v="8012.8204999999998"/>
    <x v="4"/>
    <x v="28"/>
    <x v="1687"/>
    <x v="1"/>
  </r>
  <r>
    <n v="1688"/>
    <s v="Christofer Scott: Dive In EP"/>
    <s v="Professionally recording a worship and contemporary Christian music album that connects to people and connects their heart to God."/>
    <x v="23"/>
    <x v="1161"/>
    <x v="3"/>
    <s v="US"/>
    <s v="USD"/>
    <n v="1491738594"/>
    <n v="1489150194"/>
    <b v="0"/>
    <n v="7"/>
    <b v="0"/>
    <s v="music/faith"/>
    <n v="25314.2857"/>
    <x v="4"/>
    <x v="28"/>
    <x v="1688"/>
    <x v="1"/>
  </r>
  <r>
    <n v="1689"/>
    <s v="Fly Away"/>
    <s v="Praising the Living God in the second half of life."/>
    <x v="262"/>
    <x v="1162"/>
    <x v="3"/>
    <s v="US"/>
    <s v="USD"/>
    <n v="1489700230"/>
    <n v="1487111830"/>
    <b v="0"/>
    <n v="14"/>
    <b v="0"/>
    <s v="music/faith"/>
    <n v="17142.857100000001"/>
    <x v="4"/>
    <x v="28"/>
    <x v="1689"/>
    <x v="1"/>
  </r>
  <r>
    <n v="1690"/>
    <s v="NewKings Album &quot;Rise Up&quot;"/>
    <s v="Our newest project! We are hard at it trying to bring music that uplifts the spirit, and tells a story of life-changing love."/>
    <x v="30"/>
    <x v="1163"/>
    <x v="3"/>
    <s v="US"/>
    <s v="USD"/>
    <n v="1491470442"/>
    <n v="1488882042"/>
    <b v="0"/>
    <n v="11"/>
    <b v="0"/>
    <s v="music/faith"/>
    <n v="5772.7272999999996"/>
    <x v="4"/>
    <x v="28"/>
    <x v="1690"/>
    <x v="1"/>
  </r>
  <r>
    <n v="1691"/>
    <s v="Sing Like You Were Meant To!"/>
    <s v="TUV Online is making highly effective vocal training available &amp; affordable to churches, worship leaders and singers around the world!"/>
    <x v="11"/>
    <x v="1164"/>
    <x v="3"/>
    <s v="US"/>
    <s v="USD"/>
    <n v="1491181200"/>
    <n v="1488387008"/>
    <b v="0"/>
    <n v="38"/>
    <b v="0"/>
    <s v="music/faith"/>
    <n v="26426.3158"/>
    <x v="4"/>
    <x v="28"/>
    <x v="1691"/>
    <x v="1"/>
  </r>
  <r>
    <n v="1692"/>
    <s v="Get Your Hopes Up"/>
    <s v="After 3 years.....It's time for some new music! Album #2 is in motion and I can't wait to share it with all of you!"/>
    <x v="10"/>
    <x v="1165"/>
    <x v="3"/>
    <s v="US"/>
    <s v="USD"/>
    <n v="1490572740"/>
    <n v="1487734667"/>
    <b v="0"/>
    <n v="15"/>
    <b v="0"/>
    <s v="music/faith"/>
    <n v="15933.3333"/>
    <x v="4"/>
    <x v="28"/>
    <x v="1692"/>
    <x v="1"/>
  </r>
  <r>
    <n v="1693"/>
    <s v="Debut Studio EP // Sam Hibbard"/>
    <s v="Creating and playing music is what i love. I long to produce &amp; release fresh, raw and relevant songs that come straight from the heart."/>
    <x v="9"/>
    <x v="668"/>
    <x v="3"/>
    <s v="GB"/>
    <s v="GBP"/>
    <n v="1491768000"/>
    <n v="1489097112"/>
    <b v="0"/>
    <n v="8"/>
    <b v="0"/>
    <s v="music/faith"/>
    <n v="3500"/>
    <x v="4"/>
    <x v="28"/>
    <x v="1693"/>
    <x v="1"/>
  </r>
  <r>
    <n v="1694"/>
    <s v="Thundercreek Studios"/>
    <s v="Hey all I'm building out my Christian Recording studio in a new building. I have the building but lack the funds to build it out!!!"/>
    <x v="3"/>
    <x v="139"/>
    <x v="3"/>
    <s v="US"/>
    <s v="USD"/>
    <n v="1490589360"/>
    <n v="1488038674"/>
    <b v="0"/>
    <n v="1"/>
    <b v="0"/>
    <s v="music/faith"/>
    <n v="500"/>
    <x v="4"/>
    <x v="28"/>
    <x v="1694"/>
    <x v="1"/>
  </r>
  <r>
    <n v="1695"/>
    <s v="THE PREACHER'S DAUGHTERS CD Hymns Recording Project"/>
    <s v="We are the Preacher's Daughters &amp; recording a HYMNS CD with our unique vocal duo &amp; interwoven Cello. Hymns in a fresh, beautiful way."/>
    <x v="14"/>
    <x v="1166"/>
    <x v="3"/>
    <s v="US"/>
    <s v="USD"/>
    <n v="1491786000"/>
    <n v="1488847514"/>
    <b v="0"/>
    <n v="23"/>
    <b v="0"/>
    <s v="music/faith"/>
    <n v="6108.6957000000002"/>
    <x v="4"/>
    <x v="28"/>
    <x v="1695"/>
    <x v="1"/>
  </r>
  <r>
    <n v="1696"/>
    <s v="Angel Talking truth to share with the world."/>
    <s v="I was dying. No will to live. Angel spoke to me. Changed my life. Help me to Share the message with the world. My life changing story."/>
    <x v="82"/>
    <x v="117"/>
    <x v="3"/>
    <s v="US"/>
    <s v="USD"/>
    <n v="1491007211"/>
    <n v="1488418811"/>
    <b v="0"/>
    <n v="0"/>
    <b v="0"/>
    <s v="music/faith"/>
    <n v="0"/>
    <x v="4"/>
    <x v="28"/>
    <x v="1696"/>
    <x v="1"/>
  </r>
  <r>
    <n v="1697"/>
    <s v="Undivided Heart - a worship album by John Gabriel Arends"/>
    <s v="You can help create an awesome new worship album and in return get exclusive rewards ONLY for backers of this project."/>
    <x v="78"/>
    <x v="1167"/>
    <x v="3"/>
    <s v="US"/>
    <s v="USD"/>
    <n v="1491781648"/>
    <n v="1489193248"/>
    <b v="0"/>
    <n v="22"/>
    <b v="0"/>
    <s v="music/faith"/>
    <n v="11481.8182"/>
    <x v="4"/>
    <x v="28"/>
    <x v="1697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x v="152"/>
    <x v="117"/>
    <x v="3"/>
    <s v="US"/>
    <s v="USD"/>
    <n v="1490499180"/>
    <n v="1488430760"/>
    <b v="0"/>
    <n v="0"/>
    <b v="0"/>
    <s v="music/faith"/>
    <n v="0"/>
    <x v="4"/>
    <x v="28"/>
    <x v="1698"/>
    <x v="1"/>
  </r>
  <r>
    <n v="1699"/>
    <s v="THE WORSHIP ALBUM!"/>
    <s v="Friends! Will you help me create a new worship album??! I want this album to give God the worship he deserves and draw people to Him."/>
    <x v="279"/>
    <x v="1168"/>
    <x v="3"/>
    <s v="US"/>
    <s v="USD"/>
    <n v="1491943445"/>
    <n v="1489351445"/>
    <b v="0"/>
    <n v="4"/>
    <b v="0"/>
    <s v="music/faith"/>
    <n v="5400"/>
    <x v="4"/>
    <x v="28"/>
    <x v="1699"/>
    <x v="1"/>
  </r>
  <r>
    <n v="1700"/>
    <s v="Camp Songs: original worship songs inspired by summer camp"/>
    <s v="My debut full-length album. This album will be a new direction as we hope to capture the worship that happens when you're at camp."/>
    <x v="22"/>
    <x v="1169"/>
    <x v="3"/>
    <s v="US"/>
    <s v="USD"/>
    <n v="1491019200"/>
    <n v="1488418990"/>
    <b v="0"/>
    <n v="79"/>
    <b v="0"/>
    <s v="music/faith"/>
    <n v="6597.4683999999997"/>
    <x v="4"/>
    <x v="28"/>
    <x v="17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x v="280"/>
    <x v="115"/>
    <x v="2"/>
    <s v="US"/>
    <s v="USD"/>
    <n v="1421337405"/>
    <n v="1418745405"/>
    <b v="0"/>
    <n v="2"/>
    <b v="0"/>
    <s v="music/faith"/>
    <n v="500"/>
    <x v="4"/>
    <x v="28"/>
    <x v="1701"/>
    <x v="3"/>
  </r>
  <r>
    <n v="1702"/>
    <s v="lyndale lewis and new vision prosper cd release"/>
    <s v="I can do all things through christ jesus"/>
    <x v="281"/>
    <x v="116"/>
    <x v="2"/>
    <s v="US"/>
    <s v="USD"/>
    <n v="1427745150"/>
    <n v="1425156750"/>
    <b v="0"/>
    <n v="1"/>
    <b v="0"/>
    <s v="music/faith"/>
    <n v="100"/>
    <x v="4"/>
    <x v="28"/>
    <x v="1702"/>
    <x v="0"/>
  </r>
  <r>
    <n v="1703"/>
    <s v="Joy Full Noise!"/>
    <s v="I would love for you to be a part of helping me raise money for music and video production to launch my first Worship album!"/>
    <x v="10"/>
    <x v="152"/>
    <x v="2"/>
    <s v="US"/>
    <s v="USD"/>
    <n v="1441003537"/>
    <n v="1435819537"/>
    <b v="0"/>
    <n v="2"/>
    <b v="0"/>
    <s v="music/faith"/>
    <n v="2550"/>
    <x v="4"/>
    <x v="28"/>
    <x v="1703"/>
    <x v="0"/>
  </r>
  <r>
    <n v="1704"/>
    <s v="Jericho Down Worship Album"/>
    <s v="We want to record an album of popular praise &amp; worship songs with our own influence and style."/>
    <x v="13"/>
    <x v="1170"/>
    <x v="2"/>
    <s v="US"/>
    <s v="USD"/>
    <n v="1424056873"/>
    <n v="1421464873"/>
    <b v="0"/>
    <n v="11"/>
    <b v="0"/>
    <s v="music/faith"/>
    <n v="11836.363600000001"/>
    <x v="4"/>
    <x v="28"/>
    <x v="1704"/>
    <x v="0"/>
  </r>
  <r>
    <n v="1705"/>
    <s v="Piano Prayer Album - Russ James"/>
    <s v="An instrumental album that ranges from hymns to contemporary music. All the music is recorded by myself."/>
    <x v="13"/>
    <x v="117"/>
    <x v="2"/>
    <s v="US"/>
    <s v="USD"/>
    <n v="1441814400"/>
    <n v="1440807846"/>
    <b v="0"/>
    <n v="0"/>
    <b v="0"/>
    <s v="music/faith"/>
    <n v="0"/>
    <x v="4"/>
    <x v="28"/>
    <x v="1705"/>
    <x v="0"/>
  </r>
  <r>
    <n v="1706"/>
    <s v="Gemeinde in Bremen"/>
    <s v="Unsere &quot;Aufgabe&quot; ist es, fÃ¼r Christen da zu sein die keiner Gemeinde angehÃ¶ren. Zudem spielt Lobpreis eine Zentrale Rolle."/>
    <x v="62"/>
    <x v="117"/>
    <x v="2"/>
    <s v="DE"/>
    <s v="EUR"/>
    <n v="1440314472"/>
    <n v="1435130472"/>
    <b v="0"/>
    <n v="0"/>
    <b v="0"/>
    <s v="music/faith"/>
    <n v="0"/>
    <x v="4"/>
    <x v="28"/>
    <x v="1706"/>
    <x v="0"/>
  </r>
  <r>
    <n v="1707"/>
    <s v="Hurricanes and Coastal Storms- Chapel Studio Project"/>
    <s v="We exist to proclaim the love of Christ through music! Partner with our ministry and help us spread God's love with a new studio album!"/>
    <x v="10"/>
    <x v="1171"/>
    <x v="2"/>
    <s v="US"/>
    <s v="USD"/>
    <n v="1459181895"/>
    <n v="1456593495"/>
    <b v="0"/>
    <n v="9"/>
    <b v="0"/>
    <s v="music/faith"/>
    <n v="5411.1111000000001"/>
    <x v="4"/>
    <x v="28"/>
    <x v="1707"/>
    <x v="2"/>
  </r>
  <r>
    <n v="1708"/>
    <s v="Praise: It's what we do"/>
    <s v="A debut album for the New Gate Church's praise team; making a cd filled with original songs from a team of misfits with 1 goal in mind"/>
    <x v="39"/>
    <x v="117"/>
    <x v="2"/>
    <s v="US"/>
    <s v="USD"/>
    <n v="1462135706"/>
    <n v="1458679706"/>
    <b v="0"/>
    <n v="0"/>
    <b v="0"/>
    <s v="music/faith"/>
    <n v="0"/>
    <x v="4"/>
    <x v="28"/>
    <x v="1708"/>
    <x v="2"/>
  </r>
  <r>
    <n v="1709"/>
    <s v="Psalms"/>
    <s v="A project to set psalms to music. The psalms are taken from the English Standard Version (ESV) of the Bible."/>
    <x v="257"/>
    <x v="1079"/>
    <x v="2"/>
    <s v="US"/>
    <s v="USD"/>
    <n v="1409513940"/>
    <n v="1405949514"/>
    <b v="0"/>
    <n v="4"/>
    <b v="0"/>
    <s v="music/faith"/>
    <n v="2125"/>
    <x v="4"/>
    <x v="28"/>
    <x v="1709"/>
    <x v="3"/>
  </r>
  <r>
    <n v="1710"/>
    <s v="Producing a live album of our upcoming Europe tour"/>
    <s v="We want to create a gospel live album which has never been produced before."/>
    <x v="10"/>
    <x v="1172"/>
    <x v="2"/>
    <s v="DE"/>
    <s v="EUR"/>
    <n v="1453122000"/>
    <n v="1449151888"/>
    <b v="0"/>
    <n v="1"/>
    <b v="0"/>
    <s v="music/faith"/>
    <n v="3400"/>
    <x v="4"/>
    <x v="28"/>
    <x v="1710"/>
    <x v="0"/>
  </r>
  <r>
    <n v="1711"/>
    <s v="Redemption - Debut Multi-cultural Worship Album"/>
    <s v="&quot;Redemption&quot; is a multi-cultural worship album aimed at giving you an 'around-the-world' experience of Jesus-focused worship."/>
    <x v="3"/>
    <x v="1121"/>
    <x v="2"/>
    <s v="US"/>
    <s v="USD"/>
    <n v="1409585434"/>
    <n v="1406907034"/>
    <b v="0"/>
    <n v="2"/>
    <b v="0"/>
    <s v="music/faith"/>
    <n v="52500"/>
    <x v="4"/>
    <x v="28"/>
    <x v="1711"/>
    <x v="3"/>
  </r>
  <r>
    <n v="1712"/>
    <s v="Midwest Cowboy Ministries"/>
    <s v="Recording/equipment for MCM - a team of musicians who will help your local musicians to hold your own Cowboy Church with Gospel Music"/>
    <x v="10"/>
    <x v="117"/>
    <x v="2"/>
    <s v="US"/>
    <s v="USD"/>
    <n v="1435701353"/>
    <n v="1430517353"/>
    <b v="0"/>
    <n v="0"/>
    <b v="0"/>
    <s v="music/faith"/>
    <n v="0"/>
    <x v="4"/>
    <x v="28"/>
    <x v="1712"/>
    <x v="0"/>
  </r>
  <r>
    <n v="1713"/>
    <s v="&quot;UNCOVERED ME&quot;"/>
    <s v="This music project is a compilation to my up-coming book UNCOVERED ME, I need your support to help me go to New York and complete it."/>
    <x v="9"/>
    <x v="155"/>
    <x v="2"/>
    <s v="US"/>
    <s v="USD"/>
    <n v="1412536412"/>
    <n v="1409944412"/>
    <b v="0"/>
    <n v="1"/>
    <b v="0"/>
    <s v="music/faith"/>
    <n v="5000"/>
    <x v="4"/>
    <x v="28"/>
    <x v="1713"/>
    <x v="3"/>
  </r>
  <r>
    <n v="1714"/>
    <s v="Positive music. Zachary Freedoms NEW album, campaign."/>
    <s v="Change the world. Music should be more fun, positive, and compassionate. What goes into your ears is important- same for your kids."/>
    <x v="31"/>
    <x v="1173"/>
    <x v="2"/>
    <s v="US"/>
    <s v="USD"/>
    <n v="1430517761"/>
    <n v="1427925761"/>
    <b v="0"/>
    <n v="17"/>
    <b v="0"/>
    <s v="music/faith"/>
    <n v="11570.5882"/>
    <x v="4"/>
    <x v="28"/>
    <x v="1714"/>
    <x v="0"/>
  </r>
  <r>
    <n v="1715"/>
    <s v="The Heart of a P.K."/>
    <s v="Kimberly Stokes the daughter of Elder Baby Stokes Jr, of Bibleway C.O.G.I.C, is currently working on a EP. She is sharing her heart"/>
    <x v="10"/>
    <x v="143"/>
    <x v="2"/>
    <s v="US"/>
    <s v="USD"/>
    <n v="1427772120"/>
    <n v="1425186785"/>
    <b v="0"/>
    <n v="2"/>
    <b v="0"/>
    <s v="music/faith"/>
    <n v="550"/>
    <x v="4"/>
    <x v="28"/>
    <x v="1715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x v="13"/>
    <x v="403"/>
    <x v="2"/>
    <s v="US"/>
    <s v="USD"/>
    <n v="1481295099"/>
    <n v="1477835499"/>
    <b v="0"/>
    <n v="3"/>
    <b v="0"/>
    <s v="music/faith"/>
    <n v="5000"/>
    <x v="4"/>
    <x v="28"/>
    <x v="1716"/>
    <x v="2"/>
  </r>
  <r>
    <n v="1717"/>
    <s v="Shift Records A New EP!"/>
    <s v="Our first record created to reach, inspire, and ultimately express the love of Jesus to our generation."/>
    <x v="282"/>
    <x v="1174"/>
    <x v="2"/>
    <s v="US"/>
    <s v="USD"/>
    <n v="1461211200"/>
    <n v="1459467238"/>
    <b v="0"/>
    <n v="41"/>
    <b v="0"/>
    <s v="music/faith"/>
    <n v="3402.4389999999999"/>
    <x v="4"/>
    <x v="28"/>
    <x v="1717"/>
    <x v="2"/>
  </r>
  <r>
    <n v="1718"/>
    <s v="The Prodigal Son"/>
    <s v="A melody for the galaxy."/>
    <x v="19"/>
    <x v="735"/>
    <x v="2"/>
    <s v="US"/>
    <s v="USD"/>
    <n v="1463201940"/>
    <n v="1459435149"/>
    <b v="0"/>
    <n v="2"/>
    <b v="0"/>
    <s v="music/faith"/>
    <n v="3750"/>
    <x v="4"/>
    <x v="28"/>
    <x v="1718"/>
    <x v="2"/>
  </r>
  <r>
    <n v="1719"/>
    <s v="Messiah's Call &quot;He'll Do It Today&quot; 2014"/>
    <s v="Building the foundation for a great work! Join us on our journey to bring a fresh approach to ministry through song and testimony!"/>
    <x v="23"/>
    <x v="428"/>
    <x v="2"/>
    <s v="US"/>
    <s v="USD"/>
    <n v="1410958191"/>
    <n v="1408366191"/>
    <b v="0"/>
    <n v="3"/>
    <b v="0"/>
    <s v="music/faith"/>
    <n v="1166.6667"/>
    <x v="4"/>
    <x v="28"/>
    <x v="1719"/>
    <x v="3"/>
  </r>
  <r>
    <n v="1720"/>
    <s v="Justin &amp; Elly Heckel DEBUT ALBUM!"/>
    <s v="Justin and Elly Heckel just finished recording their Debut Album and need your help to release it to the rest of the World!"/>
    <x v="23"/>
    <x v="1175"/>
    <x v="2"/>
    <s v="US"/>
    <s v="USD"/>
    <n v="1415562471"/>
    <n v="1412966871"/>
    <b v="0"/>
    <n v="8"/>
    <b v="0"/>
    <s v="music/faith"/>
    <n v="2812.5"/>
    <x v="4"/>
    <x v="28"/>
    <x v="1720"/>
    <x v="3"/>
  </r>
  <r>
    <n v="1721"/>
    <s v="&quot;HEAVEN'S CALLING&quot;"/>
    <s v="Heavens calling is an album for people all over the world in need of a healing for the soul, positive mindset and total prosperity"/>
    <x v="10"/>
    <x v="117"/>
    <x v="2"/>
    <s v="US"/>
    <s v="USD"/>
    <n v="1449831863"/>
    <n v="1447239863"/>
    <b v="0"/>
    <n v="0"/>
    <b v="0"/>
    <s v="music/faith"/>
    <n v="0"/>
    <x v="4"/>
    <x v="28"/>
    <x v="1721"/>
    <x v="0"/>
  </r>
  <r>
    <n v="1722"/>
    <s v="Preserving the DC Gospel Stars"/>
    <s v="I am raising money to leave a legacy for the DC Gospel Stars and preserve this art form for music lovers of this style."/>
    <x v="283"/>
    <x v="116"/>
    <x v="2"/>
    <s v="US"/>
    <s v="USD"/>
    <n v="1459642200"/>
    <n v="1456441429"/>
    <b v="0"/>
    <n v="1"/>
    <b v="0"/>
    <s v="music/faith"/>
    <n v="100"/>
    <x v="4"/>
    <x v="28"/>
    <x v="1722"/>
    <x v="2"/>
  </r>
  <r>
    <n v="1723"/>
    <s v="Straighter Road Album Fundraiser"/>
    <s v="We are a vocal group from the Northwest looking to create a gospel, jazz, a cappella ablum and would love the support of music lovers."/>
    <x v="3"/>
    <x v="1084"/>
    <x v="2"/>
    <s v="US"/>
    <s v="USD"/>
    <n v="1435730400"/>
    <n v="1430855315"/>
    <b v="0"/>
    <n v="3"/>
    <b v="0"/>
    <s v="music/faith"/>
    <n v="21666.666700000002"/>
    <x v="4"/>
    <x v="28"/>
    <x v="1723"/>
    <x v="0"/>
  </r>
  <r>
    <n v="1724"/>
    <s v="Die Another Day 1st CD (Christian Rock)"/>
    <s v="We are just some guys who Love the Lord and want to share our personal experiences of what GOD has done for us through our music."/>
    <x v="12"/>
    <x v="428"/>
    <x v="2"/>
    <s v="US"/>
    <s v="USD"/>
    <n v="1414707762"/>
    <n v="1412115762"/>
    <b v="0"/>
    <n v="4"/>
    <b v="0"/>
    <s v="music/faith"/>
    <n v="875"/>
    <x v="4"/>
    <x v="28"/>
    <x v="1724"/>
    <x v="3"/>
  </r>
  <r>
    <n v="1725"/>
    <s v="Unveiled Debut Album"/>
    <s v="Christian band signed to VECA Records to release their debut album in Spring 2015.  This ministry is relying on faith-based donations."/>
    <x v="62"/>
    <x v="145"/>
    <x v="2"/>
    <s v="US"/>
    <s v="USD"/>
    <n v="1408922049"/>
    <n v="1406330049"/>
    <b v="0"/>
    <n v="9"/>
    <b v="0"/>
    <s v="music/faith"/>
    <n v="6222.2222000000002"/>
    <x v="4"/>
    <x v="28"/>
    <x v="1725"/>
    <x v="3"/>
  </r>
  <r>
    <n v="1726"/>
    <s v="&quot;Every Day&quot; CD by Amanda Joy Hall"/>
    <s v="Amanda Joy Hall's sophomore album, &quot;Every Day&quot;. Release expected July 2014"/>
    <x v="115"/>
    <x v="1176"/>
    <x v="2"/>
    <s v="US"/>
    <s v="USD"/>
    <n v="1403906664"/>
    <n v="1401401064"/>
    <b v="0"/>
    <n v="16"/>
    <b v="0"/>
    <s v="music/faith"/>
    <n v="13725"/>
    <x v="4"/>
    <x v="28"/>
    <x v="1726"/>
    <x v="3"/>
  </r>
  <r>
    <n v="1727"/>
    <s v="New album - Prophetic guitar soundscapes, Volume 2"/>
    <s v="Please help fund my second Prophetic Guitar album. Be a part of a pioneering and groundbreaking sound released from Heaven."/>
    <x v="9"/>
    <x v="116"/>
    <x v="2"/>
    <s v="GB"/>
    <s v="GBP"/>
    <n v="1428231600"/>
    <n v="1423520177"/>
    <b v="0"/>
    <n v="1"/>
    <b v="0"/>
    <s v="music/faith"/>
    <n v="100"/>
    <x v="4"/>
    <x v="28"/>
    <x v="1727"/>
    <x v="0"/>
  </r>
  <r>
    <n v="1728"/>
    <s v="With His Presence"/>
    <s v="Be in God's presence through instrumental covers of hymns. Help me build a home studio to freely distribute this album."/>
    <x v="21"/>
    <x v="1177"/>
    <x v="2"/>
    <s v="US"/>
    <s v="USD"/>
    <n v="1445439674"/>
    <n v="1442847674"/>
    <b v="0"/>
    <n v="7"/>
    <b v="0"/>
    <s v="music/faith"/>
    <n v="12214.2857"/>
    <x v="4"/>
    <x v="28"/>
    <x v="1728"/>
    <x v="0"/>
  </r>
  <r>
    <n v="1729"/>
    <s v="Message from Beyond - A Gospel Music Project"/>
    <s v="A few years back, I was inspired to write some songs, turned out the messages are real but a little scary, I need help to produce."/>
    <x v="3"/>
    <x v="117"/>
    <x v="2"/>
    <s v="US"/>
    <s v="USD"/>
    <n v="1465521306"/>
    <n v="1460337306"/>
    <b v="0"/>
    <n v="0"/>
    <b v="0"/>
    <s v="music/faith"/>
    <n v="0"/>
    <x v="4"/>
    <x v="28"/>
    <x v="1729"/>
    <x v="2"/>
  </r>
  <r>
    <n v="1730"/>
    <s v="Triumph Over Trials/ Hope Through the Hurt"/>
    <s v="Hello, I am raising money to fund my first solo Album.  This project is my testimony that God is truly our shelter in the storm."/>
    <x v="9"/>
    <x v="117"/>
    <x v="2"/>
    <s v="US"/>
    <s v="USD"/>
    <n v="1445738783"/>
    <n v="1443146783"/>
    <b v="0"/>
    <n v="0"/>
    <b v="0"/>
    <s v="music/faith"/>
    <n v="0"/>
    <x v="4"/>
    <x v="28"/>
    <x v="1730"/>
    <x v="0"/>
  </r>
  <r>
    <n v="1731"/>
    <s v="Sam Cox Band First Christian Tour"/>
    <s v="We are a Christin Worship band looking to midwest tour. God Bless!"/>
    <x v="28"/>
    <x v="117"/>
    <x v="2"/>
    <s v="US"/>
    <s v="USD"/>
    <n v="1434034800"/>
    <n v="1432849552"/>
    <b v="0"/>
    <n v="0"/>
    <b v="0"/>
    <s v="music/faith"/>
    <n v="0"/>
    <x v="4"/>
    <x v="28"/>
    <x v="1731"/>
    <x v="0"/>
  </r>
  <r>
    <n v="1732"/>
    <s v="Christian Lifestyle Multicultural Expo"/>
    <s v="This event will be free to the public with approximately 20 Christian vocalist and choirs from several genres. Rock,Blue Grass,Hip Hop."/>
    <x v="23"/>
    <x v="117"/>
    <x v="2"/>
    <s v="US"/>
    <s v="USD"/>
    <n v="1452920400"/>
    <n v="1447777481"/>
    <b v="0"/>
    <n v="0"/>
    <b v="0"/>
    <s v="music/faith"/>
    <n v="0"/>
    <x v="4"/>
    <x v="28"/>
    <x v="1732"/>
    <x v="0"/>
  </r>
  <r>
    <n v="1733"/>
    <s v="What Faith Is EP/Album"/>
    <s v="I am trying to share the music I am blessed to have written. https://www.johncox4.com or https://reverbnation.com/johncox4"/>
    <x v="3"/>
    <x v="117"/>
    <x v="2"/>
    <s v="US"/>
    <s v="USD"/>
    <n v="1473802200"/>
    <n v="1472746374"/>
    <b v="0"/>
    <n v="0"/>
    <b v="0"/>
    <s v="music/faith"/>
    <n v="0"/>
    <x v="4"/>
    <x v="28"/>
    <x v="1733"/>
    <x v="2"/>
  </r>
  <r>
    <n v="1734"/>
    <s v="Street Prophet Los CD and new book"/>
    <s v="This is a double venture project. I have finished a new manuscript and currently working on creating a Christian rap CD."/>
    <x v="37"/>
    <x v="116"/>
    <x v="2"/>
    <s v="US"/>
    <s v="USD"/>
    <n v="1431046356"/>
    <n v="1428454356"/>
    <b v="0"/>
    <n v="1"/>
    <b v="0"/>
    <s v="music/faith"/>
    <n v="100"/>
    <x v="4"/>
    <x v="28"/>
    <x v="1734"/>
    <x v="0"/>
  </r>
  <r>
    <n v="1735"/>
    <s v="Leo's RainSong Artist program"/>
    <s v="RainSong is letting my buy a discounted guitar. I will use this to offer my talents to the ministry programs I'm a part of."/>
    <x v="28"/>
    <x v="178"/>
    <x v="2"/>
    <s v="US"/>
    <s v="USD"/>
    <n v="1470598345"/>
    <n v="1468006345"/>
    <b v="0"/>
    <n v="2"/>
    <b v="0"/>
    <s v="music/faith"/>
    <n v="5500"/>
    <x v="4"/>
    <x v="28"/>
    <x v="1735"/>
    <x v="2"/>
  </r>
  <r>
    <n v="1736"/>
    <s v="In His Presence"/>
    <s v="A unique meditative album reflecting on the life of Christ, inviting Him into your presence"/>
    <x v="9"/>
    <x v="1178"/>
    <x v="2"/>
    <s v="US"/>
    <s v="USD"/>
    <n v="1447018833"/>
    <n v="1444423233"/>
    <b v="0"/>
    <n v="1"/>
    <b v="0"/>
    <s v="music/faith"/>
    <n v="2200"/>
    <x v="4"/>
    <x v="28"/>
    <x v="1736"/>
    <x v="0"/>
  </r>
  <r>
    <n v="1737"/>
    <s v="Healing"/>
    <s v="An instrumental project in which all songs are incorporated around the healing power of our God. Used for times of prayer &amp; devotion"/>
    <x v="23"/>
    <x v="447"/>
    <x v="2"/>
    <s v="US"/>
    <s v="USD"/>
    <n v="1437432392"/>
    <n v="1434840392"/>
    <b v="0"/>
    <n v="15"/>
    <b v="0"/>
    <s v="music/faith"/>
    <n v="5666.6666999999998"/>
    <x v="4"/>
    <x v="28"/>
    <x v="1737"/>
    <x v="0"/>
  </r>
  <r>
    <n v="1738"/>
    <s v="The Flashing Lights"/>
    <s v="Music that inspires and gives hope for overcoming and change. And it is good music."/>
    <x v="10"/>
    <x v="170"/>
    <x v="2"/>
    <s v="US"/>
    <s v="USD"/>
    <n v="1412283542"/>
    <n v="1409691542"/>
    <b v="0"/>
    <n v="1"/>
    <b v="0"/>
    <s v="music/faith"/>
    <n v="2000"/>
    <x v="4"/>
    <x v="28"/>
    <x v="1738"/>
    <x v="3"/>
  </r>
  <r>
    <n v="1739"/>
    <s v="SWEET LOVE - a Lovely Christian WEDDING SONG Happy Marriage"/>
    <s v="HELP US RECORD -- SWEET LOVE -- Listen to this sped up ROUGH version and be sure and check out the unique REWARDS ---"/>
    <x v="28"/>
    <x v="116"/>
    <x v="2"/>
    <s v="US"/>
    <s v="USD"/>
    <n v="1462391932"/>
    <n v="1457297932"/>
    <b v="0"/>
    <n v="1"/>
    <b v="0"/>
    <s v="music/faith"/>
    <n v="100"/>
    <x v="4"/>
    <x v="28"/>
    <x v="1739"/>
    <x v="2"/>
  </r>
  <r>
    <n v="1740"/>
    <s v="Recording Studio Time"/>
    <s v="I recently recorded a new single. With your help I can return to the studio. Would you like to be part of my next worship project?"/>
    <x v="9"/>
    <x v="117"/>
    <x v="2"/>
    <s v="US"/>
    <s v="USD"/>
    <n v="1437075422"/>
    <n v="1434483422"/>
    <b v="0"/>
    <n v="0"/>
    <b v="0"/>
    <s v="music/faith"/>
    <n v="0"/>
    <x v="4"/>
    <x v="28"/>
    <x v="1740"/>
    <x v="0"/>
  </r>
  <r>
    <n v="1741"/>
    <s v="Caught off Guard"/>
    <s v="A photo journal documenting my experiences and travels across New Zealand"/>
    <x v="38"/>
    <x v="414"/>
    <x v="0"/>
    <s v="GB"/>
    <s v="GBP"/>
    <n v="1433948671"/>
    <n v="1430060671"/>
    <b v="0"/>
    <n v="52"/>
    <b v="1"/>
    <s v="photography/photobooks"/>
    <n v="2557.6923000000002"/>
    <x v="8"/>
    <x v="20"/>
    <x v="174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x v="13"/>
    <x v="1179"/>
    <x v="0"/>
    <s v="US"/>
    <s v="USD"/>
    <n v="1483822800"/>
    <n v="1481058170"/>
    <b v="0"/>
    <n v="34"/>
    <b v="1"/>
    <s v="photography/photobooks"/>
    <n v="6397.0587999999998"/>
    <x v="8"/>
    <x v="20"/>
    <x v="1742"/>
    <x v="2"/>
  </r>
  <r>
    <n v="1743"/>
    <s v="The Fringes Project: Photobook of a Dying Language"/>
    <s v="Visual documentation of the endangered IÃ±upiat language, captured in the form of a printed photography book."/>
    <x v="12"/>
    <x v="11"/>
    <x v="0"/>
    <s v="US"/>
    <s v="USD"/>
    <n v="1472270340"/>
    <n v="1470348775"/>
    <b v="0"/>
    <n v="67"/>
    <b v="1"/>
    <s v="photography/photobooks"/>
    <n v="8992.5373"/>
    <x v="8"/>
    <x v="20"/>
    <x v="1743"/>
    <x v="2"/>
  </r>
  <r>
    <n v="1744"/>
    <s v="Water World"/>
    <s v="This book is the embodiment of my passion for water &amp; photography, which I hope will inspire you to pick up your camera and explore."/>
    <x v="62"/>
    <x v="1180"/>
    <x v="0"/>
    <s v="GB"/>
    <s v="GBP"/>
    <n v="1425821477"/>
    <n v="1421937077"/>
    <b v="0"/>
    <n v="70"/>
    <b v="1"/>
    <s v="photography/photobooks"/>
    <n v="9307.1429000000007"/>
    <x v="8"/>
    <x v="20"/>
    <x v="1744"/>
    <x v="0"/>
  </r>
  <r>
    <n v="1745"/>
    <s v="Things I do in Detroit - A Guidebook by The Nain Rouge"/>
    <s v="A Guidebook to the Coolest Places and Things About Detroit by The Nain Rouge, or Red Gnome, Detroit's oldest and coolest resident."/>
    <x v="39"/>
    <x v="1181"/>
    <x v="0"/>
    <s v="US"/>
    <s v="USD"/>
    <n v="1482372000"/>
    <n v="1479276838"/>
    <b v="0"/>
    <n v="89"/>
    <b v="1"/>
    <s v="photography/photobooks"/>
    <n v="8967.4156999999996"/>
    <x v="8"/>
    <x v="20"/>
    <x v="1745"/>
    <x v="2"/>
  </r>
  <r>
    <n v="1746"/>
    <s v="Edge â€¢ France | Witnessing Those Unseen"/>
    <s v="Photo-documenting the refugees of France. Witnessing their humanity. Exploring the common threads of what it means to live at the Edge."/>
    <x v="36"/>
    <x v="1182"/>
    <x v="0"/>
    <s v="US"/>
    <s v="USD"/>
    <n v="1479952800"/>
    <n v="1477368867"/>
    <b v="0"/>
    <n v="107"/>
    <b v="1"/>
    <s v="photography/photobooks"/>
    <n v="20761.682199999999"/>
    <x v="8"/>
    <x v="20"/>
    <x v="1746"/>
    <x v="2"/>
  </r>
  <r>
    <n v="1747"/>
    <s v="'Tulip, my mother's favourite flower' - A Photo Book."/>
    <s v="A beautiful, limited edition, photobook about the story of the last year of my mother's life, to be published by Dewi Lewis."/>
    <x v="7"/>
    <x v="1183"/>
    <x v="0"/>
    <s v="GB"/>
    <s v="GBP"/>
    <n v="1447426800"/>
    <n v="1444904830"/>
    <b v="0"/>
    <n v="159"/>
    <b v="1"/>
    <s v="photography/photobooks"/>
    <n v="5940.8805000000002"/>
    <x v="8"/>
    <x v="20"/>
    <x v="1747"/>
    <x v="0"/>
  </r>
  <r>
    <n v="1748"/>
    <s v="So It Is: Vancouver"/>
    <s v="Telling the story of the city through remarkable people who live in Vancouver today."/>
    <x v="63"/>
    <x v="1184"/>
    <x v="0"/>
    <s v="CA"/>
    <s v="CAD"/>
    <n v="1441234143"/>
    <n v="1438642143"/>
    <b v="0"/>
    <n v="181"/>
    <b v="1"/>
    <s v="photography/photobooks"/>
    <n v="35897.2376"/>
    <x v="8"/>
    <x v="20"/>
    <x v="1748"/>
    <x v="0"/>
  </r>
  <r>
    <n v="1749"/>
    <s v="E FOTOGRAFESCHE RECKBLECK - 367 DEEG AM AUSLAND ASAZ"/>
    <s v="Help me fund the production run of my first book by local Photographer Sandro Ortolani."/>
    <x v="284"/>
    <x v="1185"/>
    <x v="0"/>
    <s v="LU"/>
    <s v="EUR"/>
    <n v="1488394800"/>
    <n v="1485213921"/>
    <b v="0"/>
    <n v="131"/>
    <b v="1"/>
    <s v="photography/photobooks"/>
    <n v="9473.6641"/>
    <x v="8"/>
    <x v="20"/>
    <x v="1749"/>
    <x v="1"/>
  </r>
  <r>
    <n v="1750"/>
    <s v="Love Wins- A Powerful Book of LGBTQ Love Stories"/>
    <s v="A book of portraits and histories making LGBT (Lesbian, Gay, Transgender, Bisexual) loving relationships visible, normal, and accepted."/>
    <x v="10"/>
    <x v="1186"/>
    <x v="0"/>
    <s v="US"/>
    <s v="USD"/>
    <n v="1461096304"/>
    <n v="1458936304"/>
    <b v="0"/>
    <n v="125"/>
    <b v="1"/>
    <s v="photography/photobooks"/>
    <n v="8064.8"/>
    <x v="8"/>
    <x v="20"/>
    <x v="1750"/>
    <x v="2"/>
  </r>
  <r>
    <n v="1751"/>
    <s v="Daily Bread: Stories from Rural Greece"/>
    <s v="Photographs and stories culled from 10 years of road trips through rural Greece"/>
    <x v="3"/>
    <x v="1187"/>
    <x v="0"/>
    <s v="US"/>
    <s v="USD"/>
    <n v="1426787123"/>
    <n v="1424198723"/>
    <b v="0"/>
    <n v="61"/>
    <b v="1"/>
    <s v="photography/photobooks"/>
    <n v="16868.852500000001"/>
    <x v="8"/>
    <x v="20"/>
    <x v="1751"/>
    <x v="0"/>
  </r>
  <r>
    <n v="1752"/>
    <s v="Adfectus Book"/>
    <s v="A little book of calm, in picture form, that will soothe the soul and un-furrow the brow."/>
    <x v="38"/>
    <x v="1188"/>
    <x v="0"/>
    <s v="GB"/>
    <s v="GBP"/>
    <n v="1476425082"/>
    <n v="1473833082"/>
    <b v="0"/>
    <n v="90"/>
    <b v="1"/>
    <s v="photography/photobooks"/>
    <n v="3468.8888999999999"/>
    <x v="8"/>
    <x v="20"/>
    <x v="1752"/>
    <x v="2"/>
  </r>
  <r>
    <n v="1753"/>
    <s v="The Hero-In Me // Heroinmaleren - en mÃ¥de at leve pÃ¥"/>
    <s v="A friend or fiend? To me he is both, this is his story - in his words, out of his mind, in my photos and straight in to your hearts!"/>
    <x v="36"/>
    <x v="1189"/>
    <x v="0"/>
    <s v="DK"/>
    <s v="DKK"/>
    <n v="1458579568"/>
    <n v="1455991168"/>
    <b v="0"/>
    <n v="35"/>
    <b v="1"/>
    <s v="photography/photobooks"/>
    <n v="46285.7143"/>
    <x v="8"/>
    <x v="20"/>
    <x v="1753"/>
    <x v="2"/>
  </r>
  <r>
    <n v="1754"/>
    <s v="OFFICIAL OTTAWA (an unofficial portrait)"/>
    <s v="A photography publication that looks behind the myths, clichÃ©s and fairytales that surround Ottawa, the capital of Canada."/>
    <x v="0"/>
    <x v="1190"/>
    <x v="0"/>
    <s v="CA"/>
    <s v="CAD"/>
    <n v="1428091353"/>
    <n v="1425502953"/>
    <b v="0"/>
    <n v="90"/>
    <b v="1"/>
    <s v="photography/photobooks"/>
    <n v="10438.8889"/>
    <x v="8"/>
    <x v="20"/>
    <x v="1754"/>
    <x v="0"/>
  </r>
  <r>
    <n v="1755"/>
    <s v="Just One Block: The Extraordinary Journey Around The Block"/>
    <s v="For about a year I've been taking pictures while walking around the block with my dog. Want to publish a ebook of what I captured."/>
    <x v="251"/>
    <x v="134"/>
    <x v="0"/>
    <s v="US"/>
    <s v="USD"/>
    <n v="1444071361"/>
    <n v="1441479361"/>
    <b v="0"/>
    <n v="4"/>
    <b v="1"/>
    <s v="photography/photobooks"/>
    <n v="750"/>
    <x v="8"/>
    <x v="20"/>
    <x v="1755"/>
    <x v="0"/>
  </r>
  <r>
    <n v="1756"/>
    <s v="214: A Photobook of Dallas Hip Hop"/>
    <s v="214 is a photobook about the local hip hop culture in Dallas, Texas between 2012 and 2014 by photographer, Mariah Tyler."/>
    <x v="62"/>
    <x v="1191"/>
    <x v="0"/>
    <s v="US"/>
    <s v="USD"/>
    <n v="1472443269"/>
    <n v="1468987269"/>
    <b v="0"/>
    <n v="120"/>
    <b v="1"/>
    <s v="photography/photobooks"/>
    <n v="4713"/>
    <x v="8"/>
    <x v="20"/>
    <x v="1756"/>
    <x v="2"/>
  </r>
  <r>
    <n v="1757"/>
    <s v="The Resurgence of Femininity Photo Thesis"/>
    <s v="I want to create a self published photo art book on the topic of the resurgence of femininity."/>
    <x v="10"/>
    <x v="1192"/>
    <x v="0"/>
    <s v="US"/>
    <s v="USD"/>
    <n v="1485631740"/>
    <n v="1483041083"/>
    <b v="0"/>
    <n v="14"/>
    <b v="1"/>
    <s v="photography/photobooks"/>
    <n v="41428.571400000001"/>
    <x v="8"/>
    <x v="20"/>
    <x v="1757"/>
    <x v="2"/>
  </r>
  <r>
    <n v="1758"/>
    <s v="Yashica TLR Cameras History -Playing Cards"/>
    <s v="Yashica TLRs (Twin Lens Reflex) history cards are a cool way to present Yashica TLR collections in a fun way: by playing cards. Enjoy!"/>
    <x v="28"/>
    <x v="1193"/>
    <x v="0"/>
    <s v="US"/>
    <s v="USD"/>
    <n v="1468536992"/>
    <n v="1463352992"/>
    <b v="0"/>
    <n v="27"/>
    <b v="1"/>
    <s v="photography/photobooks"/>
    <n v="4248.1481000000003"/>
    <x v="8"/>
    <x v="20"/>
    <x v="1758"/>
    <x v="2"/>
  </r>
  <r>
    <n v="1759"/>
    <s v="Death Valley"/>
    <s v="Death Valley will be the first photo book of Andi State"/>
    <x v="10"/>
    <x v="1194"/>
    <x v="0"/>
    <s v="US"/>
    <s v="USD"/>
    <n v="1427309629"/>
    <n v="1425585229"/>
    <b v="0"/>
    <n v="49"/>
    <b v="1"/>
    <s v="photography/photobooks"/>
    <n v="10877.550999999999"/>
    <x v="8"/>
    <x v="20"/>
    <x v="1759"/>
    <x v="0"/>
  </r>
  <r>
    <n v="1760"/>
    <s v="Portraits by Aris Jerome"/>
    <s v="Thank you all so much for your pledges! We reached the goal! To continue supporting or for any questions email arisjerome@gmail.com"/>
    <x v="10"/>
    <x v="1195"/>
    <x v="0"/>
    <s v="US"/>
    <s v="USD"/>
    <n v="1456416513"/>
    <n v="1454688513"/>
    <b v="0"/>
    <n v="102"/>
    <b v="1"/>
    <s v="photography/photobooks"/>
    <n v="8109.8038999999999"/>
    <x v="8"/>
    <x v="20"/>
    <x v="1760"/>
    <x v="2"/>
  </r>
  <r>
    <n v="1761"/>
    <s v="I Wanted To See Boobs"/>
    <s v="A hardcover photobook telling the naked truth of a young photographers journey."/>
    <x v="213"/>
    <x v="1196"/>
    <x v="0"/>
    <s v="GB"/>
    <s v="GBP"/>
    <n v="1442065060"/>
    <n v="1437745060"/>
    <b v="0"/>
    <n v="3"/>
    <b v="1"/>
    <s v="photography/photobooks"/>
    <n v="5166.6666999999998"/>
    <x v="8"/>
    <x v="20"/>
    <x v="1761"/>
    <x v="0"/>
  </r>
  <r>
    <n v="1762"/>
    <s v="&quot;The Naked Pixel&quot; Ali Pakele"/>
    <s v="Project rewards $25 gets you 190+ digital images"/>
    <x v="213"/>
    <x v="1197"/>
    <x v="0"/>
    <s v="US"/>
    <s v="USD"/>
    <n v="1457739245"/>
    <n v="1455147245"/>
    <b v="0"/>
    <n v="25"/>
    <b v="1"/>
    <s v="photography/photobooks"/>
    <n v="3540"/>
    <x v="8"/>
    <x v="20"/>
    <x v="1762"/>
    <x v="2"/>
  </r>
  <r>
    <n v="1763"/>
    <s v="Coffee Table Girls Exclusive Art Photography Book"/>
    <s v="Hardcover photo book featuring bold, beautiful, confident models and coffee tables in outrageous juxtaposition with the backgrounds."/>
    <x v="14"/>
    <x v="1198"/>
    <x v="0"/>
    <s v="US"/>
    <s v="USD"/>
    <n v="1477255840"/>
    <n v="1474663840"/>
    <b v="0"/>
    <n v="118"/>
    <b v="1"/>
    <s v="photography/photobooks"/>
    <n v="10363.559300000001"/>
    <x v="8"/>
    <x v="20"/>
    <x v="1763"/>
    <x v="2"/>
  </r>
  <r>
    <n v="1764"/>
    <s v="Blood, Sweat &amp; Tears - Photobook"/>
    <s v="Individual sportspeople are masters of their own destiny. This book is a gritty behind the scenes look at boxers striving for success"/>
    <x v="34"/>
    <x v="1199"/>
    <x v="2"/>
    <s v="GB"/>
    <s v="GBP"/>
    <n v="1407065979"/>
    <n v="1404560379"/>
    <b v="1"/>
    <n v="39"/>
    <b v="0"/>
    <s v="photography/photobooks"/>
    <n v="5528.2051000000001"/>
    <x v="8"/>
    <x v="20"/>
    <x v="1764"/>
    <x v="3"/>
  </r>
  <r>
    <n v="1765"/>
    <s v="Oklahoma, The Way I See It; The Book"/>
    <s v="Everyday I meet new people and everyday I learn a new story. These are the most popular of those stories from the first year of OTWISI."/>
    <x v="78"/>
    <x v="1200"/>
    <x v="2"/>
    <s v="US"/>
    <s v="USD"/>
    <n v="1407972712"/>
    <n v="1405380712"/>
    <b v="1"/>
    <n v="103"/>
    <b v="0"/>
    <s v="photography/photobooks"/>
    <n v="7216.9709000000003"/>
    <x v="8"/>
    <x v="20"/>
    <x v="1765"/>
    <x v="3"/>
  </r>
  <r>
    <n v="1766"/>
    <s v="Photographic book on Melbourne's music scene"/>
    <s v="I want to create a beautiful book which documents the Melbourne music scene."/>
    <x v="15"/>
    <x v="117"/>
    <x v="2"/>
    <s v="AU"/>
    <s v="AUD"/>
    <n v="1408999088"/>
    <n v="1407184688"/>
    <b v="1"/>
    <n v="0"/>
    <b v="0"/>
    <s v="photography/photobooks"/>
    <n v="0"/>
    <x v="8"/>
    <x v="20"/>
    <x v="1766"/>
    <x v="3"/>
  </r>
  <r>
    <n v="1767"/>
    <s v="OR-GÃ“L-HO -A search for meaning during the World Cup"/>
    <s v="A photographic search for the true meaning of pride for ones country during the World Cup"/>
    <x v="10"/>
    <x v="1201"/>
    <x v="2"/>
    <s v="US"/>
    <s v="USD"/>
    <n v="1407080884"/>
    <n v="1404488884"/>
    <b v="1"/>
    <n v="39"/>
    <b v="0"/>
    <s v="photography/photobooks"/>
    <n v="5861.5384999999997"/>
    <x v="8"/>
    <x v="20"/>
    <x v="1767"/>
    <x v="3"/>
  </r>
  <r>
    <n v="1768"/>
    <s v="SWFTTR: Southwest Farm-to-Table Recipes"/>
    <s v="My goal is to create a catalog of farm-to-table recipes with stunning images from restaurants and farms in the southwest."/>
    <x v="10"/>
    <x v="1202"/>
    <x v="2"/>
    <s v="US"/>
    <s v="USD"/>
    <n v="1411824444"/>
    <n v="1406640444"/>
    <b v="1"/>
    <n v="15"/>
    <b v="0"/>
    <s v="photography/photobooks"/>
    <n v="1246.6667"/>
    <x v="8"/>
    <x v="20"/>
    <x v="1768"/>
    <x v="3"/>
  </r>
  <r>
    <n v="1769"/>
    <s v="Navajo Textile Project"/>
    <s v="To create a publication, and exhibition documenting the collection of Jamie Ross, longtime collector of Navajo Textiles"/>
    <x v="79"/>
    <x v="1203"/>
    <x v="2"/>
    <s v="US"/>
    <s v="USD"/>
    <n v="1421177959"/>
    <n v="1418585959"/>
    <b v="1"/>
    <n v="22"/>
    <b v="0"/>
    <s v="photography/photobooks"/>
    <n v="4913.6364000000003"/>
    <x v="8"/>
    <x v="20"/>
    <x v="176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x v="142"/>
    <x v="1204"/>
    <x v="2"/>
    <s v="US"/>
    <s v="USD"/>
    <n v="1413312194"/>
    <n v="1410288194"/>
    <b v="1"/>
    <n v="92"/>
    <b v="0"/>
    <s v="photography/photobooks"/>
    <n v="15050"/>
    <x v="8"/>
    <x v="20"/>
    <x v="1770"/>
    <x v="3"/>
  </r>
  <r>
    <n v="1771"/>
    <s v="&quot;Drakes Folly&quot;"/>
    <s v="Photographic book on the historic oil region of Pennsylvania where Edwin Drake drilled the well that started the modern oil industry."/>
    <x v="285"/>
    <x v="1032"/>
    <x v="2"/>
    <s v="GB"/>
    <s v="GBP"/>
    <n v="1414107040"/>
    <n v="1411515040"/>
    <b v="1"/>
    <n v="25"/>
    <b v="0"/>
    <s v="photography/photobooks"/>
    <n v="3580"/>
    <x v="8"/>
    <x v="20"/>
    <x v="1771"/>
    <x v="3"/>
  </r>
  <r>
    <n v="1772"/>
    <s v="White Mountain"/>
    <s v="A photobook and a short documentary film telling the story of Holocaust in Northwestern Lithuania"/>
    <x v="62"/>
    <x v="1205"/>
    <x v="2"/>
    <s v="GB"/>
    <s v="GBP"/>
    <n v="1404666836"/>
    <n v="1399482836"/>
    <b v="1"/>
    <n v="19"/>
    <b v="0"/>
    <s v="photography/photobooks"/>
    <n v="4515.7894999999999"/>
    <x v="8"/>
    <x v="20"/>
    <x v="1772"/>
    <x v="3"/>
  </r>
  <r>
    <n v="1773"/>
    <s v="True Faith : A Guitar Makers Promise to God by Tim Hawley"/>
    <s v="True Faith is a book about the true story of Ed Stilley and his promise to God to make instruments and give them to children for free."/>
    <x v="11"/>
    <x v="1020"/>
    <x v="2"/>
    <s v="US"/>
    <s v="USD"/>
    <n v="1421691298"/>
    <n v="1417803298"/>
    <b v="1"/>
    <n v="19"/>
    <b v="0"/>
    <s v="photography/photobooks"/>
    <n v="9878.9473999999991"/>
    <x v="8"/>
    <x v="20"/>
    <x v="1773"/>
    <x v="3"/>
  </r>
  <r>
    <n v="1774"/>
    <s v="The World Upside Down: Portraits"/>
    <s v="A photo book of the artist's present and future portraits from 2013 to 2015, including actor and human rights activist George Takei."/>
    <x v="30"/>
    <x v="1206"/>
    <x v="2"/>
    <s v="US"/>
    <s v="USD"/>
    <n v="1417273140"/>
    <n v="1413609292"/>
    <b v="1"/>
    <n v="13"/>
    <b v="0"/>
    <s v="photography/photobooks"/>
    <n v="8830.7692000000006"/>
    <x v="8"/>
    <x v="20"/>
    <x v="1774"/>
    <x v="3"/>
  </r>
  <r>
    <n v="1775"/>
    <s v="Muhammad Ali - The Comeback"/>
    <s v="Rarely seen images of Muhammad Ali in his prime as he trained in Miami Beach at the famous 5th Street Gym in the early 70s"/>
    <x v="286"/>
    <x v="1207"/>
    <x v="2"/>
    <s v="US"/>
    <s v="USD"/>
    <n v="1414193160"/>
    <n v="1410305160"/>
    <b v="1"/>
    <n v="124"/>
    <b v="0"/>
    <s v="photography/photobooks"/>
    <n v="17062.903200000001"/>
    <x v="8"/>
    <x v="20"/>
    <x v="1775"/>
    <x v="3"/>
  </r>
  <r>
    <n v="1776"/>
    <s v="Dubai: A Synthetic City - Photobook &amp; Journal"/>
    <s v="A documentation of the implications of hedonistic architectural ventures in Dubai, the fastest growing city on the planet."/>
    <x v="10"/>
    <x v="400"/>
    <x v="2"/>
    <s v="GB"/>
    <s v="GBP"/>
    <n v="1414623471"/>
    <n v="1411513071"/>
    <b v="1"/>
    <n v="4"/>
    <b v="0"/>
    <s v="photography/photobooks"/>
    <n v="8375"/>
    <x v="8"/>
    <x v="20"/>
    <x v="1776"/>
    <x v="3"/>
  </r>
  <r>
    <n v="1777"/>
    <s v="All along the Control Tower"/>
    <s v="Photobook â€˜All along the Control Towerâ€™ by Theo and Frans Barten. Photos of more than 50 disused WW2 Control Towers in the UK."/>
    <x v="225"/>
    <x v="1208"/>
    <x v="2"/>
    <s v="NL"/>
    <s v="EUR"/>
    <n v="1424421253"/>
    <n v="1421829253"/>
    <b v="1"/>
    <n v="10"/>
    <b v="0"/>
    <s v="photography/photobooks"/>
    <n v="6510"/>
    <x v="8"/>
    <x v="20"/>
    <x v="1777"/>
    <x v="0"/>
  </r>
  <r>
    <n v="1778"/>
    <s v="Portrait of Cuban Resilience: Faces and Voices of a Blockade"/>
    <s v="This book combines portraits of Cuban life and and society with quotes from a diverse group of Cubans that live in Cuba now."/>
    <x v="63"/>
    <x v="1209"/>
    <x v="2"/>
    <s v="US"/>
    <s v="USD"/>
    <n v="1427485395"/>
    <n v="1423600995"/>
    <b v="1"/>
    <n v="15"/>
    <b v="0"/>
    <s v="photography/photobooks"/>
    <n v="6633.3333000000002"/>
    <x v="8"/>
    <x v="20"/>
    <x v="1778"/>
    <x v="0"/>
  </r>
  <r>
    <n v="1779"/>
    <s v="Ozymandias : a photo book"/>
    <s v="Publication of an award-winning photographic series that explores the endless and beautiful dance between creation and destruction."/>
    <x v="34"/>
    <x v="1210"/>
    <x v="2"/>
    <s v="US"/>
    <s v="USD"/>
    <n v="1472834180"/>
    <n v="1470242180"/>
    <b v="1"/>
    <n v="38"/>
    <b v="0"/>
    <s v="photography/photobooks"/>
    <n v="10489.4737"/>
    <x v="8"/>
    <x v="20"/>
    <x v="1779"/>
    <x v="2"/>
  </r>
  <r>
    <n v="1780"/>
    <s v="Native Nation"/>
    <s v="It is time to recognize and give to the indigenus groups the credit they deserve. It is time to understand where we come from."/>
    <x v="11"/>
    <x v="1211"/>
    <x v="2"/>
    <s v="US"/>
    <s v="USD"/>
    <n v="1467469510"/>
    <n v="1462285510"/>
    <b v="1"/>
    <n v="152"/>
    <b v="0"/>
    <s v="photography/photobooks"/>
    <n v="7844.0789000000004"/>
    <x v="8"/>
    <x v="20"/>
    <x v="1780"/>
    <x v="2"/>
  </r>
  <r>
    <n v="1781"/>
    <s v="Political Views: 2016 US Presidential Election Photography"/>
    <s v="A photobook of the US presidential election from a citizen's point of view, showing the major conventions, rallies, and election day."/>
    <x v="62"/>
    <x v="1212"/>
    <x v="2"/>
    <s v="US"/>
    <s v="USD"/>
    <n v="1473950945"/>
    <n v="1471272545"/>
    <b v="1"/>
    <n v="24"/>
    <b v="0"/>
    <s v="photography/photobooks"/>
    <n v="5904.1666999999998"/>
    <x v="8"/>
    <x v="20"/>
    <x v="1781"/>
    <x v="2"/>
  </r>
  <r>
    <n v="1782"/>
    <s v="Keepers Of The Craft: Cocktails Across America. A Photobook"/>
    <s v="I am traveling across the entire USA documenting cocktail culture to publish a stunning hard cover photo book of the resulting work."/>
    <x v="19"/>
    <x v="1213"/>
    <x v="2"/>
    <s v="US"/>
    <s v="USD"/>
    <n v="1456062489"/>
    <n v="1453211289"/>
    <b v="1"/>
    <n v="76"/>
    <b v="0"/>
    <s v="photography/photobooks"/>
    <n v="7134.2105000000001"/>
    <x v="8"/>
    <x v="20"/>
    <x v="1782"/>
    <x v="2"/>
  </r>
  <r>
    <n v="1783"/>
    <s v="Hues of my Vision"/>
    <s v="My Buddy Spirit and I, Ara, camping full time camera on hand for a bit over nine years. &quot;Hue of my Vision&quot; is our Photo Book."/>
    <x v="79"/>
    <x v="1214"/>
    <x v="2"/>
    <s v="US"/>
    <s v="USD"/>
    <n v="1432248478"/>
    <n v="1429656478"/>
    <b v="1"/>
    <n v="185"/>
    <b v="0"/>
    <s v="photography/photobooks"/>
    <n v="5122.7026999999998"/>
    <x v="8"/>
    <x v="20"/>
    <x v="1783"/>
    <x v="0"/>
  </r>
  <r>
    <n v="1784"/>
    <s v="Vantage Point: Photographs of Milwaukee from on high"/>
    <s v="I want to publish my first photo book and make prints based on a series of rooftop cityscapes I took in 2014 of the city that I love."/>
    <x v="10"/>
    <x v="1215"/>
    <x v="2"/>
    <s v="US"/>
    <s v="USD"/>
    <n v="1422674700"/>
    <n v="1419954240"/>
    <b v="1"/>
    <n v="33"/>
    <b v="0"/>
    <s v="photography/photobooks"/>
    <n v="6024.2424000000001"/>
    <x v="8"/>
    <x v="20"/>
    <x v="1784"/>
    <x v="3"/>
  </r>
  <r>
    <n v="1785"/>
    <s v="Hank Bought A Bus - A photobook of our bus and adventure."/>
    <s v="A book about a school bus converted into a living space, and the adventure shared by friends on its maiden voyage."/>
    <x v="95"/>
    <x v="1216"/>
    <x v="2"/>
    <s v="US"/>
    <s v="USD"/>
    <n v="1413417600"/>
    <n v="1410750855"/>
    <b v="1"/>
    <n v="108"/>
    <b v="0"/>
    <s v="photography/photobooks"/>
    <n v="4493.5185000000001"/>
    <x v="8"/>
    <x v="20"/>
    <x v="1785"/>
    <x v="3"/>
  </r>
  <r>
    <n v="1786"/>
    <s v="Observations in 6x6"/>
    <s v="A photo book that shows a timeless trip from Portugal to Sri Lanka in a subjective point of view through an old Hasselblad objective."/>
    <x v="168"/>
    <x v="1217"/>
    <x v="2"/>
    <s v="NL"/>
    <s v="EUR"/>
    <n v="1418649177"/>
    <n v="1416057177"/>
    <b v="1"/>
    <n v="29"/>
    <b v="0"/>
    <s v="photography/photobooks"/>
    <n v="3120.6896999999999"/>
    <x v="8"/>
    <x v="20"/>
    <x v="1786"/>
    <x v="3"/>
  </r>
  <r>
    <n v="1787"/>
    <s v="Alpamayo to Yerupaja"/>
    <s v="Raising awareness to the effects of global warming through photographs of the high mountains of Peru."/>
    <x v="3"/>
    <x v="1218"/>
    <x v="2"/>
    <s v="US"/>
    <s v="USD"/>
    <n v="1428158637"/>
    <n v="1425570237"/>
    <b v="1"/>
    <n v="24"/>
    <b v="0"/>
    <s v="photography/photobooks"/>
    <n v="6387.5"/>
    <x v="8"/>
    <x v="20"/>
    <x v="1787"/>
    <x v="0"/>
  </r>
  <r>
    <n v="1788"/>
    <s v="Beyond the Pale"/>
    <s v="A photo book celebrating Goths, exploring their lives and giving an insight into what Goth is for them."/>
    <x v="62"/>
    <x v="382"/>
    <x v="2"/>
    <s v="GB"/>
    <s v="GBP"/>
    <n v="1414795542"/>
    <n v="1412203542"/>
    <b v="1"/>
    <n v="4"/>
    <b v="0"/>
    <s v="photography/photobooks"/>
    <n v="1900"/>
    <x v="8"/>
    <x v="20"/>
    <x v="1788"/>
    <x v="3"/>
  </r>
  <r>
    <n v="1789"/>
    <s v="Paintball: Beyond The Paint"/>
    <s v="I want to create a portfolio to show all the aspects of the adrenaline filled game of paintball. Focusing on tournament players"/>
    <x v="6"/>
    <x v="130"/>
    <x v="2"/>
    <s v="US"/>
    <s v="USD"/>
    <n v="1421042403"/>
    <n v="1415858403"/>
    <b v="1"/>
    <n v="4"/>
    <b v="0"/>
    <s v="photography/photobooks"/>
    <n v="1000"/>
    <x v="8"/>
    <x v="20"/>
    <x v="1789"/>
    <x v="3"/>
  </r>
  <r>
    <n v="1790"/>
    <s v="Return to Relevance: The Scott Hyde Archive"/>
    <s v="70 years of incredible photography sits patiently in old film sheet boxes, waiting for a return to relevance."/>
    <x v="287"/>
    <x v="1219"/>
    <x v="2"/>
    <s v="US"/>
    <s v="USD"/>
    <n v="1423152678"/>
    <n v="1420560678"/>
    <b v="1"/>
    <n v="15"/>
    <b v="0"/>
    <s v="photography/photobooks"/>
    <n v="10906.6667"/>
    <x v="8"/>
    <x v="20"/>
    <x v="1790"/>
    <x v="0"/>
  </r>
  <r>
    <n v="1791"/>
    <s v="disCover: Napoli"/>
    <s v="For the love of street photography and the beauty of traditional cultures in southern Italy."/>
    <x v="9"/>
    <x v="1220"/>
    <x v="2"/>
    <s v="GB"/>
    <s v="GBP"/>
    <n v="1422553565"/>
    <n v="1417369565"/>
    <b v="1"/>
    <n v="4"/>
    <b v="0"/>
    <s v="photography/photobooks"/>
    <n v="2675"/>
    <x v="8"/>
    <x v="20"/>
    <x v="1791"/>
    <x v="3"/>
  </r>
  <r>
    <n v="1792"/>
    <s v="Bensinger's: Photographs by Helaine Garren"/>
    <s v="In 1970 Helaine Garren shot a series of images at Bensingerâ€™s Pool Hall in Chicago, Illinois."/>
    <x v="31"/>
    <x v="1221"/>
    <x v="2"/>
    <s v="US"/>
    <s v="USD"/>
    <n v="1439189940"/>
    <n v="1435970682"/>
    <b v="1"/>
    <n v="139"/>
    <b v="0"/>
    <s v="photography/photobooks"/>
    <n v="10993.5252"/>
    <x v="8"/>
    <x v="20"/>
    <x v="1792"/>
    <x v="0"/>
  </r>
  <r>
    <n v="1793"/>
    <s v="Live to Learn, Learn to Fight, Fight to Live - The Karen"/>
    <s v="The beginning of a long term project to document life of the Karen ethnic group on the border of Thailand and Burma."/>
    <x v="9"/>
    <x v="130"/>
    <x v="2"/>
    <s v="AU"/>
    <s v="AUD"/>
    <n v="1417127040"/>
    <n v="1414531440"/>
    <b v="1"/>
    <n v="2"/>
    <b v="0"/>
    <s v="photography/photobooks"/>
    <n v="2000"/>
    <x v="8"/>
    <x v="20"/>
    <x v="1793"/>
    <x v="3"/>
  </r>
  <r>
    <n v="1794"/>
    <s v="Venus as Men"/>
    <s v="&quot;Venus as Menâ€ is a book about beauty of masculine nude. Is a reflection about men as a sensitive and sensual being and gender equity."/>
    <x v="7"/>
    <x v="1222"/>
    <x v="2"/>
    <s v="US"/>
    <s v="USD"/>
    <n v="1423660422"/>
    <n v="1420636422"/>
    <b v="1"/>
    <n v="18"/>
    <b v="0"/>
    <s v="photography/photobooks"/>
    <n v="5538.8888999999999"/>
    <x v="8"/>
    <x v="20"/>
    <x v="1794"/>
    <x v="0"/>
  </r>
  <r>
    <n v="1795"/>
    <s v="THE AFGHANS - A Photo Book"/>
    <s v="A photography book documenting the impact of the ISAF mission on the Afghan people of Mazar-e Sharif."/>
    <x v="89"/>
    <x v="1223"/>
    <x v="2"/>
    <s v="DE"/>
    <s v="EUR"/>
    <n v="1476460800"/>
    <n v="1473922541"/>
    <b v="1"/>
    <n v="81"/>
    <b v="0"/>
    <s v="photography/photobooks"/>
    <n v="13390.1235"/>
    <x v="8"/>
    <x v="20"/>
    <x v="1795"/>
    <x v="2"/>
  </r>
  <r>
    <n v="1796"/>
    <s v="Kenema"/>
    <s v="Kenema is a stunning portrait photography book by British Photographer, Peter Dibdin, capturing community life in Kenema, Sierra Leone."/>
    <x v="266"/>
    <x v="1224"/>
    <x v="2"/>
    <s v="GB"/>
    <s v="GBP"/>
    <n v="1469356366"/>
    <n v="1464172366"/>
    <b v="1"/>
    <n v="86"/>
    <b v="0"/>
    <s v="photography/photobooks"/>
    <n v="4872.0929999999998"/>
    <x v="8"/>
    <x v="20"/>
    <x v="1796"/>
    <x v="2"/>
  </r>
  <r>
    <n v="1797"/>
    <s v="Remnants, A Photography Book to Send to Congress"/>
    <s v="A photography book that serves as a call to action for Congress to stand up for survivors of domestic and sexual assault."/>
    <x v="3"/>
    <x v="1225"/>
    <x v="2"/>
    <s v="US"/>
    <s v="USD"/>
    <n v="1481809189"/>
    <n v="1479217189"/>
    <b v="1"/>
    <n v="140"/>
    <b v="0"/>
    <s v="photography/photobooks"/>
    <n v="4825"/>
    <x v="8"/>
    <x v="20"/>
    <x v="1797"/>
    <x v="2"/>
  </r>
  <r>
    <n v="1798"/>
    <s v="Amoung Charros and Poetry/Entre Charros y Poesias"/>
    <s v="A photographic series on Mexican cowboys that I want to have published as a fine art book that will also include cowboy poetry."/>
    <x v="194"/>
    <x v="1226"/>
    <x v="2"/>
    <s v="US"/>
    <s v="USD"/>
    <n v="1454572233"/>
    <n v="1449388233"/>
    <b v="1"/>
    <n v="37"/>
    <b v="0"/>
    <s v="photography/photobooks"/>
    <n v="5897.2973000000002"/>
    <x v="8"/>
    <x v="20"/>
    <x v="1798"/>
    <x v="0"/>
  </r>
  <r>
    <n v="1799"/>
    <s v="The UnDiscovered Image"/>
    <s v="The UnDiscovered Image, a monthly publication dedicated to photographers."/>
    <x v="23"/>
    <x v="1227"/>
    <x v="2"/>
    <s v="GB"/>
    <s v="GBP"/>
    <n v="1415740408"/>
    <n v="1414008808"/>
    <b v="1"/>
    <n v="6"/>
    <b v="0"/>
    <s v="photography/photobooks"/>
    <n v="1163.8333"/>
    <x v="8"/>
    <x v="20"/>
    <x v="1799"/>
    <x v="3"/>
  </r>
  <r>
    <n v="1800"/>
    <s v="The Sikh Project Book"/>
    <s v="Shot over 3 years in the U.K &amp; U.S, and featured in press worldwide, we need your help to back the highly anticipated Sikh Project book"/>
    <x v="288"/>
    <x v="1228"/>
    <x v="2"/>
    <s v="GB"/>
    <s v="GBP"/>
    <n v="1476109970"/>
    <n v="1473517970"/>
    <b v="1"/>
    <n v="113"/>
    <b v="0"/>
    <s v="photography/photobooks"/>
    <n v="8371.6813999999995"/>
    <x v="8"/>
    <x v="20"/>
    <x v="1800"/>
    <x v="2"/>
  </r>
  <r>
    <n v="1801"/>
    <s v="Come, Bring, Punish"/>
    <s v="Get involved in Come, Bring, Punish, a new photo book by Ewen Spencer, documenting the European Ballroom scene and the life around it"/>
    <x v="73"/>
    <x v="1229"/>
    <x v="2"/>
    <s v="GB"/>
    <s v="GBP"/>
    <n v="1450181400"/>
    <n v="1447429868"/>
    <b v="1"/>
    <n v="37"/>
    <b v="0"/>
    <s v="photography/photobooks"/>
    <n v="6364.8648999999996"/>
    <x v="8"/>
    <x v="20"/>
    <x v="1801"/>
    <x v="0"/>
  </r>
  <r>
    <n v="1802"/>
    <s v="Out Of The Dark"/>
    <s v="Inner Darkness turned into a photobook. Personal work i shot during my recovery...in Berlin."/>
    <x v="8"/>
    <x v="1230"/>
    <x v="2"/>
    <s v="DE"/>
    <s v="EUR"/>
    <n v="1435442340"/>
    <n v="1433416830"/>
    <b v="1"/>
    <n v="18"/>
    <b v="0"/>
    <s v="photography/photobooks"/>
    <n v="9427.7777999999998"/>
    <x v="8"/>
    <x v="20"/>
    <x v="1802"/>
    <x v="0"/>
  </r>
  <r>
    <n v="1803"/>
    <s v="On the Verge, the book."/>
    <s v="Photographs capture fleeting experiences, where childhood is our past and adulthood is our future. In between. On the verge."/>
    <x v="178"/>
    <x v="1231"/>
    <x v="2"/>
    <s v="US"/>
    <s v="USD"/>
    <n v="1423878182"/>
    <n v="1421199782"/>
    <b v="1"/>
    <n v="75"/>
    <b v="0"/>
    <s v="photography/photobooks"/>
    <n v="7186.6666999999998"/>
    <x v="8"/>
    <x v="20"/>
    <x v="1803"/>
    <x v="0"/>
  </r>
  <r>
    <n v="1804"/>
    <s v="No Dar Papaya:  Photographs from Colombia 2003-2013"/>
    <s v="A beautiful book of Polaroid photographs which celebrates the beauty, diversity, and distinctive character of Colombia"/>
    <x v="289"/>
    <x v="1232"/>
    <x v="2"/>
    <s v="US"/>
    <s v="USD"/>
    <n v="1447521404"/>
    <n v="1444061804"/>
    <b v="1"/>
    <n v="52"/>
    <b v="0"/>
    <s v="photography/photobooks"/>
    <n v="10484.615400000001"/>
    <x v="8"/>
    <x v="20"/>
    <x v="1804"/>
    <x v="0"/>
  </r>
  <r>
    <n v="1805"/>
    <s v="Book &quot;The Travellers&quot;"/>
    <s v="The production of the book about my long term project &quot;The Travellers&quot;, Ireland`s biggest minority group with a nomadic origin."/>
    <x v="290"/>
    <x v="1233"/>
    <x v="2"/>
    <s v="DE"/>
    <s v="EUR"/>
    <n v="1443808800"/>
    <n v="1441048658"/>
    <b v="1"/>
    <n v="122"/>
    <b v="0"/>
    <s v="photography/photobooks"/>
    <n v="6713.9344000000001"/>
    <x v="8"/>
    <x v="20"/>
    <x v="1805"/>
    <x v="0"/>
  </r>
  <r>
    <n v="1806"/>
    <s v="American Presidents Naked"/>
    <s v="Join me in publishing an amazing and unprecedented book with full frontal photopraphs of 8 American Presidents Naked"/>
    <x v="22"/>
    <x v="1234"/>
    <x v="2"/>
    <s v="GB"/>
    <s v="GBP"/>
    <n v="1412090349"/>
    <n v="1409066349"/>
    <b v="1"/>
    <n v="8"/>
    <b v="0"/>
    <s v="photography/photobooks"/>
    <n v="7387.5"/>
    <x v="8"/>
    <x v="20"/>
    <x v="1806"/>
    <x v="3"/>
  </r>
  <r>
    <n v="1807"/>
    <s v="Anywhere but Here"/>
    <s v="I want to explore alternative cultures and lifestyles in America."/>
    <x v="10"/>
    <x v="503"/>
    <x v="2"/>
    <s v="US"/>
    <s v="USD"/>
    <n v="1411868313"/>
    <n v="1409276313"/>
    <b v="1"/>
    <n v="8"/>
    <b v="0"/>
    <s v="photography/photobooks"/>
    <n v="6912.5"/>
    <x v="8"/>
    <x v="20"/>
    <x v="1807"/>
    <x v="3"/>
  </r>
  <r>
    <n v="1808"/>
    <s v="An Iranian Journey"/>
    <s v="An Iranian Journey exposes the duality of life in modern Iran where youth navigate a thicket of Islamic laws and customs to live freely"/>
    <x v="89"/>
    <x v="1235"/>
    <x v="2"/>
    <s v="US"/>
    <s v="USD"/>
    <n v="1486830030"/>
    <n v="1483806030"/>
    <b v="1"/>
    <n v="96"/>
    <b v="0"/>
    <s v="photography/photobooks"/>
    <n v="12077.0833"/>
    <x v="8"/>
    <x v="20"/>
    <x v="1808"/>
    <x v="1"/>
  </r>
  <r>
    <n v="1809"/>
    <s v="Hamilton: A Different Perspective"/>
    <s v="A stunning photo book highlighting the visual diversity of the City of Hamilton and showcasing it in a new light."/>
    <x v="8"/>
    <x v="163"/>
    <x v="2"/>
    <s v="CA"/>
    <s v="CAD"/>
    <n v="1425246439"/>
    <n v="1422222439"/>
    <b v="1"/>
    <n v="9"/>
    <b v="0"/>
    <s v="photography/photobooks"/>
    <n v="4222.2222000000002"/>
    <x v="8"/>
    <x v="20"/>
    <x v="1809"/>
    <x v="0"/>
  </r>
  <r>
    <n v="1810"/>
    <s v="Film Speed"/>
    <s v="Film Speed is a series of Zines focusing on architecture shot completely on 35 and 120mm film."/>
    <x v="52"/>
    <x v="493"/>
    <x v="2"/>
    <s v="US"/>
    <s v="USD"/>
    <n v="1408657826"/>
    <n v="1407621026"/>
    <b v="0"/>
    <n v="2"/>
    <b v="0"/>
    <s v="photography/photobooks"/>
    <n v="750"/>
    <x v="8"/>
    <x v="20"/>
    <x v="1810"/>
    <x v="3"/>
  </r>
  <r>
    <n v="1811"/>
    <s v="The Year of Sunsets"/>
    <s v="A collection of 365 color photographs of sunsets in 2014, beautifully presented in a hardcover book."/>
    <x v="214"/>
    <x v="130"/>
    <x v="2"/>
    <s v="US"/>
    <s v="USD"/>
    <n v="1414123200"/>
    <n v="1408962270"/>
    <b v="0"/>
    <n v="26"/>
    <b v="0"/>
    <s v="photography/photobooks"/>
    <n v="153.84620000000001"/>
    <x v="8"/>
    <x v="20"/>
    <x v="1811"/>
    <x v="3"/>
  </r>
  <r>
    <n v="1812"/>
    <s v="Run Rwanda: A Photo Book showcasing contemporary Rwanda"/>
    <s v="Run Rwanda - 211 miles, 100 photos:  An intimate visual documentation  of the inspiring and innovative reality of modern day Rwanda"/>
    <x v="115"/>
    <x v="1236"/>
    <x v="2"/>
    <s v="GB"/>
    <s v="GBP"/>
    <n v="1467531536"/>
    <n v="1464939536"/>
    <b v="0"/>
    <n v="23"/>
    <b v="0"/>
    <s v="photography/photobooks"/>
    <n v="3760.8696"/>
    <x v="8"/>
    <x v="20"/>
    <x v="1812"/>
    <x v="2"/>
  </r>
  <r>
    <n v="1813"/>
    <s v="Libya : The Lost Days"/>
    <s v="This project aims to document, Libyan photographic history; through both print and artisan mediums ."/>
    <x v="222"/>
    <x v="117"/>
    <x v="2"/>
    <s v="GB"/>
    <s v="GBP"/>
    <n v="1407532812"/>
    <n v="1404940812"/>
    <b v="0"/>
    <n v="0"/>
    <b v="0"/>
    <s v="photography/photobooks"/>
    <n v="0"/>
    <x v="8"/>
    <x v="20"/>
    <x v="1813"/>
    <x v="3"/>
  </r>
  <r>
    <n v="1814"/>
    <s v="My Favourite Colour Was Yellow"/>
    <s v="A self published photo book documenting the overwhelming presence of the colour pink, in young girls lives here in the UK."/>
    <x v="14"/>
    <x v="1237"/>
    <x v="2"/>
    <s v="GB"/>
    <s v="GBP"/>
    <n v="1425108736"/>
    <n v="1422516736"/>
    <b v="0"/>
    <n v="140"/>
    <b v="0"/>
    <s v="photography/photobooks"/>
    <n v="4215.7142999999996"/>
    <x v="8"/>
    <x v="20"/>
    <x v="1814"/>
    <x v="0"/>
  </r>
  <r>
    <n v="1815"/>
    <s v="Texas to Florida"/>
    <s v="Photographic roadtrip from Dallas/Ft Worth, Texas to Florida's beaches. A summer photography roadtrip project to include 5 states."/>
    <x v="9"/>
    <x v="117"/>
    <x v="2"/>
    <s v="US"/>
    <s v="USD"/>
    <n v="1435787137"/>
    <n v="1434577537"/>
    <b v="0"/>
    <n v="0"/>
    <b v="0"/>
    <s v="photography/photobooks"/>
    <n v="0"/>
    <x v="8"/>
    <x v="20"/>
    <x v="1815"/>
    <x v="0"/>
  </r>
  <r>
    <n v="1816"/>
    <s v="Moments of Passion"/>
    <s v="A unique Photographic Book Project about the Passionate Moments and Strong Emotions that lie within Karate"/>
    <x v="31"/>
    <x v="1238"/>
    <x v="2"/>
    <s v="CH"/>
    <s v="CHF"/>
    <n v="1469473200"/>
    <n v="1467061303"/>
    <b v="0"/>
    <n v="6"/>
    <b v="0"/>
    <s v="photography/photobooks"/>
    <n v="8483.3333000000002"/>
    <x v="8"/>
    <x v="20"/>
    <x v="1816"/>
    <x v="2"/>
  </r>
  <r>
    <n v="1817"/>
    <s v="Through the Lens of Jerry Gustafson"/>
    <s v="Hundreds of breathtaking rodeo photographs collected in a beautiful coffee table book."/>
    <x v="102"/>
    <x v="1239"/>
    <x v="2"/>
    <s v="US"/>
    <s v="USD"/>
    <n v="1485759540"/>
    <n v="1480607607"/>
    <b v="0"/>
    <n v="100"/>
    <b v="0"/>
    <s v="photography/photobooks"/>
    <n v="9419"/>
    <x v="8"/>
    <x v="20"/>
    <x v="1817"/>
    <x v="2"/>
  </r>
  <r>
    <n v="1818"/>
    <s v="Give Me Your Goofy-ist"/>
    <s v="We are all different, this is a way to honor and celebrate the authenticity in being different."/>
    <x v="36"/>
    <x v="117"/>
    <x v="2"/>
    <s v="US"/>
    <s v="USD"/>
    <n v="1428035850"/>
    <n v="1425447450"/>
    <b v="0"/>
    <n v="0"/>
    <b v="0"/>
    <s v="photography/photobooks"/>
    <n v="0"/>
    <x v="8"/>
    <x v="20"/>
    <x v="1818"/>
    <x v="0"/>
  </r>
  <r>
    <n v="1819"/>
    <s v="Claim Your Glacier: What's your legacy? Denali, AK"/>
    <s v="Reach the ends of the earth! Claim a piece of alaskan wilderness- your name in a glacier and receive photo book our Denali Expedition"/>
    <x v="38"/>
    <x v="379"/>
    <x v="2"/>
    <s v="US"/>
    <s v="USD"/>
    <n v="1406743396"/>
    <n v="1404151396"/>
    <b v="0"/>
    <n v="4"/>
    <b v="0"/>
    <s v="photography/photobooks"/>
    <n v="625"/>
    <x v="8"/>
    <x v="20"/>
    <x v="1819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x v="91"/>
    <x v="1240"/>
    <x v="2"/>
    <s v="US"/>
    <s v="USD"/>
    <n v="1427850090"/>
    <n v="1425261690"/>
    <b v="0"/>
    <n v="8"/>
    <b v="0"/>
    <s v="photography/photobooks"/>
    <n v="21337.5"/>
    <x v="8"/>
    <x v="20"/>
    <x v="1820"/>
    <x v="0"/>
  </r>
  <r>
    <n v="1821"/>
    <s v="Glass Cloud on the road!"/>
    <s v="Glass Cloud tour dates are already beginning to pile up. They are turning to YOU to help get them from town to town."/>
    <x v="30"/>
    <x v="1241"/>
    <x v="0"/>
    <s v="US"/>
    <s v="USD"/>
    <n v="1330760367"/>
    <n v="1326872367"/>
    <b v="0"/>
    <n v="57"/>
    <b v="1"/>
    <s v="music/rock"/>
    <n v="5916.2281000000003"/>
    <x v="4"/>
    <x v="11"/>
    <x v="1821"/>
    <x v="5"/>
  </r>
  <r>
    <n v="1822"/>
    <s v="Wood Butcher's new music video- I Don't Wanna Party"/>
    <s v="Wood Butcher needs your help to make this happen. Buy a CD, support local music!"/>
    <x v="43"/>
    <x v="452"/>
    <x v="0"/>
    <s v="CA"/>
    <s v="CAD"/>
    <n v="1391194860"/>
    <n v="1388084862"/>
    <b v="0"/>
    <n v="11"/>
    <b v="1"/>
    <s v="music/rock"/>
    <n v="2727.2727"/>
    <x v="4"/>
    <x v="11"/>
    <x v="1822"/>
    <x v="4"/>
  </r>
  <r>
    <n v="1823"/>
    <s v="Our Band Van Needs Serious Repairs!!!"/>
    <s v="Just as we are getting prepared to tour we find out our van has serious damage and can't run. We unfortunately don't have enough."/>
    <x v="176"/>
    <x v="1242"/>
    <x v="0"/>
    <s v="US"/>
    <s v="USD"/>
    <n v="1351095976"/>
    <n v="1348503976"/>
    <b v="0"/>
    <n v="33"/>
    <b v="1"/>
    <s v="music/rock"/>
    <n v="2457.5758000000001"/>
    <x v="4"/>
    <x v="11"/>
    <x v="1823"/>
    <x v="5"/>
  </r>
  <r>
    <n v="1824"/>
    <s v="Tin Man's Broken Wisdom Fund"/>
    <s v="cd fund raiser"/>
    <x v="9"/>
    <x v="1243"/>
    <x v="0"/>
    <s v="US"/>
    <s v="USD"/>
    <n v="1389146880"/>
    <n v="1387403967"/>
    <b v="0"/>
    <n v="40"/>
    <b v="1"/>
    <s v="music/rock"/>
    <n v="7505"/>
    <x v="4"/>
    <x v="11"/>
    <x v="1824"/>
    <x v="4"/>
  </r>
  <r>
    <n v="1825"/>
    <s v="Eurisko's &quot;Wild Animal&quot; Project"/>
    <s v="Eurisko is trying to release our full length entitled &quot;Wild Animal!&quot; Money raised will go towards studio time, mixing, and mastering."/>
    <x v="13"/>
    <x v="1244"/>
    <x v="0"/>
    <s v="US"/>
    <s v="USD"/>
    <n v="1373572903"/>
    <n v="1371585703"/>
    <b v="0"/>
    <n v="50"/>
    <b v="1"/>
    <s v="music/rock"/>
    <n v="4202"/>
    <x v="4"/>
    <x v="11"/>
    <x v="1825"/>
    <x v="4"/>
  </r>
  <r>
    <n v="1826"/>
    <s v="BEAR GHOST! Professional Recording! Yay!"/>
    <s v="Hear your favorite Bear Ghost in eargasmic quality!"/>
    <x v="13"/>
    <x v="895"/>
    <x v="0"/>
    <s v="US"/>
    <s v="USD"/>
    <n v="1392675017"/>
    <n v="1390083017"/>
    <b v="0"/>
    <n v="38"/>
    <b v="1"/>
    <s v="music/rock"/>
    <n v="5315.7894999999999"/>
    <x v="4"/>
    <x v="11"/>
    <x v="1826"/>
    <x v="3"/>
  </r>
  <r>
    <n v="1827"/>
    <s v="&quot;Homeward Bound&quot; a journey in sound. "/>
    <s v="I have been a lot of places &amp; written a lot of songs. It's finally time to make my debut album &quot;Homeward Bound&quot; and I need your help!"/>
    <x v="6"/>
    <x v="1245"/>
    <x v="0"/>
    <s v="US"/>
    <s v="USD"/>
    <n v="1299138561"/>
    <n v="1294818561"/>
    <b v="0"/>
    <n v="96"/>
    <b v="1"/>
    <s v="music/rock"/>
    <n v="8388.5416999999998"/>
    <x v="4"/>
    <x v="11"/>
    <x v="1827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x v="22"/>
    <x v="1246"/>
    <x v="0"/>
    <s v="US"/>
    <s v="USD"/>
    <n v="1399672800"/>
    <n v="1396906530"/>
    <b v="0"/>
    <n v="48"/>
    <b v="1"/>
    <s v="music/rock"/>
    <n v="41733.333299999998"/>
    <x v="4"/>
    <x v="11"/>
    <x v="1828"/>
    <x v="3"/>
  </r>
  <r>
    <n v="1829"/>
    <s v="Help JUICE (Boston) Record Their First Album"/>
    <s v="Everything is set to record are EP except for our finances. Please donate if you can! Any amount is appreciated. "/>
    <x v="15"/>
    <x v="1247"/>
    <x v="0"/>
    <s v="US"/>
    <s v="USD"/>
    <n v="1295647200"/>
    <n v="1291428371"/>
    <b v="0"/>
    <n v="33"/>
    <b v="1"/>
    <s v="music/rock"/>
    <n v="7576.5151999999998"/>
    <x v="4"/>
    <x v="11"/>
    <x v="1829"/>
    <x v="7"/>
  </r>
  <r>
    <n v="1830"/>
    <s v="Help Vintage Blue Complete and Promote Our Record!"/>
    <s v="We have come a long way on our new record, but now we need your help.  Help us, and together we can make magic!"/>
    <x v="36"/>
    <x v="1248"/>
    <x v="0"/>
    <s v="US"/>
    <s v="USD"/>
    <n v="1393259107"/>
    <n v="1390667107"/>
    <b v="0"/>
    <n v="226"/>
    <b v="1"/>
    <s v="music/rock"/>
    <n v="6738.9381000000003"/>
    <x v="4"/>
    <x v="11"/>
    <x v="1830"/>
    <x v="3"/>
  </r>
  <r>
    <n v="1831"/>
    <s v="Darling Waste Trailer Bail Out!"/>
    <s v="After a 2 year Odyssey, Darling Waste's trailer is still not home! We need $3,500 to get it through U.S. Customs!"/>
    <x v="28"/>
    <x v="1249"/>
    <x v="0"/>
    <s v="US"/>
    <s v="USD"/>
    <n v="1336866863"/>
    <n v="1335570863"/>
    <b v="0"/>
    <n v="14"/>
    <b v="1"/>
    <s v="music/rock"/>
    <n v="7357.1428999999998"/>
    <x v="4"/>
    <x v="11"/>
    <x v="1831"/>
    <x v="5"/>
  </r>
  <r>
    <n v="1832"/>
    <s v="Black Swan Theories Debut CD"/>
    <s v="Hi! We're the music duo Black Swan Theories and our project is to manufacture our debut CD of 10 already-completed songs.  "/>
    <x v="18"/>
    <x v="83"/>
    <x v="0"/>
    <s v="US"/>
    <s v="USD"/>
    <n v="1299243427"/>
    <n v="1296651427"/>
    <b v="0"/>
    <n v="20"/>
    <b v="1"/>
    <s v="music/rock"/>
    <n v="2500"/>
    <x v="4"/>
    <x v="11"/>
    <x v="1832"/>
    <x v="6"/>
  </r>
  <r>
    <n v="1833"/>
    <s v="HAIRcyclopedia Vol. 2 - The Vault"/>
    <s v="I am writing the second volume in a series of hair band encyclopedias, however I lack the means to afford the costs of the photos."/>
    <x v="44"/>
    <x v="1121"/>
    <x v="0"/>
    <s v="US"/>
    <s v="USD"/>
    <n v="1362211140"/>
    <n v="1359421403"/>
    <b v="0"/>
    <n v="25"/>
    <b v="1"/>
    <s v="music/rock"/>
    <n v="4200"/>
    <x v="4"/>
    <x v="11"/>
    <x v="1833"/>
    <x v="4"/>
  </r>
  <r>
    <n v="1834"/>
    <s v="TDJ - All Part of the Plan EP/Tour"/>
    <s v="Help us fund our first tour and promote our new EP!"/>
    <x v="3"/>
    <x v="1250"/>
    <x v="0"/>
    <s v="US"/>
    <s v="USD"/>
    <n v="1422140895"/>
    <n v="1418684895"/>
    <b v="0"/>
    <n v="90"/>
    <b v="1"/>
    <s v="music/rock"/>
    <n v="13116.6667"/>
    <x v="4"/>
    <x v="11"/>
    <x v="1834"/>
    <x v="3"/>
  </r>
  <r>
    <n v="1835"/>
    <s v="DIRTY LITTLE REBEL EP"/>
    <s v="WE ARE A HARD ROCK/PUNK BAND SEEKING FUNDS TO RECORD A NEW EP. _x000a__x000a_https://www.reverbnation.com/dirtylittlerebel"/>
    <x v="2"/>
    <x v="624"/>
    <x v="0"/>
    <s v="GB"/>
    <s v="GBP"/>
    <n v="1459439471"/>
    <n v="1456851071"/>
    <b v="0"/>
    <n v="11"/>
    <b v="1"/>
    <s v="music/rock"/>
    <n v="4727.2727000000004"/>
    <x v="4"/>
    <x v="11"/>
    <x v="1835"/>
    <x v="2"/>
  </r>
  <r>
    <n v="1836"/>
    <s v="KICKSTART OUR &lt;+3"/>
    <s v="Help fund our 2013 Sound &amp; Lighting Touring rig!"/>
    <x v="10"/>
    <x v="1251"/>
    <x v="0"/>
    <s v="US"/>
    <s v="USD"/>
    <n v="1361129129"/>
    <n v="1359660329"/>
    <b v="0"/>
    <n v="55"/>
    <b v="1"/>
    <s v="music/rock"/>
    <n v="18212.727299999999"/>
    <x v="4"/>
    <x v="11"/>
    <x v="1836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x v="20"/>
    <x v="1252"/>
    <x v="0"/>
    <s v="US"/>
    <s v="USD"/>
    <n v="1332029335"/>
    <n v="1326848935"/>
    <b v="0"/>
    <n v="30"/>
    <b v="1"/>
    <s v="music/rock"/>
    <n v="6136.6666999999998"/>
    <x v="4"/>
    <x v="11"/>
    <x v="1837"/>
    <x v="5"/>
  </r>
  <r>
    <n v="1838"/>
    <s v="Closure - A Paul Haasch Music Video"/>
    <s v="Paul Haasch is producing his first music video! With awesome people involved and a great vision, it is sure to be an amazing piece."/>
    <x v="28"/>
    <x v="1253"/>
    <x v="0"/>
    <s v="US"/>
    <s v="USD"/>
    <n v="1317438000"/>
    <n v="1314989557"/>
    <b v="0"/>
    <n v="28"/>
    <b v="1"/>
    <s v="music/rock"/>
    <n v="3576.75"/>
    <x v="4"/>
    <x v="11"/>
    <x v="1838"/>
    <x v="6"/>
  </r>
  <r>
    <n v="1839"/>
    <s v="Help The King of Mars Record Their First EP!"/>
    <s v="The King of Mars, a Chicago rock band, needs your help funding their first EP! Visit us at thekingofmars.com for more."/>
    <x v="28"/>
    <x v="1254"/>
    <x v="0"/>
    <s v="US"/>
    <s v="USD"/>
    <n v="1475342382"/>
    <n v="1472750382"/>
    <b v="0"/>
    <n v="45"/>
    <b v="1"/>
    <s v="music/rock"/>
    <n v="4562.2222000000002"/>
    <x v="4"/>
    <x v="11"/>
    <x v="1839"/>
    <x v="2"/>
  </r>
  <r>
    <n v="1840"/>
    <s v="City of the Weak on Tour!"/>
    <s v="St. Paul five-piece band City of the Weak hits the road May 9th, heading for Ft. Lauderdale to attend the Driven Music Conference!"/>
    <x v="42"/>
    <x v="1255"/>
    <x v="0"/>
    <s v="US"/>
    <s v="USD"/>
    <n v="1367902740"/>
    <n v="1366251510"/>
    <b v="0"/>
    <n v="13"/>
    <b v="1"/>
    <s v="music/rock"/>
    <n v="7538.4615000000003"/>
    <x v="4"/>
    <x v="11"/>
    <x v="1840"/>
    <x v="4"/>
  </r>
  <r>
    <n v="1841"/>
    <s v="Hydra Effect Debut EP"/>
    <s v="Hard Rock with a Positive Message. Help us fund, release and promote our debut EP!"/>
    <x v="13"/>
    <x v="1256"/>
    <x v="0"/>
    <s v="US"/>
    <s v="USD"/>
    <n v="1400561940"/>
    <n v="1397679445"/>
    <b v="0"/>
    <n v="40"/>
    <b v="1"/>
    <s v="music/rock"/>
    <n v="5087.5"/>
    <x v="4"/>
    <x v="11"/>
    <x v="1841"/>
    <x v="3"/>
  </r>
  <r>
    <n v="1842"/>
    <s v="Stereo Dogs! 14-Year Old Teen Rock Band Plan CD Project!"/>
    <s v="Every time we sit down to rehearse, thoughts of recording a CD excite us! We are ready to do this!  It's time, so read on..."/>
    <x v="13"/>
    <x v="1257"/>
    <x v="0"/>
    <s v="US"/>
    <s v="USD"/>
    <n v="1425275940"/>
    <n v="1422371381"/>
    <b v="0"/>
    <n v="21"/>
    <b v="1"/>
    <s v="music/rock"/>
    <n v="11928.571400000001"/>
    <x v="4"/>
    <x v="11"/>
    <x v="1842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x v="3"/>
    <x v="1258"/>
    <x v="0"/>
    <s v="US"/>
    <s v="USD"/>
    <n v="1298245954"/>
    <n v="1295653954"/>
    <b v="0"/>
    <n v="134"/>
    <b v="1"/>
    <s v="music/rock"/>
    <n v="9254.1866000000009"/>
    <x v="4"/>
    <x v="11"/>
    <x v="1843"/>
    <x v="6"/>
  </r>
  <r>
    <n v="1844"/>
    <s v="Get The Neckties in the studio to record their first album!"/>
    <s v="We are working hard to get into the recording studio and finally release a full-length album...but we need your help getting there!"/>
    <x v="15"/>
    <x v="1259"/>
    <x v="0"/>
    <s v="US"/>
    <s v="USD"/>
    <n v="1307761200"/>
    <n v="1304464914"/>
    <b v="0"/>
    <n v="20"/>
    <b v="1"/>
    <s v="music/rock"/>
    <n v="7605"/>
    <x v="4"/>
    <x v="11"/>
    <x v="1844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x v="28"/>
    <x v="325"/>
    <x v="0"/>
    <s v="US"/>
    <s v="USD"/>
    <n v="1466139300"/>
    <n v="1464854398"/>
    <b v="0"/>
    <n v="19"/>
    <b v="1"/>
    <s v="music/rock"/>
    <n v="5263.1579000000002"/>
    <x v="4"/>
    <x v="11"/>
    <x v="1845"/>
    <x v="2"/>
  </r>
  <r>
    <n v="1846"/>
    <s v="Michael Angelo Batio &quot;Intermezzo&quot; Album Project"/>
    <s v="This album of all original music has been in the making for several years and I am excited to make my fans a part of this experience."/>
    <x v="36"/>
    <x v="1260"/>
    <x v="0"/>
    <s v="US"/>
    <s v="USD"/>
    <n v="1355585777"/>
    <n v="1352993777"/>
    <b v="0"/>
    <n v="209"/>
    <b v="1"/>
    <s v="music/rock"/>
    <n v="9899.0431000000008"/>
    <x v="4"/>
    <x v="11"/>
    <x v="1846"/>
    <x v="5"/>
  </r>
  <r>
    <n v="1847"/>
    <s v="Deathtrap America Spring 2015 Tour"/>
    <s v="Deathtrap America is touring the country this spring.  Your pledge will help us across the country with Faster Pussycat and QueensrÃ¿che"/>
    <x v="30"/>
    <x v="1261"/>
    <x v="0"/>
    <s v="US"/>
    <s v="USD"/>
    <n v="1429594832"/>
    <n v="1427780432"/>
    <b v="0"/>
    <n v="38"/>
    <b v="1"/>
    <s v="music/rock"/>
    <n v="7952.6315999999997"/>
    <x v="4"/>
    <x v="11"/>
    <x v="1847"/>
    <x v="0"/>
  </r>
  <r>
    <n v="1848"/>
    <s v="Hopeless Jack First National Tour"/>
    <s v="Hopeless Jack &amp; the Handsome Devil's first American tour. Help us bring our dirty brand of &quot;Roots &amp; Roll&quot; across the country!"/>
    <x v="9"/>
    <x v="1262"/>
    <x v="0"/>
    <s v="US"/>
    <s v="USD"/>
    <n v="1312095540"/>
    <n v="1306608888"/>
    <b v="0"/>
    <n v="24"/>
    <b v="1"/>
    <s v="music/rock"/>
    <n v="13420.8333"/>
    <x v="4"/>
    <x v="11"/>
    <x v="1848"/>
    <x v="6"/>
  </r>
  <r>
    <n v="1849"/>
    <s v="Release the Skyline Album"/>
    <s v="Release the Skylines is a small, local Cleveland metal band looking to record an album."/>
    <x v="43"/>
    <x v="356"/>
    <x v="0"/>
    <s v="US"/>
    <s v="USD"/>
    <n v="1350505059"/>
    <n v="1347913059"/>
    <b v="0"/>
    <n v="8"/>
    <b v="1"/>
    <s v="music/rock"/>
    <n v="3762.5"/>
    <x v="4"/>
    <x v="11"/>
    <x v="1849"/>
    <x v="5"/>
  </r>
  <r>
    <n v="1850"/>
    <s v="WILKES EP"/>
    <s v="WILKES is the solo venture of HighFlightSociety singer / Disciple bassist, Jason Wilkes. This project is to fund the debut 6 song EP."/>
    <x v="7"/>
    <x v="1263"/>
    <x v="0"/>
    <s v="US"/>
    <s v="USD"/>
    <n v="1405033300"/>
    <n v="1402441300"/>
    <b v="0"/>
    <n v="179"/>
    <b v="1"/>
    <s v="music/rock"/>
    <n v="5104.4692999999997"/>
    <x v="4"/>
    <x v="11"/>
    <x v="1850"/>
    <x v="3"/>
  </r>
  <r>
    <n v="1851"/>
    <s v="From Digital to Reality - CD Printing for Three Albums"/>
    <s v="I have recorded 3 solo blues/rock/surf albums of original music, but they're only digitally released - I want there to be real CD's!"/>
    <x v="46"/>
    <x v="1264"/>
    <x v="0"/>
    <s v="US"/>
    <s v="USD"/>
    <n v="1406509200"/>
    <n v="1404769538"/>
    <b v="0"/>
    <n v="26"/>
    <b v="1"/>
    <s v="music/rock"/>
    <n v="5003.8462"/>
    <x v="4"/>
    <x v="11"/>
    <x v="1851"/>
    <x v="3"/>
  </r>
  <r>
    <n v="1852"/>
    <s v="Radiolucent - Electric City."/>
    <s v="Athens, GA-based rock &amp; roll/soul band Radiolucent is kickstarting funds to mix, master, &amp; release their 2nd record, Electric City."/>
    <x v="36"/>
    <x v="1265"/>
    <x v="0"/>
    <s v="US"/>
    <s v="USD"/>
    <n v="1429920000"/>
    <n v="1426703452"/>
    <b v="0"/>
    <n v="131"/>
    <b v="1"/>
    <s v="music/rock"/>
    <n v="13393.129800000001"/>
    <x v="4"/>
    <x v="11"/>
    <x v="1852"/>
    <x v="0"/>
  </r>
  <r>
    <n v="1853"/>
    <s v="Beyond the Victory recording their debut EP"/>
    <s v="The money will go towards our debut EP being Recorded mixed by Andrew Baylis and mastered by Drew Fulk of Think Sound Studios."/>
    <x v="134"/>
    <x v="1266"/>
    <x v="0"/>
    <s v="US"/>
    <s v="USD"/>
    <n v="1352860017"/>
    <n v="1348536417"/>
    <b v="0"/>
    <n v="14"/>
    <b v="1"/>
    <s v="music/rock"/>
    <n v="5821.4286000000002"/>
    <x v="4"/>
    <x v="11"/>
    <x v="1853"/>
    <x v="5"/>
  </r>
  <r>
    <n v="1854"/>
    <s v="Emily Bell is releasing her debut album"/>
    <s v="After much anticipation, I'm finally releasing my first album, &quot;In Technicolor&quot;! Let's join forces and get it done right!"/>
    <x v="36"/>
    <x v="1267"/>
    <x v="0"/>
    <s v="US"/>
    <s v="USD"/>
    <n v="1369355437"/>
    <n v="1366763437"/>
    <b v="0"/>
    <n v="174"/>
    <b v="1"/>
    <s v="music/rock"/>
    <n v="8803.7644"/>
    <x v="4"/>
    <x v="11"/>
    <x v="1854"/>
    <x v="4"/>
  </r>
  <r>
    <n v="1855"/>
    <s v="Motion Device Debut EP"/>
    <s v="11 year old Sara &amp; Motion Device want rock &amp; metal fans all over the world to unite and join the ROCK REVOLUTION!!!"/>
    <x v="222"/>
    <x v="1268"/>
    <x v="0"/>
    <s v="CA"/>
    <s v="CAD"/>
    <n v="1389012940"/>
    <n v="1385124940"/>
    <b v="0"/>
    <n v="191"/>
    <b v="1"/>
    <s v="music/rock"/>
    <n v="7057.6754000000001"/>
    <x v="4"/>
    <x v="11"/>
    <x v="1855"/>
    <x v="4"/>
  </r>
  <r>
    <n v="1856"/>
    <s v="Lazy Sunday"/>
    <s v="We are an independent band who needs your help for the production of our new album, so we can share our music with you lovely people :)"/>
    <x v="13"/>
    <x v="874"/>
    <x v="0"/>
    <s v="US"/>
    <s v="USD"/>
    <n v="1405715472"/>
    <n v="1403901072"/>
    <b v="0"/>
    <n v="38"/>
    <b v="1"/>
    <s v="music/rock"/>
    <n v="5328.9474"/>
    <x v="4"/>
    <x v="11"/>
    <x v="1856"/>
    <x v="3"/>
  </r>
  <r>
    <n v="1857"/>
    <s v="Holy Water Moses - A Hail Dale Project"/>
    <s v="We need to get back to Nashville to record our second record, a full LP this time.  It ain't cheap and we need your help!"/>
    <x v="9"/>
    <x v="142"/>
    <x v="0"/>
    <s v="US"/>
    <s v="USD"/>
    <n v="1410546413"/>
    <n v="1407954413"/>
    <b v="0"/>
    <n v="22"/>
    <b v="1"/>
    <s v="music/rock"/>
    <n v="13636.363600000001"/>
    <x v="4"/>
    <x v="11"/>
    <x v="1857"/>
    <x v="3"/>
  </r>
  <r>
    <n v="1858"/>
    <s v="Curriculum-Based Rock Music For Kids"/>
    <s v="I write songs to teach with at two Chicago schools.  The enthusiastic response from my students &amp; colleagues inspired me to do do this!"/>
    <x v="291"/>
    <x v="1269"/>
    <x v="0"/>
    <s v="US"/>
    <s v="USD"/>
    <n v="1324014521"/>
    <n v="1318826921"/>
    <b v="0"/>
    <n v="149"/>
    <b v="1"/>
    <s v="music/rock"/>
    <n v="4054.7314999999999"/>
    <x v="4"/>
    <x v="11"/>
    <x v="1858"/>
    <x v="6"/>
  </r>
  <r>
    <n v="1859"/>
    <s v="Queen Kwong Tour to London and Paris"/>
    <s v="Queen Kwong is going ON TOUR to London and Paris!"/>
    <x v="9"/>
    <x v="1270"/>
    <x v="0"/>
    <s v="US"/>
    <s v="USD"/>
    <n v="1316716129"/>
    <n v="1314124129"/>
    <b v="0"/>
    <n v="56"/>
    <b v="1"/>
    <s v="music/rock"/>
    <n v="7062.5"/>
    <x v="4"/>
    <x v="11"/>
    <x v="1859"/>
    <x v="6"/>
  </r>
  <r>
    <n v="1860"/>
    <s v="A Simple Complex's 2013 CD Release Party DVD"/>
    <s v="ASC had a one-of-a-kind CD release party in 2013, and we want to share it with the world - in DVD format!"/>
    <x v="47"/>
    <x v="1099"/>
    <x v="0"/>
    <s v="US"/>
    <s v="USD"/>
    <n v="1391706084"/>
    <n v="1389891684"/>
    <b v="0"/>
    <n v="19"/>
    <b v="1"/>
    <s v="music/rock"/>
    <n v="5268.4210999999996"/>
    <x v="4"/>
    <x v="11"/>
    <x v="1860"/>
    <x v="3"/>
  </r>
  <r>
    <n v="1861"/>
    <s v="Galaxix - Take on the Universe!"/>
    <s v="A game for Apple &amp; Android devices that sees you get your own spacecraft, take on the competition, mine asteroids &amp; fight to survive."/>
    <x v="65"/>
    <x v="117"/>
    <x v="2"/>
    <s v="GB"/>
    <s v="GBP"/>
    <n v="1422256341"/>
    <n v="1419664341"/>
    <b v="0"/>
    <n v="0"/>
    <b v="0"/>
    <s v="games/mobile games"/>
    <n v="0"/>
    <x v="6"/>
    <x v="18"/>
    <x v="1861"/>
    <x v="3"/>
  </r>
  <r>
    <n v="1862"/>
    <s v="Purple Fishing - Trump Supporters/Critics Find Common Ground"/>
    <s v="Purple Fishing is an online game and social media platform for Trump Supporters and Critics to have fun finding common ground."/>
    <x v="102"/>
    <x v="204"/>
    <x v="2"/>
    <s v="US"/>
    <s v="USD"/>
    <n v="1488958200"/>
    <n v="1484912974"/>
    <b v="0"/>
    <n v="16"/>
    <b v="0"/>
    <s v="games/mobile games"/>
    <n v="9093.75"/>
    <x v="6"/>
    <x v="18"/>
    <x v="1862"/>
    <x v="1"/>
  </r>
  <r>
    <n v="1863"/>
    <s v="Project: 20M813"/>
    <s v="This is an Android game where you take control of the zombies and try to eat your way to world domination!"/>
    <x v="30"/>
    <x v="115"/>
    <x v="2"/>
    <s v="US"/>
    <s v="USD"/>
    <n v="1402600085"/>
    <n v="1400008085"/>
    <b v="0"/>
    <n v="2"/>
    <b v="0"/>
    <s v="games/mobile games"/>
    <n v="500"/>
    <x v="6"/>
    <x v="18"/>
    <x v="1863"/>
    <x v="3"/>
  </r>
  <r>
    <n v="1864"/>
    <s v="Fat Cheeks the Cannonball - iPhone and Android"/>
    <s v="Cannons, Power Gloves, and PUNCHING STUFF!  Help Fat Cheeks collect Acorns for upgrades and customize his gear in this Endless Runner"/>
    <x v="115"/>
    <x v="1271"/>
    <x v="2"/>
    <s v="US"/>
    <s v="USD"/>
    <n v="1399223500"/>
    <n v="1396631500"/>
    <b v="0"/>
    <n v="48"/>
    <b v="0"/>
    <s v="games/mobile games"/>
    <n v="5808.3333000000002"/>
    <x v="6"/>
    <x v="18"/>
    <x v="1864"/>
    <x v="3"/>
  </r>
  <r>
    <n v="1865"/>
    <s v="THE RUNNING GAME"/>
    <s v="This game is an alternative to the boring morning jogs This game will make you excited to workout Following elite footballer movements!"/>
    <x v="74"/>
    <x v="460"/>
    <x v="2"/>
    <s v="GB"/>
    <s v="GBP"/>
    <n v="1478425747"/>
    <n v="1475398147"/>
    <b v="0"/>
    <n v="2"/>
    <b v="0"/>
    <s v="games/mobile games"/>
    <n v="200"/>
    <x v="6"/>
    <x v="18"/>
    <x v="1865"/>
    <x v="2"/>
  </r>
  <r>
    <n v="1866"/>
    <s v="MathPlus Cards (FKA Random Math)"/>
    <s v="A mobile application that will allow math learners to practice math operations and improve critical thinking. Ideal for ages 7 to 12."/>
    <x v="31"/>
    <x v="366"/>
    <x v="2"/>
    <s v="US"/>
    <s v="USD"/>
    <n v="1488340800"/>
    <n v="1483768497"/>
    <b v="0"/>
    <n v="2"/>
    <b v="0"/>
    <s v="games/mobile games"/>
    <n v="6250"/>
    <x v="6"/>
    <x v="18"/>
    <x v="1866"/>
    <x v="1"/>
  </r>
  <r>
    <n v="1867"/>
    <s v="Meme Wars - Dank Age"/>
    <s v="A mix of PokemonGo, Game of War- Fire Age, DragonSoul, &amp; Throwdown. Join a clan, collect meme, upgrade features, fight, &amp; compete."/>
    <x v="22"/>
    <x v="115"/>
    <x v="2"/>
    <s v="US"/>
    <s v="USD"/>
    <n v="1478383912"/>
    <n v="1475791912"/>
    <b v="0"/>
    <n v="1"/>
    <b v="0"/>
    <s v="games/mobile games"/>
    <n v="1000"/>
    <x v="6"/>
    <x v="18"/>
    <x v="1867"/>
    <x v="2"/>
  </r>
  <r>
    <n v="1868"/>
    <s v="Help Build PaperChase Version 3 !"/>
    <s v="PaperChase is a popular endless flying game conceived by a 15 year old and loved by millions worldwide.  Help us build version 3!"/>
    <x v="31"/>
    <x v="1272"/>
    <x v="2"/>
    <s v="US"/>
    <s v="USD"/>
    <n v="1450166340"/>
    <n v="1448044925"/>
    <b v="0"/>
    <n v="17"/>
    <b v="0"/>
    <s v="games/mobile games"/>
    <n v="7158.8235000000004"/>
    <x v="6"/>
    <x v="18"/>
    <x v="1868"/>
    <x v="0"/>
  </r>
  <r>
    <n v="1869"/>
    <s v="Castle Crawler RPG"/>
    <s v="CCRPG will be a 2D Pixel Art Game based on similar elements to the SNES game &quot;Zelda: A Link to the Past&quot; with RPG elements added in."/>
    <x v="3"/>
    <x v="117"/>
    <x v="2"/>
    <s v="US"/>
    <s v="USD"/>
    <n v="1483488249"/>
    <n v="1480896249"/>
    <b v="0"/>
    <n v="0"/>
    <b v="0"/>
    <s v="games/mobile games"/>
    <n v="0"/>
    <x v="6"/>
    <x v="18"/>
    <x v="1869"/>
    <x v="2"/>
  </r>
  <r>
    <n v="1870"/>
    <s v="C.O.V.D.--A brand new board app game"/>
    <s v="Conflict of Van Helsing &amp; Dracula (C.O.V.D.) is a board game available as an App based on the story: Dracula. Can you survive?"/>
    <x v="8"/>
    <x v="1273"/>
    <x v="2"/>
    <s v="US"/>
    <s v="USD"/>
    <n v="1454213820"/>
    <n v="1451723535"/>
    <b v="0"/>
    <n v="11"/>
    <b v="0"/>
    <s v="games/mobile games"/>
    <n v="3281.8182000000002"/>
    <x v="6"/>
    <x v="18"/>
    <x v="1870"/>
    <x v="2"/>
  </r>
  <r>
    <n v="1871"/>
    <s v="The Adventures of Bible Bear"/>
    <s v="Journey with Bible Bear through each of the books of the Bible, exploring stories while learning verses, songs, and preschool concepts!"/>
    <x v="115"/>
    <x v="1274"/>
    <x v="2"/>
    <s v="US"/>
    <s v="USD"/>
    <n v="1416512901"/>
    <n v="1413053301"/>
    <b v="0"/>
    <n v="95"/>
    <b v="0"/>
    <s v="games/mobile games"/>
    <n v="4911.5789000000004"/>
    <x v="6"/>
    <x v="18"/>
    <x v="1871"/>
    <x v="3"/>
  </r>
  <r>
    <n v="1872"/>
    <s v="ZombieTime!"/>
    <s v="A Top-View Action game where you play as Bob, the FIRST zombie to rise from the grave. Bring chaos to town, feast and don't die again."/>
    <x v="22"/>
    <x v="719"/>
    <x v="2"/>
    <s v="US"/>
    <s v="USD"/>
    <n v="1435633602"/>
    <n v="1433041602"/>
    <b v="0"/>
    <n v="13"/>
    <b v="0"/>
    <s v="games/mobile games"/>
    <n v="1630.7692"/>
    <x v="6"/>
    <x v="18"/>
    <x v="1872"/>
    <x v="0"/>
  </r>
  <r>
    <n v="1873"/>
    <s v="The Red Card Blue Card Game"/>
    <s v="It's time for The Red Card Blue Card Game to be available everywhere! Help save the sanity of ALL parent's! Help make it an App!!"/>
    <x v="6"/>
    <x v="1275"/>
    <x v="2"/>
    <s v="CA"/>
    <s v="CAD"/>
    <n v="1436373900"/>
    <n v="1433861210"/>
    <b v="0"/>
    <n v="2"/>
    <b v="0"/>
    <s v="games/mobile games"/>
    <n v="1800"/>
    <x v="6"/>
    <x v="18"/>
    <x v="1873"/>
    <x v="0"/>
  </r>
  <r>
    <n v="1874"/>
    <s v="PATH to Reading Brain Training"/>
    <s v="PATH to Reading (PATH) is a patented break-through technology  that dramatically and permanently improves attention, reading, memory"/>
    <x v="292"/>
    <x v="375"/>
    <x v="2"/>
    <s v="US"/>
    <s v="USD"/>
    <n v="1467155733"/>
    <n v="1465427733"/>
    <b v="0"/>
    <n v="2"/>
    <b v="0"/>
    <s v="games/mobile games"/>
    <n v="1300"/>
    <x v="6"/>
    <x v="18"/>
    <x v="1874"/>
    <x v="2"/>
  </r>
  <r>
    <n v="1875"/>
    <s v="Claws &amp; Fins"/>
    <s v="Sea opposition of Crab's family and angry fishes. Who is going to win, and who is going to loose ?!"/>
    <x v="3"/>
    <x v="152"/>
    <x v="2"/>
    <s v="US"/>
    <s v="USD"/>
    <n v="1470519308"/>
    <n v="1465335308"/>
    <b v="0"/>
    <n v="3"/>
    <b v="0"/>
    <s v="games/mobile games"/>
    <n v="1700"/>
    <x v="6"/>
    <x v="18"/>
    <x v="1875"/>
    <x v="2"/>
  </r>
  <r>
    <n v="1876"/>
    <s v="Migration Madness (Android)"/>
    <s v="An arcade styled side scroller. Help Bob the pilot steer his plane through hordes of migrating birds strapped with explosives."/>
    <x v="293"/>
    <x v="117"/>
    <x v="2"/>
    <s v="AU"/>
    <s v="AUD"/>
    <n v="1402901405"/>
    <n v="1400309405"/>
    <b v="0"/>
    <n v="0"/>
    <b v="0"/>
    <s v="games/mobile games"/>
    <n v="0"/>
    <x v="6"/>
    <x v="18"/>
    <x v="1876"/>
    <x v="3"/>
  </r>
  <r>
    <n v="1877"/>
    <s v="Chip Dip II: Son of Chip Dip! - A Terrible, Terrible Game"/>
    <s v="It's obvious you won't survive by your wits alone. Unfortunately that's all you've got, Chip. Run!"/>
    <x v="294"/>
    <x v="117"/>
    <x v="2"/>
    <s v="US"/>
    <s v="USD"/>
    <n v="1425170525"/>
    <n v="1422664925"/>
    <b v="0"/>
    <n v="0"/>
    <b v="0"/>
    <s v="games/mobile games"/>
    <n v="0"/>
    <x v="6"/>
    <x v="18"/>
    <x v="1877"/>
    <x v="0"/>
  </r>
  <r>
    <n v="1878"/>
    <s v="Aussies versus Zombies"/>
    <s v="Action game now playable on Android/iOS platforms and PC browsers. Easy gameplay even for starters yet hard to be skilled. Multi-player"/>
    <x v="6"/>
    <x v="117"/>
    <x v="2"/>
    <s v="AU"/>
    <s v="AUD"/>
    <n v="1402618355"/>
    <n v="1400026355"/>
    <b v="0"/>
    <n v="0"/>
    <b v="0"/>
    <s v="games/mobile games"/>
    <n v="0"/>
    <x v="6"/>
    <x v="18"/>
    <x v="1878"/>
    <x v="3"/>
  </r>
  <r>
    <n v="1879"/>
    <s v="Alex and More"/>
    <s v="Juego de plataformas con 20 personajes. Cada personaje tiene cuatro habilidades distintas al resto de personajes y sus propias voces."/>
    <x v="10"/>
    <x v="360"/>
    <x v="2"/>
    <s v="ES"/>
    <s v="EUR"/>
    <n v="1457966129"/>
    <n v="1455377729"/>
    <b v="0"/>
    <n v="2"/>
    <b v="0"/>
    <s v="games/mobile games"/>
    <n v="300"/>
    <x v="6"/>
    <x v="18"/>
    <x v="1879"/>
    <x v="2"/>
  </r>
  <r>
    <n v="1880"/>
    <s v="Sim Betting Football"/>
    <s v="Sim Betting Football is the only football (soccer) betting simulation  game."/>
    <x v="10"/>
    <x v="1276"/>
    <x v="2"/>
    <s v="GB"/>
    <s v="GBP"/>
    <n v="1459341380"/>
    <n v="1456839380"/>
    <b v="0"/>
    <n v="24"/>
    <b v="0"/>
    <s v="games/mobile games"/>
    <n v="4183.3333000000002"/>
    <x v="6"/>
    <x v="18"/>
    <x v="1880"/>
    <x v="2"/>
  </r>
  <r>
    <n v="1881"/>
    <s v="Story Rock by The Jolly Llamas -- Our First Album!"/>
    <s v="We're now raising money to produce a music video. Those who donate get a vote in deciding which song!"/>
    <x v="13"/>
    <x v="1277"/>
    <x v="0"/>
    <s v="US"/>
    <s v="USD"/>
    <n v="1425955189"/>
    <n v="1423366789"/>
    <b v="0"/>
    <n v="70"/>
    <b v="1"/>
    <s v="music/indie rock"/>
    <n v="4933.8428999999996"/>
    <x v="4"/>
    <x v="14"/>
    <x v="1881"/>
    <x v="0"/>
  </r>
  <r>
    <n v="1882"/>
    <s v="American Lit or...Trespassing for Beginners"/>
    <s v="New songs have been popping out of Mark Donato for years now and he's got a large, squirming litter of them in need of triage.  Help!"/>
    <x v="295"/>
    <x v="1278"/>
    <x v="0"/>
    <s v="US"/>
    <s v="USD"/>
    <n v="1341964080"/>
    <n v="1339109212"/>
    <b v="0"/>
    <n v="81"/>
    <b v="1"/>
    <s v="music/indie rock"/>
    <n v="4172.8395"/>
    <x v="4"/>
    <x v="14"/>
    <x v="1882"/>
    <x v="5"/>
  </r>
  <r>
    <n v="1883"/>
    <s v="Afraid Of Figs - Help Fund our New CD - &quot;SAFE&quot;"/>
    <s v="Afraid Of Figs is a high energy pop/rock band, with off-the-wall humor, catchy hooks, and wild interactive live shows."/>
    <x v="117"/>
    <x v="1279"/>
    <x v="0"/>
    <s v="US"/>
    <s v="USD"/>
    <n v="1333921508"/>
    <n v="1331333108"/>
    <b v="0"/>
    <n v="32"/>
    <b v="1"/>
    <s v="music/indie rock"/>
    <n v="3271.875"/>
    <x v="4"/>
    <x v="14"/>
    <x v="1883"/>
    <x v="5"/>
  </r>
  <r>
    <n v="1884"/>
    <s v="Glad Hearts New Album: Twenty Two - On Vinyl!"/>
    <s v="Glad Hearts Latest Album, Twenty Two, Pressed In A Very Limited Edition On Beautiful Vinyl With Accompanying Digital Download"/>
    <x v="28"/>
    <x v="77"/>
    <x v="0"/>
    <s v="US"/>
    <s v="USD"/>
    <n v="1354017600"/>
    <n v="1350967535"/>
    <b v="0"/>
    <n v="26"/>
    <b v="1"/>
    <s v="music/indie rock"/>
    <n v="5196.1538"/>
    <x v="4"/>
    <x v="14"/>
    <x v="1884"/>
    <x v="5"/>
  </r>
  <r>
    <n v="1885"/>
    <s v="KATA 'The Rising' - Double LP (Vinyl Release)"/>
    <s v="KATA's debut album 'The Rising' is ready for your ears, now all we need to do is press the vinyl. That's where you come in!"/>
    <x v="296"/>
    <x v="1280"/>
    <x v="0"/>
    <s v="US"/>
    <s v="USD"/>
    <n v="1344636000"/>
    <n v="1341800110"/>
    <b v="0"/>
    <n v="105"/>
    <b v="1"/>
    <s v="music/indie rock"/>
    <n v="5068.5713999999998"/>
    <x v="4"/>
    <x v="14"/>
    <x v="1885"/>
    <x v="5"/>
  </r>
  <r>
    <n v="1886"/>
    <s v="INVISIBLE HOUSE: a history of the world - new CD/Album"/>
    <s v="Help the New York - based independent prog-rock band Invisible House create their new album called &quot;a history of the world&quot;"/>
    <x v="38"/>
    <x v="1281"/>
    <x v="0"/>
    <s v="US"/>
    <s v="USD"/>
    <n v="1415832338"/>
    <n v="1413236738"/>
    <b v="0"/>
    <n v="29"/>
    <b v="1"/>
    <s v="music/indie rock"/>
    <n v="4224.1378999999997"/>
    <x v="4"/>
    <x v="14"/>
    <x v="1886"/>
    <x v="3"/>
  </r>
  <r>
    <n v="1887"/>
    <s v="Welcome To The Club - Music Video Project"/>
    <s v="Our dream of recording our second single in London and making it big in the UK is closer than ever! Do you want to be a part of it?"/>
    <x v="9"/>
    <x v="1282"/>
    <x v="0"/>
    <s v="ES"/>
    <s v="EUR"/>
    <n v="1449178200"/>
    <n v="1447614732"/>
    <b v="0"/>
    <n v="8"/>
    <b v="1"/>
    <s v="music/indie rock"/>
    <n v="41687.5"/>
    <x v="4"/>
    <x v="14"/>
    <x v="1887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x v="30"/>
    <x v="1283"/>
    <x v="0"/>
    <s v="US"/>
    <s v="USD"/>
    <n v="1275368340"/>
    <n v="1272692732"/>
    <b v="0"/>
    <n v="89"/>
    <b v="1"/>
    <s v="music/indie rock"/>
    <n v="4665.1684999999998"/>
    <x v="4"/>
    <x v="14"/>
    <x v="1888"/>
    <x v="7"/>
  </r>
  <r>
    <n v="1889"/>
    <s v="LittleBear"/>
    <s v="Sweeping epic melodies. I want to incorporate all my influences into one album I have been writing for 90 days now and ready to record!"/>
    <x v="13"/>
    <x v="15"/>
    <x v="0"/>
    <s v="US"/>
    <s v="USD"/>
    <n v="1363024946"/>
    <n v="1359140546"/>
    <b v="0"/>
    <n v="44"/>
    <b v="1"/>
    <s v="music/indie rock"/>
    <n v="4845.4544999999998"/>
    <x v="4"/>
    <x v="14"/>
    <x v="1889"/>
    <x v="4"/>
  </r>
  <r>
    <n v="1890"/>
    <s v="The Spring Standards LIVE at the Arden Gild Hall!"/>
    <s v="We want to record a live album at this year's annual Boxing Day show at the Arden Gild Hall - we need your help to do it!"/>
    <x v="14"/>
    <x v="1284"/>
    <x v="0"/>
    <s v="US"/>
    <s v="USD"/>
    <n v="1355597528"/>
    <n v="1353005528"/>
    <b v="0"/>
    <n v="246"/>
    <b v="1"/>
    <s v="music/indie rock"/>
    <n v="7052.8984"/>
    <x v="4"/>
    <x v="14"/>
    <x v="1890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x v="3"/>
    <x v="1285"/>
    <x v="0"/>
    <s v="US"/>
    <s v="USD"/>
    <n v="1279778400"/>
    <n v="1275851354"/>
    <b v="0"/>
    <n v="120"/>
    <b v="1"/>
    <s v="music/indie rock"/>
    <n v="8795.8333000000002"/>
    <x v="4"/>
    <x v="14"/>
    <x v="1891"/>
    <x v="7"/>
  </r>
  <r>
    <n v="1892"/>
    <s v="Nemes wants you to be able to hear their new songs!"/>
    <s v="Nemes has just recorded a new album and is raising $500 to get it mixed and mastered professionally."/>
    <x v="2"/>
    <x v="1286"/>
    <x v="0"/>
    <s v="US"/>
    <s v="USD"/>
    <n v="1307459881"/>
    <n v="1304867881"/>
    <b v="0"/>
    <n v="26"/>
    <b v="1"/>
    <s v="music/indie rock"/>
    <n v="2626.9231"/>
    <x v="4"/>
    <x v="14"/>
    <x v="1892"/>
    <x v="6"/>
  </r>
  <r>
    <n v="1893"/>
    <s v="Archeology 7&quot; Vinyl"/>
    <s v="Archeology is looking to gain support to release their 7&quot; vinyl single &quot;Hunger&quot; as well as the b-side, &quot;Kings canyon."/>
    <x v="30"/>
    <x v="1287"/>
    <x v="0"/>
    <s v="US"/>
    <s v="USD"/>
    <n v="1302926340"/>
    <n v="1301524585"/>
    <b v="0"/>
    <n v="45"/>
    <b v="1"/>
    <s v="music/indie rock"/>
    <n v="5777.7777999999998"/>
    <x v="4"/>
    <x v="14"/>
    <x v="1893"/>
    <x v="6"/>
  </r>
  <r>
    <n v="1894"/>
    <s v="Help me release my first 3 song EP!!"/>
    <s v="Im trying to raise $1000 for a 3 song EP in a studio!"/>
    <x v="28"/>
    <x v="1288"/>
    <x v="0"/>
    <s v="US"/>
    <s v="USD"/>
    <n v="1329082983"/>
    <n v="1326404583"/>
    <b v="0"/>
    <n v="20"/>
    <b v="1"/>
    <s v="music/indie rock"/>
    <n v="5725"/>
    <x v="4"/>
    <x v="14"/>
    <x v="1894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x v="297"/>
    <x v="191"/>
    <x v="0"/>
    <s v="US"/>
    <s v="USD"/>
    <n v="1445363722"/>
    <n v="1442771722"/>
    <b v="0"/>
    <n v="47"/>
    <b v="1"/>
    <s v="music/indie rock"/>
    <n v="19634.042600000001"/>
    <x v="4"/>
    <x v="14"/>
    <x v="1895"/>
    <x v="0"/>
  </r>
  <r>
    <n v="1896"/>
    <s v="the bridge"/>
    <s v="My barely anticipated second album of self produced songs is ready to go.  Just need a little help to cover mastering, artwork etc."/>
    <x v="298"/>
    <x v="1289"/>
    <x v="0"/>
    <s v="US"/>
    <s v="USD"/>
    <n v="1334250165"/>
    <n v="1331658165"/>
    <b v="0"/>
    <n v="13"/>
    <b v="1"/>
    <s v="music/indie rock"/>
    <n v="4300"/>
    <x v="4"/>
    <x v="14"/>
    <x v="1896"/>
    <x v="5"/>
  </r>
  <r>
    <n v="1897"/>
    <s v="Vanessa Lively's New Album 2014"/>
    <s v="My new album produced by Paul Curreri is one of the most unique musical projects I have done. Let's finish it before the baby comes!"/>
    <x v="299"/>
    <x v="1290"/>
    <x v="0"/>
    <s v="US"/>
    <s v="USD"/>
    <n v="1393966800"/>
    <n v="1392040806"/>
    <b v="0"/>
    <n v="183"/>
    <b v="1"/>
    <s v="music/indie rock"/>
    <n v="3555.1913"/>
    <x v="4"/>
    <x v="14"/>
    <x v="1897"/>
    <x v="3"/>
  </r>
  <r>
    <n v="1898"/>
    <s v="Degenerate Matters EP Funding Campaign"/>
    <s v="We are heading into the studio to create the most soulfully orchestrated Indie Pop masterpiece mankind has ever witnessed."/>
    <x v="28"/>
    <x v="1291"/>
    <x v="0"/>
    <s v="US"/>
    <s v="USD"/>
    <n v="1454349600"/>
    <n v="1451277473"/>
    <b v="0"/>
    <n v="21"/>
    <b v="1"/>
    <s v="music/indie rock"/>
    <n v="6880.9524000000001"/>
    <x v="4"/>
    <x v="14"/>
    <x v="1898"/>
    <x v="0"/>
  </r>
  <r>
    <n v="1899"/>
    <s v="Ukulele Songs from the Zombie Apocalypse"/>
    <s v="Ukulele Songs from the Zombie Apocalypse, a concept album where boy meets girl, boy loses girl to Zombie King, boy gets girl back. Fun!"/>
    <x v="42"/>
    <x v="647"/>
    <x v="0"/>
    <s v="US"/>
    <s v="USD"/>
    <n v="1427319366"/>
    <n v="1424730966"/>
    <b v="0"/>
    <n v="42"/>
    <b v="1"/>
    <s v="music/indie rock"/>
    <n v="2857.1428999999998"/>
    <x v="4"/>
    <x v="14"/>
    <x v="1899"/>
    <x v="0"/>
  </r>
  <r>
    <n v="1900"/>
    <s v="5 Bucks from 500 Friends"/>
    <s v="Angieâ€™s Curse, an Indie Goth/Dark Rock band &amp; local favorite from Ventura, are ready to record a professional CD of all original songs."/>
    <x v="30"/>
    <x v="1292"/>
    <x v="0"/>
    <s v="US"/>
    <s v="USD"/>
    <n v="1349517540"/>
    <n v="1347137731"/>
    <b v="0"/>
    <n v="54"/>
    <b v="1"/>
    <s v="music/indie rock"/>
    <n v="5063.1666999999998"/>
    <x v="4"/>
    <x v="14"/>
    <x v="1900"/>
    <x v="5"/>
  </r>
  <r>
    <n v="1901"/>
    <s v="KiddieRail - making the stairs easier and safer for kids"/>
    <s v="KiddieRail is a height adjustable hand rail of the right size for little children to help them manage the stairs more safely at home."/>
    <x v="300"/>
    <x v="1293"/>
    <x v="2"/>
    <s v="GB"/>
    <s v="GBP"/>
    <n v="1432299600"/>
    <n v="1429707729"/>
    <b v="0"/>
    <n v="25"/>
    <b v="0"/>
    <s v="technology/gadgets"/>
    <n v="10680"/>
    <x v="2"/>
    <x v="29"/>
    <x v="1901"/>
    <x v="0"/>
  </r>
  <r>
    <n v="1902"/>
    <s v="Cardboard reality"/>
    <s v="Virtual reality is expensive, here is the solution. I've created a VR device out of cardboard. I present: World's cheapest VR Device."/>
    <x v="28"/>
    <x v="433"/>
    <x v="2"/>
    <s v="NL"/>
    <s v="EUR"/>
    <n v="1425495447"/>
    <n v="1422903447"/>
    <b v="0"/>
    <n v="3"/>
    <b v="0"/>
    <s v="technology/gadgets"/>
    <n v="400"/>
    <x v="2"/>
    <x v="29"/>
    <x v="1902"/>
    <x v="0"/>
  </r>
  <r>
    <n v="1903"/>
    <s v="MiPointer"/>
    <s v="A cool smart laser pointer for presenting professionals. Unique by design, widest functional coverage for both IOS and Android."/>
    <x v="9"/>
    <x v="1294"/>
    <x v="2"/>
    <s v="US"/>
    <s v="USD"/>
    <n v="1485541791"/>
    <n v="1480357791"/>
    <b v="0"/>
    <n v="41"/>
    <b v="0"/>
    <s v="technology/gadgets"/>
    <n v="3409.7561000000001"/>
    <x v="2"/>
    <x v="29"/>
    <x v="1903"/>
    <x v="2"/>
  </r>
  <r>
    <n v="1904"/>
    <s v="Small Animal Deterrent Latch (S.A.D.L.)"/>
    <s v="Animals knocking over your waste wheeler making a mess on trash day? The S.A.D.L. will help prevent that from happening!"/>
    <x v="63"/>
    <x v="155"/>
    <x v="2"/>
    <s v="US"/>
    <s v="USD"/>
    <n v="1451752021"/>
    <n v="1447864021"/>
    <b v="0"/>
    <n v="2"/>
    <b v="0"/>
    <s v="technology/gadgets"/>
    <n v="2500"/>
    <x v="2"/>
    <x v="29"/>
    <x v="1904"/>
    <x v="0"/>
  </r>
  <r>
    <n v="1905"/>
    <s v="Dad, we will get your AxleCrutch idea to the next level!"/>
    <s v="Before Dick Armstrong passed away unexpectedly in 2003, he invented an AxleCrutch device to help his customers-his idea lives on today."/>
    <x v="31"/>
    <x v="809"/>
    <x v="2"/>
    <s v="US"/>
    <s v="USD"/>
    <n v="1410127994"/>
    <n v="1407535994"/>
    <b v="0"/>
    <n v="4"/>
    <b v="0"/>
    <s v="technology/gadgets"/>
    <n v="1050"/>
    <x v="2"/>
    <x v="29"/>
    <x v="1905"/>
    <x v="3"/>
  </r>
  <r>
    <n v="1906"/>
    <s v="Macbook all-in-one Portable storage docking station PLUSDOCK"/>
    <s v="Max 5Tb storage, Wired lan, Additional USB ports and Hi-res DAC, 10000mAh battery, Real portable docking station"/>
    <x v="63"/>
    <x v="1295"/>
    <x v="2"/>
    <s v="US"/>
    <s v="USD"/>
    <n v="1466697983"/>
    <n v="1464105983"/>
    <b v="0"/>
    <n v="99"/>
    <b v="0"/>
    <s v="technology/gadgets"/>
    <n v="21595.959599999998"/>
    <x v="2"/>
    <x v="29"/>
    <x v="1906"/>
    <x v="2"/>
  </r>
  <r>
    <n v="1907"/>
    <s v="Litter-Buddy"/>
    <s v="Litter-Buddy is great economical alternative to leading pet waste disposal systems with cartridge bag elements."/>
    <x v="11"/>
    <x v="1079"/>
    <x v="2"/>
    <s v="US"/>
    <s v="USD"/>
    <n v="1400853925"/>
    <n v="1399557925"/>
    <b v="0"/>
    <n v="4"/>
    <b v="0"/>
    <s v="technology/gadgets"/>
    <n v="2125"/>
    <x v="2"/>
    <x v="29"/>
    <x v="1907"/>
    <x v="3"/>
  </r>
  <r>
    <n v="1908"/>
    <s v="Better WiFi for today's Internet of Everything WiFi devices"/>
    <s v="Our device eliminates WiFi range issues with your connected devices by allowing you to locate our device where you will use your WiFi."/>
    <x v="31"/>
    <x v="1296"/>
    <x v="2"/>
    <s v="US"/>
    <s v="USD"/>
    <n v="1483048900"/>
    <n v="1480456900"/>
    <b v="0"/>
    <n v="4"/>
    <b v="0"/>
    <s v="technology/gadgets"/>
    <n v="10825"/>
    <x v="2"/>
    <x v="29"/>
    <x v="1908"/>
    <x v="2"/>
  </r>
  <r>
    <n v="1909"/>
    <s v="Little Occhio, Wireless micro-cam for iPhone/Android"/>
    <s v="Use Little Occhio to see and share the hidden secrets of nature. Capture, share awesome photos, works with iPhone/Android/tablets."/>
    <x v="19"/>
    <x v="1297"/>
    <x v="2"/>
    <s v="US"/>
    <s v="USD"/>
    <n v="1414059479"/>
    <n v="1411467479"/>
    <b v="0"/>
    <n v="38"/>
    <b v="0"/>
    <s v="technology/gadgets"/>
    <n v="12997.368399999999"/>
    <x v="2"/>
    <x v="29"/>
    <x v="1909"/>
    <x v="3"/>
  </r>
  <r>
    <n v="1910"/>
    <s v="Thinking Cleaner, Wifi for iRobotÂ® RoombaÂ® 700 &amp; 800 series"/>
    <s v="Thinking Cleaner is an add-on for your iRobotÂ® RoombaÂ® 700/800 that makes it smarter and aware of its owner."/>
    <x v="94"/>
    <x v="1298"/>
    <x v="2"/>
    <s v="NL"/>
    <s v="EUR"/>
    <n v="1446331500"/>
    <n v="1442531217"/>
    <b v="0"/>
    <n v="285"/>
    <b v="0"/>
    <s v="technology/gadgets"/>
    <n v="11749.4737"/>
    <x v="2"/>
    <x v="29"/>
    <x v="1910"/>
    <x v="0"/>
  </r>
  <r>
    <n v="1911"/>
    <s v="Charge Furniture"/>
    <s v="Charge furniture, making it simple and comfortable to charge your USB devices without leaving the comfort of your couch or armchair"/>
    <x v="301"/>
    <x v="115"/>
    <x v="2"/>
    <s v="NZ"/>
    <s v="NZD"/>
    <n v="1407545334"/>
    <n v="1404953334"/>
    <b v="0"/>
    <n v="1"/>
    <b v="0"/>
    <s v="technology/gadgets"/>
    <n v="1000"/>
    <x v="2"/>
    <x v="29"/>
    <x v="1911"/>
    <x v="3"/>
  </r>
  <r>
    <n v="1912"/>
    <s v="SOLO TESTER: Electrical Wiring Testing &amp; Troubleshooter"/>
    <s v="Finally! Electrical Wiring Testing Made Easy...  Designed by a Professional for Professionals, Homeowners and DIYs, Too!"/>
    <x v="10"/>
    <x v="1299"/>
    <x v="2"/>
    <s v="US"/>
    <s v="USD"/>
    <n v="1433395560"/>
    <n v="1430803560"/>
    <b v="0"/>
    <n v="42"/>
    <b v="0"/>
    <s v="technology/gadgets"/>
    <n v="7059.5237999999999"/>
    <x v="2"/>
    <x v="29"/>
    <x v="1912"/>
    <x v="0"/>
  </r>
  <r>
    <n v="1913"/>
    <s v="Tibio - Spreading warmth in everyones home"/>
    <s v="Tibio is a revolutionary new product designed to solve an age old problem."/>
    <x v="240"/>
    <x v="1300"/>
    <x v="2"/>
    <s v="GB"/>
    <s v="GBP"/>
    <n v="1412770578"/>
    <n v="1410178578"/>
    <b v="0"/>
    <n v="26"/>
    <b v="0"/>
    <s v="technology/gadgets"/>
    <n v="2450"/>
    <x v="2"/>
    <x v="29"/>
    <x v="1913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x v="302"/>
    <x v="177"/>
    <x v="2"/>
    <s v="US"/>
    <s v="USD"/>
    <n v="1414814340"/>
    <n v="1413519073"/>
    <b v="0"/>
    <n v="2"/>
    <b v="0"/>
    <s v="technology/gadgets"/>
    <n v="3000"/>
    <x v="2"/>
    <x v="29"/>
    <x v="1914"/>
    <x v="3"/>
  </r>
  <r>
    <n v="1915"/>
    <s v="The Cat-Bath Contraption"/>
    <s v="The picture above is of our current prototype for the cat bath - we hope to move beyond a simple bin and create a cat bath revolution!"/>
    <x v="2"/>
    <x v="138"/>
    <x v="2"/>
    <s v="US"/>
    <s v="USD"/>
    <n v="1409620222"/>
    <n v="1407892222"/>
    <b v="0"/>
    <n v="4"/>
    <b v="0"/>
    <s v="technology/gadgets"/>
    <n v="200"/>
    <x v="2"/>
    <x v="29"/>
    <x v="1915"/>
    <x v="3"/>
  </r>
  <r>
    <n v="1916"/>
    <s v="The Paint Can Holder by U.S. Green Products"/>
    <s v="The Paint Can Holder Makes Painting Easier and Safer on Extension Ladders."/>
    <x v="22"/>
    <x v="1301"/>
    <x v="2"/>
    <s v="US"/>
    <s v="USD"/>
    <n v="1478542375"/>
    <n v="1476378775"/>
    <b v="0"/>
    <n v="6"/>
    <b v="0"/>
    <s v="technology/gadgets"/>
    <n v="1700"/>
    <x v="2"/>
    <x v="29"/>
    <x v="1916"/>
    <x v="2"/>
  </r>
  <r>
    <n v="1917"/>
    <s v="Chronovisor:The MOST innovative watch for night time reading"/>
    <s v="Let's build a legendary brand altogether"/>
    <x v="303"/>
    <x v="1302"/>
    <x v="2"/>
    <s v="HK"/>
    <s v="HKD"/>
    <n v="1486708133"/>
    <n v="1484116133"/>
    <b v="0"/>
    <n v="70"/>
    <b v="0"/>
    <s v="technology/gadgets"/>
    <n v="292892.85710000002"/>
    <x v="2"/>
    <x v="29"/>
    <x v="1917"/>
    <x v="1"/>
  </r>
  <r>
    <n v="1918"/>
    <s v="BugVibesâ„¢-Better Flowers, Plants, Trees with less Pesticides"/>
    <s v="Repel Japanese beetles and garden pests. Grow organic fruit and vegetables to help the environment, one plant at a time."/>
    <x v="31"/>
    <x v="92"/>
    <x v="2"/>
    <s v="US"/>
    <s v="USD"/>
    <n v="1407869851"/>
    <n v="1404845851"/>
    <b v="0"/>
    <n v="9"/>
    <b v="0"/>
    <s v="technology/gadgets"/>
    <n v="2888.8888999999999"/>
    <x v="2"/>
    <x v="29"/>
    <x v="1918"/>
    <x v="3"/>
  </r>
  <r>
    <n v="1919"/>
    <s v="LED Electronic Dice: assembled or kit, Arduino compatible"/>
    <s v="Use preprogrammed firmware or program your own with AVR-ISP or Arduino ISP.  Device is based on the Atmel ATtiny13A microcontroller."/>
    <x v="2"/>
    <x v="1303"/>
    <x v="2"/>
    <s v="US"/>
    <s v="USD"/>
    <n v="1432069249"/>
    <n v="1429477249"/>
    <b v="0"/>
    <n v="8"/>
    <b v="0"/>
    <s v="technology/gadgets"/>
    <n v="2962.5"/>
    <x v="2"/>
    <x v="29"/>
    <x v="1919"/>
    <x v="0"/>
  </r>
  <r>
    <n v="1920"/>
    <s v="Brightside - Side lighting for cyclists"/>
    <s v="A new concept in bike light safety, protecting cyclists from being hit in the side. Bright, amber sideways."/>
    <x v="3"/>
    <x v="1304"/>
    <x v="2"/>
    <s v="GB"/>
    <s v="GBP"/>
    <n v="1445468400"/>
    <n v="1443042061"/>
    <b v="0"/>
    <n v="105"/>
    <b v="0"/>
    <s v="technology/gadgets"/>
    <n v="4098.0951999999997"/>
    <x v="2"/>
    <x v="29"/>
    <x v="1920"/>
    <x v="0"/>
  </r>
  <r>
    <n v="1921"/>
    <s v="The Fine Spirits are making an album!"/>
    <s v="The Fine Spirits are making an album, but we need your help!"/>
    <x v="15"/>
    <x v="1305"/>
    <x v="0"/>
    <s v="US"/>
    <s v="USD"/>
    <n v="1342243143"/>
    <n v="1339651143"/>
    <b v="0"/>
    <n v="38"/>
    <b v="1"/>
    <s v="music/indie rock"/>
    <n v="5400"/>
    <x v="4"/>
    <x v="14"/>
    <x v="1921"/>
    <x v="5"/>
  </r>
  <r>
    <n v="1922"/>
    <s v="Low Weather // Debut Album"/>
    <s v="Low Weather's debut album is halfway finished.  With your help and your help alone we can record the rest!"/>
    <x v="13"/>
    <x v="1306"/>
    <x v="0"/>
    <s v="US"/>
    <s v="USD"/>
    <n v="1386828507"/>
    <n v="1384236507"/>
    <b v="0"/>
    <n v="64"/>
    <b v="1"/>
    <s v="music/indie rock"/>
    <n v="3610.9375"/>
    <x v="4"/>
    <x v="14"/>
    <x v="1922"/>
    <x v="4"/>
  </r>
  <r>
    <n v="1923"/>
    <s v="Help Lions&amp;Creators print their album!"/>
    <s v="We just finished recording our first album! All we need is a little extra help to be able to get it printed!"/>
    <x v="304"/>
    <x v="356"/>
    <x v="0"/>
    <s v="US"/>
    <s v="USD"/>
    <n v="1317099540"/>
    <n v="1313612532"/>
    <b v="0"/>
    <n v="13"/>
    <b v="1"/>
    <s v="music/indie rock"/>
    <n v="2315.3845999999999"/>
    <x v="4"/>
    <x v="14"/>
    <x v="1923"/>
    <x v="6"/>
  </r>
  <r>
    <n v="1924"/>
    <s v="The 'Songs from the Bookmark' Sessions"/>
    <s v="We are recording a cd of Songs- About life and love_x000a_from the perspective a conscious country girl_x000a_living in the city."/>
    <x v="9"/>
    <x v="1307"/>
    <x v="0"/>
    <s v="US"/>
    <s v="USD"/>
    <n v="1389814380"/>
    <n v="1387390555"/>
    <b v="0"/>
    <n v="33"/>
    <b v="1"/>
    <s v="music/indie rock"/>
    <n v="10400"/>
    <x v="4"/>
    <x v="14"/>
    <x v="1924"/>
    <x v="4"/>
  </r>
  <r>
    <n v="1925"/>
    <s v="The Freakniks Debut Album: Infinite Love"/>
    <s v="The Freakniks are making their psychedelic freak-folk debut studio album and they need your help."/>
    <x v="15"/>
    <x v="1308"/>
    <x v="0"/>
    <s v="US"/>
    <s v="USD"/>
    <n v="1381449600"/>
    <n v="1379540288"/>
    <b v="0"/>
    <n v="52"/>
    <b v="1"/>
    <s v="music/indie rock"/>
    <n v="3182.6923000000002"/>
    <x v="4"/>
    <x v="14"/>
    <x v="1925"/>
    <x v="4"/>
  </r>
  <r>
    <n v="1926"/>
    <s v="Invisible Allies - Hyperdimensional Animals"/>
    <s v="Invisible Allies is a collaboration between well known West Coast downtempo aficionado Bluetech and Philadelphia electronic mastermind KiloWatts.  "/>
    <x v="15"/>
    <x v="1309"/>
    <x v="0"/>
    <s v="US"/>
    <s v="USD"/>
    <n v="1288657560"/>
    <n v="1286319256"/>
    <b v="0"/>
    <n v="107"/>
    <b v="1"/>
    <s v="music/indie rock"/>
    <n v="2738.9625999999998"/>
    <x v="4"/>
    <x v="14"/>
    <x v="1926"/>
    <x v="7"/>
  </r>
  <r>
    <n v="1927"/>
    <s v="GBS Detroit Presents Hampshire"/>
    <s v="Hampshire is headed to GBS Detroit."/>
    <x v="20"/>
    <x v="972"/>
    <x v="0"/>
    <s v="US"/>
    <s v="USD"/>
    <n v="1331182740"/>
    <n v="1329856839"/>
    <b v="0"/>
    <n v="11"/>
    <b v="1"/>
    <s v="music/indie rock"/>
    <n v="5636.3635999999997"/>
    <x v="4"/>
    <x v="14"/>
    <x v="1927"/>
    <x v="5"/>
  </r>
  <r>
    <n v="1928"/>
    <s v="Jollyheads Circus Debut Album &quot;The Kaleidoscope Dawn&quot;"/>
    <s v="Help us master and release our debut album &quot;The Kaleidoscope Dawn&quot;"/>
    <x v="305"/>
    <x v="1310"/>
    <x v="0"/>
    <s v="US"/>
    <s v="USD"/>
    <n v="1367940794"/>
    <n v="1365348794"/>
    <b v="0"/>
    <n v="34"/>
    <b v="1"/>
    <s v="music/indie rock"/>
    <n v="7735.2941000000001"/>
    <x v="4"/>
    <x v="14"/>
    <x v="1928"/>
    <x v="4"/>
  </r>
  <r>
    <n v="1929"/>
    <s v="Surplus 1980 album funds for release on CD/LP."/>
    <s v="Trying to raise funds to release a full-length album on LP and CD by my post-punk studio project, Surplus 1980."/>
    <x v="50"/>
    <x v="1311"/>
    <x v="0"/>
    <s v="US"/>
    <s v="USD"/>
    <n v="1309825866"/>
    <n v="1306197066"/>
    <b v="0"/>
    <n v="75"/>
    <b v="1"/>
    <s v="music/indie rock"/>
    <n v="4280"/>
    <x v="4"/>
    <x v="14"/>
    <x v="1929"/>
    <x v="6"/>
  </r>
  <r>
    <n v="1930"/>
    <s v="Magnetic Flowers Presents: Old, Cold. Losing It."/>
    <s v="We're nearly done recording, but we're out of money! Help us release the record!!!"/>
    <x v="28"/>
    <x v="1312"/>
    <x v="0"/>
    <s v="US"/>
    <s v="USD"/>
    <n v="1373203482"/>
    <n v="1368019482"/>
    <b v="0"/>
    <n v="26"/>
    <b v="1"/>
    <s v="music/indie rock"/>
    <n v="4884.6153999999997"/>
    <x v="4"/>
    <x v="14"/>
    <x v="1930"/>
    <x v="4"/>
  </r>
  <r>
    <n v="1931"/>
    <s v="New Lions After Dark EP!"/>
    <s v="We're an indie rock band from Clearwater, FL headed back into the studio to finish our latest EP."/>
    <x v="13"/>
    <x v="1313"/>
    <x v="0"/>
    <s v="US"/>
    <s v="USD"/>
    <n v="1337657400"/>
    <n v="1336512309"/>
    <b v="0"/>
    <n v="50"/>
    <b v="1"/>
    <s v="music/indie rock"/>
    <n v="4824.04"/>
    <x v="4"/>
    <x v="14"/>
    <x v="1931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x v="26"/>
    <x v="1314"/>
    <x v="0"/>
    <s v="US"/>
    <s v="USD"/>
    <n v="1327433173"/>
    <n v="1325618773"/>
    <b v="0"/>
    <n v="80"/>
    <b v="1"/>
    <s v="music/indie rock"/>
    <n v="7021.25"/>
    <x v="4"/>
    <x v="14"/>
    <x v="1932"/>
    <x v="5"/>
  </r>
  <r>
    <n v="1933"/>
    <s v="Magic Punches are making debut LP with producer John Askew"/>
    <s v="After years of preparation and planning, Magic Punches are going to record their debut LP at Type Foundry Studios with John Askew."/>
    <x v="12"/>
    <x v="1315"/>
    <x v="0"/>
    <s v="US"/>
    <s v="USD"/>
    <n v="1411787307"/>
    <n v="1409195307"/>
    <b v="0"/>
    <n v="110"/>
    <b v="1"/>
    <s v="music/indie rock"/>
    <n v="9405.4544999999998"/>
    <x v="4"/>
    <x v="14"/>
    <x v="1933"/>
    <x v="3"/>
  </r>
  <r>
    <n v="1934"/>
    <s v="The City Never Sleeps Needs A Tour Vehicle!"/>
    <s v="We are a band in need of a vehicle. We just released our new CD and have played almost every venue in town, now it's time to expand."/>
    <x v="10"/>
    <x v="1316"/>
    <x v="0"/>
    <s v="US"/>
    <s v="USD"/>
    <n v="1324789200"/>
    <n v="1321649321"/>
    <b v="0"/>
    <n v="77"/>
    <b v="1"/>
    <s v="music/indie rock"/>
    <n v="8027.2727000000004"/>
    <x v="4"/>
    <x v="14"/>
    <x v="1934"/>
    <x v="6"/>
  </r>
  <r>
    <n v="1935"/>
    <s v="the last echo AM/PM Project"/>
    <s v="AM/PM is a 20 song dual-disk album that we're trying to record with your help! AM is a pop album and PM is an ambient/intense album!"/>
    <x v="30"/>
    <x v="1317"/>
    <x v="0"/>
    <s v="US"/>
    <s v="USD"/>
    <n v="1403326740"/>
    <n v="1400106171"/>
    <b v="0"/>
    <n v="50"/>
    <b v="1"/>
    <s v="music/indie rock"/>
    <n v="5420"/>
    <x v="4"/>
    <x v="14"/>
    <x v="1935"/>
    <x v="3"/>
  </r>
  <r>
    <n v="1936"/>
    <s v="Grandkids Record a Full-length Album!"/>
    <s v="Hey, we're Grandkids! We have enough songs to record an LP, and we need your help! We're going to make you proud, promise!"/>
    <x v="51"/>
    <x v="1318"/>
    <x v="0"/>
    <s v="US"/>
    <s v="USD"/>
    <n v="1323151140"/>
    <n v="1320528070"/>
    <b v="0"/>
    <n v="145"/>
    <b v="1"/>
    <s v="music/indie rock"/>
    <n v="6026.9034000000001"/>
    <x v="4"/>
    <x v="14"/>
    <x v="1936"/>
    <x v="6"/>
  </r>
  <r>
    <n v="1937"/>
    <s v="GBS Detroit Presents My Pal Val"/>
    <s v="My Pal Val is headed to Groovebox Studios in Detroit, Michigan on June 15th to record and film a live GBS Detroit EP."/>
    <x v="20"/>
    <x v="1319"/>
    <x v="0"/>
    <s v="US"/>
    <s v="USD"/>
    <n v="1339732740"/>
    <n v="1338346281"/>
    <b v="0"/>
    <n v="29"/>
    <b v="1"/>
    <s v="music/indie rock"/>
    <n v="3874.0345000000002"/>
    <x v="4"/>
    <x v="14"/>
    <x v="1937"/>
    <x v="5"/>
  </r>
  <r>
    <n v="1938"/>
    <s v="Jon Shirley: Live Worship Album + Short Film"/>
    <s v="A live worship album + short film: Telling the story of a worshipping community adapting and thriving in a post-Christian context."/>
    <x v="36"/>
    <x v="1320"/>
    <x v="0"/>
    <s v="US"/>
    <s v="USD"/>
    <n v="1372741200"/>
    <n v="1370067231"/>
    <b v="0"/>
    <n v="114"/>
    <b v="1"/>
    <s v="music/indie rock"/>
    <n v="15254.386"/>
    <x v="4"/>
    <x v="14"/>
    <x v="1938"/>
    <x v="4"/>
  </r>
  <r>
    <n v="1939"/>
    <s v="Help I Am Clay Release Their First CD For FREE"/>
    <s v="Partner with the ministry of I Am Clay by helping them fund their new album! This enables them to release it for FREE as a gift to all!"/>
    <x v="3"/>
    <x v="1321"/>
    <x v="0"/>
    <s v="US"/>
    <s v="USD"/>
    <n v="1362955108"/>
    <n v="1360366708"/>
    <b v="0"/>
    <n v="96"/>
    <b v="1"/>
    <s v="music/indie rock"/>
    <n v="11531.25"/>
    <x v="4"/>
    <x v="14"/>
    <x v="1939"/>
    <x v="4"/>
  </r>
  <r>
    <n v="1940"/>
    <s v="History Grows: New K. Record"/>
    <s v="K. is about *this* close to finishing up our third record, History Grows.  Now we just need to master it and release it!"/>
    <x v="81"/>
    <x v="1322"/>
    <x v="0"/>
    <s v="US"/>
    <s v="USD"/>
    <n v="1308110340"/>
    <n v="1304770233"/>
    <b v="0"/>
    <n v="31"/>
    <b v="1"/>
    <s v="music/indie rock"/>
    <n v="3583.8710000000001"/>
    <x v="4"/>
    <x v="14"/>
    <x v="1940"/>
    <x v="6"/>
  </r>
  <r>
    <n v="1941"/>
    <s v="Gramofon: Modern Cloud Jukebox"/>
    <s v="Gramofon streams cloud music to your sound system. A modern jukebox: smartphones are the remotes + WiFi brings everyone together."/>
    <x v="65"/>
    <x v="1323"/>
    <x v="0"/>
    <s v="US"/>
    <s v="USD"/>
    <n v="1400137131"/>
    <n v="1397545131"/>
    <b v="1"/>
    <n v="4883"/>
    <b v="1"/>
    <s v="technology/hardware"/>
    <n v="6457.0119000000004"/>
    <x v="2"/>
    <x v="30"/>
    <x v="1941"/>
    <x v="3"/>
  </r>
  <r>
    <n v="1942"/>
    <s v="building the world's longest marble run relaunch"/>
    <s v="Getting a revolutionary new toy design into open source production, and using the design to create the worlds longest marble run."/>
    <x v="12"/>
    <x v="1324"/>
    <x v="0"/>
    <s v="US"/>
    <s v="USD"/>
    <n v="1309809140"/>
    <n v="1302033140"/>
    <b v="1"/>
    <n v="95"/>
    <b v="1"/>
    <s v="technology/hardware"/>
    <n v="8743.6"/>
    <x v="2"/>
    <x v="30"/>
    <x v="1942"/>
    <x v="6"/>
  </r>
  <r>
    <n v="1943"/>
    <s v="RuuviTag - Open-Source Bluetooth Sensor Beacon"/>
    <s v="Next-gen 100% open-source sensor beacon platform designed especially for makers, developers and IoT companies."/>
    <x v="3"/>
    <x v="1325"/>
    <x v="0"/>
    <s v="US"/>
    <s v="USD"/>
    <n v="1470896916"/>
    <n v="1467008916"/>
    <b v="1"/>
    <n v="2478"/>
    <b v="1"/>
    <s v="technology/hardware"/>
    <n v="6881.5577000000003"/>
    <x v="2"/>
    <x v="30"/>
    <x v="1943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x v="79"/>
    <x v="1326"/>
    <x v="0"/>
    <s v="US"/>
    <s v="USD"/>
    <n v="1398952890"/>
    <n v="1396360890"/>
    <b v="1"/>
    <n v="1789"/>
    <b v="1"/>
    <s v="technology/hardware"/>
    <n v="17620.022400000002"/>
    <x v="2"/>
    <x v="30"/>
    <x v="1944"/>
    <x v="3"/>
  </r>
  <r>
    <n v="1945"/>
    <s v="Oval - The First Digital HandPan"/>
    <s v="A new electronic musical instrument which allows you to play, learn and perform music using any sound you can imagine."/>
    <x v="57"/>
    <x v="1327"/>
    <x v="0"/>
    <s v="ES"/>
    <s v="EUR"/>
    <n v="1436680958"/>
    <n v="1433224958"/>
    <b v="1"/>
    <n v="680"/>
    <b v="1"/>
    <s v="technology/hardware"/>
    <n v="51179.117599999998"/>
    <x v="2"/>
    <x v="30"/>
    <x v="1945"/>
    <x v="0"/>
  </r>
  <r>
    <n v="1946"/>
    <s v="eMersion Gesture Control System for Music Performance &amp; More"/>
    <s v="A smart technology that allows your instrument to transform movement, orientation and momentum into audio &amp; visual effects."/>
    <x v="51"/>
    <x v="1328"/>
    <x v="0"/>
    <s v="US"/>
    <s v="USD"/>
    <n v="1397961361"/>
    <n v="1392780961"/>
    <b v="1"/>
    <n v="70"/>
    <b v="1"/>
    <s v="technology/hardware"/>
    <n v="16044.2857"/>
    <x v="2"/>
    <x v="30"/>
    <x v="1946"/>
    <x v="3"/>
  </r>
  <r>
    <n v="1947"/>
    <s v="Fusion in a Bubblegum Machine"/>
    <s v="You may be thinking: &quot;a fusion reactor? Thatâ€™s not very exciting, I see fusion every day.&quot; But. How often do you see fusion inside of a Bubblegum..."/>
    <x v="134"/>
    <x v="1329"/>
    <x v="0"/>
    <s v="US"/>
    <s v="USD"/>
    <n v="1258955940"/>
    <n v="1255730520"/>
    <b v="1"/>
    <n v="23"/>
    <b v="1"/>
    <s v="technology/hardware"/>
    <n v="3500.3042999999998"/>
    <x v="2"/>
    <x v="30"/>
    <x v="1947"/>
    <x v="8"/>
  </r>
  <r>
    <n v="1948"/>
    <s v="UDOO X86: The Most Powerful Maker Board Ever"/>
    <s v="10 times more powerful than Raspberry Pi 3, x86 64-bit architecture"/>
    <x v="57"/>
    <x v="1330"/>
    <x v="0"/>
    <s v="US"/>
    <s v="USD"/>
    <n v="1465232520"/>
    <n v="1460557809"/>
    <b v="1"/>
    <n v="4245"/>
    <b v="1"/>
    <s v="technology/hardware"/>
    <n v="18850.671399999999"/>
    <x v="2"/>
    <x v="30"/>
    <x v="1948"/>
    <x v="2"/>
  </r>
  <r>
    <n v="1949"/>
    <s v="Shake Your Power"/>
    <s v="#ShakeYourPower brings clean energy to places in the world without electricity through the power of music."/>
    <x v="63"/>
    <x v="1331"/>
    <x v="0"/>
    <s v="GB"/>
    <s v="GBP"/>
    <n v="1404986951"/>
    <n v="1402394951"/>
    <b v="1"/>
    <n v="943"/>
    <b v="1"/>
    <s v="technology/hardware"/>
    <n v="5620.4984000000004"/>
    <x v="2"/>
    <x v="30"/>
    <x v="1949"/>
    <x v="3"/>
  </r>
  <r>
    <n v="1950"/>
    <s v="Trebuchette - the snap-together, desktop trebuchet"/>
    <s v="We're building snap-together model trebuchets that are perfect for office warfare or annoying your roommate!"/>
    <x v="240"/>
    <x v="1332"/>
    <x v="0"/>
    <s v="US"/>
    <s v="USD"/>
    <n v="1303446073"/>
    <n v="1300767673"/>
    <b v="1"/>
    <n v="1876"/>
    <b v="1"/>
    <s v="technology/hardware"/>
    <n v="5130.5415999999996"/>
    <x v="2"/>
    <x v="30"/>
    <x v="1950"/>
    <x v="6"/>
  </r>
  <r>
    <n v="1951"/>
    <s v="Connect. Code. Create. With SBrick Plus"/>
    <s v="Take learning and playing with LEGOÂ® to the next level with sensors! Build creations with SBrick Plus and make them interactive!"/>
    <x v="63"/>
    <x v="1333"/>
    <x v="0"/>
    <s v="US"/>
    <s v="USD"/>
    <n v="1478516737"/>
    <n v="1475921137"/>
    <b v="1"/>
    <n v="834"/>
    <b v="1"/>
    <s v="technology/hardware"/>
    <n v="12736.450800000001"/>
    <x v="2"/>
    <x v="30"/>
    <x v="1951"/>
    <x v="2"/>
  </r>
  <r>
    <n v="1952"/>
    <s v="Nix Color Sensor"/>
    <s v="Nix is a breakthrough smartphone accessory. Just scan an object and instantly view the color on your iPhone, Android, PC, or Mac."/>
    <x v="19"/>
    <x v="1334"/>
    <x v="0"/>
    <s v="CA"/>
    <s v="CAD"/>
    <n v="1381934015"/>
    <n v="1378737215"/>
    <b v="1"/>
    <n v="682"/>
    <b v="1"/>
    <s v="technology/hardware"/>
    <n v="10185.532300000001"/>
    <x v="2"/>
    <x v="30"/>
    <x v="1952"/>
    <x v="4"/>
  </r>
  <r>
    <n v="1953"/>
    <s v="NTH Music Synthesizer"/>
    <s v="The NTH is an open source music synthesizer featuring instant fun, awesome sound, and a hackable design."/>
    <x v="36"/>
    <x v="1335"/>
    <x v="0"/>
    <s v="US"/>
    <s v="USD"/>
    <n v="1330657200"/>
    <n v="1328158065"/>
    <b v="1"/>
    <n v="147"/>
    <b v="1"/>
    <s v="technology/hardware"/>
    <n v="23055.782299999999"/>
    <x v="2"/>
    <x v="30"/>
    <x v="1953"/>
    <x v="5"/>
  </r>
  <r>
    <n v="1954"/>
    <s v="Orison â€“ Rethink the Power of Energy"/>
    <s v="The First Home Battery System You Simply Plug in to Install"/>
    <x v="63"/>
    <x v="1336"/>
    <x v="0"/>
    <s v="US"/>
    <s v="USD"/>
    <n v="1457758800"/>
    <n v="1453730176"/>
    <b v="1"/>
    <n v="415"/>
    <b v="1"/>
    <s v="technology/hardware"/>
    <n v="84210.602400000003"/>
    <x v="2"/>
    <x v="30"/>
    <x v="1954"/>
    <x v="2"/>
  </r>
  <r>
    <n v="1955"/>
    <s v="Bukobot 3D Printer - Affordable 3D with No Compromises!"/>
    <s v="An easy to build open source 3D object printer. For the newbie or experienced maker, there's a model for everyone! NEW $599 Model!"/>
    <x v="247"/>
    <x v="1337"/>
    <x v="0"/>
    <s v="US"/>
    <s v="USD"/>
    <n v="1337799600"/>
    <n v="1334989881"/>
    <b v="1"/>
    <n v="290"/>
    <b v="1"/>
    <s v="technology/hardware"/>
    <n v="57727.593099999998"/>
    <x v="2"/>
    <x v="30"/>
    <x v="1955"/>
    <x v="5"/>
  </r>
  <r>
    <n v="1956"/>
    <s v="Sparx Skate Sharpener - Pro Skate Sharpening. At Home."/>
    <s v="Designed to be used at home, the Sparx Skate Sharpener gives hockey players an automated way to sharpen at the professional level"/>
    <x v="127"/>
    <x v="1338"/>
    <x v="0"/>
    <s v="US"/>
    <s v="USD"/>
    <n v="1429391405"/>
    <n v="1425507005"/>
    <b v="1"/>
    <n v="365"/>
    <b v="1"/>
    <s v="technology/hardware"/>
    <n v="48334.246599999999"/>
    <x v="2"/>
    <x v="30"/>
    <x v="1956"/>
    <x v="0"/>
  </r>
  <r>
    <n v="1957"/>
    <s v="freeSoC and freeSoC Mini"/>
    <s v="An open hardware platform for the best microcontroller in the world."/>
    <x v="11"/>
    <x v="1339"/>
    <x v="0"/>
    <s v="US"/>
    <s v="USD"/>
    <n v="1351304513"/>
    <n v="1348712513"/>
    <b v="1"/>
    <n v="660"/>
    <b v="1"/>
    <s v="technology/hardware"/>
    <n v="7613.85"/>
    <x v="2"/>
    <x v="30"/>
    <x v="1957"/>
    <x v="5"/>
  </r>
  <r>
    <n v="1958"/>
    <s v="Mojo: Digital Design for the Hobbyist"/>
    <s v="The Mojo is an FPGA development board that is designed to be user friendly and a great introduction into digital design for anyone."/>
    <x v="39"/>
    <x v="1340"/>
    <x v="0"/>
    <s v="US"/>
    <s v="USD"/>
    <n v="1364078561"/>
    <n v="1361490161"/>
    <b v="1"/>
    <n v="1356"/>
    <b v="1"/>
    <s v="technology/hardware"/>
    <n v="7410.7683999999999"/>
    <x v="2"/>
    <x v="30"/>
    <x v="1958"/>
    <x v="4"/>
  </r>
  <r>
    <n v="1959"/>
    <s v="Heat Seek NYC"/>
    <s v="A thermometer that connects to the internet to help New York City turn the heat on for thousands of tenants with no heat in the winter."/>
    <x v="3"/>
    <x v="1341"/>
    <x v="0"/>
    <s v="US"/>
    <s v="USD"/>
    <n v="1412121600"/>
    <n v="1408565860"/>
    <b v="1"/>
    <n v="424"/>
    <b v="1"/>
    <s v="technology/hardware"/>
    <n v="3696.5659999999998"/>
    <x v="2"/>
    <x v="30"/>
    <x v="1959"/>
    <x v="3"/>
  </r>
  <r>
    <n v="1960"/>
    <s v="TREKKAYAK"/>
    <s v="Trekkayak is an ultralight, durable and inflatable boat to be carried in your backpack to cross a lake or paddle down a river."/>
    <x v="54"/>
    <x v="1342"/>
    <x v="0"/>
    <s v="SE"/>
    <s v="SEK"/>
    <n v="1419151341"/>
    <n v="1416559341"/>
    <b v="1"/>
    <n v="33"/>
    <b v="1"/>
    <s v="technology/hardware"/>
    <n v="250096.96969999999"/>
    <x v="2"/>
    <x v="30"/>
    <x v="1960"/>
    <x v="3"/>
  </r>
  <r>
    <n v="1961"/>
    <s v="Public Lab DIY Spectrometry Kit"/>
    <s v="This DIY kit helps analyze materials and contaminants. We need your help to build a library of open-source spectral data."/>
    <x v="3"/>
    <x v="1343"/>
    <x v="0"/>
    <s v="US"/>
    <s v="USD"/>
    <n v="1349495940"/>
    <n v="1346042417"/>
    <b v="1"/>
    <n v="1633"/>
    <b v="1"/>
    <s v="technology/hardware"/>
    <n v="6769.0213999999996"/>
    <x v="2"/>
    <x v="30"/>
    <x v="1961"/>
    <x v="5"/>
  </r>
  <r>
    <n v="1962"/>
    <s v="AttoDuino - Turbocharged, Wireless, Arduino Compatible"/>
    <s v="It's like an Arduino on steroids â€“ built-in bluetooth, battery management, and floating-point coprocessor, in a small, simple package."/>
    <x v="3"/>
    <x v="1344"/>
    <x v="0"/>
    <s v="US"/>
    <s v="USD"/>
    <n v="1400006636"/>
    <n v="1397414636"/>
    <b v="1"/>
    <n v="306"/>
    <b v="1"/>
    <s v="technology/hardware"/>
    <n v="6304.7385999999997"/>
    <x v="2"/>
    <x v="30"/>
    <x v="1962"/>
    <x v="3"/>
  </r>
  <r>
    <n v="1963"/>
    <s v="AirEnergy 3D - A 3D printed, opensource, mobile wind turbine"/>
    <s v="First mobile green energy generator that you can carry camping with you! A 3D printed, foldable wind turbine boosting 300W of power!"/>
    <x v="266"/>
    <x v="1345"/>
    <x v="0"/>
    <s v="GB"/>
    <s v="GBP"/>
    <n v="1410862734"/>
    <n v="1407838734"/>
    <b v="1"/>
    <n v="205"/>
    <b v="1"/>
    <s v="technology/hardware"/>
    <n v="11760"/>
    <x v="2"/>
    <x v="30"/>
    <x v="1963"/>
    <x v="3"/>
  </r>
  <r>
    <n v="1964"/>
    <s v="Clairy: The Most Amazing Natural Air Purifier"/>
    <s v="Clairy combines the power of nature and technology with the beauty of design to eliminate indoor pollution and analyze it."/>
    <x v="306"/>
    <x v="1346"/>
    <x v="0"/>
    <s v="IT"/>
    <s v="EUR"/>
    <n v="1461306772"/>
    <n v="1458714772"/>
    <b v="1"/>
    <n v="1281"/>
    <b v="1"/>
    <s v="technology/hardware"/>
    <n v="18075.185000000001"/>
    <x v="2"/>
    <x v="30"/>
    <x v="1964"/>
    <x v="2"/>
  </r>
  <r>
    <n v="1965"/>
    <s v="BoardX: The Open Source Miniature Motherboard [Redemption]"/>
    <s v="BoardX is a collection of electronic circuit boards that stack on top of one another to share resources and communicate"/>
    <x v="10"/>
    <x v="1347"/>
    <x v="0"/>
    <s v="US"/>
    <s v="USD"/>
    <n v="1326330000"/>
    <n v="1324433310"/>
    <b v="1"/>
    <n v="103"/>
    <b v="1"/>
    <s v="technology/hardware"/>
    <n v="12732.0388"/>
    <x v="2"/>
    <x v="30"/>
    <x v="1965"/>
    <x v="6"/>
  </r>
  <r>
    <n v="1966"/>
    <s v="InkCase Plus: E Ink screen for Android phone"/>
    <s v="InkCase Plus is an always on E Ink second screen; uses sports/fitness apps, an eBook reader, display Photo and receive notifications."/>
    <x v="57"/>
    <x v="1348"/>
    <x v="0"/>
    <s v="US"/>
    <s v="USD"/>
    <n v="1408021098"/>
    <n v="1405429098"/>
    <b v="1"/>
    <n v="1513"/>
    <b v="1"/>
    <s v="technology/hardware"/>
    <n v="13664.4475"/>
    <x v="2"/>
    <x v="30"/>
    <x v="1966"/>
    <x v="3"/>
  </r>
  <r>
    <n v="1967"/>
    <s v="Ion: A Music Detecting Mood Light with Bluetooth Low Energy"/>
    <s v="Ion is a light show for your desk, dorm room, or living room.  It responds to music, connects to your phone, and brightens your day!"/>
    <x v="22"/>
    <x v="1349"/>
    <x v="0"/>
    <s v="US"/>
    <s v="USD"/>
    <n v="1398959729"/>
    <n v="1396367729"/>
    <b v="1"/>
    <n v="405"/>
    <b v="1"/>
    <s v="technology/hardware"/>
    <n v="18278.024700000002"/>
    <x v="2"/>
    <x v="30"/>
    <x v="1967"/>
    <x v="3"/>
  </r>
  <r>
    <n v="1968"/>
    <s v="XSHIFTER: World's First Affordable Wireless Shifting System"/>
    <s v="Bringing the advantages of wireless smart shifting to every cyclist. FITS ANY BIKE"/>
    <x v="63"/>
    <x v="1350"/>
    <x v="0"/>
    <s v="US"/>
    <s v="USD"/>
    <n v="1480777515"/>
    <n v="1478095515"/>
    <b v="1"/>
    <n v="510"/>
    <b v="1"/>
    <s v="technology/hardware"/>
    <n v="27937.843099999998"/>
    <x v="2"/>
    <x v="30"/>
    <x v="1968"/>
    <x v="2"/>
  </r>
  <r>
    <n v="1969"/>
    <s v="Puck.js - the ground-breaking bluetooth beacon"/>
    <s v="An Open Source JavaScript microcontroller you can program wirelessly - perfect for IoT! No software needed so get started in seconds."/>
    <x v="22"/>
    <x v="1351"/>
    <x v="0"/>
    <s v="GB"/>
    <s v="GBP"/>
    <n v="1470423668"/>
    <n v="1467831668"/>
    <b v="1"/>
    <n v="1887"/>
    <b v="1"/>
    <s v="technology/hardware"/>
    <n v="6137.5729000000001"/>
    <x v="2"/>
    <x v="30"/>
    <x v="1969"/>
    <x v="2"/>
  </r>
  <r>
    <n v="1970"/>
    <s v="APOC: Mini Radiation Detector"/>
    <s v="The APOC is a gamma particle detector that will help you learn about radiation and find radioactive things!"/>
    <x v="10"/>
    <x v="1352"/>
    <x v="0"/>
    <s v="US"/>
    <s v="USD"/>
    <n v="1366429101"/>
    <n v="1361248701"/>
    <b v="1"/>
    <n v="701"/>
    <b v="1"/>
    <s v="technology/hardware"/>
    <n v="8072.7532000000001"/>
    <x v="2"/>
    <x v="30"/>
    <x v="1970"/>
    <x v="4"/>
  </r>
  <r>
    <n v="1971"/>
    <s v="castAR: the most versatile AR &amp; VR system"/>
    <s v="castAR: bridging the physical world with the virtual worlds; 3D holographic like projections in AR, fully immersive environments in VR"/>
    <x v="307"/>
    <x v="1353"/>
    <x v="0"/>
    <s v="US"/>
    <s v="USD"/>
    <n v="1384488000"/>
    <n v="1381752061"/>
    <b v="1"/>
    <n v="3863"/>
    <b v="1"/>
    <s v="technology/hardware"/>
    <n v="27235.590700000001"/>
    <x v="2"/>
    <x v="30"/>
    <x v="1971"/>
    <x v="4"/>
  </r>
  <r>
    <n v="1972"/>
    <s v="Jog It! Open source controller pendant for EMC2 and Mach3!"/>
    <s v="Jog It! Is an open source hand held controller designed to make running a program in Linux CNC (EMC2) and MACH3 a breeze."/>
    <x v="30"/>
    <x v="1354"/>
    <x v="0"/>
    <s v="US"/>
    <s v="USD"/>
    <n v="1353201444"/>
    <n v="1350605844"/>
    <b v="1"/>
    <n v="238"/>
    <b v="1"/>
    <s v="technology/hardware"/>
    <n v="7084.8738999999996"/>
    <x v="2"/>
    <x v="30"/>
    <x v="1972"/>
    <x v="5"/>
  </r>
  <r>
    <n v="1973"/>
    <s v="Lightpack 2 - Ultimate Light Orchestra For Your Living Room"/>
    <s v="Smart lighting for your living room that improves movie and gaming experience drastically â€“ all while being easy on the eyes."/>
    <x v="308"/>
    <x v="1355"/>
    <x v="0"/>
    <s v="US"/>
    <s v="USD"/>
    <n v="1470466800"/>
    <n v="1467134464"/>
    <b v="1"/>
    <n v="2051"/>
    <b v="1"/>
    <s v="technology/hardware"/>
    <n v="24794.003400000001"/>
    <x v="2"/>
    <x v="30"/>
    <x v="1973"/>
    <x v="2"/>
  </r>
  <r>
    <n v="1974"/>
    <s v="RAPIRO: The Humanoid Robot Kit for your Raspberry Pi"/>
    <s v="RAPIRO is a cute and affordable robot kit designed to work with a Raspberry Pi. It comes with a Arduino-compatible servo controller."/>
    <x v="22"/>
    <x v="1356"/>
    <x v="0"/>
    <s v="GB"/>
    <s v="GBP"/>
    <n v="1376899269"/>
    <n v="1371715269"/>
    <b v="1"/>
    <n v="402"/>
    <b v="1"/>
    <s v="technology/hardware"/>
    <n v="18681.393"/>
    <x v="2"/>
    <x v="30"/>
    <x v="1974"/>
    <x v="4"/>
  </r>
  <r>
    <n v="1975"/>
    <s v="Bugle2: A DIY Phono Preamp"/>
    <s v="The Bugle2 is a second generation DIY kit phono preamplifier for vinyl playback."/>
    <x v="194"/>
    <x v="1357"/>
    <x v="0"/>
    <s v="US"/>
    <s v="USD"/>
    <n v="1362938851"/>
    <n v="1360346851"/>
    <b v="1"/>
    <n v="253"/>
    <b v="1"/>
    <s v="technology/hardware"/>
    <n v="13198.9486"/>
    <x v="2"/>
    <x v="30"/>
    <x v="1975"/>
    <x v="4"/>
  </r>
  <r>
    <n v="1976"/>
    <s v="Pi Lite white - Bright white LED display for Raspberry Pi"/>
    <s v="Can you help us make an ultra bright white one a reality?"/>
    <x v="23"/>
    <x v="1358"/>
    <x v="0"/>
    <s v="GB"/>
    <s v="GBP"/>
    <n v="1373751325"/>
    <n v="1371159325"/>
    <b v="1"/>
    <n v="473"/>
    <b v="1"/>
    <s v="technology/hardware"/>
    <n v="2931.0781999999999"/>
    <x v="2"/>
    <x v="30"/>
    <x v="1976"/>
    <x v="4"/>
  </r>
  <r>
    <n v="1977"/>
    <s v="Ario: Smart Lighting. Better Health."/>
    <s v="Ario learns about you, syncs your body clock, and keeps you healthy through natural lighting patterns."/>
    <x v="63"/>
    <x v="1359"/>
    <x v="0"/>
    <s v="US"/>
    <s v="USD"/>
    <n v="1450511940"/>
    <n v="1446527540"/>
    <b v="1"/>
    <n v="821"/>
    <b v="1"/>
    <s v="technology/hardware"/>
    <n v="24502.436099999999"/>
    <x v="2"/>
    <x v="30"/>
    <x v="1977"/>
    <x v="0"/>
  </r>
  <r>
    <n v="1978"/>
    <s v="B9Creator - A High Resolution 3D Printer"/>
    <s v="Please help us take DIY 3D Printing to the next level, support this open source photo-initiated polymer resin based 3D printing system!"/>
    <x v="63"/>
    <x v="1360"/>
    <x v="0"/>
    <s v="US"/>
    <s v="USD"/>
    <n v="1339484400"/>
    <n v="1336627492"/>
    <b v="1"/>
    <n v="388"/>
    <b v="1"/>
    <s v="technology/hardware"/>
    <n v="132325.40460000001"/>
    <x v="2"/>
    <x v="30"/>
    <x v="1978"/>
    <x v="5"/>
  </r>
  <r>
    <n v="1979"/>
    <s v="Skybuds - truly wireless earbuds and smartphone case"/>
    <s v="Truly wireless premium earbuds with a battery-boosting smartphone case for charging and storage"/>
    <x v="61"/>
    <x v="1361"/>
    <x v="0"/>
    <s v="US"/>
    <s v="USD"/>
    <n v="1447909140"/>
    <n v="1444734146"/>
    <b v="1"/>
    <n v="813"/>
    <b v="1"/>
    <s v="technology/hardware"/>
    <n v="28265.966799999998"/>
    <x v="2"/>
    <x v="30"/>
    <x v="1979"/>
    <x v="0"/>
  </r>
  <r>
    <n v="1980"/>
    <s v="YOUMO - Your Smart Modular Power Strip"/>
    <s v="Multi-power charging that is smarter, stylish and designed for you."/>
    <x v="63"/>
    <x v="1362"/>
    <x v="0"/>
    <s v="DE"/>
    <s v="EUR"/>
    <n v="1459684862"/>
    <n v="1456232462"/>
    <b v="1"/>
    <n v="1945"/>
    <b v="1"/>
    <s v="technology/hardware"/>
    <n v="9121.4400999999998"/>
    <x v="2"/>
    <x v="30"/>
    <x v="1980"/>
    <x v="2"/>
  </r>
  <r>
    <n v="1981"/>
    <s v="Aspiring storyteller: connecting the dots"/>
    <s v="I would like to tell the story of a young man from Queens, New York and compare his life to a young Afghan man...to connect the dots."/>
    <x v="51"/>
    <x v="1363"/>
    <x v="2"/>
    <s v="CA"/>
    <s v="CAD"/>
    <n v="1404926665"/>
    <n v="1402334665"/>
    <b v="0"/>
    <n v="12"/>
    <b v="0"/>
    <s v="photography/people"/>
    <n v="3175"/>
    <x v="8"/>
    <x v="31"/>
    <x v="1981"/>
    <x v="3"/>
  </r>
  <r>
    <n v="1982"/>
    <s v="Lonely Boy: 55 male models 200s sensual expression"/>
    <s v="Express a very dark place in my childhood. Release my emotions through photography in a form of Art."/>
    <x v="237"/>
    <x v="117"/>
    <x v="2"/>
    <s v="HK"/>
    <s v="HKD"/>
    <n v="1480863887"/>
    <n v="1478268287"/>
    <b v="0"/>
    <n v="0"/>
    <b v="0"/>
    <s v="photography/people"/>
    <n v="0"/>
    <x v="8"/>
    <x v="31"/>
    <x v="1982"/>
    <x v="2"/>
  </r>
  <r>
    <n v="1983"/>
    <s v="Vegans of Hawai'i - 140'000 Strong?"/>
    <s v="A vegan photographer bringing Hawaii to the tipping point of plant pure wisdom, featuring the most influential early adopters."/>
    <x v="287"/>
    <x v="1364"/>
    <x v="2"/>
    <s v="US"/>
    <s v="USD"/>
    <n v="1472799600"/>
    <n v="1470874618"/>
    <b v="0"/>
    <n v="16"/>
    <b v="0"/>
    <s v="photography/people"/>
    <n v="8868.75"/>
    <x v="8"/>
    <x v="31"/>
    <x v="1983"/>
    <x v="2"/>
  </r>
  <r>
    <n v="1984"/>
    <s v="Love Locks - a photographic journey"/>
    <s v="Does love lasts longer than &quot;Love Locks&quot; ?_x000a__x000a_A photographic journey into the lives of these 'love-locked' couples."/>
    <x v="36"/>
    <x v="1365"/>
    <x v="2"/>
    <s v="US"/>
    <s v="USD"/>
    <n v="1417377481"/>
    <n v="1412189881"/>
    <b v="0"/>
    <n v="7"/>
    <b v="0"/>
    <s v="photography/people"/>
    <n v="45314.2857"/>
    <x v="8"/>
    <x v="31"/>
    <x v="1984"/>
    <x v="3"/>
  </r>
  <r>
    <n v="1985"/>
    <s v="Metrospective - photography project"/>
    <s v="A personal journey to document people on the worlds 10 largest metro systems. The end result being one truly epic photographic essay!"/>
    <x v="183"/>
    <x v="152"/>
    <x v="2"/>
    <s v="GB"/>
    <s v="GBP"/>
    <n v="1470178800"/>
    <n v="1467650771"/>
    <b v="0"/>
    <n v="4"/>
    <b v="0"/>
    <s v="photography/people"/>
    <n v="1275"/>
    <x v="8"/>
    <x v="31"/>
    <x v="1985"/>
    <x v="2"/>
  </r>
  <r>
    <n v="1986"/>
    <s v="Oddity Photography - help get us off the ground!"/>
    <s v="We are a married couple who have started a child photography business from home. We need help to put together equipment to grow."/>
    <x v="13"/>
    <x v="116"/>
    <x v="2"/>
    <s v="GB"/>
    <s v="GBP"/>
    <n v="1457947483"/>
    <n v="1455359083"/>
    <b v="0"/>
    <n v="1"/>
    <b v="0"/>
    <s v="photography/people"/>
    <n v="100"/>
    <x v="8"/>
    <x v="31"/>
    <x v="1986"/>
    <x v="2"/>
  </r>
  <r>
    <n v="1987"/>
    <s v="Ethiopia: Beheld"/>
    <s v="A collection of images that depicts the beauty and diversity within Ethiopia"/>
    <x v="62"/>
    <x v="1366"/>
    <x v="2"/>
    <s v="GB"/>
    <s v="GBP"/>
    <n v="1425223276"/>
    <n v="1422631276"/>
    <b v="0"/>
    <n v="28"/>
    <b v="0"/>
    <s v="photography/people"/>
    <n v="8342.8570999999993"/>
    <x v="8"/>
    <x v="31"/>
    <x v="1987"/>
    <x v="0"/>
  </r>
  <r>
    <n v="1988"/>
    <s v="Phillip Michael Photography"/>
    <s v="Expressing art in an image!"/>
    <x v="12"/>
    <x v="379"/>
    <x v="2"/>
    <s v="US"/>
    <s v="USD"/>
    <n v="1440094742"/>
    <n v="1437502742"/>
    <b v="0"/>
    <n v="1"/>
    <b v="0"/>
    <s v="photography/people"/>
    <n v="2500"/>
    <x v="8"/>
    <x v="31"/>
    <x v="1988"/>
    <x v="0"/>
  </r>
  <r>
    <n v="1989"/>
    <s v="Shutters of Hope: The Real Faces of Infertility"/>
    <s v="Creating an awareness for infertility through photographing families and showcasing the real faces of infertility."/>
    <x v="10"/>
    <x v="155"/>
    <x v="2"/>
    <s v="US"/>
    <s v="USD"/>
    <n v="1481473208"/>
    <n v="1478881208"/>
    <b v="0"/>
    <n v="1"/>
    <b v="0"/>
    <s v="photography/people"/>
    <n v="5000"/>
    <x v="8"/>
    <x v="31"/>
    <x v="1989"/>
    <x v="2"/>
  </r>
  <r>
    <n v="1990"/>
    <s v="The Virgin of the Path"/>
    <s v="An art nude photography book that includes traditional black and white sepia nudes as well as experimiental color nudes."/>
    <x v="9"/>
    <x v="1238"/>
    <x v="2"/>
    <s v="US"/>
    <s v="USD"/>
    <n v="1455338532"/>
    <n v="1454042532"/>
    <b v="0"/>
    <n v="5"/>
    <b v="0"/>
    <s v="photography/people"/>
    <n v="10180"/>
    <x v="8"/>
    <x v="31"/>
    <x v="1990"/>
    <x v="2"/>
  </r>
  <r>
    <n v="1991"/>
    <s v="Portraits of Resilience"/>
    <s v="Taking (and giving) professional portraits of survivors of human trafficking in Myanmar."/>
    <x v="13"/>
    <x v="133"/>
    <x v="2"/>
    <s v="US"/>
    <s v="USD"/>
    <n v="1435958786"/>
    <n v="1434144386"/>
    <b v="0"/>
    <n v="3"/>
    <b v="0"/>
    <s v="photography/people"/>
    <n v="4666.6666999999998"/>
    <x v="8"/>
    <x v="31"/>
    <x v="1991"/>
    <x v="0"/>
  </r>
  <r>
    <n v="1992"/>
    <s v="The Wonderful World of Princes &amp; Princesses"/>
    <s v="A complete revamp of all the Disney Princes &amp; Princesses!"/>
    <x v="15"/>
    <x v="369"/>
    <x v="2"/>
    <s v="US"/>
    <s v="USD"/>
    <n v="1424229991"/>
    <n v="1421637991"/>
    <b v="0"/>
    <n v="2"/>
    <b v="0"/>
    <s v="photography/people"/>
    <n v="100"/>
    <x v="8"/>
    <x v="31"/>
    <x v="1992"/>
    <x v="0"/>
  </r>
  <r>
    <n v="1993"/>
    <s v="Open a photography studio - photo shoots as rewards!"/>
    <s v="I am looking for help to open up an affordable photography studio in Cornwall for baby and family portraiture photography"/>
    <x v="13"/>
    <x v="117"/>
    <x v="2"/>
    <s v="GB"/>
    <s v="GBP"/>
    <n v="1450706837"/>
    <n v="1448114837"/>
    <b v="0"/>
    <n v="0"/>
    <b v="0"/>
    <s v="photography/people"/>
    <n v="0"/>
    <x v="8"/>
    <x v="31"/>
    <x v="1993"/>
    <x v="0"/>
  </r>
  <r>
    <n v="1994"/>
    <s v="The preservation of still and moving imagery"/>
    <s v="A program to preserve still imagery (photographs) and moving imagery captured on motion picture (film) stock, and videotape elements."/>
    <x v="50"/>
    <x v="117"/>
    <x v="2"/>
    <s v="US"/>
    <s v="USD"/>
    <n v="1481072942"/>
    <n v="1475885342"/>
    <b v="0"/>
    <n v="0"/>
    <b v="0"/>
    <s v="photography/people"/>
    <n v="0"/>
    <x v="8"/>
    <x v="31"/>
    <x v="1994"/>
    <x v="2"/>
  </r>
  <r>
    <n v="1995"/>
    <s v="The Girl With(out) The Camera"/>
    <s v="I'm looking to pursue my dream of becoming a full time photographer, using my current creative experience as a graphic designer."/>
    <x v="28"/>
    <x v="1367"/>
    <x v="2"/>
    <s v="CA"/>
    <s v="CAD"/>
    <n v="1437082736"/>
    <n v="1435354736"/>
    <b v="0"/>
    <n v="3"/>
    <b v="0"/>
    <s v="photography/people"/>
    <n v="2600"/>
    <x v="8"/>
    <x v="31"/>
    <x v="1995"/>
    <x v="0"/>
  </r>
  <r>
    <n v="1996"/>
    <s v="Life through the eye of war worldwide"/>
    <s v="I want to create a series of pictures of Life through the eyes - and capture some of the defining moments of our history now / to come."/>
    <x v="309"/>
    <x v="117"/>
    <x v="2"/>
    <s v="US"/>
    <s v="USD"/>
    <n v="1405021211"/>
    <n v="1402429211"/>
    <b v="0"/>
    <n v="0"/>
    <b v="0"/>
    <s v="photography/people"/>
    <n v="0"/>
    <x v="8"/>
    <x v="31"/>
    <x v="1996"/>
    <x v="3"/>
  </r>
  <r>
    <n v="1997"/>
    <s v="Photographically documenting my cultural travels"/>
    <s v="There is so many unseen places in the world, and I've made it my personal goal to show everyone through photography &amp; travel."/>
    <x v="115"/>
    <x v="117"/>
    <x v="2"/>
    <s v="US"/>
    <s v="USD"/>
    <n v="1409091612"/>
    <n v="1406499612"/>
    <b v="0"/>
    <n v="0"/>
    <b v="0"/>
    <s v="photography/people"/>
    <n v="0"/>
    <x v="8"/>
    <x v="31"/>
    <x v="1997"/>
    <x v="3"/>
  </r>
  <r>
    <n v="1998"/>
    <s v="Photography from Below"/>
    <s v="I am moving to Guatemala to document and report on the growing community resistance movements across Central America and Mexico"/>
    <x v="30"/>
    <x v="1368"/>
    <x v="2"/>
    <s v="US"/>
    <s v="USD"/>
    <n v="1406861438"/>
    <n v="1402973438"/>
    <b v="0"/>
    <n v="3"/>
    <b v="0"/>
    <s v="photography/people"/>
    <n v="21833.333299999998"/>
    <x v="8"/>
    <x v="31"/>
    <x v="1998"/>
    <x v="3"/>
  </r>
  <r>
    <n v="1999"/>
    <s v="Planet Venus"/>
    <s v="This is a portrait photo project aiming to inspire women to explore themselves and live their passion"/>
    <x v="310"/>
    <x v="1369"/>
    <x v="2"/>
    <s v="GB"/>
    <s v="GBP"/>
    <n v="1415882108"/>
    <n v="1413286508"/>
    <b v="0"/>
    <n v="7"/>
    <b v="0"/>
    <s v="photography/people"/>
    <n v="3371.4286000000002"/>
    <x v="8"/>
    <x v="31"/>
    <x v="1999"/>
    <x v="3"/>
  </r>
  <r>
    <n v="2000"/>
    <s v="Jacs+Cam 2016 calendar"/>
    <s v="What do you get when you combine 2 of the hottest alt-models in North America with one Canadian photographer? Make a CALENDAR!!!"/>
    <x v="10"/>
    <x v="1370"/>
    <x v="2"/>
    <s v="CA"/>
    <s v="CAD"/>
    <n v="1452120613"/>
    <n v="1449528613"/>
    <b v="0"/>
    <n v="25"/>
    <b v="0"/>
    <s v="photography/people"/>
    <n v="2500"/>
    <x v="8"/>
    <x v="31"/>
    <x v="2000"/>
    <x v="0"/>
  </r>
  <r>
    <n v="2001"/>
    <s v="Nuimo: Seamless Smart Home Interface"/>
    <s v="Nuimo is a universal controller for the internet of things. Control your music, lights, locks and more."/>
    <x v="56"/>
    <x v="1371"/>
    <x v="0"/>
    <s v="DE"/>
    <s v="EUR"/>
    <n v="1434139200"/>
    <n v="1431406916"/>
    <b v="1"/>
    <n v="1637"/>
    <b v="1"/>
    <s v="technology/hardware"/>
    <n v="12838.790499999999"/>
    <x v="2"/>
    <x v="30"/>
    <x v="2001"/>
    <x v="0"/>
  </r>
  <r>
    <n v="2002"/>
    <s v="JeVois: Open-Source Quad-Core Smart Machine Vision Camera"/>
    <s v="Open-source quad-core camera effortlessly adds powerful machine vision to all your PC/Arduino/Raspberry Pi projects"/>
    <x v="63"/>
    <x v="1372"/>
    <x v="0"/>
    <s v="US"/>
    <s v="USD"/>
    <n v="1485191143"/>
    <n v="1482599143"/>
    <b v="1"/>
    <n v="1375"/>
    <b v="1"/>
    <s v="technology/hardware"/>
    <n v="7883.4261999999999"/>
    <x v="2"/>
    <x v="30"/>
    <x v="2002"/>
    <x v="2"/>
  </r>
  <r>
    <n v="2003"/>
    <s v="velosynth"/>
    <s v="velosynth is an open-source bicycle interaction synthesizer. it interprets the speed and acceleration of a bicycle into expressive audio feedback."/>
    <x v="2"/>
    <x v="1373"/>
    <x v="0"/>
    <s v="US"/>
    <s v="USD"/>
    <n v="1278111600"/>
    <n v="1276830052"/>
    <b v="1"/>
    <n v="17"/>
    <b v="1"/>
    <s v="technology/hardware"/>
    <n v="9176.4706000000006"/>
    <x v="2"/>
    <x v="30"/>
    <x v="2003"/>
    <x v="7"/>
  </r>
  <r>
    <n v="2004"/>
    <s v="Printeer - a 3D printer for kids &amp; schools"/>
    <s v="Design and 3D print your own creations using an iPad. A delightful 3D printing experience for children and K-12 education."/>
    <x v="63"/>
    <x v="1374"/>
    <x v="0"/>
    <s v="US"/>
    <s v="USD"/>
    <n v="1405002663"/>
    <n v="1402410663"/>
    <b v="1"/>
    <n v="354"/>
    <b v="1"/>
    <s v="technology/hardware"/>
    <n v="33110.237300000001"/>
    <x v="2"/>
    <x v="30"/>
    <x v="2004"/>
    <x v="3"/>
  </r>
  <r>
    <n v="2005"/>
    <s v="bassAware Holster"/>
    <s v="The bassAware Holster is a new type of wearable audio technology that uses vibration to create a massive bass experience."/>
    <x v="11"/>
    <x v="1375"/>
    <x v="0"/>
    <s v="US"/>
    <s v="USD"/>
    <n v="1381895940"/>
    <n v="1379532618"/>
    <b v="1"/>
    <n v="191"/>
    <b v="1"/>
    <s v="technology/hardware"/>
    <n v="19426.1937"/>
    <x v="2"/>
    <x v="30"/>
    <x v="2005"/>
    <x v="4"/>
  </r>
  <r>
    <n v="2006"/>
    <s v="MAID Oven - Make All Incredible Dishes"/>
    <s v="MAID is a smart kitchen assistant &amp; a multifunctional oven. MAID knows what to cook and how to cook. Cooking is now easy,fun &amp; social."/>
    <x v="63"/>
    <x v="1376"/>
    <x v="0"/>
    <s v="US"/>
    <s v="USD"/>
    <n v="1417611645"/>
    <n v="1414584045"/>
    <b v="1"/>
    <n v="303"/>
    <b v="1"/>
    <s v="technology/hardware"/>
    <n v="40897.6898"/>
    <x v="2"/>
    <x v="30"/>
    <x v="2006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x v="3"/>
    <x v="1377"/>
    <x v="0"/>
    <s v="US"/>
    <s v="USD"/>
    <n v="1282622400"/>
    <n v="1276891586"/>
    <b v="1"/>
    <n v="137"/>
    <b v="1"/>
    <s v="technology/hardware"/>
    <n v="8445.9269999999997"/>
    <x v="2"/>
    <x v="30"/>
    <x v="2007"/>
    <x v="7"/>
  </r>
  <r>
    <n v="2008"/>
    <s v="smartCaster: Open source automatic roto-casting machine"/>
    <s v="The smartCaster is an automatic roto-casting machine running off of open source electronics with plans that will be freely available."/>
    <x v="311"/>
    <x v="1378"/>
    <x v="0"/>
    <s v="US"/>
    <s v="USD"/>
    <n v="1316442622"/>
    <n v="1312641022"/>
    <b v="1"/>
    <n v="41"/>
    <b v="1"/>
    <s v="technology/hardware"/>
    <n v="4485.3658999999998"/>
    <x v="2"/>
    <x v="30"/>
    <x v="2008"/>
    <x v="6"/>
  </r>
  <r>
    <n v="2009"/>
    <s v="KiÃ«n Light: Intelligent daylight at your fingertips"/>
    <s v="Licht 1: The smart pendant lamp that increases your well-being and productivity while saving 80% in running energy expenses."/>
    <x v="63"/>
    <x v="1379"/>
    <x v="0"/>
    <s v="DE"/>
    <s v="EUR"/>
    <n v="1479890743"/>
    <n v="1476776743"/>
    <b v="1"/>
    <n v="398"/>
    <b v="1"/>
    <s v="technology/hardware"/>
    <n v="38336.432200000003"/>
    <x v="2"/>
    <x v="30"/>
    <x v="2009"/>
    <x v="2"/>
  </r>
  <r>
    <n v="2010"/>
    <s v="Weighitz: Weigh Smarter"/>
    <s v="Weighitz are miniature smart scales designed to weigh anything in the home."/>
    <x v="11"/>
    <x v="1380"/>
    <x v="0"/>
    <s v="US"/>
    <s v="USD"/>
    <n v="1471564491"/>
    <n v="1468972491"/>
    <b v="1"/>
    <n v="1737"/>
    <b v="1"/>
    <s v="technology/hardware"/>
    <n v="5527.6857"/>
    <x v="2"/>
    <x v="30"/>
    <x v="2010"/>
    <x v="2"/>
  </r>
  <r>
    <n v="2011"/>
    <s v="FLUXO â€“ The Worldâ€™s First Truly Smart Lamp"/>
    <s v="FLUXO â€“ The first smart design lamp where you can move the light in any direction with app and sensor control."/>
    <x v="63"/>
    <x v="1381"/>
    <x v="0"/>
    <s v="AT"/>
    <s v="EUR"/>
    <n v="1452553200"/>
    <n v="1449650173"/>
    <b v="1"/>
    <n v="971"/>
    <b v="1"/>
    <s v="technology/hardware"/>
    <n v="42202.059699999998"/>
    <x v="2"/>
    <x v="30"/>
    <x v="2011"/>
    <x v="0"/>
  </r>
  <r>
    <n v="2012"/>
    <s v="FishBit: Your Aquarium Made Simple (Beta Release)"/>
    <s v="FishBit is an app and connected device to monitor and control your aquariumâ€™s water composition to help your tank thrive."/>
    <x v="10"/>
    <x v="1382"/>
    <x v="0"/>
    <s v="US"/>
    <s v="USD"/>
    <n v="1423165441"/>
    <n v="1420573441"/>
    <b v="1"/>
    <n v="183"/>
    <b v="1"/>
    <s v="technology/hardware"/>
    <n v="6418.0328"/>
    <x v="2"/>
    <x v="30"/>
    <x v="2012"/>
    <x v="0"/>
  </r>
  <r>
    <n v="2013"/>
    <s v="Portal: Turbocharged WiFi"/>
    <s v="Crowds can slow WiFi to a crawl, but not Portal. Stream ultraHD videos without buffering and play Internet games without lagging."/>
    <x v="292"/>
    <x v="1383"/>
    <x v="0"/>
    <s v="US"/>
    <s v="USD"/>
    <n v="1468019014"/>
    <n v="1462835014"/>
    <b v="1"/>
    <n v="4562"/>
    <b v="1"/>
    <s v="technology/hardware"/>
    <n v="17357.7817"/>
    <x v="2"/>
    <x v="30"/>
    <x v="2013"/>
    <x v="2"/>
  </r>
  <r>
    <n v="2014"/>
    <s v="3Doodler: The World's First 3D Printing Pen"/>
    <s v="It's a pen that can draw in the air! 3Doodler is the 3D printing pen you can hold in your hand. Lift your imagination off the page!"/>
    <x v="11"/>
    <x v="1384"/>
    <x v="0"/>
    <s v="US"/>
    <s v="USD"/>
    <n v="1364184539"/>
    <n v="1361250539"/>
    <b v="1"/>
    <n v="26457"/>
    <b v="1"/>
    <s v="technology/hardware"/>
    <n v="8860.1681000000008"/>
    <x v="2"/>
    <x v="30"/>
    <x v="2014"/>
    <x v="4"/>
  </r>
  <r>
    <n v="2015"/>
    <s v="ExtraCore (Arduino Compatible)"/>
    <s v="ExtraCore is a 1&quot; x 1&quot; 22 I/O pin Arduino Compatible. It's 1.7 grams and 16mhz of tiny Arduino style coolness."/>
    <x v="312"/>
    <x v="1385"/>
    <x v="0"/>
    <s v="US"/>
    <s v="USD"/>
    <n v="1315602163"/>
    <n v="1313010163"/>
    <b v="1"/>
    <n v="162"/>
    <b v="1"/>
    <s v="technology/hardware"/>
    <n v="5022.2284"/>
    <x v="2"/>
    <x v="30"/>
    <x v="2015"/>
    <x v="6"/>
  </r>
  <r>
    <n v="2016"/>
    <s v="Hydra: a triple-output power supply for electronics projects"/>
    <s v="A smart, compact power supply designed to power anything, anywhere"/>
    <x v="3"/>
    <x v="1386"/>
    <x v="0"/>
    <s v="US"/>
    <s v="USD"/>
    <n v="1362863299"/>
    <n v="1360271299"/>
    <b v="1"/>
    <n v="479"/>
    <b v="1"/>
    <s v="technology/hardware"/>
    <n v="19238.876799999998"/>
    <x v="2"/>
    <x v="30"/>
    <x v="2016"/>
    <x v="4"/>
  </r>
  <r>
    <n v="2017"/>
    <s v="SparkLab: the educational build-mobile!"/>
    <s v="A big red truck filled with cutting-edge maker tools that goes from school to school, bringing the joy of building back to kids."/>
    <x v="31"/>
    <x v="1387"/>
    <x v="0"/>
    <s v="US"/>
    <s v="USD"/>
    <n v="1332561600"/>
    <n v="1329873755"/>
    <b v="1"/>
    <n v="426"/>
    <b v="1"/>
    <s v="technology/hardware"/>
    <n v="7341.6900999999998"/>
    <x v="2"/>
    <x v="30"/>
    <x v="2017"/>
    <x v="5"/>
  </r>
  <r>
    <n v="2018"/>
    <s v="Scriba - the stylus reinvented"/>
    <s v="Scriba puts creative control back in your hands. Its flexible body and dynamic squeeze motion responding beautifully to your touch."/>
    <x v="99"/>
    <x v="1388"/>
    <x v="0"/>
    <s v="IE"/>
    <s v="EUR"/>
    <n v="1439455609"/>
    <n v="1436863609"/>
    <b v="1"/>
    <n v="450"/>
    <b v="1"/>
    <s v="technology/hardware"/>
    <n v="14768.4956"/>
    <x v="2"/>
    <x v="30"/>
    <x v="2018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x v="79"/>
    <x v="1389"/>
    <x v="0"/>
    <s v="US"/>
    <s v="USD"/>
    <n v="1474563621"/>
    <n v="1471971621"/>
    <b v="1"/>
    <n v="1780"/>
    <b v="1"/>
    <s v="technology/hardware"/>
    <n v="10896.8483"/>
    <x v="2"/>
    <x v="30"/>
    <x v="2019"/>
    <x v="2"/>
  </r>
  <r>
    <n v="2020"/>
    <s v="Low Voltage Metal Sensor for use with Arduino type boards"/>
    <s v="Low Voltage Metal Sensor directly compatible with Arduino type computers for Robotics, &amp; Motor Control, WITHOUT USING MAGNETS!"/>
    <x v="15"/>
    <x v="1390"/>
    <x v="0"/>
    <s v="US"/>
    <s v="USD"/>
    <n v="1400108640"/>
    <n v="1396923624"/>
    <b v="1"/>
    <n v="122"/>
    <b v="1"/>
    <s v="technology/hardware"/>
    <n v="2364.7541000000001"/>
    <x v="2"/>
    <x v="30"/>
    <x v="202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x v="10"/>
    <x v="1391"/>
    <x v="0"/>
    <s v="US"/>
    <s v="USD"/>
    <n v="1411522897"/>
    <n v="1407634897"/>
    <b v="1"/>
    <n v="95"/>
    <b v="1"/>
    <s v="technology/hardware"/>
    <n v="14794.736800000001"/>
    <x v="2"/>
    <x v="30"/>
    <x v="2021"/>
    <x v="3"/>
  </r>
  <r>
    <n v="2022"/>
    <s v="Acanvas: The cord-free art display and streaming platform"/>
    <s v="Acanvas is a Wi-Fi connected and customizable art display that hangs on any wall, charges itself and streams art into your home"/>
    <x v="57"/>
    <x v="1392"/>
    <x v="0"/>
    <s v="US"/>
    <s v="USD"/>
    <n v="1465652372"/>
    <n v="1463060372"/>
    <b v="1"/>
    <n v="325"/>
    <b v="1"/>
    <s v="technology/hardware"/>
    <n v="38503.692300000002"/>
    <x v="2"/>
    <x v="30"/>
    <x v="2022"/>
    <x v="2"/>
  </r>
  <r>
    <n v="2023"/>
    <s v="Atmoph Window - Your Room Can Be Anywhere"/>
    <s v="A digital window that opens to beautiful scenery from around the world with 4K-shot videos and sound. Place it anywhere, be anywhere."/>
    <x v="57"/>
    <x v="1393"/>
    <x v="0"/>
    <s v="US"/>
    <s v="USD"/>
    <n v="1434017153"/>
    <n v="1431425153"/>
    <b v="1"/>
    <n v="353"/>
    <b v="1"/>
    <s v="technology/hardware"/>
    <n v="45739.093500000003"/>
    <x v="2"/>
    <x v="30"/>
    <x v="2023"/>
    <x v="0"/>
  </r>
  <r>
    <n v="2024"/>
    <s v="RA 3D printer controller by Elefu"/>
    <s v="RA - 3D Printer board. This board can control 3 extruders, bed heaters, Elefu control panel, 4 temp monitors, lighting and more."/>
    <x v="23"/>
    <x v="1394"/>
    <x v="0"/>
    <s v="US"/>
    <s v="USD"/>
    <n v="1344826800"/>
    <n v="1341875544"/>
    <b v="1"/>
    <n v="105"/>
    <b v="1"/>
    <s v="technology/hardware"/>
    <n v="22299.047600000002"/>
    <x v="2"/>
    <x v="30"/>
    <x v="2024"/>
    <x v="5"/>
  </r>
  <r>
    <n v="2025"/>
    <s v="BuddyGuard: Smart Home Security In One Device"/>
    <s v="A complete Home Security System in a single device: Flare protects you and your home all by itself. Secure, beautiful and affordable."/>
    <x v="58"/>
    <x v="1395"/>
    <x v="0"/>
    <s v="DE"/>
    <s v="EUR"/>
    <n v="1433996746"/>
    <n v="1431404746"/>
    <b v="1"/>
    <n v="729"/>
    <b v="1"/>
    <s v="technology/hardware"/>
    <n v="22074.074100000002"/>
    <x v="2"/>
    <x v="30"/>
    <x v="2025"/>
    <x v="0"/>
  </r>
  <r>
    <n v="2026"/>
    <s v="MIDI Sprout - Biodata Sonification Device"/>
    <s v="MIDI Sprout enables plants to play synthesizers in real time."/>
    <x v="31"/>
    <x v="1396"/>
    <x v="0"/>
    <s v="US"/>
    <s v="USD"/>
    <n v="1398052740"/>
    <n v="1394127585"/>
    <b v="1"/>
    <n v="454"/>
    <b v="1"/>
    <s v="technology/hardware"/>
    <n v="7350.3899000000001"/>
    <x v="2"/>
    <x v="30"/>
    <x v="2026"/>
    <x v="3"/>
  </r>
  <r>
    <n v="2027"/>
    <s v="Cmoar Virtual Reality Headset with integrated electronics"/>
    <s v="Modular smartphone-based headset with external sensors for 4&quot; - 5.7&quot; Android &amp; iOS phones, iPhone 6 Plus included!"/>
    <x v="57"/>
    <x v="1397"/>
    <x v="0"/>
    <s v="US"/>
    <s v="USD"/>
    <n v="1427740319"/>
    <n v="1423855919"/>
    <b v="1"/>
    <n v="539"/>
    <b v="1"/>
    <s v="technology/hardware"/>
    <n v="22309.647499999999"/>
    <x v="2"/>
    <x v="30"/>
    <x v="2027"/>
    <x v="0"/>
  </r>
  <r>
    <n v="2028"/>
    <s v="Building the Open Source Bussard Fusion Reactor "/>
    <s v="Building an open source Bussard fusion reactor, aka the Polywell."/>
    <x v="9"/>
    <x v="1398"/>
    <x v="0"/>
    <s v="US"/>
    <s v="USD"/>
    <n v="1268690100"/>
    <n v="1265493806"/>
    <b v="1"/>
    <n v="79"/>
    <b v="1"/>
    <s v="technology/hardware"/>
    <n v="4791.1391999999996"/>
    <x v="2"/>
    <x v="30"/>
    <x v="2028"/>
    <x v="7"/>
  </r>
  <r>
    <n v="2029"/>
    <s v="Lumin8 Pro"/>
    <s v="Lumin8 Pro is a fun and easy to use light controller that makes light dance to your favorite music."/>
    <x v="30"/>
    <x v="1399"/>
    <x v="0"/>
    <s v="US"/>
    <s v="USD"/>
    <n v="1409099481"/>
    <n v="1406507481"/>
    <b v="1"/>
    <n v="94"/>
    <b v="1"/>
    <s v="technology/hardware"/>
    <n v="9606.3829999999998"/>
    <x v="2"/>
    <x v="30"/>
    <x v="2029"/>
    <x v="3"/>
  </r>
  <r>
    <n v="2030"/>
    <s v="Picade: The arcade cabinet kit for your mini computer"/>
    <s v="A stylish, retro, and fun arcade cabinet for your Raspberry Pi, Mini-ITX, Pandaboard, or other mini PC from the makers of Pibow"/>
    <x v="313"/>
    <x v="1400"/>
    <x v="0"/>
    <s v="GB"/>
    <s v="GBP"/>
    <n v="1354233296"/>
    <n v="1351641296"/>
    <b v="1"/>
    <n v="625"/>
    <b v="1"/>
    <s v="technology/hardware"/>
    <n v="11861.44"/>
    <x v="2"/>
    <x v="30"/>
    <x v="2030"/>
    <x v="5"/>
  </r>
  <r>
    <n v="2031"/>
    <s v="Linkio: the $100 Smart Home Devices Solution"/>
    <s v="With Linkio you can use your smartphone to control every electronic you own- for only $100!"/>
    <x v="63"/>
    <x v="1401"/>
    <x v="0"/>
    <s v="NL"/>
    <s v="EUR"/>
    <n v="1420765200"/>
    <n v="1417506853"/>
    <b v="1"/>
    <n v="508"/>
    <b v="1"/>
    <s v="technology/hardware"/>
    <n v="11845.472400000001"/>
    <x v="2"/>
    <x v="30"/>
    <x v="2031"/>
    <x v="3"/>
  </r>
  <r>
    <n v="2032"/>
    <s v="PocketLab Voyager | Explore Science in Your World"/>
    <s v="PocketLab Voyager and PocketLab Weather are rugged science labs that you can take anywhere to explore the world around you."/>
    <x v="31"/>
    <x v="1402"/>
    <x v="0"/>
    <s v="US"/>
    <s v="USD"/>
    <n v="1481778000"/>
    <n v="1479216874"/>
    <b v="1"/>
    <n v="531"/>
    <b v="1"/>
    <s v="technology/hardware"/>
    <n v="14321.4689"/>
    <x v="2"/>
    <x v="30"/>
    <x v="2032"/>
    <x v="2"/>
  </r>
  <r>
    <n v="2033"/>
    <s v="BrewNanny Home Brew Monitor"/>
    <s v="BrewNannyâ„¢ accurately measures the health and progress of your home brew and alerts you to problems immediately, wherever you are."/>
    <x v="31"/>
    <x v="1403"/>
    <x v="0"/>
    <s v="US"/>
    <s v="USD"/>
    <n v="1398477518"/>
    <n v="1395885518"/>
    <b v="1"/>
    <n v="158"/>
    <b v="1"/>
    <s v="technology/hardware"/>
    <n v="28271.519"/>
    <x v="2"/>
    <x v="30"/>
    <x v="2033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x v="314"/>
    <x v="1404"/>
    <x v="0"/>
    <s v="US"/>
    <s v="USD"/>
    <n v="1430981880"/>
    <n v="1426216033"/>
    <b v="1"/>
    <n v="508"/>
    <b v="1"/>
    <s v="technology/hardware"/>
    <n v="59393.6201"/>
    <x v="2"/>
    <x v="30"/>
    <x v="2034"/>
    <x v="0"/>
  </r>
  <r>
    <n v="2035"/>
    <s v="OpenBCI: Biosensing for Everybody"/>
    <s v="Announcing the GANGLION and the ULTRACORTEXâ€”a $99 biodata acquisition device and a 3D-printed, brain-sensing headset."/>
    <x v="58"/>
    <x v="1405"/>
    <x v="0"/>
    <s v="US"/>
    <s v="USD"/>
    <n v="1450486800"/>
    <n v="1446562807"/>
    <b v="1"/>
    <n v="644"/>
    <b v="1"/>
    <s v="technology/hardware"/>
    <n v="26215.705000000002"/>
    <x v="2"/>
    <x v="30"/>
    <x v="2035"/>
    <x v="0"/>
  </r>
  <r>
    <n v="2036"/>
    <s v="L.E.D Portable Charger"/>
    <s v="A high-capacity portable charger with LED lights keeps your iPhone, iPad, smartphones, tablets and other devices juiced up on-the-go."/>
    <x v="11"/>
    <x v="1406"/>
    <x v="0"/>
    <s v="US"/>
    <s v="USD"/>
    <n v="1399668319"/>
    <n v="1397076319"/>
    <b v="1"/>
    <n v="848"/>
    <b v="1"/>
    <s v="technology/hardware"/>
    <n v="4658.0778"/>
    <x v="2"/>
    <x v="30"/>
    <x v="2036"/>
    <x v="3"/>
  </r>
  <r>
    <n v="2037"/>
    <s v="Pedal Power -- Human Scale Energy For Everyday Tasks"/>
    <s v="With an efficiency of 97%, bicycle technology is nearly perfect. So why do we use it only for transportation?"/>
    <x v="3"/>
    <x v="1407"/>
    <x v="0"/>
    <s v="US"/>
    <s v="USD"/>
    <n v="1388383353"/>
    <n v="1383195753"/>
    <b v="1"/>
    <n v="429"/>
    <b v="1"/>
    <s v="technology/hardware"/>
    <n v="7004.1118999999999"/>
    <x v="2"/>
    <x v="30"/>
    <x v="2037"/>
    <x v="4"/>
  </r>
  <r>
    <n v="2038"/>
    <s v="OWL Programmable Effects Pedal"/>
    <s v="The OWL is an open source, open hardware, reprogrammable effects pedal designed for musicians, coders, and hackers."/>
    <x v="6"/>
    <x v="1408"/>
    <x v="0"/>
    <s v="GB"/>
    <s v="GBP"/>
    <n v="1372701600"/>
    <n v="1369895421"/>
    <b v="1"/>
    <n v="204"/>
    <b v="1"/>
    <s v="technology/hardware"/>
    <n v="16490.686300000001"/>
    <x v="2"/>
    <x v="30"/>
    <x v="2038"/>
    <x v="4"/>
  </r>
  <r>
    <n v="2039"/>
    <s v="ODIN2: Smart Projector for movies, video calls, and apps"/>
    <s v="Open up your digital worlds with the most sophisticated, intuitive android smart projector."/>
    <x v="152"/>
    <x v="1409"/>
    <x v="0"/>
    <s v="US"/>
    <s v="USD"/>
    <n v="1480568340"/>
    <n v="1477996325"/>
    <b v="1"/>
    <n v="379"/>
    <b v="1"/>
    <s v="technology/hardware"/>
    <n v="44926.385199999997"/>
    <x v="2"/>
    <x v="30"/>
    <x v="2039"/>
    <x v="2"/>
  </r>
  <r>
    <n v="2040"/>
    <s v="Programmable Capacitor"/>
    <s v="4.29 Billion+ Capacitor Combinations._x000a_No Coding Required."/>
    <x v="9"/>
    <x v="1410"/>
    <x v="0"/>
    <s v="US"/>
    <s v="USD"/>
    <n v="1384557303"/>
    <n v="1383257703"/>
    <b v="1"/>
    <n v="271"/>
    <b v="1"/>
    <s v="technology/hardware"/>
    <n v="2747.2840999999999"/>
    <x v="2"/>
    <x v="30"/>
    <x v="2040"/>
    <x v="4"/>
  </r>
  <r>
    <n v="2041"/>
    <s v="The Aspect - Reinventing the Grow Light for Interior Design"/>
    <s v="World's first LED decor grow light that turns your plants into show pieces. Adding beauty and foliage to your home like never before"/>
    <x v="196"/>
    <x v="1411"/>
    <x v="0"/>
    <s v="US"/>
    <s v="USD"/>
    <n v="1478785027"/>
    <n v="1476189427"/>
    <b v="0"/>
    <n v="120"/>
    <b v="1"/>
    <s v="technology/hardware"/>
    <n v="14397.5"/>
    <x v="2"/>
    <x v="30"/>
    <x v="2041"/>
    <x v="2"/>
  </r>
  <r>
    <n v="2042"/>
    <s v="SoundBrake- Headphone gadget alerts you to outside sounds"/>
    <s v="The SoundBrake headphone attachment can be used with any audio player to alert you to important outside sounds."/>
    <x v="3"/>
    <x v="1412"/>
    <x v="0"/>
    <s v="US"/>
    <s v="USD"/>
    <n v="1453481974"/>
    <n v="1448297974"/>
    <b v="0"/>
    <n v="140"/>
    <b v="1"/>
    <s v="technology/hardware"/>
    <n v="8823.5714000000007"/>
    <x v="2"/>
    <x v="30"/>
    <x v="2042"/>
    <x v="0"/>
  </r>
  <r>
    <n v="2043"/>
    <s v="PS-1A Adjustable Miniature Switch Mode DC-DC Power Supply"/>
    <s v="PS-1A is an adjustable switch mode DC-DC power supply. It is highly compact, breadboard friendly and requires no external components."/>
    <x v="315"/>
    <x v="1413"/>
    <x v="0"/>
    <s v="US"/>
    <s v="USD"/>
    <n v="1481432340"/>
    <n v="1476764077"/>
    <b v="0"/>
    <n v="193"/>
    <b v="1"/>
    <s v="technology/hardware"/>
    <n v="3632.6424999999999"/>
    <x v="2"/>
    <x v="30"/>
    <x v="2043"/>
    <x v="2"/>
  </r>
  <r>
    <n v="2044"/>
    <s v="PiSoC: Learn to Create"/>
    <s v="The PiSoC is an open source development platform which gives each person a unique opportunity to create, regardless of skill level."/>
    <x v="36"/>
    <x v="1414"/>
    <x v="0"/>
    <s v="US"/>
    <s v="USD"/>
    <n v="1434212714"/>
    <n v="1431620714"/>
    <b v="0"/>
    <n v="180"/>
    <b v="1"/>
    <s v="technology/hardware"/>
    <n v="9017.7777999999998"/>
    <x v="2"/>
    <x v="30"/>
    <x v="2044"/>
    <x v="0"/>
  </r>
  <r>
    <n v="2045"/>
    <s v="OPEN RAIL Open Source Linear Bearing System"/>
    <s v="Open Rail is a new open source universal linear rail system designed to be used with various T- Slot aluminum extrusion configurations."/>
    <x v="244"/>
    <x v="1415"/>
    <x v="0"/>
    <s v="US"/>
    <s v="USD"/>
    <n v="1341799647"/>
    <n v="1339207647"/>
    <b v="0"/>
    <n v="263"/>
    <b v="1"/>
    <s v="technology/hardware"/>
    <n v="15262.361199999999"/>
    <x v="2"/>
    <x v="30"/>
    <x v="2045"/>
    <x v="5"/>
  </r>
  <r>
    <n v="2046"/>
    <s v="CoAction Hero: 32-bit Open-Source ARM Cortex-M3 Board"/>
    <s v="CoAction Hero: a powerful proto-board with a 120Mhz processor, 1MB filesystem, and built-in OS for tinkerers and engineers alike."/>
    <x v="3"/>
    <x v="1416"/>
    <x v="0"/>
    <s v="US"/>
    <s v="USD"/>
    <n v="1369282044"/>
    <n v="1366690044"/>
    <b v="0"/>
    <n v="217"/>
    <b v="1"/>
    <s v="technology/hardware"/>
    <n v="5580.6451999999999"/>
    <x v="2"/>
    <x v="30"/>
    <x v="2046"/>
    <x v="4"/>
  </r>
  <r>
    <n v="2047"/>
    <s v="KoalaSafe -  Healthier Internet. Happier Families."/>
    <s v="Simple internet time-limits, usage analytics, app &amp; site blocking - across all devices in the home, controlled from your smartphone."/>
    <x v="316"/>
    <x v="1417"/>
    <x v="0"/>
    <s v="AU"/>
    <s v="AUD"/>
    <n v="1429228800"/>
    <n v="1426714870"/>
    <b v="0"/>
    <n v="443"/>
    <b v="1"/>
    <s v="technology/hardware"/>
    <n v="22785.327300000001"/>
    <x v="2"/>
    <x v="30"/>
    <x v="2047"/>
    <x v="0"/>
  </r>
  <r>
    <n v="2048"/>
    <s v="The Siva Cycle Atom - Powering your life one pedal at a time"/>
    <s v="A lightweight generator to charge your phone, lights, and removable battery pack as you bicycle. Pedal power by you, for now or later."/>
    <x v="94"/>
    <x v="1418"/>
    <x v="0"/>
    <s v="US"/>
    <s v="USD"/>
    <n v="1369323491"/>
    <n v="1366731491"/>
    <b v="0"/>
    <n v="1373"/>
    <b v="1"/>
    <s v="technology/hardware"/>
    <n v="9182.9897999999994"/>
    <x v="2"/>
    <x v="30"/>
    <x v="2048"/>
    <x v="4"/>
  </r>
  <r>
    <n v="2049"/>
    <s v="LOCK8 - the World's First Smart Bike Lock"/>
    <s v="Keyless. Alarm secured. GPS tracking."/>
    <x v="63"/>
    <x v="1419"/>
    <x v="0"/>
    <s v="GB"/>
    <s v="GBP"/>
    <n v="1386025140"/>
    <n v="1382963963"/>
    <b v="0"/>
    <n v="742"/>
    <b v="1"/>
    <s v="technology/hardware"/>
    <n v="8099.1037999999999"/>
    <x v="2"/>
    <x v="30"/>
    <x v="2049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x v="3"/>
    <x v="1420"/>
    <x v="0"/>
    <s v="US"/>
    <s v="USD"/>
    <n v="1433036578"/>
    <n v="1429580578"/>
    <b v="0"/>
    <n v="170"/>
    <b v="1"/>
    <s v="technology/hardware"/>
    <n v="27839.411800000002"/>
    <x v="2"/>
    <x v="30"/>
    <x v="2050"/>
    <x v="0"/>
  </r>
  <r>
    <n v="2051"/>
    <s v="YOYO WARRIOR - A premium yoyo for any budget"/>
    <s v="A collaborative effort between three generations who set out to provide a premium, top-quality yoyo at an affordable price."/>
    <x v="6"/>
    <x v="1421"/>
    <x v="0"/>
    <s v="US"/>
    <s v="USD"/>
    <n v="1388017937"/>
    <n v="1385425937"/>
    <b v="0"/>
    <n v="242"/>
    <b v="1"/>
    <s v="technology/hardware"/>
    <n v="4309.5041000000001"/>
    <x v="2"/>
    <x v="30"/>
    <x v="2051"/>
    <x v="4"/>
  </r>
  <r>
    <n v="2052"/>
    <s v="The World's Lightest &amp; Smartest E-Scooter  - ZAR"/>
    <s v="The World's Lightest &amp; Smartest E-Scooter: cool, small, portable, and can be easily folded into a backpack and bring it anywhere"/>
    <x v="63"/>
    <x v="1422"/>
    <x v="0"/>
    <s v="US"/>
    <s v="USD"/>
    <n v="1455933653"/>
    <n v="1452045653"/>
    <b v="0"/>
    <n v="541"/>
    <b v="1"/>
    <s v="technology/hardware"/>
    <n v="32629.2052"/>
    <x v="2"/>
    <x v="30"/>
    <x v="2052"/>
    <x v="2"/>
  </r>
  <r>
    <n v="2053"/>
    <s v="stockplop - the most advanced external hard drive enclosure"/>
    <s v="Â· Exchange multiple hard drives (SSDs or HDDs) Â· Slick design Â· Highest data transfer rates Â· Robust (anodized aluminum)"/>
    <x v="10"/>
    <x v="766"/>
    <x v="0"/>
    <s v="US"/>
    <s v="USD"/>
    <n v="1448466551"/>
    <n v="1445870951"/>
    <b v="0"/>
    <n v="121"/>
    <b v="1"/>
    <s v="technology/hardware"/>
    <n v="4174.3801999999996"/>
    <x v="2"/>
    <x v="30"/>
    <x v="2053"/>
    <x v="0"/>
  </r>
  <r>
    <n v="2054"/>
    <s v="SITU Smart Food Nutrition Scale for iPad and Android tablets"/>
    <s v="SITU is the smart food nutrition scale anyone can use. It weighs your food in calories and nutrients in addition to grams and ounces."/>
    <x v="19"/>
    <x v="1423"/>
    <x v="0"/>
    <s v="GB"/>
    <s v="GBP"/>
    <n v="1399033810"/>
    <n v="1396441810"/>
    <b v="0"/>
    <n v="621"/>
    <b v="1"/>
    <s v="technology/hardware"/>
    <n v="6402.0933999999997"/>
    <x v="2"/>
    <x v="30"/>
    <x v="2054"/>
    <x v="3"/>
  </r>
  <r>
    <n v="2055"/>
    <s v="The I2C and SPI Education System"/>
    <s v="An Arduino compatible shield matched with a web based tutorial system to teach you how to talk with I2C and SPI components."/>
    <x v="12"/>
    <x v="1424"/>
    <x v="0"/>
    <s v="US"/>
    <s v="USD"/>
    <n v="1417579200"/>
    <n v="1415031043"/>
    <b v="0"/>
    <n v="101"/>
    <b v="1"/>
    <s v="technology/hardware"/>
    <n v="9945.5445999999993"/>
    <x v="2"/>
    <x v="30"/>
    <x v="2055"/>
    <x v="3"/>
  </r>
  <r>
    <n v="2056"/>
    <s v="TYLT Energi Backpack - charge your mobile devices on the go."/>
    <s v="A lightweight backpack that can charge your smartphone 4 times or an iPad one full charge, and recharge via a USB port"/>
    <x v="63"/>
    <x v="1425"/>
    <x v="0"/>
    <s v="US"/>
    <s v="USD"/>
    <n v="1366222542"/>
    <n v="1363630542"/>
    <b v="0"/>
    <n v="554"/>
    <b v="1"/>
    <s v="technology/hardware"/>
    <n v="13849.458500000001"/>
    <x v="2"/>
    <x v="30"/>
    <x v="2056"/>
    <x v="4"/>
  </r>
  <r>
    <n v="2057"/>
    <s v="CableKnife - The World's best cable insulation stripper"/>
    <s v="CableKnife is the best solution for removing insulation from cables for the purpose of maximising the scrap metal value by up to 350%"/>
    <x v="36"/>
    <x v="1426"/>
    <x v="0"/>
    <s v="GB"/>
    <s v="GBP"/>
    <n v="1456487532"/>
    <n v="1453895532"/>
    <b v="0"/>
    <n v="666"/>
    <b v="1"/>
    <s v="technology/hardware"/>
    <n v="4554.7793000000001"/>
    <x v="2"/>
    <x v="30"/>
    <x v="2057"/>
    <x v="2"/>
  </r>
  <r>
    <n v="2058"/>
    <s v="Raspberry Pi Debug Clip"/>
    <s v="Making using the serial terminal on the Raspberry Pi as easy as Pi!"/>
    <x v="317"/>
    <x v="1427"/>
    <x v="0"/>
    <s v="GB"/>
    <s v="GBP"/>
    <n v="1425326400"/>
    <n v="1421916830"/>
    <b v="0"/>
    <n v="410"/>
    <b v="1"/>
    <s v="technology/hardware"/>
    <n v="1050.7317"/>
    <x v="2"/>
    <x v="30"/>
    <x v="2058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x v="11"/>
    <x v="1428"/>
    <x v="0"/>
    <s v="US"/>
    <s v="USD"/>
    <n v="1454277540"/>
    <n v="1450880854"/>
    <b v="0"/>
    <n v="375"/>
    <b v="1"/>
    <s v="technology/hardware"/>
    <n v="11476.533299999999"/>
    <x v="2"/>
    <x v="30"/>
    <x v="2059"/>
    <x v="0"/>
  </r>
  <r>
    <n v="2060"/>
    <s v="SmartQuad 4-Port (9.6 Amps / 48W) Travel USB Charger"/>
    <s v="Universal 4 ports USB charger for iPhone, iPad, Android and other USB devices. Intelligent device detection for optimal charging."/>
    <x v="31"/>
    <x v="1429"/>
    <x v="0"/>
    <s v="US"/>
    <s v="USD"/>
    <n v="1406129150"/>
    <n v="1400945150"/>
    <b v="0"/>
    <n v="1364"/>
    <b v="1"/>
    <s v="technology/hardware"/>
    <n v="3599.7067000000002"/>
    <x v="2"/>
    <x v="30"/>
    <x v="2060"/>
    <x v="3"/>
  </r>
  <r>
    <n v="2061"/>
    <s v="Bibo Time! Maximize your Cocktail time in seconds!"/>
    <s v="Bibo Barmaid is a smart cocktail self-serve machine that creates expertly crafted mixed drinks at home with the touch of a button."/>
    <x v="10"/>
    <x v="1430"/>
    <x v="0"/>
    <s v="US"/>
    <s v="USD"/>
    <n v="1483208454"/>
    <n v="1480616454"/>
    <b v="0"/>
    <n v="35"/>
    <b v="1"/>
    <s v="technology/hardware"/>
    <n v="15417.142900000001"/>
    <x v="2"/>
    <x v="30"/>
    <x v="2061"/>
    <x v="2"/>
  </r>
  <r>
    <n v="2062"/>
    <s v="Rho Board"/>
    <s v="4K HEVC Android TV Media Player with optional DIY electronics, ideal for app development, home control, software developement, learning"/>
    <x v="57"/>
    <x v="1431"/>
    <x v="0"/>
    <s v="DK"/>
    <s v="DKK"/>
    <n v="1458807098"/>
    <n v="1456218698"/>
    <b v="0"/>
    <n v="203"/>
    <b v="1"/>
    <s v="technology/hardware"/>
    <n v="56638.916299999997"/>
    <x v="2"/>
    <x v="30"/>
    <x v="2062"/>
    <x v="2"/>
  </r>
  <r>
    <n v="2063"/>
    <s v="Up to 4 axis Beaglebone black based CNC control"/>
    <s v="Build a professional grade Linux CNC control with Beaglebone black and our CNC cape."/>
    <x v="23"/>
    <x v="1432"/>
    <x v="0"/>
    <s v="DE"/>
    <s v="EUR"/>
    <n v="1463333701"/>
    <n v="1460482501"/>
    <b v="0"/>
    <n v="49"/>
    <b v="1"/>
    <s v="technology/hardware"/>
    <n v="12085.7143"/>
    <x v="2"/>
    <x v="30"/>
    <x v="2063"/>
    <x v="2"/>
  </r>
  <r>
    <n v="2064"/>
    <s v="Lightpack â€” ambient backlight for your displays"/>
    <s v="Open-source content-driven lighting system you can use with TV or PC, Mac, HTPC displays in movies, games and daily work"/>
    <x v="318"/>
    <x v="1433"/>
    <x v="0"/>
    <s v="US"/>
    <s v="USD"/>
    <n v="1370001600"/>
    <n v="1366879523"/>
    <b v="0"/>
    <n v="5812"/>
    <b v="1"/>
    <s v="technology/hardware"/>
    <n v="8616.3845000000001"/>
    <x v="2"/>
    <x v="30"/>
    <x v="2064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x v="79"/>
    <x v="1434"/>
    <x v="0"/>
    <s v="GB"/>
    <s v="GBP"/>
    <n v="1387958429"/>
    <n v="1385366429"/>
    <b v="0"/>
    <n v="1556"/>
    <b v="1"/>
    <s v="technology/hardware"/>
    <n v="5121.2114000000001"/>
    <x v="2"/>
    <x v="30"/>
    <x v="2065"/>
    <x v="4"/>
  </r>
  <r>
    <n v="2066"/>
    <s v="Garage Beacon - Turn your phone into a garage door remote"/>
    <s v="Automatically opens your garage door when you come home. Open, close, and monitor your garage door from your phone."/>
    <x v="13"/>
    <x v="1435"/>
    <x v="0"/>
    <s v="US"/>
    <s v="USD"/>
    <n v="1408818683"/>
    <n v="1406226683"/>
    <b v="0"/>
    <n v="65"/>
    <b v="1"/>
    <s v="technology/hardware"/>
    <n v="6726.1538"/>
    <x v="2"/>
    <x v="30"/>
    <x v="2066"/>
    <x v="3"/>
  </r>
  <r>
    <n v="2067"/>
    <s v="Luminite (LED lighting)"/>
    <s v="The next generation of premium quality LED lighting. Extreme power efficiency in a small package."/>
    <x v="319"/>
    <x v="1436"/>
    <x v="0"/>
    <s v="GB"/>
    <s v="GBP"/>
    <n v="1432499376"/>
    <n v="1429648176"/>
    <b v="0"/>
    <n v="10"/>
    <b v="1"/>
    <s v="technology/hardware"/>
    <n v="6280"/>
    <x v="2"/>
    <x v="30"/>
    <x v="2067"/>
    <x v="0"/>
  </r>
  <r>
    <n v="2068"/>
    <s v="Netro - Scientifically Water Your Garden"/>
    <s v="Introducing Sprite, the cloud-based watering controller and Whisperer, the solar-powered plant sensor for effortless home irrigation"/>
    <x v="31"/>
    <x v="1437"/>
    <x v="0"/>
    <s v="US"/>
    <s v="USD"/>
    <n v="1476994315"/>
    <n v="1474402315"/>
    <b v="0"/>
    <n v="76"/>
    <b v="1"/>
    <s v="technology/hardware"/>
    <n v="34613.118399999999"/>
    <x v="2"/>
    <x v="30"/>
    <x v="2068"/>
    <x v="2"/>
  </r>
  <r>
    <n v="2069"/>
    <s v="RaceCapture and Podium: Race it. Share it. Prove it."/>
    <s v="RaceCapture brings motorsports to the connected car: Share track days, autocross, drift and drag racing with your friends in real time!"/>
    <x v="63"/>
    <x v="1438"/>
    <x v="0"/>
    <s v="US"/>
    <s v="USD"/>
    <n v="1451776791"/>
    <n v="1449098391"/>
    <b v="0"/>
    <n v="263"/>
    <b v="1"/>
    <s v="technology/hardware"/>
    <n v="24411.912499999999"/>
    <x v="2"/>
    <x v="30"/>
    <x v="2069"/>
    <x v="0"/>
  </r>
  <r>
    <n v="2070"/>
    <s v="DAN Cases A4-SFX - The World's Smallest Gaming Tower Case"/>
    <s v="The A4-SFX is a project with the goal of creating the smallest case possible while still using high-end standardized components."/>
    <x v="152"/>
    <x v="1439"/>
    <x v="0"/>
    <s v="DE"/>
    <s v="EUR"/>
    <n v="1467128723"/>
    <n v="1464536723"/>
    <b v="0"/>
    <n v="1530"/>
    <b v="1"/>
    <s v="technology/hardware"/>
    <n v="25925.424800000001"/>
    <x v="2"/>
    <x v="30"/>
    <x v="2070"/>
    <x v="2"/>
  </r>
  <r>
    <n v="2071"/>
    <s v="easyFeed Automatic Pet Feeder w/ Webcam and Amazon Delivery"/>
    <s v="Includes Wifi Camera for video chat, Amazon delivery, pet health analyzer, weight control, diet transition planning, and more."/>
    <x v="22"/>
    <x v="1440"/>
    <x v="0"/>
    <s v="US"/>
    <s v="USD"/>
    <n v="1475390484"/>
    <n v="1471502484"/>
    <b v="0"/>
    <n v="278"/>
    <b v="1"/>
    <s v="technology/hardware"/>
    <n v="20196.402900000001"/>
    <x v="2"/>
    <x v="30"/>
    <x v="2071"/>
    <x v="2"/>
  </r>
  <r>
    <n v="2072"/>
    <s v="Hercules PalmTop-Palm Size Mobile PC of Invincible Resources"/>
    <s v="The Most Portable Windows 10 PC Less than 0.3 lb with Updated Resources-Cherry Trail CPU, 4G RAM, ~128G Storage, wifi ac, USB 3.0, HDMI"/>
    <x v="320"/>
    <x v="1441"/>
    <x v="0"/>
    <s v="US"/>
    <s v="USD"/>
    <n v="1462629432"/>
    <n v="1460037432"/>
    <b v="0"/>
    <n v="350"/>
    <b v="1"/>
    <s v="technology/hardware"/>
    <n v="22620.857100000001"/>
    <x v="2"/>
    <x v="30"/>
    <x v="2072"/>
    <x v="2"/>
  </r>
  <r>
    <n v="2073"/>
    <s v="abode - The Future of Home Security."/>
    <s v="abode is a home security and automation company that offers a self-installed, professional-grade solution with no contracts."/>
    <x v="57"/>
    <x v="1442"/>
    <x v="0"/>
    <s v="US"/>
    <s v="USD"/>
    <n v="1431100918"/>
    <n v="1427212918"/>
    <b v="0"/>
    <n v="470"/>
    <b v="1"/>
    <s v="technology/hardware"/>
    <n v="32469"/>
    <x v="2"/>
    <x v="30"/>
    <x v="2073"/>
    <x v="0"/>
  </r>
  <r>
    <n v="2074"/>
    <s v="Advanced Simulation Products - PC Gaming Controllers"/>
    <s v="Creating PC gaming controllers to bring your gaming experience to a new level."/>
    <x v="20"/>
    <x v="1443"/>
    <x v="0"/>
    <s v="US"/>
    <s v="USD"/>
    <n v="1462564182"/>
    <n v="1459972182"/>
    <b v="0"/>
    <n v="3"/>
    <b v="1"/>
    <s v="technology/hardware"/>
    <n v="20500"/>
    <x v="2"/>
    <x v="30"/>
    <x v="2074"/>
    <x v="2"/>
  </r>
  <r>
    <n v="2075"/>
    <s v="The Practical Meter: Know your power!"/>
    <s v="The Practical Meter helps you charge your phone faster by solving a problem millions of people experience."/>
    <x v="204"/>
    <x v="1444"/>
    <x v="0"/>
    <s v="US"/>
    <s v="USD"/>
    <n v="1374769288"/>
    <n v="1372177288"/>
    <b v="0"/>
    <n v="8200"/>
    <b v="1"/>
    <s v="technology/hardware"/>
    <n v="2046.5926999999999"/>
    <x v="2"/>
    <x v="30"/>
    <x v="2075"/>
    <x v="4"/>
  </r>
  <r>
    <n v="2076"/>
    <s v="Earin - The Worlds Smallest Wireless Earbuds"/>
    <s v="Wireless earbuds filled with sound, yet so small they are almost invisible!"/>
    <x v="321"/>
    <x v="1445"/>
    <x v="0"/>
    <s v="GB"/>
    <s v="GBP"/>
    <n v="1406149689"/>
    <n v="1402693689"/>
    <b v="0"/>
    <n v="8359"/>
    <b v="1"/>
    <s v="technology/hardware"/>
    <n v="11635.303099999999"/>
    <x v="2"/>
    <x v="30"/>
    <x v="2076"/>
    <x v="3"/>
  </r>
  <r>
    <n v="2077"/>
    <s v="4SeTVâ„¢ - Watch 4 TV Channels on Any Screen At Once"/>
    <s v="A Whole New Way to Get TV: Watch four live TV channels at once on your tablet, smartphone, or big screen TV!"/>
    <x v="63"/>
    <x v="1446"/>
    <x v="0"/>
    <s v="US"/>
    <s v="USD"/>
    <n v="1433538000"/>
    <n v="1428541276"/>
    <b v="0"/>
    <n v="188"/>
    <b v="1"/>
    <s v="technology/hardware"/>
    <n v="30720.212800000001"/>
    <x v="2"/>
    <x v="30"/>
    <x v="2077"/>
    <x v="0"/>
  </r>
  <r>
    <n v="2078"/>
    <s v="Hoterway - Hot shower from the first second"/>
    <s v="With hoterway you won't wait anymore for hot water in the beginning of your shower. Save Water, Energy, Time and Money."/>
    <x v="22"/>
    <x v="1447"/>
    <x v="0"/>
    <s v="ES"/>
    <s v="EUR"/>
    <n v="1482085857"/>
    <n v="1479493857"/>
    <b v="0"/>
    <n v="48"/>
    <b v="1"/>
    <s v="technology/hardware"/>
    <n v="54668.75"/>
    <x v="2"/>
    <x v="30"/>
    <x v="2078"/>
    <x v="2"/>
  </r>
  <r>
    <n v="2079"/>
    <s v="Pi PoE Switch HAT - power over Ethernet for Raspberry Pi"/>
    <s v="A power over Ethernet (PoE) add on board (HAT) for your Raspberry Pi with power management. Reduce the clutter of cables with Pi PoE!"/>
    <x v="3"/>
    <x v="1448"/>
    <x v="0"/>
    <s v="GB"/>
    <s v="GBP"/>
    <n v="1435258800"/>
    <n v="1432659793"/>
    <b v="0"/>
    <n v="607"/>
    <b v="1"/>
    <s v="technology/hardware"/>
    <n v="4747.4465"/>
    <x v="2"/>
    <x v="30"/>
    <x v="2079"/>
    <x v="0"/>
  </r>
  <r>
    <n v="2080"/>
    <s v="Tinker Tie Beta - Programmable RGB LED Bow Tie!"/>
    <s v="Tinker Tie is a fully programmable, hackable Arduino-compatible RGB LED bow tie that can last over 20 hours on a single charge!"/>
    <x v="28"/>
    <x v="1449"/>
    <x v="0"/>
    <s v="US"/>
    <s v="USD"/>
    <n v="1447286300"/>
    <n v="1444690700"/>
    <b v="0"/>
    <n v="50"/>
    <b v="1"/>
    <s v="technology/hardware"/>
    <n v="10156"/>
    <x v="2"/>
    <x v="30"/>
    <x v="2080"/>
    <x v="0"/>
  </r>
  <r>
    <n v="2081"/>
    <s v="Our Vintage Film: Summer Tour Kickstarter"/>
    <s v="Embarking on a Summer Tour to spread their message of cherishing your unforgettable memories through nostalgic rock music."/>
    <x v="8"/>
    <x v="1450"/>
    <x v="0"/>
    <s v="US"/>
    <s v="USD"/>
    <n v="1337144340"/>
    <n v="1333597555"/>
    <b v="0"/>
    <n v="55"/>
    <b v="1"/>
    <s v="music/indie rock"/>
    <n v="7290.9090999999999"/>
    <x v="4"/>
    <x v="14"/>
    <x v="2081"/>
    <x v="5"/>
  </r>
  <r>
    <n v="2082"/>
    <s v="Nights On First's First CD!"/>
    <s v="Local bay area band looking to share our vision with people, looking to create something we are proud of, no more bedroom recordings!"/>
    <x v="15"/>
    <x v="1451"/>
    <x v="0"/>
    <s v="US"/>
    <s v="USD"/>
    <n v="1322106796"/>
    <n v="1316919196"/>
    <b v="0"/>
    <n v="38"/>
    <b v="1"/>
    <s v="music/indie rock"/>
    <n v="4371.0526"/>
    <x v="4"/>
    <x v="14"/>
    <x v="2082"/>
    <x v="6"/>
  </r>
  <r>
    <n v="2083"/>
    <s v="These Old Streets Album"/>
    <s v="Autumn's Song is working on a debut album that brings accustic / singer-songwriter / piano rock to the central Florida music scene."/>
    <x v="47"/>
    <x v="447"/>
    <x v="0"/>
    <s v="US"/>
    <s v="USD"/>
    <n v="1338830395"/>
    <n v="1336238395"/>
    <b v="0"/>
    <n v="25"/>
    <b v="1"/>
    <s v="music/indie rock"/>
    <n v="3400"/>
    <x v="4"/>
    <x v="14"/>
    <x v="2083"/>
    <x v="5"/>
  </r>
  <r>
    <n v="2084"/>
    <s v="Project: Ballerina Black UK Tour"/>
    <s v="Los Angeles based Ballerina Black are on their way to tour the UK in May. Join our club &amp; help make it happen."/>
    <x v="9"/>
    <x v="1452"/>
    <x v="0"/>
    <s v="US"/>
    <s v="USD"/>
    <n v="1399186740"/>
    <n v="1396468782"/>
    <b v="0"/>
    <n v="46"/>
    <b v="1"/>
    <s v="music/indie rock"/>
    <n v="7065.2174000000005"/>
    <x v="4"/>
    <x v="14"/>
    <x v="2084"/>
    <x v="3"/>
  </r>
  <r>
    <n v="2085"/>
    <s v="Eikon // Dustin Hecocks Records His Debut Album"/>
    <s v="Eikon worship leader Dustin Hecocks records his full length debut album this Summer, comprised of powerful music and worshipful lyrics."/>
    <x v="12"/>
    <x v="1453"/>
    <x v="0"/>
    <s v="US"/>
    <s v="USD"/>
    <n v="1342382587"/>
    <n v="1339790587"/>
    <b v="0"/>
    <n v="83"/>
    <b v="1"/>
    <s v="music/indie rock"/>
    <n v="8930.1205000000009"/>
    <x v="4"/>
    <x v="14"/>
    <x v="2085"/>
    <x v="5"/>
  </r>
  <r>
    <n v="2086"/>
    <s v="Adam Sullivan - Recording 4 New EPs for 2012!"/>
    <s v="I am in the process of completing 4 new EPs to be released in Winter, Spring, Summer, and Fall of 2012."/>
    <x v="23"/>
    <x v="1454"/>
    <x v="0"/>
    <s v="US"/>
    <s v="USD"/>
    <n v="1323838740"/>
    <n v="1321200332"/>
    <b v="0"/>
    <n v="35"/>
    <b v="1"/>
    <s v="music/indie rock"/>
    <n v="11508.571400000001"/>
    <x v="4"/>
    <x v="14"/>
    <x v="2086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x v="15"/>
    <x v="1455"/>
    <x v="0"/>
    <s v="US"/>
    <s v="USD"/>
    <n v="1315457658"/>
    <n v="1312865658"/>
    <b v="0"/>
    <n v="25"/>
    <b v="1"/>
    <s v="music/indie rock"/>
    <n v="6212"/>
    <x v="4"/>
    <x v="14"/>
    <x v="2087"/>
    <x v="6"/>
  </r>
  <r>
    <n v="2088"/>
    <s v="Chris Dorman - Sita worldwide"/>
    <s v="Indie Folk musician, Chris Dorman is releasing his second full length album.  Let's release this record worldwide - grassroots style!"/>
    <x v="9"/>
    <x v="1456"/>
    <x v="0"/>
    <s v="US"/>
    <s v="USD"/>
    <n v="1284177540"/>
    <n v="1281028152"/>
    <b v="0"/>
    <n v="75"/>
    <b v="1"/>
    <s v="music/indie rock"/>
    <n v="4620.4267"/>
    <x v="4"/>
    <x v="14"/>
    <x v="2088"/>
    <x v="7"/>
  </r>
  <r>
    <n v="2089"/>
    <s v="Little Moses EP"/>
    <s v="Little Moses is trying to record their first EP, and we can't do it without your help!"/>
    <x v="30"/>
    <x v="1457"/>
    <x v="0"/>
    <s v="US"/>
    <s v="USD"/>
    <n v="1375408194"/>
    <n v="1372384194"/>
    <b v="0"/>
    <n v="62"/>
    <b v="1"/>
    <s v="music/indie rock"/>
    <n v="4854.8548000000001"/>
    <x v="4"/>
    <x v="14"/>
    <x v="2089"/>
    <x v="4"/>
  </r>
  <r>
    <n v="2090"/>
    <s v="Insect Surfers 2013 Release !"/>
    <s v="Insect Surfers, Planet Earth's Longest-Running Modern Surf Band, come twanging back into 2013 with a new surfadelic musical release!"/>
    <x v="6"/>
    <x v="1458"/>
    <x v="0"/>
    <s v="US"/>
    <s v="USD"/>
    <n v="1361696955"/>
    <n v="1359104955"/>
    <b v="0"/>
    <n v="160"/>
    <b v="1"/>
    <s v="music/indie rock"/>
    <n v="5752.0187999999998"/>
    <x v="4"/>
    <x v="14"/>
    <x v="2090"/>
    <x v="4"/>
  </r>
  <r>
    <n v="2091"/>
    <s v="Tiffany Alvord's First Album of Original Songs"/>
    <s v="I'm an 18-year old singer/songwriter from California. I'd love your support to get my album of original songs professionally recorded."/>
    <x v="102"/>
    <x v="1459"/>
    <x v="0"/>
    <s v="US"/>
    <s v="USD"/>
    <n v="1299009600"/>
    <n v="1294818278"/>
    <b v="0"/>
    <n v="246"/>
    <b v="1"/>
    <s v="music/indie rock"/>
    <n v="8814.7153999999991"/>
    <x v="4"/>
    <x v="14"/>
    <x v="2091"/>
    <x v="6"/>
  </r>
  <r>
    <n v="2092"/>
    <s v="Amy Lingamfelter's making of &quot;Open Safe Love&quot;."/>
    <s v="Amy Lingamfelter is making an album all about love and she's looking for backers. See see how you can share in the journey!"/>
    <x v="12"/>
    <x v="1460"/>
    <x v="0"/>
    <s v="US"/>
    <s v="USD"/>
    <n v="1318006732"/>
    <n v="1312822732"/>
    <b v="0"/>
    <n v="55"/>
    <b v="1"/>
    <s v="music/indie rock"/>
    <n v="11049.090899999999"/>
    <x v="4"/>
    <x v="14"/>
    <x v="2092"/>
    <x v="6"/>
  </r>
  <r>
    <n v="2093"/>
    <s v="Lift The Decade Debut Full-Length Record"/>
    <s v="Help Lift The Decade record their debut full length album with with Ace Enders! (The Early November, I Can Make A Mess)"/>
    <x v="15"/>
    <x v="1461"/>
    <x v="0"/>
    <s v="US"/>
    <s v="USD"/>
    <n v="1356211832"/>
    <n v="1351024232"/>
    <b v="0"/>
    <n v="23"/>
    <b v="1"/>
    <s v="music/indie rock"/>
    <n v="6682.6086999999998"/>
    <x v="4"/>
    <x v="14"/>
    <x v="2093"/>
    <x v="5"/>
  </r>
  <r>
    <n v="2094"/>
    <s v="Seashell Radio: Slick Machine album and US tour!"/>
    <s v="We've got a new record, Slick Machine._x000a_We want to release it and tour the US to support it, but we need your help to make it happen."/>
    <x v="8"/>
    <x v="1462"/>
    <x v="0"/>
    <s v="US"/>
    <s v="USD"/>
    <n v="1330916400"/>
    <n v="1327969730"/>
    <b v="0"/>
    <n v="72"/>
    <b v="1"/>
    <s v="music/indie rock"/>
    <n v="5859.7222000000002"/>
    <x v="4"/>
    <x v="14"/>
    <x v="2094"/>
    <x v="5"/>
  </r>
  <r>
    <n v="2095"/>
    <s v="&quot; Prodigal Daughter&quot; Recording Project"/>
    <s v="This CD celebrates a journey beginning with the death of a father and culminating with the joyous victory expressed in music!"/>
    <x v="30"/>
    <x v="911"/>
    <x v="0"/>
    <s v="US"/>
    <s v="USD"/>
    <n v="1317576973"/>
    <n v="1312392973"/>
    <b v="0"/>
    <n v="22"/>
    <b v="1"/>
    <s v="music/indie rock"/>
    <n v="11363.636399999999"/>
    <x v="4"/>
    <x v="14"/>
    <x v="2095"/>
    <x v="6"/>
  </r>
  <r>
    <n v="2096"/>
    <s v="GBS Detroit Presents Shone Nuisance"/>
    <s v="Shone Nuisance is heading to GBS Detroit on Friday, October 26th to record and film their GBS Detroit EP and video."/>
    <x v="20"/>
    <x v="904"/>
    <x v="0"/>
    <s v="US"/>
    <s v="USD"/>
    <n v="1351223940"/>
    <n v="1349892735"/>
    <b v="0"/>
    <n v="14"/>
    <b v="1"/>
    <s v="music/indie rock"/>
    <n v="4357.1428999999998"/>
    <x v="4"/>
    <x v="14"/>
    <x v="2096"/>
    <x v="5"/>
  </r>
  <r>
    <n v="2097"/>
    <s v="Caverns of Sonora"/>
    <s v="Engine is ready to record our sophomore release. The songs are written, the musicians are ready. Help us bring this into existence!"/>
    <x v="9"/>
    <x v="142"/>
    <x v="0"/>
    <s v="US"/>
    <s v="USD"/>
    <n v="1322751735"/>
    <n v="1317564135"/>
    <b v="0"/>
    <n v="38"/>
    <b v="1"/>
    <s v="music/indie rock"/>
    <n v="7894.7367999999997"/>
    <x v="4"/>
    <x v="14"/>
    <x v="2097"/>
    <x v="6"/>
  </r>
  <r>
    <n v="2098"/>
    <s v="The Christopher Battles EP"/>
    <s v="The Christopher Battles EP Project will fund professional recording, publicity, and release for this original singer-songwriter."/>
    <x v="12"/>
    <x v="1463"/>
    <x v="0"/>
    <s v="US"/>
    <s v="USD"/>
    <n v="1331174635"/>
    <n v="1328582635"/>
    <b v="0"/>
    <n v="32"/>
    <b v="1"/>
    <s v="music/indie rock"/>
    <n v="18812.5"/>
    <x v="4"/>
    <x v="14"/>
    <x v="2098"/>
    <x v="5"/>
  </r>
  <r>
    <n v="2099"/>
    <s v="Roosevelt Died."/>
    <s v="Our tour van died, we need help!"/>
    <x v="9"/>
    <x v="1464"/>
    <x v="0"/>
    <s v="US"/>
    <s v="USD"/>
    <n v="1435808400"/>
    <n v="1434650084"/>
    <b v="0"/>
    <n v="63"/>
    <b v="1"/>
    <s v="music/indie rock"/>
    <n v="6303.1746000000003"/>
    <x v="4"/>
    <x v="14"/>
    <x v="2099"/>
    <x v="0"/>
  </r>
  <r>
    <n v="2100"/>
    <s v="GBS Detroit Presents The Skylit Letter"/>
    <s v="The Skylit Letter is heading to Groovebox Studios in Detroit on Friday, June 29th to record and film a live GBS Detroit video and EP."/>
    <x v="20"/>
    <x v="1465"/>
    <x v="0"/>
    <s v="US"/>
    <s v="USD"/>
    <n v="1341028740"/>
    <n v="1339704141"/>
    <b v="0"/>
    <n v="27"/>
    <b v="1"/>
    <s v="music/indie rock"/>
    <n v="3037.0369999999998"/>
    <x v="4"/>
    <x v="14"/>
    <x v="2100"/>
    <x v="5"/>
  </r>
  <r>
    <n v="2101"/>
    <s v="The World War I's &quot;The Bite And The Boogie&quot;"/>
    <s v="Hey everyone, we are back with our first full length release, &quot;The Bite And The Boogie&quot; and we need your help to get it printed!"/>
    <x v="13"/>
    <x v="1466"/>
    <x v="0"/>
    <s v="US"/>
    <s v="USD"/>
    <n v="1329104114"/>
    <n v="1323920114"/>
    <b v="0"/>
    <n v="44"/>
    <b v="1"/>
    <s v="music/indie rock"/>
    <n v="5147.7272999999996"/>
    <x v="4"/>
    <x v="14"/>
    <x v="2101"/>
    <x v="6"/>
  </r>
  <r>
    <n v="2102"/>
    <s v="The Guru releases &quot;Native Sun&quot;"/>
    <s v="The Guru is basement parties, lake swimming, a smile shared between reunited friends, and the doe-eyed innocence of youth."/>
    <x v="28"/>
    <x v="1467"/>
    <x v="0"/>
    <s v="US"/>
    <s v="USD"/>
    <n v="1304628648"/>
    <n v="1302036648"/>
    <b v="0"/>
    <n v="38"/>
    <b v="1"/>
    <s v="music/indie rock"/>
    <n v="3578.9474"/>
    <x v="4"/>
    <x v="14"/>
    <x v="2102"/>
    <x v="6"/>
  </r>
  <r>
    <n v="2103"/>
    <s v="Matthew Moon's New Album"/>
    <s v="Indie rocker, Matthew Moon, has something to share with you..."/>
    <x v="198"/>
    <x v="1468"/>
    <x v="0"/>
    <s v="US"/>
    <s v="USD"/>
    <n v="1352488027"/>
    <n v="1349892427"/>
    <b v="0"/>
    <n v="115"/>
    <b v="1"/>
    <s v="music/indie rock"/>
    <n v="9881.7391000000007"/>
    <x v="4"/>
    <x v="14"/>
    <x v="2103"/>
    <x v="5"/>
  </r>
  <r>
    <n v="2104"/>
    <s v="In the Raw: the ink &amp; the Echo's debut album"/>
    <s v="In the Raw is Seattle's the Ink &amp; the Echo's debut album.  It is honest, compelling, and speaks of raw human emotion."/>
    <x v="134"/>
    <x v="1469"/>
    <x v="0"/>
    <s v="US"/>
    <s v="USD"/>
    <n v="1369958400"/>
    <n v="1367286434"/>
    <b v="0"/>
    <n v="37"/>
    <b v="1"/>
    <s v="music/indie rock"/>
    <n v="2800"/>
    <x v="4"/>
    <x v="14"/>
    <x v="2104"/>
    <x v="4"/>
  </r>
  <r>
    <n v="2105"/>
    <s v="Layla The Wolf Debut E.P. &quot;Sugar&quot;"/>
    <s v="Help Layla the Wolf fund the printing and releasing of our first E.P. Release called &quot;Sugar&quot;."/>
    <x v="13"/>
    <x v="1470"/>
    <x v="0"/>
    <s v="US"/>
    <s v="USD"/>
    <n v="1416542400"/>
    <n v="1415472953"/>
    <b v="0"/>
    <n v="99"/>
    <b v="1"/>
    <s v="music/indie rock"/>
    <n v="5131.3131000000003"/>
    <x v="4"/>
    <x v="14"/>
    <x v="2105"/>
    <x v="3"/>
  </r>
  <r>
    <n v="2106"/>
    <s v="Aaron Long-New Full Length Album &quot;Sounds of Awakening&quot;"/>
    <s v="We're recording a new full length album! So stoked for this project. We've been preparing for it for over a year. It's our best yet!"/>
    <x v="41"/>
    <x v="1229"/>
    <x v="0"/>
    <s v="US"/>
    <s v="USD"/>
    <n v="1359176974"/>
    <n v="1356584974"/>
    <b v="0"/>
    <n v="44"/>
    <b v="1"/>
    <s v="music/indie rock"/>
    <n v="5352.2727000000004"/>
    <x v="4"/>
    <x v="14"/>
    <x v="2106"/>
    <x v="5"/>
  </r>
  <r>
    <n v="2107"/>
    <s v="ACKER Studio Album and Vinyl Pressing"/>
    <s v="ACKER, an instrumental noise-rock band from Central Illinois, is raising funds to record a new album and release it on vinyl."/>
    <x v="13"/>
    <x v="1471"/>
    <x v="0"/>
    <s v="US"/>
    <s v="USD"/>
    <n v="1415815393"/>
    <n v="1413997393"/>
    <b v="0"/>
    <n v="58"/>
    <b v="1"/>
    <s v="music/indie rock"/>
    <n v="3714.931"/>
    <x v="4"/>
    <x v="14"/>
    <x v="2107"/>
    <x v="3"/>
  </r>
  <r>
    <n v="2108"/>
    <s v="THE SADDEST LANDSCAPE: Deluxe Vinyl Reissues"/>
    <s v="A project to raise the funds for our early discography, pressed on vinyl the way we always envisioned it + help w/ future band plans."/>
    <x v="194"/>
    <x v="1472"/>
    <x v="0"/>
    <s v="US"/>
    <s v="USD"/>
    <n v="1347249300"/>
    <n v="1344917580"/>
    <b v="0"/>
    <n v="191"/>
    <b v="1"/>
    <s v="music/indie rock"/>
    <n v="8989.5288"/>
    <x v="4"/>
    <x v="14"/>
    <x v="2108"/>
    <x v="5"/>
  </r>
  <r>
    <n v="2109"/>
    <s v="Skyline Sounds - First Studio Album (and Merch!)"/>
    <s v="We are ready to make our first full-length album, and with your help, we can make it happen!"/>
    <x v="23"/>
    <x v="1473"/>
    <x v="0"/>
    <s v="US"/>
    <s v="USD"/>
    <n v="1436115617"/>
    <n v="1433523617"/>
    <b v="0"/>
    <n v="40"/>
    <b v="1"/>
    <s v="music/indie rock"/>
    <n v="10652.5"/>
    <x v="4"/>
    <x v="14"/>
    <x v="2109"/>
    <x v="0"/>
  </r>
  <r>
    <n v="2110"/>
    <s v="&quot;Vision&quot; - New Album - Brent Brown"/>
    <s v="Brent Brown's breakout new album! Requires help from the record label... You!"/>
    <x v="13"/>
    <x v="1474"/>
    <x v="0"/>
    <s v="US"/>
    <s v="USD"/>
    <n v="1401253140"/>
    <n v="1398873969"/>
    <b v="0"/>
    <n v="38"/>
    <b v="1"/>
    <s v="music/indie rock"/>
    <n v="5281.5789000000004"/>
    <x v="4"/>
    <x v="14"/>
    <x v="2110"/>
    <x v="3"/>
  </r>
  <r>
    <n v="2111"/>
    <s v="Join us in releasing &quot;Evening Lights&quot; FREE online!"/>
    <s v="We are a small community of people in Boston intending to make every moment a time to find love and give love.  We need your help!"/>
    <x v="13"/>
    <x v="167"/>
    <x v="0"/>
    <s v="US"/>
    <s v="USD"/>
    <n v="1313370000"/>
    <n v="1307594625"/>
    <b v="0"/>
    <n v="39"/>
    <b v="1"/>
    <s v="music/indie rock"/>
    <n v="5461.5384999999997"/>
    <x v="4"/>
    <x v="14"/>
    <x v="2111"/>
    <x v="6"/>
  </r>
  <r>
    <n v="2112"/>
    <s v="BBB Kickstarter Two"/>
    <s v="BBB is going back into the studio to record and release &quot;Felix From Canada&quot; by popular demand.  We need your help!"/>
    <x v="43"/>
    <x v="452"/>
    <x v="0"/>
    <s v="US"/>
    <s v="USD"/>
    <n v="1366064193"/>
    <n v="1364854593"/>
    <b v="0"/>
    <n v="11"/>
    <b v="1"/>
    <s v="music/indie rock"/>
    <n v="2727.2727"/>
    <x v="4"/>
    <x v="14"/>
    <x v="2112"/>
    <x v="4"/>
  </r>
  <r>
    <n v="2113"/>
    <s v="Summer Underground // Honeycomb LP"/>
    <s v="Help us fund our second full-length album Honeycomb!"/>
    <x v="39"/>
    <x v="1475"/>
    <x v="0"/>
    <s v="US"/>
    <s v="USD"/>
    <n v="1411505176"/>
    <n v="1408481176"/>
    <b v="0"/>
    <n v="107"/>
    <b v="1"/>
    <s v="music/indie rock"/>
    <n v="6859.8131000000003"/>
    <x v="4"/>
    <x v="14"/>
    <x v="2113"/>
    <x v="3"/>
  </r>
  <r>
    <n v="2114"/>
    <s v="THE RATIONALES present: The Distance in Between"/>
    <s v="10 tracks of power pop, indie rock &amp; &quot;soaring sounds of hope from the edge.&quot; Help us polish &amp; release it by pre-ordering now!"/>
    <x v="10"/>
    <x v="1476"/>
    <x v="0"/>
    <s v="US"/>
    <s v="USD"/>
    <n v="1291870740"/>
    <n v="1286480070"/>
    <b v="0"/>
    <n v="147"/>
    <b v="1"/>
    <s v="music/indie rock"/>
    <n v="3561.2244999999998"/>
    <x v="4"/>
    <x v="14"/>
    <x v="2114"/>
    <x v="7"/>
  </r>
  <r>
    <n v="2115"/>
    <s v="The Violet Tone and the City of Angels!"/>
    <s v="The Violet Tone is heading to California but we need your help!  We've been at this for years and finally have a shot!"/>
    <x v="15"/>
    <x v="1477"/>
    <x v="0"/>
    <s v="US"/>
    <s v="USD"/>
    <n v="1298167001"/>
    <n v="1295575001"/>
    <b v="0"/>
    <n v="36"/>
    <b v="1"/>
    <s v="music/indie rock"/>
    <n v="9402.7777999999998"/>
    <x v="4"/>
    <x v="14"/>
    <x v="2115"/>
    <x v="6"/>
  </r>
  <r>
    <n v="2116"/>
    <s v="Launch Bitch's new project BEACH: violin indie-electro rock"/>
    <s v="Launch Bitch's new project, BEACH.  Get a limited edition cassette EP, be on a song, or drive away in Bitch's tour bus/RV."/>
    <x v="240"/>
    <x v="1478"/>
    <x v="0"/>
    <s v="US"/>
    <s v="USD"/>
    <n v="1349203203"/>
    <n v="1345056003"/>
    <b v="0"/>
    <n v="92"/>
    <b v="1"/>
    <s v="music/indie rock"/>
    <n v="52645.652199999997"/>
    <x v="4"/>
    <x v="14"/>
    <x v="2116"/>
    <x v="5"/>
  </r>
  <r>
    <n v="2117"/>
    <s v="You Said It Would Go Down Like This"/>
    <s v="Our next album is being mastered and we want your help to release it by putting your name down for a pre-sale copy and awesome merch!"/>
    <x v="38"/>
    <x v="1479"/>
    <x v="0"/>
    <s v="US"/>
    <s v="USD"/>
    <n v="1445921940"/>
    <n v="1444699549"/>
    <b v="0"/>
    <n v="35"/>
    <b v="1"/>
    <s v="music/indie rock"/>
    <n v="5065.7142999999996"/>
    <x v="4"/>
    <x v="14"/>
    <x v="2117"/>
    <x v="0"/>
  </r>
  <r>
    <n v="2118"/>
    <s v="PORCHES. vs. THE U.S.A."/>
    <s v="PORCHES.  and Documentarians tour from New York to San Francisco and back."/>
    <x v="28"/>
    <x v="1480"/>
    <x v="0"/>
    <s v="US"/>
    <s v="USD"/>
    <n v="1311538136"/>
    <n v="1308946136"/>
    <b v="0"/>
    <n v="17"/>
    <b v="1"/>
    <s v="music/indie rock"/>
    <n v="7918.2941000000001"/>
    <x v="4"/>
    <x v="14"/>
    <x v="2118"/>
    <x v="6"/>
  </r>
  <r>
    <n v="2119"/>
    <s v="Big Long Now's Debut Album"/>
    <s v="big long now is recording our debut album and we are looking for help mastering and pressing it to vinyl"/>
    <x v="13"/>
    <x v="1132"/>
    <x v="0"/>
    <s v="US"/>
    <s v="USD"/>
    <n v="1345086445"/>
    <n v="1342494445"/>
    <b v="0"/>
    <n v="22"/>
    <b v="1"/>
    <s v="music/indie rock"/>
    <n v="9159.0908999999992"/>
    <x v="4"/>
    <x v="14"/>
    <x v="2119"/>
    <x v="5"/>
  </r>
  <r>
    <n v="2120"/>
    <s v="Hearty Har Full Length Album"/>
    <s v="&lt;3_x000a_Coming in from outer space. Help Hearty Har record their 1st album!!"/>
    <x v="6"/>
    <x v="1481"/>
    <x v="0"/>
    <s v="US"/>
    <s v="USD"/>
    <n v="1388617736"/>
    <n v="1384384136"/>
    <b v="0"/>
    <n v="69"/>
    <b v="1"/>
    <s v="music/indie rock"/>
    <n v="11696.2754"/>
    <x v="4"/>
    <x v="14"/>
    <x v="2120"/>
    <x v="4"/>
  </r>
  <r>
    <n v="2121"/>
    <s v="Legend of Decay"/>
    <s v="Join us on an epic journey to discover a millennia old secret which will change the world forever."/>
    <x v="63"/>
    <x v="1482"/>
    <x v="2"/>
    <s v="CH"/>
    <s v="CHF"/>
    <n v="1484156948"/>
    <n v="1481564948"/>
    <b v="0"/>
    <n v="10"/>
    <b v="0"/>
    <s v="games/video games"/>
    <n v="2840"/>
    <x v="6"/>
    <x v="17"/>
    <x v="2121"/>
    <x v="2"/>
  </r>
  <r>
    <n v="2122"/>
    <s v="CapitÃ¡n Kalani y el sindicato robÃ³tico"/>
    <s v="Captain Kalani it's a retro game full of nostalgia for the old gamers but interesting for the new ones"/>
    <x v="58"/>
    <x v="622"/>
    <x v="2"/>
    <s v="MX"/>
    <s v="MXN"/>
    <n v="1483773169"/>
    <n v="1481181169"/>
    <b v="0"/>
    <n v="3"/>
    <b v="0"/>
    <s v="games/video games"/>
    <n v="10333.3333"/>
    <x v="6"/>
    <x v="17"/>
    <x v="2122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x v="2"/>
    <x v="155"/>
    <x v="2"/>
    <s v="US"/>
    <s v="USD"/>
    <n v="1268636340"/>
    <n v="1263982307"/>
    <b v="0"/>
    <n v="5"/>
    <b v="0"/>
    <s v="games/video games"/>
    <n v="1000"/>
    <x v="6"/>
    <x v="17"/>
    <x v="2123"/>
    <x v="7"/>
  </r>
  <r>
    <n v="2124"/>
    <s v="AZAMAR"/>
    <s v="AZAMAR is a Role Playing Game world involving fantasy and high magic, based on the popular OpenD6 OGL using the Cinema6 RPG Framework."/>
    <x v="184"/>
    <x v="129"/>
    <x v="2"/>
    <s v="US"/>
    <s v="USD"/>
    <n v="1291093200"/>
    <n v="1286930435"/>
    <b v="0"/>
    <n v="5"/>
    <b v="0"/>
    <s v="games/video games"/>
    <n v="2300"/>
    <x v="6"/>
    <x v="17"/>
    <x v="2124"/>
    <x v="7"/>
  </r>
  <r>
    <n v="2125"/>
    <s v="Becoming - A Metaphysical Game About Mental Illness"/>
    <s v="Becoming is a video game that aims to portray mental illness through a metaphysical and emotional story."/>
    <x v="127"/>
    <x v="1483"/>
    <x v="2"/>
    <s v="US"/>
    <s v="USD"/>
    <n v="1438734833"/>
    <n v="1436142833"/>
    <b v="0"/>
    <n v="27"/>
    <b v="0"/>
    <s v="games/video games"/>
    <n v="3155.5556000000001"/>
    <x v="6"/>
    <x v="17"/>
    <x v="2125"/>
    <x v="0"/>
  </r>
  <r>
    <n v="2126"/>
    <s v="DodgeBall Blitz"/>
    <s v="Lead your team to victory in this fast-paced, action, sports game! Use Power-ups and avoid attacks as you fight for victory!"/>
    <x v="22"/>
    <x v="115"/>
    <x v="2"/>
    <s v="US"/>
    <s v="USD"/>
    <n v="1418080887"/>
    <n v="1415488887"/>
    <b v="0"/>
    <n v="2"/>
    <b v="0"/>
    <s v="games/video games"/>
    <n v="500"/>
    <x v="6"/>
    <x v="17"/>
    <x v="2126"/>
    <x v="3"/>
  </r>
  <r>
    <n v="2127"/>
    <s v="Three Monkeys - Part 1: Into the Abyss"/>
    <s v="Three Monkeys is an audio adventure game for PC."/>
    <x v="89"/>
    <x v="1484"/>
    <x v="2"/>
    <s v="GB"/>
    <s v="GBP"/>
    <n v="1426158463"/>
    <n v="1423570063"/>
    <b v="0"/>
    <n v="236"/>
    <b v="0"/>
    <s v="games/video games"/>
    <n v="3422.0338999999999"/>
    <x v="6"/>
    <x v="17"/>
    <x v="2127"/>
    <x v="0"/>
  </r>
  <r>
    <n v="2128"/>
    <s v="Makayla's Quest"/>
    <s v="The Royal Snail has misdelivered all the invitations to the Royal Ball.  It's up to Makayla to set things right in the Fairy Forest"/>
    <x v="36"/>
    <x v="379"/>
    <x v="2"/>
    <s v="CA"/>
    <s v="CAD"/>
    <n v="1411324369"/>
    <n v="1406140369"/>
    <b v="0"/>
    <n v="1"/>
    <b v="0"/>
    <s v="games/video games"/>
    <n v="2500"/>
    <x v="6"/>
    <x v="17"/>
    <x v="2128"/>
    <x v="3"/>
  </r>
  <r>
    <n v="2129"/>
    <s v="Pretty Kitty Fuzzy"/>
    <s v="PKF is a Cat-Tastic 2D side-scrolling shooter! Stand up to all the big meanies with the power of positivity and save the universe!"/>
    <x v="13"/>
    <x v="1369"/>
    <x v="2"/>
    <s v="US"/>
    <s v="USD"/>
    <n v="1457570100"/>
    <n v="1454978100"/>
    <b v="0"/>
    <n v="12"/>
    <b v="0"/>
    <s v="games/video games"/>
    <n v="1966.6667"/>
    <x v="6"/>
    <x v="17"/>
    <x v="2129"/>
    <x v="2"/>
  </r>
  <r>
    <n v="2130"/>
    <s v="Wondrous Adventures: A Kid's Game"/>
    <s v="You are the hero tasked to save your home from the villainous Sanword."/>
    <x v="247"/>
    <x v="1079"/>
    <x v="2"/>
    <s v="US"/>
    <s v="USD"/>
    <n v="1408154663"/>
    <n v="1405130663"/>
    <b v="0"/>
    <n v="4"/>
    <b v="0"/>
    <s v="games/video games"/>
    <n v="2125"/>
    <x v="6"/>
    <x v="17"/>
    <x v="2130"/>
    <x v="3"/>
  </r>
  <r>
    <n v="2131"/>
    <s v="Scout's Honor"/>
    <s v="From frightened girl to empowered woman, Scout's Honor is a tale about facing your fears and overcoming odds."/>
    <x v="2"/>
    <x v="379"/>
    <x v="2"/>
    <s v="US"/>
    <s v="USD"/>
    <n v="1436677091"/>
    <n v="1434085091"/>
    <b v="0"/>
    <n v="3"/>
    <b v="0"/>
    <s v="games/video games"/>
    <n v="833.33330000000001"/>
    <x v="6"/>
    <x v="17"/>
    <x v="2131"/>
    <x v="0"/>
  </r>
  <r>
    <n v="2132"/>
    <s v="Universe Rush"/>
    <s v="Fight your way to dominate the universe. Be the first to try our engaging cross-platform mmo-strategy and bring it closer to reality."/>
    <x v="57"/>
    <x v="1485"/>
    <x v="2"/>
    <s v="US"/>
    <s v="USD"/>
    <n v="1391427692"/>
    <n v="1388835692"/>
    <b v="0"/>
    <n v="99"/>
    <b v="0"/>
    <s v="games/video games"/>
    <n v="2134.3332999999998"/>
    <x v="6"/>
    <x v="17"/>
    <x v="2132"/>
    <x v="3"/>
  </r>
  <r>
    <n v="2133"/>
    <s v="Waddle Slide - An App for iPhone and Android"/>
    <s v="Waddle Slide is an iPhone/Android application. The app is based around a penguin, who's objective is to find his way back to his igloo."/>
    <x v="28"/>
    <x v="1486"/>
    <x v="2"/>
    <s v="US"/>
    <s v="USD"/>
    <n v="1303628340"/>
    <n v="1300328399"/>
    <b v="0"/>
    <n v="3"/>
    <b v="0"/>
    <s v="games/video games"/>
    <n v="533.33330000000001"/>
    <x v="6"/>
    <x v="17"/>
    <x v="2133"/>
    <x v="6"/>
  </r>
  <r>
    <n v="2134"/>
    <s v="Prehistoric Landing"/>
    <s v="1st person Action Survivalist Rpg game. You get sent to a deadly Island to die not knowing that your not alone on the island."/>
    <x v="12"/>
    <x v="1487"/>
    <x v="2"/>
    <s v="US"/>
    <s v="USD"/>
    <n v="1367097391"/>
    <n v="1364505391"/>
    <b v="0"/>
    <n v="3"/>
    <b v="0"/>
    <s v="games/video games"/>
    <n v="3466.6667000000002"/>
    <x v="6"/>
    <x v="17"/>
    <x v="2134"/>
    <x v="4"/>
  </r>
  <r>
    <n v="2135"/>
    <s v="Tesla's Electric Mist"/>
    <s v="Point-and-click adventure: The mysterious Nikola Tesla, a time traveling device, and an experiment gone wrong in Colorado Springs"/>
    <x v="10"/>
    <x v="1488"/>
    <x v="2"/>
    <s v="US"/>
    <s v="USD"/>
    <n v="1349392033"/>
    <n v="1346800033"/>
    <b v="0"/>
    <n v="22"/>
    <b v="0"/>
    <s v="games/video games"/>
    <n v="2172.7273"/>
    <x v="6"/>
    <x v="17"/>
    <x v="2135"/>
    <x v="5"/>
  </r>
  <r>
    <n v="2136"/>
    <s v="Dark Paradise"/>
    <s v="A dark and twisted game with physiological madness and corruption as a man becomes the ultimate bio weapon."/>
    <x v="58"/>
    <x v="1489"/>
    <x v="2"/>
    <s v="US"/>
    <s v="USD"/>
    <n v="1382184786"/>
    <n v="1379592786"/>
    <b v="0"/>
    <n v="4"/>
    <b v="0"/>
    <s v="games/video games"/>
    <n v="1192.25"/>
    <x v="6"/>
    <x v="17"/>
    <x v="2136"/>
    <x v="4"/>
  </r>
  <r>
    <n v="2137"/>
    <s v="Late To The Party : A Cold War Espionage RPG in the Baltics"/>
    <s v="Arrest, interrogate, and uncover the truth as a local woman recruited by the KGB. For Windows, Mac &amp; Linux."/>
    <x v="63"/>
    <x v="1490"/>
    <x v="2"/>
    <s v="CA"/>
    <s v="CAD"/>
    <n v="1417804229"/>
    <n v="1415212229"/>
    <b v="0"/>
    <n v="534"/>
    <b v="0"/>
    <s v="games/video games"/>
    <n v="2659.7377999999999"/>
    <x v="6"/>
    <x v="17"/>
    <x v="2137"/>
    <x v="3"/>
  </r>
  <r>
    <n v="2138"/>
    <s v="Tales Of Tameria - Dawning Light"/>
    <s v="A game with a mixture of a few genres from RPG, Simulation and to adventure elements."/>
    <x v="28"/>
    <x v="1491"/>
    <x v="2"/>
    <s v="GB"/>
    <s v="GBP"/>
    <n v="1383959939"/>
    <n v="1381364339"/>
    <b v="0"/>
    <n v="12"/>
    <b v="0"/>
    <s v="games/video games"/>
    <n v="1066.6667"/>
    <x v="6"/>
    <x v="17"/>
    <x v="2138"/>
    <x v="4"/>
  </r>
  <r>
    <n v="2139"/>
    <s v="Manorkept"/>
    <s v="An adventuring RPG with ghosts, mysteries, and flexible gameplay paths, Manorkept is a game that promises an unforgettable experience."/>
    <x v="11"/>
    <x v="1492"/>
    <x v="2"/>
    <s v="US"/>
    <s v="USD"/>
    <n v="1478196008"/>
    <n v="1475604008"/>
    <b v="0"/>
    <n v="56"/>
    <b v="0"/>
    <s v="games/video games"/>
    <n v="2903.5713999999998"/>
    <x v="6"/>
    <x v="17"/>
    <x v="2139"/>
    <x v="2"/>
  </r>
  <r>
    <n v="2140"/>
    <s v="Huevos Rancheros Video Game &quot;The Sabroso Showdown &quot;"/>
    <s v="COOKIN UP ONE HOT ENTREE! BobToons USA is gathering the ingredients to create a hot new video game &quot;The Sabroso Showdown&quot;"/>
    <x v="69"/>
    <x v="145"/>
    <x v="2"/>
    <s v="US"/>
    <s v="USD"/>
    <n v="1357934424"/>
    <n v="1355342424"/>
    <b v="0"/>
    <n v="11"/>
    <b v="0"/>
    <s v="games/video games"/>
    <n v="5090.9090999999999"/>
    <x v="6"/>
    <x v="17"/>
    <x v="2140"/>
    <x v="5"/>
  </r>
  <r>
    <n v="2141"/>
    <s v="King of Consoles"/>
    <s v="A place where people can test out the latest video games, for an hourly fee. It's cheaper than wasting money on a $60 game that sucked"/>
    <x v="36"/>
    <x v="117"/>
    <x v="2"/>
    <s v="US"/>
    <s v="USD"/>
    <n v="1415947159"/>
    <n v="1413351559"/>
    <b v="0"/>
    <n v="0"/>
    <b v="0"/>
    <s v="games/video games"/>
    <n v="0"/>
    <x v="6"/>
    <x v="17"/>
    <x v="2141"/>
    <x v="3"/>
  </r>
  <r>
    <n v="2142"/>
    <s v="MEDiAN - The Colony (sci-fi exploration adventure game)"/>
    <s v="a third-person exploration adventure game developed by yetanotherIndie will be released on August 2016 for PC, Linux and XBox one."/>
    <x v="124"/>
    <x v="321"/>
    <x v="2"/>
    <s v="DE"/>
    <s v="EUR"/>
    <n v="1451494210"/>
    <n v="1449075010"/>
    <b v="0"/>
    <n v="12"/>
    <b v="0"/>
    <s v="games/video games"/>
    <n v="5008.3333000000002"/>
    <x v="6"/>
    <x v="17"/>
    <x v="2142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x v="13"/>
    <x v="1175"/>
    <x v="2"/>
    <s v="US"/>
    <s v="USD"/>
    <n v="1279738800"/>
    <n v="1275599812"/>
    <b v="0"/>
    <n v="5"/>
    <b v="0"/>
    <s v="games/video games"/>
    <n v="4500"/>
    <x v="6"/>
    <x v="17"/>
    <x v="2143"/>
    <x v="7"/>
  </r>
  <r>
    <n v="2144"/>
    <s v="Project Starborn"/>
    <s v="A thousand community-built sandbox games (and more!) with a fully-customizable game engine."/>
    <x v="322"/>
    <x v="1493"/>
    <x v="2"/>
    <s v="US"/>
    <s v="USD"/>
    <n v="1379164040"/>
    <n v="1376399240"/>
    <b v="0"/>
    <n v="24"/>
    <b v="0"/>
    <s v="games/video games"/>
    <n v="2529.1667000000002"/>
    <x v="6"/>
    <x v="17"/>
    <x v="2144"/>
    <x v="4"/>
  </r>
  <r>
    <n v="2145"/>
    <s v="Theocalypse - Mythology and Modern day collide in this RPG"/>
    <s v="When the gods of religions and days passed return to our modern world, humanity must fight for its survival and future."/>
    <x v="36"/>
    <x v="1494"/>
    <x v="2"/>
    <s v="US"/>
    <s v="USD"/>
    <n v="1385534514"/>
    <n v="1382938914"/>
    <b v="0"/>
    <n v="89"/>
    <b v="0"/>
    <s v="games/video games"/>
    <n v="5129.2134999999998"/>
    <x v="6"/>
    <x v="17"/>
    <x v="2145"/>
    <x v="4"/>
  </r>
  <r>
    <n v="2146"/>
    <s v="Nanaue eSports"/>
    <s v="New professional gaming organization with a tournament winning Dota 2 team, &amp; divisions in all eSports games looking to re brand/expand"/>
    <x v="10"/>
    <x v="116"/>
    <x v="2"/>
    <s v="US"/>
    <s v="USD"/>
    <n v="1455207510"/>
    <n v="1453997910"/>
    <b v="0"/>
    <n v="1"/>
    <b v="0"/>
    <s v="games/video games"/>
    <n v="100"/>
    <x v="6"/>
    <x v="17"/>
    <x v="2146"/>
    <x v="2"/>
  </r>
  <r>
    <n v="2147"/>
    <s v="Johnny Rocketfingers 3"/>
    <s v="A Point and Click Adventure on Steroids."/>
    <x v="303"/>
    <x v="1495"/>
    <x v="2"/>
    <s v="US"/>
    <s v="USD"/>
    <n v="1416125148"/>
    <n v="1413356748"/>
    <b v="0"/>
    <n v="55"/>
    <b v="0"/>
    <s v="games/video games"/>
    <n v="4938.1818000000003"/>
    <x v="6"/>
    <x v="17"/>
    <x v="2147"/>
    <x v="3"/>
  </r>
  <r>
    <n v="2148"/>
    <s v="ZomBlock's"/>
    <s v="zomblock's is a online zombie survival game where you can craft new weapons,find food and water to keep yourself alive."/>
    <x v="213"/>
    <x v="369"/>
    <x v="2"/>
    <s v="GB"/>
    <s v="GBP"/>
    <n v="1427992582"/>
    <n v="1425404182"/>
    <b v="0"/>
    <n v="2"/>
    <b v="0"/>
    <s v="games/video games"/>
    <n v="100"/>
    <x v="6"/>
    <x v="17"/>
    <x v="2148"/>
    <x v="0"/>
  </r>
  <r>
    <n v="2149"/>
    <s v="Project Gert on Xbox Live "/>
    <s v="Project Gert is a sequel to the Android game Project Gert, for Xbox Live.  One character embodying two personality's, and sets of abilities.  "/>
    <x v="13"/>
    <x v="117"/>
    <x v="2"/>
    <s v="US"/>
    <s v="USD"/>
    <n v="1280534400"/>
    <n v="1277512556"/>
    <b v="0"/>
    <n v="0"/>
    <b v="0"/>
    <s v="games/video games"/>
    <n v="0"/>
    <x v="6"/>
    <x v="17"/>
    <x v="2149"/>
    <x v="7"/>
  </r>
  <r>
    <n v="2150"/>
    <s v="The Unknown Door"/>
    <s v="A pixel styled open world detective game."/>
    <x v="63"/>
    <x v="1496"/>
    <x v="2"/>
    <s v="NO"/>
    <s v="NOK"/>
    <n v="1468392599"/>
    <n v="1465800599"/>
    <b v="0"/>
    <n v="4"/>
    <b v="0"/>
    <s v="games/video games"/>
    <n v="10125"/>
    <x v="6"/>
    <x v="17"/>
    <x v="2150"/>
    <x v="2"/>
  </r>
  <r>
    <n v="2151"/>
    <s v="Handee Job for PS4 Gets on Shark Tank"/>
    <s v="Crazy Artist makes gaming more comfortable and fun for Playstation 4 users. I really want to give you a Handee Job!"/>
    <x v="101"/>
    <x v="1497"/>
    <x v="2"/>
    <s v="US"/>
    <s v="USD"/>
    <n v="1467231614"/>
    <n v="1464639614"/>
    <b v="0"/>
    <n v="6"/>
    <b v="0"/>
    <s v="games/video games"/>
    <n v="1966.6667"/>
    <x v="6"/>
    <x v="17"/>
    <x v="2151"/>
    <x v="2"/>
  </r>
  <r>
    <n v="2152"/>
    <s v="Space Shooter RPG+"/>
    <s v="Our game is going to be a space shooter that has RPG elements with New Game+! It will be unlike any space shooter ever played."/>
    <x v="11"/>
    <x v="155"/>
    <x v="2"/>
    <s v="US"/>
    <s v="USD"/>
    <n v="1394909909"/>
    <n v="1392321509"/>
    <b v="0"/>
    <n v="4"/>
    <b v="0"/>
    <s v="games/video games"/>
    <n v="1250"/>
    <x v="6"/>
    <x v="17"/>
    <x v="2152"/>
    <x v="3"/>
  </r>
  <r>
    <n v="2153"/>
    <s v="It's The GOD Complex"/>
    <s v="Crowdfunding the Gamers Way. An online game with real world consequences.Do you dare to play? Can you turn the world around?"/>
    <x v="323"/>
    <x v="1172"/>
    <x v="2"/>
    <s v="US"/>
    <s v="USD"/>
    <n v="1420876740"/>
    <n v="1417470718"/>
    <b v="0"/>
    <n v="4"/>
    <b v="0"/>
    <s v="games/video games"/>
    <n v="850"/>
    <x v="6"/>
    <x v="17"/>
    <x v="2153"/>
    <x v="3"/>
  </r>
  <r>
    <n v="2154"/>
    <s v="Demigods - Rise of the Children - Part 1 (Design)"/>
    <s v="A Real Time Strategy game based on Greek mythology in a fictional world."/>
    <x v="49"/>
    <x v="369"/>
    <x v="2"/>
    <s v="US"/>
    <s v="USD"/>
    <n v="1390921827"/>
    <n v="1389193827"/>
    <b v="0"/>
    <n v="2"/>
    <b v="0"/>
    <s v="games/video games"/>
    <n v="100"/>
    <x v="6"/>
    <x v="17"/>
    <x v="2154"/>
    <x v="3"/>
  </r>
  <r>
    <n v="2155"/>
    <s v="VoxelMaze"/>
    <s v="A Level Editor, Turned up to eleven. Infinite creativity in one package, solo or with up to 16 of your friends."/>
    <x v="10"/>
    <x v="129"/>
    <x v="2"/>
    <s v="GB"/>
    <s v="GBP"/>
    <n v="1459443385"/>
    <n v="1456854985"/>
    <b v="0"/>
    <n v="5"/>
    <b v="0"/>
    <s v="games/video games"/>
    <n v="2300"/>
    <x v="6"/>
    <x v="17"/>
    <x v="2155"/>
    <x v="2"/>
  </r>
  <r>
    <n v="2156"/>
    <s v="Beyond Black Space"/>
    <s v="Captain and manage your ship along with your crew in this deep space adventure! (PC/Linux/Mac)"/>
    <x v="324"/>
    <x v="1498"/>
    <x v="2"/>
    <s v="US"/>
    <s v="USD"/>
    <n v="1379363406"/>
    <n v="1375475406"/>
    <b v="0"/>
    <n v="83"/>
    <b v="0"/>
    <s v="games/video games"/>
    <n v="1798.7952"/>
    <x v="6"/>
    <x v="17"/>
    <x v="2156"/>
    <x v="4"/>
  </r>
  <r>
    <n v="2157"/>
    <s v="Nin"/>
    <s v="Gamers and 90's fans unite in this small tale of epic proportions!"/>
    <x v="96"/>
    <x v="1499"/>
    <x v="2"/>
    <s v="US"/>
    <s v="USD"/>
    <n v="1482479940"/>
    <n v="1479684783"/>
    <b v="0"/>
    <n v="57"/>
    <b v="0"/>
    <s v="games/video games"/>
    <n v="37094.736799999999"/>
    <x v="6"/>
    <x v="17"/>
    <x v="2157"/>
    <x v="2"/>
  </r>
  <r>
    <n v="2158"/>
    <s v="PerfectGolf"/>
    <s v="A next generation golf game with a course designer and a massively multiplayer online tour. Join the fun and help us create it"/>
    <x v="82"/>
    <x v="1500"/>
    <x v="2"/>
    <s v="US"/>
    <s v="USD"/>
    <n v="1360009774"/>
    <n v="1356121774"/>
    <b v="0"/>
    <n v="311"/>
    <b v="0"/>
    <s v="games/video games"/>
    <n v="6356.9485999999997"/>
    <x v="6"/>
    <x v="17"/>
    <x v="2158"/>
    <x v="5"/>
  </r>
  <r>
    <n v="2159"/>
    <s v="DeadRealm RPG Series for Android and iOS"/>
    <s v="The world is dead, humans are nearly extinct._x000a_Vampires and Werewolves hunt the survivors. Zombies hunt us all._x000a_How will you survive?"/>
    <x v="172"/>
    <x v="375"/>
    <x v="2"/>
    <s v="US"/>
    <s v="USD"/>
    <n v="1310837574"/>
    <n v="1308245574"/>
    <b v="0"/>
    <n v="2"/>
    <b v="0"/>
    <s v="games/video games"/>
    <n v="1300"/>
    <x v="6"/>
    <x v="17"/>
    <x v="2159"/>
    <x v="6"/>
  </r>
  <r>
    <n v="2160"/>
    <s v="Army vs Aliens - Currently in Alpha"/>
    <s v="An awesome side-scroller tower defense game.  Think &quot;Plants vs Zombies&quot; but from a side-on perspective."/>
    <x v="3"/>
    <x v="1079"/>
    <x v="2"/>
    <s v="US"/>
    <s v="USD"/>
    <n v="1337447105"/>
    <n v="1334855105"/>
    <b v="0"/>
    <n v="16"/>
    <b v="0"/>
    <s v="games/video games"/>
    <n v="531.25"/>
    <x v="6"/>
    <x v="17"/>
    <x v="2160"/>
    <x v="5"/>
  </r>
  <r>
    <n v="2161"/>
    <s v="CallMeGhost DEBUT ALBUM preorder!"/>
    <s v="We're trying to fund hard copies of our debut album!"/>
    <x v="44"/>
    <x v="1501"/>
    <x v="0"/>
    <s v="US"/>
    <s v="USD"/>
    <n v="1443040059"/>
    <n v="1440448059"/>
    <b v="0"/>
    <n v="13"/>
    <b v="1"/>
    <s v="music/rock"/>
    <n v="3561.5385000000001"/>
    <x v="4"/>
    <x v="11"/>
    <x v="2161"/>
    <x v="0"/>
  </r>
  <r>
    <n v="2162"/>
    <s v="&quot;Then &amp; Now&quot;"/>
    <s v="Then &amp; Now is the 1st Solo album from me Ian Stewart. To learn more about me, my music, and my life visit www.ianstewartlive.com"/>
    <x v="37"/>
    <x v="1502"/>
    <x v="0"/>
    <s v="US"/>
    <s v="USD"/>
    <n v="1406226191"/>
    <n v="1403547791"/>
    <b v="0"/>
    <n v="58"/>
    <b v="1"/>
    <s v="music/rock"/>
    <n v="8710.3448000000008"/>
    <x v="4"/>
    <x v="11"/>
    <x v="2162"/>
    <x v="3"/>
  </r>
  <r>
    <n v="2163"/>
    <s v="Help MONGREL record our new cd !"/>
    <s v="Mongrel is looking to hit the studio once again in June so we can bring you a new cd later this year and we need your help!"/>
    <x v="30"/>
    <x v="1503"/>
    <x v="0"/>
    <s v="US"/>
    <s v="USD"/>
    <n v="1433735400"/>
    <n v="1429306520"/>
    <b v="0"/>
    <n v="44"/>
    <b v="1"/>
    <s v="music/rock"/>
    <n v="7511.3635999999997"/>
    <x v="4"/>
    <x v="11"/>
    <x v="2163"/>
    <x v="0"/>
  </r>
  <r>
    <n v="2164"/>
    <s v="Rosaline debut record"/>
    <s v="South Florida roots country/rock outfit's long awaited debut record"/>
    <x v="62"/>
    <x v="1504"/>
    <x v="0"/>
    <s v="US"/>
    <s v="USD"/>
    <n v="1466827140"/>
    <n v="1464196414"/>
    <b v="0"/>
    <n v="83"/>
    <b v="1"/>
    <s v="music/rock"/>
    <n v="6801.2048000000004"/>
    <x v="4"/>
    <x v="11"/>
    <x v="2164"/>
    <x v="2"/>
  </r>
  <r>
    <n v="2165"/>
    <s v="Le Temps Nous Est ComtÃ©"/>
    <s v="Vous aimez le rock fort ? Aidez les Beat Cheese Ã  produire leur premier album ! Do you like cheese? Help us produce our first album!"/>
    <x v="30"/>
    <x v="1505"/>
    <x v="0"/>
    <s v="FR"/>
    <s v="EUR"/>
    <n v="1460127635"/>
    <n v="1457539235"/>
    <b v="0"/>
    <n v="117"/>
    <b v="1"/>
    <s v="music/rock"/>
    <n v="2962.3932"/>
    <x v="4"/>
    <x v="11"/>
    <x v="2165"/>
    <x v="2"/>
  </r>
  <r>
    <n v="2166"/>
    <s v="Johnny Rock &amp; Friends: For The Record"/>
    <s v="Drummer John Roccesano (Johnny Rock) produces an album written and performed by friends, recorded and mixed on tape, pressed on vinyl."/>
    <x v="13"/>
    <x v="1506"/>
    <x v="0"/>
    <s v="US"/>
    <s v="USD"/>
    <n v="1417813618"/>
    <n v="1413922018"/>
    <b v="0"/>
    <n v="32"/>
    <b v="1"/>
    <s v="music/rock"/>
    <n v="9162.5"/>
    <x v="4"/>
    <x v="11"/>
    <x v="2166"/>
    <x v="3"/>
  </r>
  <r>
    <n v="2167"/>
    <s v="Planes and Planets needs to get their EP finished!!"/>
    <s v="We need YOUR HELP to take one more step to this make release sound amazing!"/>
    <x v="325"/>
    <x v="147"/>
    <x v="0"/>
    <s v="US"/>
    <s v="USD"/>
    <n v="1347672937"/>
    <n v="1346463337"/>
    <b v="0"/>
    <n v="8"/>
    <b v="1"/>
    <s v="music/rock"/>
    <n v="2250"/>
    <x v="4"/>
    <x v="11"/>
    <x v="2167"/>
    <x v="5"/>
  </r>
  <r>
    <n v="2168"/>
    <s v="PIZAZZ: Pigeons Playing Ping Pong's New Album"/>
    <s v="We're hitting the studio to record our next album, &quot;Pizazz&quot;!! Help us put the FUN in FUNK!!"/>
    <x v="102"/>
    <x v="1507"/>
    <x v="0"/>
    <s v="US"/>
    <s v="USD"/>
    <n v="1486702800"/>
    <n v="1484058261"/>
    <b v="0"/>
    <n v="340"/>
    <b v="1"/>
    <s v="music/rock"/>
    <n v="6436.6734999999999"/>
    <x v="4"/>
    <x v="11"/>
    <x v="2168"/>
    <x v="1"/>
  </r>
  <r>
    <n v="2169"/>
    <s v="Pedals and Effects Arena Corner"/>
    <s v="An innovative new YouTube series reviewing the HOT new music technology that people love. For Rockers, Jazzers, Rappers and everyone"/>
    <x v="326"/>
    <x v="358"/>
    <x v="0"/>
    <s v="US"/>
    <s v="USD"/>
    <n v="1488473351"/>
    <n v="1488214151"/>
    <b v="0"/>
    <n v="7"/>
    <b v="1"/>
    <s v="music/rock"/>
    <n v="2185.7143000000001"/>
    <x v="4"/>
    <x v="11"/>
    <x v="2169"/>
    <x v="1"/>
  </r>
  <r>
    <n v="2170"/>
    <s v="STETSON'S NEW EP"/>
    <s v="We are a hard rock band from Northern California trying to raise $350 for our next EP. Be a part of our journey!"/>
    <x v="18"/>
    <x v="1508"/>
    <x v="0"/>
    <s v="US"/>
    <s v="USD"/>
    <n v="1440266422"/>
    <n v="1436810422"/>
    <b v="0"/>
    <n v="19"/>
    <b v="1"/>
    <s v="music/rock"/>
    <n v="3331.5789"/>
    <x v="4"/>
    <x v="11"/>
    <x v="2170"/>
    <x v="0"/>
  </r>
  <r>
    <n v="2171"/>
    <s v="Brainspoonâ€™s New Record"/>
    <s v="Like records? We do, too! Help this Los Angeles based rock 'n' roll band get their new album out on vinyl!"/>
    <x v="23"/>
    <x v="1509"/>
    <x v="0"/>
    <s v="US"/>
    <s v="USD"/>
    <n v="1434949200"/>
    <n v="1431903495"/>
    <b v="0"/>
    <n v="47"/>
    <b v="1"/>
    <s v="music/rock"/>
    <n v="9027.6596000000009"/>
    <x v="4"/>
    <x v="11"/>
    <x v="2171"/>
    <x v="0"/>
  </r>
  <r>
    <n v="2172"/>
    <s v="Hollow point 9, Sins Of Yesterday CD"/>
    <s v="hey friends. We are Hollow Point 9._x000a_We are calling on you to help us._x000a_In our journey to make our debut album."/>
    <x v="28"/>
    <x v="325"/>
    <x v="0"/>
    <s v="US"/>
    <s v="USD"/>
    <n v="1429365320"/>
    <n v="1426773320"/>
    <b v="0"/>
    <n v="13"/>
    <b v="1"/>
    <s v="music/rock"/>
    <n v="7692.3077000000003"/>
    <x v="4"/>
    <x v="11"/>
    <x v="2172"/>
    <x v="0"/>
  </r>
  <r>
    <n v="2173"/>
    <s v="Brother K's first full length album, One Eyed King"/>
    <s v="Our first full length album, One Eyed King, is an overdriven roadtrip through the heart of darkness. Rocknroll with a reading problem."/>
    <x v="285"/>
    <x v="1510"/>
    <x v="0"/>
    <s v="US"/>
    <s v="USD"/>
    <n v="1378785540"/>
    <n v="1376066243"/>
    <b v="0"/>
    <n v="90"/>
    <b v="1"/>
    <s v="music/rock"/>
    <n v="5923.3333000000002"/>
    <x v="4"/>
    <x v="11"/>
    <x v="2173"/>
    <x v="4"/>
  </r>
  <r>
    <n v="2174"/>
    <s v="Chivo Funge and the Extensions"/>
    <s v="Chivo and his band of miscreants present their debut album _x000a_'Blind Energy' ...we think you are going to like it."/>
    <x v="23"/>
    <x v="1511"/>
    <x v="0"/>
    <s v="GB"/>
    <s v="GBP"/>
    <n v="1462453307"/>
    <n v="1459861307"/>
    <b v="0"/>
    <n v="63"/>
    <b v="1"/>
    <s v="music/rock"/>
    <n v="6538.0951999999997"/>
    <x v="4"/>
    <x v="11"/>
    <x v="2174"/>
    <x v="2"/>
  </r>
  <r>
    <n v="2175"/>
    <s v="Repulsur's First Record"/>
    <s v="Trying to get the last bit of money together to finish recording the first full length Repulsur album, &quot;The After School Special&quot;."/>
    <x v="176"/>
    <x v="1512"/>
    <x v="0"/>
    <s v="US"/>
    <s v="USD"/>
    <n v="1469059986"/>
    <n v="1468455186"/>
    <b v="0"/>
    <n v="26"/>
    <b v="1"/>
    <s v="music/rock"/>
    <n v="6730.7691999999997"/>
    <x v="4"/>
    <x v="11"/>
    <x v="2175"/>
    <x v="2"/>
  </r>
  <r>
    <n v="2176"/>
    <s v="Mike Farley Band - New Album!"/>
    <s v="The Mike Farley Band has re-assembled its original line up and needs your help to make a new full-length album!"/>
    <x v="10"/>
    <x v="1513"/>
    <x v="0"/>
    <s v="US"/>
    <s v="USD"/>
    <n v="1430579509"/>
    <n v="1427987509"/>
    <b v="0"/>
    <n v="71"/>
    <b v="1"/>
    <s v="music/rock"/>
    <n v="8874.6478999999999"/>
    <x v="4"/>
    <x v="11"/>
    <x v="2176"/>
    <x v="0"/>
  </r>
  <r>
    <n v="2177"/>
    <s v="Nobody Rides For Free ~ Stone Horse"/>
    <s v="Stone Horse ~ _x000a_Doing what they do best, laying down honest and _x000a_proper Rock-n-Roll guaranteed to soothe your soul!"/>
    <x v="30"/>
    <x v="1514"/>
    <x v="0"/>
    <s v="US"/>
    <s v="USD"/>
    <n v="1465192867"/>
    <n v="1463032867"/>
    <b v="0"/>
    <n v="38"/>
    <b v="1"/>
    <s v="music/rock"/>
    <n v="6586.8420999999998"/>
    <x v="4"/>
    <x v="11"/>
    <x v="2177"/>
    <x v="2"/>
  </r>
  <r>
    <n v="2178"/>
    <s v="The Letter Black - New Record"/>
    <s v="We are making our third studio album and no longer have a label telling us what we can/can't do. This record is for the fans."/>
    <x v="31"/>
    <x v="1515"/>
    <x v="0"/>
    <s v="US"/>
    <s v="USD"/>
    <n v="1484752597"/>
    <n v="1482160597"/>
    <b v="0"/>
    <n v="859"/>
    <b v="1"/>
    <s v="music/rock"/>
    <n v="4034.9243000000001"/>
    <x v="4"/>
    <x v="11"/>
    <x v="2178"/>
    <x v="2"/>
  </r>
  <r>
    <n v="2179"/>
    <s v="Woodhouse EP"/>
    <s v="Woodhouse is making an EP!  If you are a fan of whiskey and loud guitars, contribute to the cause!"/>
    <x v="28"/>
    <x v="1516"/>
    <x v="0"/>
    <s v="US"/>
    <s v="USD"/>
    <n v="1428725192"/>
    <n v="1426133192"/>
    <b v="0"/>
    <n v="21"/>
    <b v="1"/>
    <s v="music/rock"/>
    <n v="7685.7142999999996"/>
    <x v="4"/>
    <x v="11"/>
    <x v="2179"/>
    <x v="0"/>
  </r>
  <r>
    <n v="2180"/>
    <s v="FOUR STAR MARY &quot;PIECES&quot;"/>
    <s v="Help fund the new record by independent alternative rockers FOUR STAR MARY &quot;PIECES&quot;"/>
    <x v="10"/>
    <x v="1517"/>
    <x v="0"/>
    <s v="US"/>
    <s v="USD"/>
    <n v="1447434268"/>
    <n v="1443801868"/>
    <b v="0"/>
    <n v="78"/>
    <b v="1"/>
    <s v="music/rock"/>
    <n v="6870.7821000000004"/>
    <x v="4"/>
    <x v="11"/>
    <x v="2180"/>
    <x v="0"/>
  </r>
  <r>
    <n v="2181"/>
    <s v="Broken Contract Rulebook Relaunch"/>
    <s v="Broken Contract is a sci-fi, action/adventure, miniature based game of sci-fi worker insurrection in a dystopian future for 2+ players."/>
    <x v="13"/>
    <x v="1518"/>
    <x v="0"/>
    <s v="US"/>
    <s v="USD"/>
    <n v="1487635653"/>
    <n v="1486426053"/>
    <b v="0"/>
    <n v="53"/>
    <b v="1"/>
    <s v="games/tabletop games"/>
    <n v="5777.3585000000003"/>
    <x v="6"/>
    <x v="32"/>
    <x v="2181"/>
    <x v="1"/>
  </r>
  <r>
    <n v="2182"/>
    <s v="Broken World - A Post-Apocalypse Tabletop RPG"/>
    <s v="An incredibly comprehensive tabletop rpg book for the post apocalypse, inspired by Dungeon World."/>
    <x v="9"/>
    <x v="1519"/>
    <x v="0"/>
    <s v="CA"/>
    <s v="CAD"/>
    <n v="1412285825"/>
    <n v="1409261825"/>
    <b v="0"/>
    <n v="356"/>
    <b v="1"/>
    <s v="games/tabletop games"/>
    <n v="4417.1347999999998"/>
    <x v="6"/>
    <x v="32"/>
    <x v="2182"/>
    <x v="3"/>
  </r>
  <r>
    <n v="2183"/>
    <s v="D12 Trap Dice + Trapped The Dice Game"/>
    <s v="Don't just kill them, let the dice decide what kills'em. As a Bonus Get the game TRAPPED free, a Fast paced Dice game for 2-8 Players."/>
    <x v="40"/>
    <x v="1520"/>
    <x v="0"/>
    <s v="US"/>
    <s v="USD"/>
    <n v="1486616400"/>
    <n v="1484037977"/>
    <b v="0"/>
    <n v="279"/>
    <b v="1"/>
    <s v="games/tabletop games"/>
    <n v="3156.6307999999999"/>
    <x v="6"/>
    <x v="32"/>
    <x v="2183"/>
    <x v="1"/>
  </r>
  <r>
    <n v="2184"/>
    <s v="Liguria"/>
    <s v="Trading beautiful colors on behalf of the bishop! Become the best merchant of the Fresco World in this innovative game by Queen Games."/>
    <x v="3"/>
    <x v="1521"/>
    <x v="0"/>
    <s v="US"/>
    <s v="USD"/>
    <n v="1453737600"/>
    <n v="1452530041"/>
    <b v="1"/>
    <n v="266"/>
    <b v="1"/>
    <s v="games/tabletop games"/>
    <n v="10704.5113"/>
    <x v="6"/>
    <x v="32"/>
    <x v="2184"/>
    <x v="2"/>
  </r>
  <r>
    <n v="2185"/>
    <s v="Empire of the Dead: REQUIEM"/>
    <s v="Empire of the Dead-Requiem is a miniatures expansion to our 28mm tabletop game set in a Dark and Gothic, Steampunk Victorian Empire."/>
    <x v="10"/>
    <x v="1522"/>
    <x v="0"/>
    <s v="GB"/>
    <s v="GBP"/>
    <n v="1364286239"/>
    <n v="1360830239"/>
    <b v="0"/>
    <n v="623"/>
    <b v="1"/>
    <s v="games/tabletop games"/>
    <n v="14903.450999999999"/>
    <x v="6"/>
    <x v="32"/>
    <x v="2185"/>
    <x v="4"/>
  </r>
  <r>
    <n v="2186"/>
    <s v="Latitude 90Â° : The Origin"/>
    <s v="The real-time digital social deduction game where there's no moderator, no sleeping, and no dying."/>
    <x v="22"/>
    <x v="1523"/>
    <x v="0"/>
    <s v="US"/>
    <s v="USD"/>
    <n v="1473213600"/>
    <n v="1470062743"/>
    <b v="0"/>
    <n v="392"/>
    <b v="1"/>
    <s v="games/tabletop games"/>
    <n v="5595.6633000000002"/>
    <x v="6"/>
    <x v="32"/>
    <x v="2186"/>
    <x v="2"/>
  </r>
  <r>
    <n v="2187"/>
    <s v="Tesla vs. Edison"/>
    <s v="The War of Currents! 2-5 electricity innovators build routes, grow tech trees, and play the stock market in 20 minutes per player."/>
    <x v="22"/>
    <x v="1524"/>
    <x v="0"/>
    <s v="US"/>
    <s v="USD"/>
    <n v="1428033540"/>
    <n v="1425531666"/>
    <b v="1"/>
    <n v="3562"/>
    <b v="1"/>
    <s v="games/tabletop games"/>
    <n v="5697.0382"/>
    <x v="6"/>
    <x v="32"/>
    <x v="2187"/>
    <x v="0"/>
  </r>
  <r>
    <n v="2188"/>
    <s v="PHOENIX DICE: A New Approach to an Outdated Gaming Tool"/>
    <s v="Beautifully unique, precision cut, metal gaming dice derived from a passion in tabletop gaming and engineering design."/>
    <x v="327"/>
    <x v="1525"/>
    <x v="0"/>
    <s v="AU"/>
    <s v="AUD"/>
    <n v="1477414800"/>
    <n v="1474380241"/>
    <b v="0"/>
    <n v="514"/>
    <b v="1"/>
    <s v="games/tabletop games"/>
    <n v="4405.6419999999998"/>
    <x v="6"/>
    <x v="32"/>
    <x v="2188"/>
    <x v="2"/>
  </r>
  <r>
    <n v="2189"/>
    <s v="Odyssey: ARGONAUTS"/>
    <s v="Help me fund the Argonauts! Sculpted by Dave Kidd, based on concept art from Roberto Cirillo, created by Fet Milner and myself!"/>
    <x v="38"/>
    <x v="1526"/>
    <x v="0"/>
    <s v="GB"/>
    <s v="GBP"/>
    <n v="1461276000"/>
    <n v="1460055300"/>
    <b v="0"/>
    <n v="88"/>
    <b v="1"/>
    <s v="games/tabletop games"/>
    <n v="6862.5"/>
    <x v="6"/>
    <x v="32"/>
    <x v="2189"/>
    <x v="2"/>
  </r>
  <r>
    <n v="2190"/>
    <s v="Overlords of Infamy - A Board Game of Silly Super-Villainy!"/>
    <s v="You are an evil Overlord.  Your mission?  To make everyone as miserable as possible.  Can you achieve world domination?"/>
    <x v="266"/>
    <x v="1527"/>
    <x v="0"/>
    <s v="US"/>
    <s v="USD"/>
    <n v="1458716340"/>
    <n v="1455721204"/>
    <b v="0"/>
    <n v="537"/>
    <b v="1"/>
    <s v="games/tabletop games"/>
    <n v="6531.8436000000002"/>
    <x v="6"/>
    <x v="32"/>
    <x v="2190"/>
    <x v="2"/>
  </r>
  <r>
    <n v="2191"/>
    <s v="SpecForce Rangers: Outlanders Phase 4"/>
    <s v="This campaign features the Government Special Forces on Outland. 28mm scale white metal miniatures for Sci-Fi games in any setting."/>
    <x v="47"/>
    <x v="1528"/>
    <x v="0"/>
    <s v="GB"/>
    <s v="GBP"/>
    <n v="1487102427"/>
    <n v="1486065627"/>
    <b v="0"/>
    <n v="25"/>
    <b v="1"/>
    <s v="games/tabletop games"/>
    <n v="3592"/>
    <x v="6"/>
    <x v="32"/>
    <x v="2191"/>
    <x v="1"/>
  </r>
  <r>
    <n v="2192"/>
    <s v="Legends Untold: As deep as an RPG, as fast as a card game!"/>
    <s v="Legends Untold; A cooperative adventure game for 1-4 players.  5 minutes setup, 1 hour play time. Supported by an immersive campaign."/>
    <x v="14"/>
    <x v="1529"/>
    <x v="0"/>
    <s v="GB"/>
    <s v="GBP"/>
    <n v="1481842800"/>
    <n v="1479414344"/>
    <b v="0"/>
    <n v="3238"/>
    <b v="1"/>
    <s v="games/tabletop games"/>
    <n v="4007.0666999999999"/>
    <x v="6"/>
    <x v="32"/>
    <x v="2192"/>
    <x v="2"/>
  </r>
  <r>
    <n v="2193"/>
    <s v="Astonishing Swordsmen &amp; Sorcerers of Hyperborea 2E"/>
    <s v="The premier sword-and-sorcery RPG now in 2E hardback format! Inspired by Robert E. Howard, H.P. Lovecraft, and Clark Ashton Smith!"/>
    <x v="36"/>
    <x v="1530"/>
    <x v="0"/>
    <s v="US"/>
    <s v="USD"/>
    <n v="1479704340"/>
    <n v="1477043072"/>
    <b v="0"/>
    <n v="897"/>
    <b v="1"/>
    <s v="games/tabletop games"/>
    <n v="7564.7714999999998"/>
    <x v="6"/>
    <x v="32"/>
    <x v="2193"/>
    <x v="2"/>
  </r>
  <r>
    <n v="2194"/>
    <s v="Monster Lab"/>
    <s v="LAST CHANCE! A fast paced card game for people who like to play god, build hybrid cat monsters and add flamethrowers to space dragons."/>
    <x v="3"/>
    <x v="1531"/>
    <x v="0"/>
    <s v="US"/>
    <s v="USD"/>
    <n v="1459012290"/>
    <n v="1456423890"/>
    <b v="0"/>
    <n v="878"/>
    <b v="1"/>
    <s v="games/tabletop games"/>
    <n v="6120.3872000000001"/>
    <x v="6"/>
    <x v="32"/>
    <x v="2194"/>
    <x v="2"/>
  </r>
  <r>
    <n v="2195"/>
    <s v="Purgatoria: City of Angels"/>
    <s v="A gritty, noir tabletop RPG with a fast-paced combo-based battle system."/>
    <x v="210"/>
    <x v="968"/>
    <x v="0"/>
    <s v="US"/>
    <s v="USD"/>
    <n v="1439317900"/>
    <n v="1436725900"/>
    <b v="0"/>
    <n v="115"/>
    <b v="1"/>
    <s v="games/tabletop games"/>
    <n v="4813.0434999999998"/>
    <x v="6"/>
    <x v="32"/>
    <x v="2195"/>
    <x v="0"/>
  </r>
  <r>
    <n v="2196"/>
    <s v="LACORSA Grand Prix Game (relaunch)"/>
    <s v="Race your friends in style with this classic Grand Prix game."/>
    <x v="32"/>
    <x v="1532"/>
    <x v="0"/>
    <s v="US"/>
    <s v="USD"/>
    <n v="1480662000"/>
    <n v="1478000502"/>
    <b v="0"/>
    <n v="234"/>
    <b v="1"/>
    <s v="games/tabletop games"/>
    <n v="6810.6837999999998"/>
    <x v="6"/>
    <x v="32"/>
    <x v="2196"/>
    <x v="2"/>
  </r>
  <r>
    <n v="2197"/>
    <s v="Trickerion - Legends of Illusion"/>
    <s v="A strategy game of magic and deception, where aspiring  Illusionists clash in a grand contest for fame and fortune."/>
    <x v="11"/>
    <x v="1533"/>
    <x v="0"/>
    <s v="US"/>
    <s v="USD"/>
    <n v="1425132059"/>
    <n v="1422540059"/>
    <b v="0"/>
    <n v="4330"/>
    <b v="1"/>
    <s v="games/tabletop games"/>
    <n v="6589.13"/>
    <x v="6"/>
    <x v="32"/>
    <x v="2197"/>
    <x v="0"/>
  </r>
  <r>
    <n v="2198"/>
    <s v="Rivals: Masters of the Deep"/>
    <s v="A tactical Miniatures board game for 2-4 players set in a mysterious underwater realm where 4 factions battle for supremacy."/>
    <x v="79"/>
    <x v="1534"/>
    <x v="0"/>
    <s v="US"/>
    <s v="USD"/>
    <n v="1447507200"/>
    <n v="1444911600"/>
    <b v="0"/>
    <n v="651"/>
    <b v="1"/>
    <s v="games/tabletop games"/>
    <n v="8165.4377999999997"/>
    <x v="6"/>
    <x v="32"/>
    <x v="2198"/>
    <x v="0"/>
  </r>
  <r>
    <n v="2199"/>
    <s v="Decadolo. Flip it!"/>
    <s v="A new strategic board game designed to flip out your opponent."/>
    <x v="7"/>
    <x v="1535"/>
    <x v="0"/>
    <s v="IE"/>
    <s v="EUR"/>
    <n v="1444903198"/>
    <n v="1442311198"/>
    <b v="1"/>
    <n v="251"/>
    <b v="1"/>
    <s v="games/tabletop games"/>
    <n v="5270.1194999999998"/>
    <x v="6"/>
    <x v="32"/>
    <x v="2199"/>
    <x v="0"/>
  </r>
  <r>
    <n v="2200"/>
    <s v="Concept Cards for Fantasy RPGs -Monsters, Treasures and more"/>
    <s v="Adding 4 new sets of inspiration tools, detailing creatures and items, to the current 7 that detail locations, npcs, and plots for RPGs"/>
    <x v="13"/>
    <x v="1536"/>
    <x v="0"/>
    <s v="GB"/>
    <s v="GBP"/>
    <n v="1436151600"/>
    <n v="1433775668"/>
    <b v="0"/>
    <n v="263"/>
    <b v="1"/>
    <s v="games/tabletop games"/>
    <n v="4122.8136999999997"/>
    <x v="6"/>
    <x v="32"/>
    <x v="2200"/>
    <x v="0"/>
  </r>
  <r>
    <n v="2201"/>
    <s v="Superpowerless - Princess - Music Video"/>
    <s v="Oh Hello! I make 8bit / Pop Punk under the name of Superpowerless and with your help, I'm looking to fund a new music video! :)"/>
    <x v="252"/>
    <x v="1537"/>
    <x v="0"/>
    <s v="GB"/>
    <s v="GBP"/>
    <n v="1358367565"/>
    <n v="1357157965"/>
    <b v="0"/>
    <n v="28"/>
    <b v="1"/>
    <s v="music/electronic music"/>
    <n v="1503.5356999999999"/>
    <x v="4"/>
    <x v="15"/>
    <x v="2201"/>
    <x v="4"/>
  </r>
  <r>
    <n v="2202"/>
    <s v="zircon - &quot;Identity Sequence&quot;: A cyberpunk-inspired journey"/>
    <s v="An electro-organic album of evolved dance music inspired by seminal cyberpunk works."/>
    <x v="23"/>
    <x v="1538"/>
    <x v="0"/>
    <s v="US"/>
    <s v="USD"/>
    <n v="1351801368"/>
    <n v="1349209368"/>
    <b v="0"/>
    <n v="721"/>
    <b v="1"/>
    <s v="music/electronic music"/>
    <n v="3906.6921000000002"/>
    <x v="4"/>
    <x v="15"/>
    <x v="2202"/>
    <x v="5"/>
  </r>
  <r>
    <n v="2203"/>
    <s v="Andy's iLL - The Invisible City"/>
    <s v="The Invisible City is a project built &amp; powered by my fans. A full video and audio experience that I hope to merge into a live show."/>
    <x v="13"/>
    <x v="1539"/>
    <x v="0"/>
    <s v="CA"/>
    <s v="CAD"/>
    <n v="1443127082"/>
    <n v="1440535082"/>
    <b v="0"/>
    <n v="50"/>
    <b v="1"/>
    <s v="music/electronic music"/>
    <n v="4382"/>
    <x v="4"/>
    <x v="15"/>
    <x v="2203"/>
    <x v="0"/>
  </r>
  <r>
    <n v="2204"/>
    <s v="Press Mirror Kisses' New Album &quot;Heartbeats&quot; on Vinyl"/>
    <s v="A professional pressing of the new (and greatest) Mirror Kisses album on beautiful white vinyl. Backers hear it first!"/>
    <x v="15"/>
    <x v="1540"/>
    <x v="0"/>
    <s v="US"/>
    <s v="USD"/>
    <n v="1362814119"/>
    <n v="1360222119"/>
    <b v="0"/>
    <n v="73"/>
    <b v="1"/>
    <s v="music/electronic music"/>
    <n v="2730.1370000000002"/>
    <x v="4"/>
    <x v="15"/>
    <x v="2204"/>
    <x v="4"/>
  </r>
  <r>
    <n v="2205"/>
    <s v="Lestat - Midnight Toll Video"/>
    <s v="Lestat is filming their first video, and they need your help! From their release, Arisen, &quot;Midnight Toll&quot;. Hear it at lestatmusic.com."/>
    <x v="47"/>
    <x v="1541"/>
    <x v="0"/>
    <s v="US"/>
    <s v="USD"/>
    <n v="1338579789"/>
    <n v="1335987789"/>
    <b v="0"/>
    <n v="27"/>
    <b v="1"/>
    <s v="music/electronic music"/>
    <n v="4222.2222000000002"/>
    <x v="4"/>
    <x v="15"/>
    <x v="2205"/>
    <x v="5"/>
  </r>
  <r>
    <n v="2206"/>
    <s v="Arbor Oasis's First Album!"/>
    <s v="We really think we might have what it takes to make it someday! But we really need help to take the first step and release this album!"/>
    <x v="184"/>
    <x v="932"/>
    <x v="0"/>
    <s v="US"/>
    <s v="USD"/>
    <n v="1334556624"/>
    <n v="1333001424"/>
    <b v="0"/>
    <n v="34"/>
    <b v="1"/>
    <s v="music/electronic music"/>
    <n v="3323.5293999999999"/>
    <x v="4"/>
    <x v="15"/>
    <x v="2206"/>
    <x v="5"/>
  </r>
  <r>
    <n v="2207"/>
    <s v="Piece of Happy"/>
    <s v="Each piece has a story behind it. Not of some life drama but of an experience you live whilst listening; Happiness evoking"/>
    <x v="13"/>
    <x v="41"/>
    <x v="0"/>
    <s v="US"/>
    <s v="USD"/>
    <n v="1384580373"/>
    <n v="1381984773"/>
    <b v="0"/>
    <n v="7"/>
    <b v="1"/>
    <s v="music/electronic music"/>
    <n v="28571.428599999999"/>
    <x v="4"/>
    <x v="15"/>
    <x v="2207"/>
    <x v="4"/>
  </r>
  <r>
    <n v="2208"/>
    <s v="HELP FUND SELF IMPLIED RESTRICTIONS DEBUT RELEASE"/>
    <s v="Early Summer, SIR will be releasing two EP's. The funding of this project will determine if they get professional pressings or cdr's"/>
    <x v="28"/>
    <x v="1542"/>
    <x v="0"/>
    <s v="US"/>
    <s v="USD"/>
    <n v="1333771200"/>
    <n v="1328649026"/>
    <b v="0"/>
    <n v="24"/>
    <b v="1"/>
    <s v="music/electronic music"/>
    <n v="4233.3333000000002"/>
    <x v="4"/>
    <x v="15"/>
    <x v="2208"/>
    <x v="5"/>
  </r>
  <r>
    <n v="2209"/>
    <s v="NYPC's North American (+ Colombia!) Tour May 2014 - Part 2"/>
    <s v="Support us and pledge for rewards on our new bigger Tour of the US, Canada and Colombia!"/>
    <x v="2"/>
    <x v="1543"/>
    <x v="0"/>
    <s v="GB"/>
    <s v="GBP"/>
    <n v="1397516400"/>
    <n v="1396524644"/>
    <b v="0"/>
    <n v="15"/>
    <b v="1"/>
    <s v="music/electronic music"/>
    <n v="5026.6666999999998"/>
    <x v="4"/>
    <x v="15"/>
    <x v="2209"/>
    <x v="3"/>
  </r>
  <r>
    <n v="2210"/>
    <s v="The Seshen's Debut Album Release"/>
    <s v="Influenced by Little Dragon, J. Dilla, Erykah Badu &amp; Beach House, this genre-defying record fuses hip-hop, soul, pop and electronica."/>
    <x v="23"/>
    <x v="1544"/>
    <x v="0"/>
    <s v="US"/>
    <s v="USD"/>
    <n v="1334424960"/>
    <n v="1329442510"/>
    <b v="0"/>
    <n v="72"/>
    <b v="1"/>
    <s v="music/electronic music"/>
    <n v="6190.2777999999998"/>
    <x v="4"/>
    <x v="15"/>
    <x v="2210"/>
    <x v="5"/>
  </r>
  <r>
    <n v="2211"/>
    <s v="Kickstart the Future (of Telefuture)"/>
    <s v="Telefuture, a record label sharing 80's inspired electronic music, wants to release some incredible albums on various physical mediums!"/>
    <x v="30"/>
    <x v="1545"/>
    <x v="0"/>
    <s v="US"/>
    <s v="USD"/>
    <n v="1397113140"/>
    <n v="1395168625"/>
    <b v="0"/>
    <n v="120"/>
    <b v="1"/>
    <s v="music/electronic music"/>
    <n v="4075"/>
    <x v="4"/>
    <x v="15"/>
    <x v="2211"/>
    <x v="3"/>
  </r>
  <r>
    <n v="2212"/>
    <s v="Dragon's Eye Recordings: Label Relaunch"/>
    <s v="Help Dragon's Eye relaunch with 4 new releases by Yann Novak, Pinkcourtesyphone, Steve Roden &amp; Lawrence English + Stephen Vitiello"/>
    <x v="12"/>
    <x v="1546"/>
    <x v="0"/>
    <s v="US"/>
    <s v="USD"/>
    <n v="1383526800"/>
    <n v="1380650177"/>
    <b v="0"/>
    <n v="123"/>
    <b v="1"/>
    <s v="music/electronic music"/>
    <n v="5579.6747999999998"/>
    <x v="4"/>
    <x v="15"/>
    <x v="2212"/>
    <x v="4"/>
  </r>
  <r>
    <n v="2213"/>
    <s v="WINTER WALK WITH ME ~ Hasenfang Album"/>
    <s v="NOTE: THIS PROJECT IS ALREADY 100% FUNDED!!! _x000a_This is an &quot;Extended Campaign Run&quot; for anyone who wants a CD of my seventh solo album."/>
    <x v="328"/>
    <x v="115"/>
    <x v="0"/>
    <s v="US"/>
    <s v="USD"/>
    <n v="1431719379"/>
    <n v="1429127379"/>
    <b v="0"/>
    <n v="1"/>
    <b v="1"/>
    <s v="music/electronic music"/>
    <n v="1000"/>
    <x v="4"/>
    <x v="15"/>
    <x v="2213"/>
    <x v="0"/>
  </r>
  <r>
    <n v="2214"/>
    <s v="Spiff is ready to join the digital age!"/>
    <s v="Join this Kickstarter project today to assist Spiff in converting his analog recordings from the 80's to digital!"/>
    <x v="20"/>
    <x v="1547"/>
    <x v="0"/>
    <s v="US"/>
    <s v="USD"/>
    <n v="1391713248"/>
    <n v="1389121248"/>
    <b v="0"/>
    <n v="24"/>
    <b v="1"/>
    <s v="music/electronic music"/>
    <n v="7312.5416999999998"/>
    <x v="4"/>
    <x v="15"/>
    <x v="2214"/>
    <x v="3"/>
  </r>
  <r>
    <n v="2215"/>
    <s v="&quot;Something to See, Not to Say&quot; - Anemometer's First EP Album"/>
    <s v="Ambient Electro Grind-fest!"/>
    <x v="131"/>
    <x v="1548"/>
    <x v="0"/>
    <s v="US"/>
    <s v="USD"/>
    <n v="1331621940"/>
    <n v="1329671572"/>
    <b v="0"/>
    <n v="33"/>
    <b v="1"/>
    <s v="music/electronic music"/>
    <n v="2606.0605999999998"/>
    <x v="4"/>
    <x v="15"/>
    <x v="2215"/>
    <x v="5"/>
  </r>
  <r>
    <n v="2216"/>
    <s v="Femme Fatality 'Stranger' T-shirt and/or Tote bag"/>
    <s v="We are taking pre-orders for a very limited run of new t-shirts and tote bags! Available exclusivly through this Kickstarter campaign."/>
    <x v="43"/>
    <x v="1549"/>
    <x v="0"/>
    <s v="US"/>
    <s v="USD"/>
    <n v="1437674545"/>
    <n v="1436464945"/>
    <b v="0"/>
    <n v="14"/>
    <b v="1"/>
    <s v="music/electronic music"/>
    <n v="2264.2856999999999"/>
    <x v="4"/>
    <x v="15"/>
    <x v="2216"/>
    <x v="0"/>
  </r>
  <r>
    <n v="2217"/>
    <s v="Hung Yung Terrarist Needs to Order More Cassettes 4 Jacknife"/>
    <s v="I ran out of cassettes of both my records, and Trevor thinks if I start selling them at his tape shop Jackknife, business will boom!"/>
    <x v="329"/>
    <x v="94"/>
    <x v="0"/>
    <s v="US"/>
    <s v="USD"/>
    <n v="1446451200"/>
    <n v="1445539113"/>
    <b v="0"/>
    <n v="9"/>
    <b v="1"/>
    <s v="music/electronic music"/>
    <n v="4722.2222000000002"/>
    <x v="4"/>
    <x v="15"/>
    <x v="2217"/>
    <x v="0"/>
  </r>
  <r>
    <n v="2218"/>
    <s v="Idiot Stare &quot;Unknown to Millions&quot; CD"/>
    <s v="Help Idiot Stare press their next album to CD. Over 40 minutes of intense industrial rock that you're going to want to own!"/>
    <x v="13"/>
    <x v="1550"/>
    <x v="0"/>
    <s v="US"/>
    <s v="USD"/>
    <n v="1346198400"/>
    <n v="1344281383"/>
    <b v="0"/>
    <n v="76"/>
    <b v="1"/>
    <s v="music/electronic music"/>
    <n v="3232.4474"/>
    <x v="4"/>
    <x v="15"/>
    <x v="2218"/>
    <x v="5"/>
  </r>
  <r>
    <n v="2219"/>
    <s v="Moments by eBurner"/>
    <s v="An album that illustrates events in our lives, whether trivial or significant, through the tones of electronic music."/>
    <x v="28"/>
    <x v="1101"/>
    <x v="0"/>
    <s v="US"/>
    <s v="USD"/>
    <n v="1440004512"/>
    <n v="1437412512"/>
    <b v="0"/>
    <n v="19"/>
    <b v="1"/>
    <s v="music/electronic music"/>
    <n v="5342.1053000000002"/>
    <x v="4"/>
    <x v="15"/>
    <x v="2219"/>
    <x v="0"/>
  </r>
  <r>
    <n v="2220"/>
    <s v="Be Part of Darkpine's Debut EP"/>
    <s v="Darkpine is recording and releasing a 5-track EP within the coming months this summer and hopes for your support."/>
    <x v="8"/>
    <x v="1551"/>
    <x v="0"/>
    <s v="US"/>
    <s v="USD"/>
    <n v="1374888436"/>
    <n v="1372296436"/>
    <b v="0"/>
    <n v="69"/>
    <b v="1"/>
    <s v="music/electronic music"/>
    <n v="5130.4348"/>
    <x v="4"/>
    <x v="15"/>
    <x v="2220"/>
    <x v="4"/>
  </r>
  <r>
    <n v="2221"/>
    <s v="Dice Bazaar - Dice rolling, card trading, family fun"/>
    <s v="Welcome to the Dice Bazaar! Roll dice to buy &amp; trade products at the bazaar, block opponents, tame cobras, and score points!"/>
    <x v="51"/>
    <x v="1552"/>
    <x v="0"/>
    <s v="US"/>
    <s v="USD"/>
    <n v="1461369600"/>
    <n v="1458748809"/>
    <b v="0"/>
    <n v="218"/>
    <b v="1"/>
    <s v="games/tabletop games"/>
    <n v="3719.7248"/>
    <x v="6"/>
    <x v="32"/>
    <x v="2221"/>
    <x v="2"/>
  </r>
  <r>
    <n v="2222"/>
    <s v="Passing Shot: Dice Tennis Game"/>
    <s v="Passing Shot is a tennis dice game for two players. Strategic use of the dice rolls allow you to score points to win game, set &amp; match."/>
    <x v="2"/>
    <x v="1553"/>
    <x v="0"/>
    <s v="US"/>
    <s v="USD"/>
    <n v="1327776847"/>
    <n v="1325184847"/>
    <b v="0"/>
    <n v="30"/>
    <b v="1"/>
    <s v="games/tabletop games"/>
    <n v="2710"/>
    <x v="6"/>
    <x v="32"/>
    <x v="2222"/>
    <x v="6"/>
  </r>
  <r>
    <n v="2223"/>
    <s v="M4 Collapsible Cardboard Scenery"/>
    <s v="Cardboard scenery for Sci-Fi 28-32mm miniature games. Easy to assemble, disassemble and transport. Supplied unpainted. By MCSTUDIO."/>
    <x v="330"/>
    <x v="1554"/>
    <x v="0"/>
    <s v="CA"/>
    <s v="CAD"/>
    <n v="1435418568"/>
    <n v="1432826568"/>
    <b v="0"/>
    <n v="100"/>
    <b v="1"/>
    <s v="games/tabletop games"/>
    <n v="20631"/>
    <x v="6"/>
    <x v="32"/>
    <x v="2223"/>
    <x v="0"/>
  </r>
  <r>
    <n v="2224"/>
    <s v="The Dread House (Pathfinder/5th Edition/Call of Cthulhu)"/>
    <s v="The most haunted house in the world, presented with multiple storylines, in multiple time periods, and for multiple RPG systems."/>
    <x v="3"/>
    <x v="1555"/>
    <x v="0"/>
    <s v="US"/>
    <s v="USD"/>
    <n v="1477767600"/>
    <n v="1475337675"/>
    <b v="0"/>
    <n v="296"/>
    <b v="1"/>
    <s v="games/tabletop games"/>
    <n v="8214.527"/>
    <x v="6"/>
    <x v="32"/>
    <x v="2224"/>
    <x v="2"/>
  </r>
  <r>
    <n v="2225"/>
    <s v="Battle Systemsâ„¢ Fantasy Dungeon Terrain"/>
    <s v="Fantasy Dungeon terrain for 28mm tabletop games. This is pre-punched card that is easy to assemble with no painting required."/>
    <x v="223"/>
    <x v="1556"/>
    <x v="0"/>
    <s v="GB"/>
    <s v="GBP"/>
    <n v="1411326015"/>
    <n v="1408734015"/>
    <b v="0"/>
    <n v="1204"/>
    <b v="1"/>
    <s v="games/tabletop games"/>
    <n v="16479.651999999998"/>
    <x v="6"/>
    <x v="32"/>
    <x v="2225"/>
    <x v="3"/>
  </r>
  <r>
    <n v="2226"/>
    <s v="Street Kings Boardgame"/>
    <s v="Missed the Kickstarter? Contact your local gaming store before going online. Or click on the order button. Thanks for the support!"/>
    <x v="102"/>
    <x v="1557"/>
    <x v="0"/>
    <s v="US"/>
    <s v="USD"/>
    <n v="1455253140"/>
    <n v="1452625822"/>
    <b v="0"/>
    <n v="321"/>
    <b v="1"/>
    <s v="games/tabletop games"/>
    <n v="6082.0280000000002"/>
    <x v="6"/>
    <x v="32"/>
    <x v="2226"/>
    <x v="2"/>
  </r>
  <r>
    <n v="2227"/>
    <s v="Mechabrick - A Minifig/Mecha board game and models"/>
    <s v="Mechabrick is a set of precision plastic kits to convert your Minifigs into robots then battle with them in an exciting board game."/>
    <x v="93"/>
    <x v="1558"/>
    <x v="0"/>
    <s v="GB"/>
    <s v="GBP"/>
    <n v="1384374155"/>
    <n v="1381778555"/>
    <b v="0"/>
    <n v="301"/>
    <b v="1"/>
    <s v="games/tabletop games"/>
    <n v="6797.01"/>
    <x v="6"/>
    <x v="32"/>
    <x v="2227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x v="28"/>
    <x v="1559"/>
    <x v="0"/>
    <s v="DE"/>
    <s v="EUR"/>
    <n v="1439707236"/>
    <n v="1437115236"/>
    <b v="0"/>
    <n v="144"/>
    <b v="1"/>
    <s v="games/tabletop games"/>
    <n v="8156.1805999999997"/>
    <x v="6"/>
    <x v="32"/>
    <x v="2228"/>
    <x v="0"/>
  </r>
  <r>
    <n v="2229"/>
    <s v="Tessen - A quick-playing card game set in feudal Japan"/>
    <s v="Tessen is an exciting 15 minute card game. Gather mystical animals and use your warriors to defend or steal animals from your opponent."/>
    <x v="331"/>
    <x v="1560"/>
    <x v="0"/>
    <s v="US"/>
    <s v="USD"/>
    <n v="1378180800"/>
    <n v="1375113391"/>
    <b v="0"/>
    <n v="539"/>
    <b v="1"/>
    <s v="games/tabletop games"/>
    <n v="2542.5473000000002"/>
    <x v="6"/>
    <x v="32"/>
    <x v="2229"/>
    <x v="4"/>
  </r>
  <r>
    <n v="2230"/>
    <s v="Little Dungeon: Turtle Rock"/>
    <s v="Dungeon Crawl for All! A card game of swords, monsters and LOOT! Adventurers as young as 5 and &quot;seasoned&quot; warriors are all welcomed."/>
    <x v="0"/>
    <x v="1561"/>
    <x v="0"/>
    <s v="US"/>
    <s v="USD"/>
    <n v="1398460127"/>
    <n v="1395868127"/>
    <b v="0"/>
    <n v="498"/>
    <b v="1"/>
    <s v="games/tabletop games"/>
    <n v="2149.7991999999999"/>
    <x v="6"/>
    <x v="32"/>
    <x v="2230"/>
    <x v="3"/>
  </r>
  <r>
    <n v="2231"/>
    <s v="Kingdom"/>
    <s v="A game about communities by Ben Robbins, creator of Microscope. Do you change the Kingdom or does the Kingdom change you?"/>
    <x v="30"/>
    <x v="1562"/>
    <x v="0"/>
    <s v="US"/>
    <s v="USD"/>
    <n v="1372136400"/>
    <n v="1369864301"/>
    <b v="0"/>
    <n v="1113"/>
    <b v="1"/>
    <s v="games/tabletop games"/>
    <n v="2722.6631000000002"/>
    <x v="6"/>
    <x v="32"/>
    <x v="2231"/>
    <x v="4"/>
  </r>
  <r>
    <n v="2232"/>
    <s v="Backstory Cards"/>
    <s v="Backstory Cards help you and your friends create vibrant backstories for roleplaying games, no matter the system or genre."/>
    <x v="10"/>
    <x v="1563"/>
    <x v="0"/>
    <s v="US"/>
    <s v="USD"/>
    <n v="1405738800"/>
    <n v="1402945408"/>
    <b v="0"/>
    <n v="988"/>
    <b v="1"/>
    <s v="games/tabletop games"/>
    <n v="2509.1093000000001"/>
    <x v="6"/>
    <x v="32"/>
    <x v="2232"/>
    <x v="3"/>
  </r>
  <r>
    <n v="2233"/>
    <s v="Cadaver - A Card Game For Aspiring Necromancers"/>
    <s v="Cadaver is a lighthearted game of friendly necromancy! Players compete to resurrect as many bodies as possible!"/>
    <x v="30"/>
    <x v="1564"/>
    <x v="0"/>
    <s v="GB"/>
    <s v="GBP"/>
    <n v="1450051200"/>
    <n v="1448269539"/>
    <b v="0"/>
    <n v="391"/>
    <b v="1"/>
    <s v="games/tabletop games"/>
    <n v="2123.0178999999998"/>
    <x v="6"/>
    <x v="32"/>
    <x v="2233"/>
    <x v="0"/>
  </r>
  <r>
    <n v="2234"/>
    <s v="Pine Tar Baseball: 1936 Negro League + 1960 Season"/>
    <s v="Pine Tar Baseball is a fun and fast paced dice and card game for 1 to 2 players. The game features fast streamlined game play."/>
    <x v="213"/>
    <x v="1565"/>
    <x v="0"/>
    <s v="US"/>
    <s v="USD"/>
    <n v="1483645647"/>
    <n v="1481053647"/>
    <b v="0"/>
    <n v="28"/>
    <b v="1"/>
    <s v="games/tabletop games"/>
    <n v="4160.7142999999996"/>
    <x v="6"/>
    <x v="32"/>
    <x v="2234"/>
    <x v="2"/>
  </r>
  <r>
    <n v="2235"/>
    <s v="Miniature Scenery Terrain for Tabletop gaming and Wargames"/>
    <s v="An amazing set of sceneries to create unique atmospheres for your tabletop gaming."/>
    <x v="93"/>
    <x v="1566"/>
    <x v="0"/>
    <s v="CA"/>
    <s v="CAD"/>
    <n v="1427585511"/>
    <n v="1424997111"/>
    <b v="0"/>
    <n v="147"/>
    <b v="1"/>
    <s v="games/tabletop games"/>
    <n v="13558.5034"/>
    <x v="6"/>
    <x v="32"/>
    <x v="2235"/>
    <x v="0"/>
  </r>
  <r>
    <n v="2236"/>
    <s v="Alienation - an intergalactic card drafting game"/>
    <s v="Assume the role of an intergalactic real-estate agent attempting to satisfy various creature clientele!"/>
    <x v="70"/>
    <x v="1567"/>
    <x v="0"/>
    <s v="US"/>
    <s v="USD"/>
    <n v="1454338123"/>
    <n v="1451746123"/>
    <b v="0"/>
    <n v="680"/>
    <b v="1"/>
    <s v="games/tabletop games"/>
    <n v="2211.6176"/>
    <x v="6"/>
    <x v="32"/>
    <x v="2236"/>
    <x v="2"/>
  </r>
  <r>
    <n v="2237"/>
    <s v="Monster Mansion"/>
    <s v="A real-time cooperative adventure for 2-8 players. Defeat legendary monsters to earn gold and escape before the time RUNS OUT!"/>
    <x v="102"/>
    <x v="1568"/>
    <x v="0"/>
    <s v="US"/>
    <s v="USD"/>
    <n v="1415779140"/>
    <n v="1412294683"/>
    <b v="0"/>
    <n v="983"/>
    <b v="1"/>
    <s v="games/tabletop games"/>
    <n v="6462.5636000000004"/>
    <x v="6"/>
    <x v="32"/>
    <x v="2237"/>
    <x v="3"/>
  </r>
  <r>
    <n v="2238"/>
    <s v="28mm Fantasy Miniature range Feral Orcs!"/>
    <s v="28mm Fantasy Miniature Range in leadfree white metal: Orcs, wolves and more."/>
    <x v="23"/>
    <x v="1569"/>
    <x v="0"/>
    <s v="DE"/>
    <s v="EUR"/>
    <n v="1489157716"/>
    <n v="1486565716"/>
    <b v="0"/>
    <n v="79"/>
    <b v="1"/>
    <s v="games/tabletop games"/>
    <n v="6956.9620000000004"/>
    <x v="6"/>
    <x v="32"/>
    <x v="2238"/>
    <x v="1"/>
  </r>
  <r>
    <n v="2239"/>
    <s v="Pro Tabletop Gaming Audio Collection"/>
    <s v="Next stretch goal unlocks at $33,000 and/or 500 backers unlocks 2 bonus stretch goals."/>
    <x v="31"/>
    <x v="1570"/>
    <x v="0"/>
    <s v="US"/>
    <s v="USD"/>
    <n v="1385870520"/>
    <n v="1382742014"/>
    <b v="0"/>
    <n v="426"/>
    <b v="1"/>
    <s v="games/tabletop games"/>
    <n v="7513.3028000000004"/>
    <x v="6"/>
    <x v="32"/>
    <x v="2239"/>
    <x v="4"/>
  </r>
  <r>
    <n v="2240"/>
    <s v="Dice Base 2: Vault - Case - Rolling Surface"/>
    <s v="Protect, store, organize and display 225 of your favorite dice in this modular and easy to use dice vault system. Oak and leather."/>
    <x v="10"/>
    <x v="1571"/>
    <x v="0"/>
    <s v="US"/>
    <s v="USD"/>
    <n v="1461354544"/>
    <n v="1458762544"/>
    <b v="0"/>
    <n v="96"/>
    <b v="1"/>
    <s v="games/tabletop games"/>
    <n v="14097.9167"/>
    <x v="6"/>
    <x v="32"/>
    <x v="2240"/>
    <x v="2"/>
  </r>
  <r>
    <n v="2241"/>
    <s v="Savage Worlds Zombie Squad"/>
    <s v="You are Ex- Military criminals sent on suicide missions on the edge of space. Science Fiction Tabletop RPG using Savage Worlds"/>
    <x v="28"/>
    <x v="1572"/>
    <x v="0"/>
    <s v="GB"/>
    <s v="GBP"/>
    <n v="1488484300"/>
    <n v="1485892300"/>
    <b v="0"/>
    <n v="163"/>
    <b v="1"/>
    <s v="games/tabletop games"/>
    <n v="4947.2393000000002"/>
    <x v="6"/>
    <x v="32"/>
    <x v="2241"/>
    <x v="1"/>
  </r>
  <r>
    <n v="2242"/>
    <s v="The Princess Bride Playing Cards from USPCC"/>
    <s v="Inconceivable! An amazing new illustrative deck based on The Princess Bride movie."/>
    <x v="3"/>
    <x v="1573"/>
    <x v="0"/>
    <s v="US"/>
    <s v="USD"/>
    <n v="1385521320"/>
    <n v="1382449733"/>
    <b v="0"/>
    <n v="2525"/>
    <b v="1"/>
    <s v="games/tabletop games"/>
    <n v="5386.5250999999998"/>
    <x v="6"/>
    <x v="32"/>
    <x v="2242"/>
    <x v="4"/>
  </r>
  <r>
    <n v="2243"/>
    <s v="Innocents, a truly terrifying roleplaying game"/>
    <s v="1 Week Only! A game starring children, but it's not a childâ€™s game: it's for adults willing to experience horror as only children can."/>
    <x v="332"/>
    <x v="1574"/>
    <x v="0"/>
    <s v="US"/>
    <s v="USD"/>
    <n v="1489374000"/>
    <n v="1488823290"/>
    <b v="0"/>
    <n v="2035"/>
    <b v="1"/>
    <s v="games/tabletop games"/>
    <n v="457.12529999999998"/>
    <x v="6"/>
    <x v="32"/>
    <x v="2243"/>
    <x v="1"/>
  </r>
  <r>
    <n v="2244"/>
    <s v="Warbands of the Cold North III"/>
    <s v="Finely sculpted 28mm Classic Fantasy metal and resin miniatures perfectly themed for use as a warband or adventuring party."/>
    <x v="10"/>
    <x v="1575"/>
    <x v="0"/>
    <s v="US"/>
    <s v="USD"/>
    <n v="1476649800"/>
    <n v="1475609946"/>
    <b v="0"/>
    <n v="290"/>
    <b v="1"/>
    <s v="games/tabletop games"/>
    <n v="6500.3447999999999"/>
    <x v="6"/>
    <x v="32"/>
    <x v="2244"/>
    <x v="2"/>
  </r>
  <r>
    <n v="2245"/>
    <s v="TimeWatch: GUMSHOE Investigative Time Travel RPG"/>
    <s v="You've got a time machine, high-powered weapons and a whole lot of history to save. Welcome to TimeWatch!"/>
    <x v="23"/>
    <x v="1576"/>
    <x v="0"/>
    <s v="US"/>
    <s v="USD"/>
    <n v="1393005600"/>
    <n v="1390323617"/>
    <b v="0"/>
    <n v="1980"/>
    <b v="1"/>
    <s v="games/tabletop games"/>
    <n v="5347.5253000000002"/>
    <x v="6"/>
    <x v="32"/>
    <x v="2245"/>
    <x v="3"/>
  </r>
  <r>
    <n v="2246"/>
    <s v="The BESPOKE GEEK: Cosplay for Everyday"/>
    <s v="The BESPOKE GEEK is a brand new clothing company from Bletchley, England producing handmade and individual hoodies for geeks."/>
    <x v="30"/>
    <x v="1514"/>
    <x v="0"/>
    <s v="GB"/>
    <s v="GBP"/>
    <n v="1441393210"/>
    <n v="1438801210"/>
    <b v="0"/>
    <n v="57"/>
    <b v="1"/>
    <s v="games/tabletop games"/>
    <n v="4391.2281000000003"/>
    <x v="6"/>
    <x v="32"/>
    <x v="2246"/>
    <x v="0"/>
  </r>
  <r>
    <n v="2247"/>
    <s v="Foragers"/>
    <s v="Take on the role of an ancient forager in this fun strategy game from the designer of Biblios."/>
    <x v="17"/>
    <x v="1577"/>
    <x v="0"/>
    <s v="US"/>
    <s v="USD"/>
    <n v="1438185565"/>
    <n v="1436975965"/>
    <b v="0"/>
    <n v="380"/>
    <b v="1"/>
    <s v="games/tabletop games"/>
    <n v="5085.2632000000003"/>
    <x v="6"/>
    <x v="32"/>
    <x v="2247"/>
    <x v="0"/>
  </r>
  <r>
    <n v="2248"/>
    <s v="The Roots of Magic Miniatures Game: Students of Sorcery"/>
    <s v="Select your Wizard, determine your rivals, and then duel to the death to demonstrate your superiority wielding the Roots of Magic!"/>
    <x v="39"/>
    <x v="1578"/>
    <x v="0"/>
    <s v="GB"/>
    <s v="GBP"/>
    <n v="1481749278"/>
    <n v="1479157278"/>
    <b v="0"/>
    <n v="128"/>
    <b v="1"/>
    <s v="games/tabletop games"/>
    <n v="5863.2812999999996"/>
    <x v="6"/>
    <x v="32"/>
    <x v="2248"/>
    <x v="2"/>
  </r>
  <r>
    <n v="2249"/>
    <s v="Centurion: Legionaries of Rome"/>
    <s v="March with the legions against the enemies of Rome in this role-playing game of military adventures."/>
    <x v="8"/>
    <x v="1579"/>
    <x v="0"/>
    <s v="US"/>
    <s v="USD"/>
    <n v="1364917965"/>
    <n v="1362329565"/>
    <b v="0"/>
    <n v="180"/>
    <b v="1"/>
    <s v="games/tabletop games"/>
    <n v="3281.6667000000002"/>
    <x v="6"/>
    <x v="32"/>
    <x v="2249"/>
    <x v="4"/>
  </r>
  <r>
    <n v="2250"/>
    <s v="The Game Anywhere Table"/>
    <s v="A customizable gaming table, for the best gaming experience, portable, storable and lightweight, that can be taken anywhere"/>
    <x v="31"/>
    <x v="1580"/>
    <x v="0"/>
    <s v="US"/>
    <s v="USD"/>
    <n v="1480727273"/>
    <n v="1478131673"/>
    <b v="0"/>
    <n v="571"/>
    <b v="1"/>
    <s v="games/tabletop games"/>
    <n v="42693.169900000001"/>
    <x v="6"/>
    <x v="32"/>
    <x v="2250"/>
    <x v="2"/>
  </r>
  <r>
    <n v="2251"/>
    <s v="Werewolf: Full Moon Expansion"/>
    <s v="A great game full of lying, scheming, and werewolves.  Now with additional characters to add even more mayhem!"/>
    <x v="0"/>
    <x v="1581"/>
    <x v="0"/>
    <s v="US"/>
    <s v="USD"/>
    <n v="1408177077"/>
    <n v="1406362677"/>
    <b v="0"/>
    <n v="480"/>
    <b v="1"/>
    <s v="games/tabletop games"/>
    <n v="2380.8728999999998"/>
    <x v="6"/>
    <x v="32"/>
    <x v="2251"/>
    <x v="3"/>
  </r>
  <r>
    <n v="2252"/>
    <s v="Punkapocalyptic - Black Blood Children Band"/>
    <s v="A new faction for the 30 mm scale wargame, featuring skirmishes between gangs in a pimp and lethal post-apocalyptic world."/>
    <x v="7"/>
    <x v="1582"/>
    <x v="0"/>
    <s v="ES"/>
    <s v="EUR"/>
    <n v="1470469938"/>
    <n v="1469173938"/>
    <b v="0"/>
    <n v="249"/>
    <b v="1"/>
    <s v="games/tabletop games"/>
    <n v="9841.3654999999999"/>
    <x v="6"/>
    <x v="32"/>
    <x v="2252"/>
    <x v="2"/>
  </r>
  <r>
    <n v="2253"/>
    <s v="ZoMbushed! - A Zombie Co-Op Survival Card Game"/>
    <s v="ZoMbushed! - a solo/co-op action zombie survival card game where players must fight to survive by overcoming obstacles and monsters."/>
    <x v="6"/>
    <x v="1583"/>
    <x v="0"/>
    <s v="US"/>
    <s v="USD"/>
    <n v="1447862947"/>
    <n v="1445267347"/>
    <b v="0"/>
    <n v="84"/>
    <b v="1"/>
    <s v="games/tabletop games"/>
    <n v="10732.142900000001"/>
    <x v="6"/>
    <x v="32"/>
    <x v="2253"/>
    <x v="0"/>
  </r>
  <r>
    <n v="2254"/>
    <s v="Green Couch Games Limited: FrogFlip!"/>
    <s v="A dexterity microgame by father/daughter team, Jason and Claire Kotarski. Make 100 project."/>
    <x v="2"/>
    <x v="1584"/>
    <x v="0"/>
    <s v="US"/>
    <s v="USD"/>
    <n v="1485271968"/>
    <n v="1484667168"/>
    <b v="0"/>
    <n v="197"/>
    <b v="1"/>
    <s v="games/tabletop games"/>
    <n v="1167.0051000000001"/>
    <x v="6"/>
    <x v="32"/>
    <x v="2254"/>
    <x v="1"/>
  </r>
  <r>
    <n v="2255"/>
    <s v="Jumbo Jets - Jet Set Expansion Set #2"/>
    <s v="This is the second set of 5 expansions for our route-building game, Jet Set!"/>
    <x v="333"/>
    <x v="1585"/>
    <x v="0"/>
    <s v="US"/>
    <s v="USD"/>
    <n v="1462661451"/>
    <n v="1460069451"/>
    <b v="0"/>
    <n v="271"/>
    <b v="1"/>
    <s v="games/tabletop games"/>
    <n v="4178.2287999999999"/>
    <x v="6"/>
    <x v="32"/>
    <x v="2255"/>
    <x v="2"/>
  </r>
  <r>
    <n v="2256"/>
    <s v="Bitcoin Empire"/>
    <s v="Build your crypto-currency empire and sabotage your opponents. A deck building, card game. 2-4 players. 15 minutes."/>
    <x v="334"/>
    <x v="1586"/>
    <x v="0"/>
    <s v="GB"/>
    <s v="GBP"/>
    <n v="1479811846"/>
    <n v="1478602246"/>
    <b v="0"/>
    <n v="50"/>
    <b v="1"/>
    <s v="games/tabletop games"/>
    <n v="2138"/>
    <x v="6"/>
    <x v="32"/>
    <x v="225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x v="30"/>
    <x v="1587"/>
    <x v="0"/>
    <s v="GB"/>
    <s v="GBP"/>
    <n v="1466377200"/>
    <n v="1463351329"/>
    <b v="0"/>
    <n v="169"/>
    <b v="1"/>
    <s v="games/tabletop games"/>
    <n v="9410.3549999999996"/>
    <x v="6"/>
    <x v="32"/>
    <x v="2257"/>
    <x v="2"/>
  </r>
  <r>
    <n v="2258"/>
    <s v="A Sundered World"/>
    <s v="A Dungeon World campaign setting that takes place after the end of the worlds."/>
    <x v="41"/>
    <x v="1588"/>
    <x v="0"/>
    <s v="US"/>
    <s v="USD"/>
    <n v="1434045687"/>
    <n v="1431453687"/>
    <b v="0"/>
    <n v="205"/>
    <b v="1"/>
    <s v="games/tabletop games"/>
    <n v="1572.1950999999999"/>
    <x v="6"/>
    <x v="32"/>
    <x v="2258"/>
    <x v="0"/>
  </r>
  <r>
    <n v="2259"/>
    <s v="The Second Breakfast"/>
    <s v="More Halfmen, more goats, more guns, and most of all some neat buildings and structures for the little fellas to hang out in!"/>
    <x v="28"/>
    <x v="1589"/>
    <x v="0"/>
    <s v="GB"/>
    <s v="GBP"/>
    <n v="1481224736"/>
    <n v="1480360736"/>
    <b v="0"/>
    <n v="206"/>
    <b v="1"/>
    <s v="games/tabletop games"/>
    <n v="9063.5921999999991"/>
    <x v="6"/>
    <x v="32"/>
    <x v="2259"/>
    <x v="2"/>
  </r>
  <r>
    <n v="2260"/>
    <s v="Cryptex Dice Vault"/>
    <s v="A fine wood cryptex dice vault to store your favorite dice. Designed to hold a standard set of 7 polyhedrals for your favorite RPG."/>
    <x v="30"/>
    <x v="1590"/>
    <x v="0"/>
    <s v="US"/>
    <s v="USD"/>
    <n v="1395876250"/>
    <n v="1393287850"/>
    <b v="0"/>
    <n v="84"/>
    <b v="1"/>
    <s v="games/tabletop games"/>
    <n v="9729.7618999999995"/>
    <x v="6"/>
    <x v="32"/>
    <x v="2260"/>
    <x v="3"/>
  </r>
  <r>
    <n v="2261"/>
    <s v="Hero: Aluminum dice inspired by super heroes :)"/>
    <s v="When you think about super heroes, you think of their stunning colorful outfits. Hero dice is great for super hero or anyother games :)"/>
    <x v="28"/>
    <x v="1591"/>
    <x v="0"/>
    <s v="AU"/>
    <s v="AUD"/>
    <n v="1487093020"/>
    <n v="1485278620"/>
    <b v="0"/>
    <n v="210"/>
    <b v="1"/>
    <s v="games/tabletop games"/>
    <n v="3711.9047999999998"/>
    <x v="6"/>
    <x v="32"/>
    <x v="2261"/>
    <x v="1"/>
  </r>
  <r>
    <n v="2262"/>
    <s v="Riders: A Game About Cheating Doomsday"/>
    <s v="An RPG about mortal servants of the Horsemen of the Apocalypse deciding to not end the world."/>
    <x v="126"/>
    <x v="1592"/>
    <x v="0"/>
    <s v="US"/>
    <s v="USD"/>
    <n v="1416268800"/>
    <n v="1413295358"/>
    <b v="0"/>
    <n v="181"/>
    <b v="1"/>
    <s v="games/tabletop games"/>
    <n v="2810.4971999999998"/>
    <x v="6"/>
    <x v="32"/>
    <x v="2262"/>
    <x v="3"/>
  </r>
  <r>
    <n v="2263"/>
    <s v="Corvus Corax Miniatures - Outcasts"/>
    <s v="These are degenerated men who have, since birth, suffered the effect of mutation and turned into something wicked!"/>
    <x v="51"/>
    <x v="1593"/>
    <x v="0"/>
    <s v="SE"/>
    <s v="SEK"/>
    <n v="1422734313"/>
    <n v="1420919913"/>
    <b v="0"/>
    <n v="60"/>
    <b v="1"/>
    <s v="games/tabletop games"/>
    <n v="14443.3333"/>
    <x v="6"/>
    <x v="32"/>
    <x v="2263"/>
    <x v="0"/>
  </r>
  <r>
    <n v="2264"/>
    <s v="Thunder Alley : Crew Chief by Richard Launius - Final Lap!"/>
    <s v="Thunder Alley Crew Chief Expansion from Nothing Now Games. Add Strategy and Control to your racing team. Get Your Crew Chief Today!"/>
    <x v="12"/>
    <x v="1594"/>
    <x v="0"/>
    <s v="US"/>
    <s v="USD"/>
    <n v="1463972400"/>
    <n v="1462543114"/>
    <b v="0"/>
    <n v="445"/>
    <b v="1"/>
    <s v="games/tabletop games"/>
    <n v="2427.4157"/>
    <x v="6"/>
    <x v="32"/>
    <x v="2264"/>
    <x v="2"/>
  </r>
  <r>
    <n v="2265"/>
    <s v="Blind Beggar Miniatures presents Second Chance Specials!"/>
    <s v="A second chance to get the deals from earlier campaigns just in time for the Holiday season. Pulp, Cthulhu, Sci-Fi, Old West and more!"/>
    <x v="48"/>
    <x v="1595"/>
    <x v="0"/>
    <s v="GB"/>
    <s v="GBP"/>
    <n v="1479846507"/>
    <n v="1479241707"/>
    <b v="0"/>
    <n v="17"/>
    <b v="1"/>
    <s v="games/tabletop games"/>
    <n v="3511.7647000000002"/>
    <x v="6"/>
    <x v="32"/>
    <x v="2265"/>
    <x v="2"/>
  </r>
  <r>
    <n v="2266"/>
    <s v="GOAT LORDS."/>
    <s v="Want to be LORD OF THE GOATS? Start building your herd using thievery, magic, bombs and mostly goats."/>
    <x v="15"/>
    <x v="1596"/>
    <x v="0"/>
    <s v="US"/>
    <s v="USD"/>
    <n v="1461722400"/>
    <n v="1460235592"/>
    <b v="0"/>
    <n v="194"/>
    <b v="1"/>
    <s v="games/tabletop games"/>
    <n v="2476.2887000000001"/>
    <x v="6"/>
    <x v="32"/>
    <x v="2266"/>
    <x v="2"/>
  </r>
  <r>
    <n v="2267"/>
    <s v="Stones Dungeon Tiles"/>
    <s v="Highly-detailed 2x2&quot; dungeon tiles made of a durable polymer-plastic &amp; VERY affordable cost. Perfect for tabletop &amp; role-playing games."/>
    <x v="22"/>
    <x v="1597"/>
    <x v="0"/>
    <s v="US"/>
    <s v="USD"/>
    <n v="1419123600"/>
    <n v="1416945297"/>
    <b v="0"/>
    <n v="404"/>
    <b v="1"/>
    <s v="games/tabletop games"/>
    <n v="18837.871299999999"/>
    <x v="6"/>
    <x v="32"/>
    <x v="2267"/>
    <x v="3"/>
  </r>
  <r>
    <n v="2268"/>
    <s v="Chardonnay Go"/>
    <s v="Chardonnay Go, the viral video with 23 million views, is now a hilarious board game for wine lovers, moms and other shameless people."/>
    <x v="89"/>
    <x v="1598"/>
    <x v="0"/>
    <s v="US"/>
    <s v="USD"/>
    <n v="1489283915"/>
    <n v="1486691915"/>
    <b v="0"/>
    <n v="194"/>
    <b v="1"/>
    <s v="games/tabletop games"/>
    <n v="14808.2474"/>
    <x v="6"/>
    <x v="32"/>
    <x v="2268"/>
    <x v="1"/>
  </r>
  <r>
    <n v="2269"/>
    <s v="Treasure Decks for 5th Edition - Only $12!"/>
    <s v="Add exciting loot drops to your CR 1-4, 5-8, 9-12, 13-16, and 17-20 encounters! Each deck has over 200 possible outcomes!"/>
    <x v="30"/>
    <x v="1599"/>
    <x v="0"/>
    <s v="US"/>
    <s v="USD"/>
    <n v="1488862800"/>
    <n v="1486745663"/>
    <b v="0"/>
    <n v="902"/>
    <b v="1"/>
    <s v="games/tabletop games"/>
    <n v="4993.4589999999998"/>
    <x v="6"/>
    <x v="32"/>
    <x v="2269"/>
    <x v="1"/>
  </r>
  <r>
    <n v="2270"/>
    <s v="MCG Premium Sleeves &amp; Accessories"/>
    <s v="MCG Premium Sleeves offer excellent protection for your cards. This line is about to be expanded with new sleeves sizes!"/>
    <x v="31"/>
    <x v="1600"/>
    <x v="0"/>
    <s v="US"/>
    <s v="USD"/>
    <n v="1484085540"/>
    <n v="1482353513"/>
    <b v="0"/>
    <n v="1670"/>
    <b v="1"/>
    <s v="games/tabletop games"/>
    <n v="10782.155699999999"/>
    <x v="6"/>
    <x v="32"/>
    <x v="2270"/>
    <x v="2"/>
  </r>
  <r>
    <n v="2271"/>
    <s v="Man vs Meeple Season One Kickstarter"/>
    <s v="Man vs Meeple is the show where we talk about all things board game related. Help us make the very most of our channel for you."/>
    <x v="22"/>
    <x v="1601"/>
    <x v="0"/>
    <s v="US"/>
    <s v="USD"/>
    <n v="1481328004"/>
    <n v="1478736004"/>
    <b v="0"/>
    <n v="1328"/>
    <b v="1"/>
    <s v="games/tabletop games"/>
    <n v="4263.4035999999996"/>
    <x v="6"/>
    <x v="32"/>
    <x v="2271"/>
    <x v="2"/>
  </r>
  <r>
    <n v="2272"/>
    <s v="Pick the Lock"/>
    <s v="Pick the Lock is a game of chance and strategy. Attempt to obtain priceless treasures and outwit the other players."/>
    <x v="28"/>
    <x v="1602"/>
    <x v="0"/>
    <s v="US"/>
    <s v="USD"/>
    <n v="1449506836"/>
    <n v="1446914836"/>
    <b v="0"/>
    <n v="944"/>
    <b v="1"/>
    <s v="games/tabletop games"/>
    <n v="1437.0762999999999"/>
    <x v="6"/>
    <x v="32"/>
    <x v="2272"/>
    <x v="0"/>
  </r>
  <r>
    <n v="2273"/>
    <s v="Get Adler! Premium Edition"/>
    <s v="London, 1937. Top-Secret docs are missing. So, too, is Agent Adler! Intelligence has 7 hrs to find him. Deduction, Deception &amp; Action!"/>
    <x v="30"/>
    <x v="1603"/>
    <x v="0"/>
    <s v="CA"/>
    <s v="CAD"/>
    <n v="1489320642"/>
    <n v="1487164242"/>
    <b v="0"/>
    <n v="147"/>
    <b v="1"/>
    <s v="games/tabletop games"/>
    <n v="3747.6190000000001"/>
    <x v="6"/>
    <x v="32"/>
    <x v="2273"/>
    <x v="1"/>
  </r>
  <r>
    <n v="2274"/>
    <s v="Ryubix Manor--Madness, Betrayal, Murder, Vengeance... Family"/>
    <s v="Ryubix Manor-A system agnostic (OSR/OGL compatible) haunted house module for 4-8 players, scalable to 20th level. 325 area descriptions"/>
    <x v="30"/>
    <x v="1604"/>
    <x v="0"/>
    <s v="US"/>
    <s v="USD"/>
    <n v="1393156857"/>
    <n v="1390564857"/>
    <b v="0"/>
    <n v="99"/>
    <b v="1"/>
    <s v="games/tabletop games"/>
    <n v="3020.2020000000002"/>
    <x v="6"/>
    <x v="32"/>
    <x v="2274"/>
    <x v="3"/>
  </r>
  <r>
    <n v="2275"/>
    <s v="Samurai Dwarves (Korobokuru)"/>
    <s v="The aim of this project is to extend our existing Samurai Dwarf range from 6 to 9. The new sculpts will be done by Bob Olley."/>
    <x v="81"/>
    <x v="1605"/>
    <x v="0"/>
    <s v="GB"/>
    <s v="GBP"/>
    <n v="1419259679"/>
    <n v="1416667679"/>
    <b v="0"/>
    <n v="79"/>
    <b v="1"/>
    <s v="games/tabletop games"/>
    <n v="3355.0632999999998"/>
    <x v="6"/>
    <x v="32"/>
    <x v="2275"/>
    <x v="3"/>
  </r>
  <r>
    <n v="2276"/>
    <s v="Giggle Chips:  ABC Computer Science Game Cards"/>
    <s v="ABC cards include definitions, shapes recognition, robot tangram, a binary concentration and color memory games! Made in the U.S."/>
    <x v="335"/>
    <x v="1606"/>
    <x v="0"/>
    <s v="US"/>
    <s v="USD"/>
    <n v="1388936289"/>
    <n v="1386344289"/>
    <b v="0"/>
    <n v="75"/>
    <b v="1"/>
    <s v="games/tabletop games"/>
    <n v="6474.6666999999998"/>
    <x v="6"/>
    <x v="32"/>
    <x v="2276"/>
    <x v="4"/>
  </r>
  <r>
    <n v="2277"/>
    <s v="Police Precinct"/>
    <s v="Police Precinct is a cooperative game where the players take on the roles as police officers, with different areas of expertise."/>
    <x v="0"/>
    <x v="1607"/>
    <x v="0"/>
    <s v="US"/>
    <s v="USD"/>
    <n v="1330359423"/>
    <n v="1327767423"/>
    <b v="0"/>
    <n v="207"/>
    <b v="1"/>
    <s v="games/tabletop games"/>
    <n v="5793.2367000000004"/>
    <x v="6"/>
    <x v="32"/>
    <x v="2277"/>
    <x v="5"/>
  </r>
  <r>
    <n v="2278"/>
    <s v="Eternity Dice - Regular and D6 Charms Edition"/>
    <s v="Dice forged from stone one by one entirely by hand for demanding Gamers and Collectors."/>
    <x v="13"/>
    <x v="1608"/>
    <x v="0"/>
    <s v="IT"/>
    <s v="EUR"/>
    <n v="1451861940"/>
    <n v="1448902867"/>
    <b v="0"/>
    <n v="102"/>
    <b v="1"/>
    <s v="games/tabletop games"/>
    <n v="5307.8431"/>
    <x v="6"/>
    <x v="32"/>
    <x v="2278"/>
    <x v="0"/>
  </r>
  <r>
    <n v="2279"/>
    <s v="Zombie Apocalypse Geocaching"/>
    <s v="The Zombie Apocalypse has begun! Fortunately, YOU have your priorities straight. What could be more important than Geocaching?"/>
    <x v="28"/>
    <x v="1609"/>
    <x v="0"/>
    <s v="US"/>
    <s v="USD"/>
    <n v="1423022400"/>
    <n v="1421436099"/>
    <b v="0"/>
    <n v="32"/>
    <b v="1"/>
    <s v="games/tabletop games"/>
    <n v="4806.25"/>
    <x v="6"/>
    <x v="32"/>
    <x v="2279"/>
    <x v="0"/>
  </r>
  <r>
    <n v="2280"/>
    <s v="Song of Blades: Hammer and Forge"/>
    <s v="A range of highly detailed 28mm fantasy miniatures and supporting gaming rules by Andrea Sfiligoi, creator of Song of Blades and Heroes"/>
    <x v="336"/>
    <x v="1610"/>
    <x v="0"/>
    <s v="US"/>
    <s v="USD"/>
    <n v="1442501991"/>
    <n v="1439909991"/>
    <b v="0"/>
    <n v="480"/>
    <b v="1"/>
    <s v="games/tabletop games"/>
    <n v="8239.6875"/>
    <x v="6"/>
    <x v="32"/>
    <x v="2280"/>
    <x v="0"/>
  </r>
  <r>
    <n v="2281"/>
    <s v="Lewis Robertson Band EP!"/>
    <s v="I am trying to get a new band off the ground, and in order to be taken seriously and get gigs, we need some killer recordings!"/>
    <x v="43"/>
    <x v="1611"/>
    <x v="0"/>
    <s v="US"/>
    <s v="USD"/>
    <n v="1311576600"/>
    <n v="1306219897"/>
    <b v="0"/>
    <n v="11"/>
    <b v="1"/>
    <s v="music/rock"/>
    <n v="5045.4544999999998"/>
    <x v="4"/>
    <x v="11"/>
    <x v="2281"/>
    <x v="6"/>
  </r>
  <r>
    <n v="2282"/>
    <s v="Sage King's Debut Album"/>
    <s v="Sage King is recording his debut album and wants YOU to be a part of the creation process"/>
    <x v="47"/>
    <x v="1612"/>
    <x v="0"/>
    <s v="US"/>
    <s v="USD"/>
    <n v="1452744686"/>
    <n v="1447560686"/>
    <b v="0"/>
    <n v="12"/>
    <b v="1"/>
    <s v="music/rock"/>
    <n v="11583.3333"/>
    <x v="4"/>
    <x v="11"/>
    <x v="2282"/>
    <x v="0"/>
  </r>
  <r>
    <n v="2283"/>
    <s v="KEEP THE HEART BEATING! HELP US FUND OUR FULL LENGTH RECORD!"/>
    <s v="Help California's own Heart to Heart fund their debut full length record! Forever be apart of the the &lt;3 T &lt;3 family! We need you!"/>
    <x v="9"/>
    <x v="1613"/>
    <x v="0"/>
    <s v="US"/>
    <s v="USD"/>
    <n v="1336528804"/>
    <n v="1331348404"/>
    <b v="0"/>
    <n v="48"/>
    <b v="1"/>
    <s v="music/rock"/>
    <n v="6303.4583000000002"/>
    <x v="4"/>
    <x v="11"/>
    <x v="2283"/>
    <x v="5"/>
  </r>
  <r>
    <n v="2284"/>
    <s v="Make a record, write a song, take the Vinyl Skyway. "/>
    <s v="The Vinyl Skyway reunite to make a third album. "/>
    <x v="12"/>
    <x v="1614"/>
    <x v="0"/>
    <s v="US"/>
    <s v="USD"/>
    <n v="1299902400"/>
    <n v="1297451245"/>
    <b v="0"/>
    <n v="59"/>
    <b v="1"/>
    <s v="music/rock"/>
    <n v="10802.1525"/>
    <x v="4"/>
    <x v="11"/>
    <x v="2284"/>
    <x v="6"/>
  </r>
  <r>
    <n v="2285"/>
    <s v="Blue Sky Alert &amp; The Retro Rock Machine of Fun"/>
    <s v="BSA is headed to Nashville, TN USA to record our first album at the historic Welcome to 1979 Studio. Come re-write history with us..."/>
    <x v="9"/>
    <x v="1615"/>
    <x v="0"/>
    <s v="US"/>
    <s v="USD"/>
    <n v="1340944043"/>
    <n v="1338352043"/>
    <b v="0"/>
    <n v="79"/>
    <b v="1"/>
    <s v="music/rock"/>
    <n v="4608.8608000000004"/>
    <x v="4"/>
    <x v="11"/>
    <x v="2285"/>
    <x v="5"/>
  </r>
  <r>
    <n v="2286"/>
    <s v="Arson In The Suburbs"/>
    <s v="Arson In The Suburbs is ready to release its FIRST three song E.P. and looking to raise funds to get back in the studio! RnFnR!"/>
    <x v="15"/>
    <x v="1616"/>
    <x v="0"/>
    <s v="US"/>
    <s v="USD"/>
    <n v="1378439940"/>
    <n v="1376003254"/>
    <b v="0"/>
    <n v="14"/>
    <b v="1"/>
    <s v="music/rock"/>
    <n v="10721.428599999999"/>
    <x v="4"/>
    <x v="11"/>
    <x v="2286"/>
    <x v="4"/>
  </r>
  <r>
    <n v="2287"/>
    <s v="Crushed Out - TEETH - album pre-order / 12&quot; vinyl LP debut"/>
    <s v="Pre-order Crushed Out's new album TEETH &amp; support the pressing of 12&quot; vinyl records. Release date; Sept. 16, 2014."/>
    <x v="37"/>
    <x v="1617"/>
    <x v="0"/>
    <s v="US"/>
    <s v="USD"/>
    <n v="1403539260"/>
    <n v="1401724860"/>
    <b v="0"/>
    <n v="106"/>
    <b v="1"/>
    <s v="music/rock"/>
    <n v="5093.3868000000002"/>
    <x v="4"/>
    <x v="11"/>
    <x v="2287"/>
    <x v="3"/>
  </r>
  <r>
    <n v="2288"/>
    <s v="Press Michael Zucker's 2012 album Technocracy on VINYL!"/>
    <s v="Technocracy will be released on digital media on June 26th, but we all know analog is king!  Help us press this album on vinyl!"/>
    <x v="28"/>
    <x v="1099"/>
    <x v="0"/>
    <s v="US"/>
    <s v="USD"/>
    <n v="1340733600"/>
    <n v="1339098689"/>
    <b v="0"/>
    <n v="25"/>
    <b v="1"/>
    <s v="music/rock"/>
    <n v="4004"/>
    <x v="4"/>
    <x v="11"/>
    <x v="2288"/>
    <x v="5"/>
  </r>
  <r>
    <n v="2289"/>
    <s v="Blind Man Deaf Boy Tour!"/>
    <s v="Blind Man Deaf Boy is a Folk Punk band from Denver, we need money to get ourselves a van and take it on tour around the west coast."/>
    <x v="15"/>
    <x v="1618"/>
    <x v="0"/>
    <s v="US"/>
    <s v="USD"/>
    <n v="1386372120"/>
    <n v="1382659060"/>
    <b v="0"/>
    <n v="25"/>
    <b v="1"/>
    <s v="music/rock"/>
    <n v="6444"/>
    <x v="4"/>
    <x v="11"/>
    <x v="2289"/>
    <x v="4"/>
  </r>
  <r>
    <n v="2290"/>
    <s v="American Standard Needs to Release Their Debut EP"/>
    <s v="American Standard needs your help pressing their debut EP. Be involved in the artistic process and receive swag in return!"/>
    <x v="15"/>
    <x v="1619"/>
    <x v="0"/>
    <s v="US"/>
    <s v="USD"/>
    <n v="1259686800"/>
    <n v="1252908330"/>
    <b v="0"/>
    <n v="29"/>
    <b v="1"/>
    <s v="music/rock"/>
    <n v="5382.7586000000001"/>
    <x v="4"/>
    <x v="11"/>
    <x v="2290"/>
    <x v="8"/>
  </r>
  <r>
    <n v="2291"/>
    <s v="Create thatwasthen's new album with them!"/>
    <s v="So we've recorded a 5-song EP with a 2-time Grammy winner, but we need to raise the  $$$ to mix, master and press it to CD and vinyl!"/>
    <x v="30"/>
    <x v="1620"/>
    <x v="0"/>
    <s v="US"/>
    <s v="USD"/>
    <n v="1335153600"/>
    <n v="1332199618"/>
    <b v="0"/>
    <n v="43"/>
    <b v="1"/>
    <s v="music/rock"/>
    <n v="10046.5116"/>
    <x v="4"/>
    <x v="11"/>
    <x v="2291"/>
    <x v="5"/>
  </r>
  <r>
    <n v="2292"/>
    <s v="BE A PART OF HISTORY!"/>
    <s v="Aiding Contra in the telling of the &quot;Blue Planet Chronicles&quot;, a concept about the history of our beautiful home; Planet Earth!"/>
    <x v="13"/>
    <x v="1621"/>
    <x v="0"/>
    <s v="US"/>
    <s v="USD"/>
    <n v="1334767476"/>
    <n v="1332175476"/>
    <b v="0"/>
    <n v="46"/>
    <b v="1"/>
    <s v="music/rock"/>
    <n v="4663.0652"/>
    <x v="4"/>
    <x v="11"/>
    <x v="2292"/>
    <x v="5"/>
  </r>
  <r>
    <n v="2293"/>
    <s v="&quot;Hurt N' Wrong&quot; New Album Fundraiser!"/>
    <s v="Donate here to be a part of the upcoming album. Every little bit helps!"/>
    <x v="16"/>
    <x v="1622"/>
    <x v="0"/>
    <s v="US"/>
    <s v="USD"/>
    <n v="1348545540"/>
    <n v="1346345999"/>
    <b v="0"/>
    <n v="27"/>
    <b v="1"/>
    <s v="music/rock"/>
    <n v="3407.4074000000001"/>
    <x v="4"/>
    <x v="11"/>
    <x v="2293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x v="10"/>
    <x v="1623"/>
    <x v="0"/>
    <s v="US"/>
    <s v="USD"/>
    <n v="1358702480"/>
    <n v="1356110480"/>
    <b v="0"/>
    <n v="112"/>
    <b v="1"/>
    <s v="music/rock"/>
    <n v="6521.4642999999996"/>
    <x v="4"/>
    <x v="11"/>
    <x v="2294"/>
    <x v="5"/>
  </r>
  <r>
    <n v="2295"/>
    <s v="SHADOWRAPTR: The Second Coming. (Sophomore LP)"/>
    <s v="The second full length album by SHADOWRAPTR is nearly complete. We just need a little boost to get us there. Think of the children."/>
    <x v="38"/>
    <x v="1624"/>
    <x v="0"/>
    <s v="US"/>
    <s v="USD"/>
    <n v="1359240856"/>
    <n v="1356648856"/>
    <b v="0"/>
    <n v="34"/>
    <b v="1"/>
    <s v="music/rock"/>
    <n v="4420.5882000000001"/>
    <x v="4"/>
    <x v="11"/>
    <x v="2295"/>
    <x v="5"/>
  </r>
  <r>
    <n v="2296"/>
    <s v="HAMELL ON TRIAL IS RECORDING AN ALBUM"/>
    <s v="Ed Hamell AKA Hamell on Trial is recording an album titled The Happiest Man in the World. He needs your help."/>
    <x v="39"/>
    <x v="1625"/>
    <x v="0"/>
    <s v="US"/>
    <s v="USD"/>
    <n v="1330018426"/>
    <n v="1326994426"/>
    <b v="0"/>
    <n v="145"/>
    <b v="1"/>
    <s v="music/rock"/>
    <n v="7196.5517"/>
    <x v="4"/>
    <x v="11"/>
    <x v="2296"/>
    <x v="5"/>
  </r>
  <r>
    <n v="2297"/>
    <s v="Company Company: Debut EP"/>
    <s v="New Jersey Alternative Rock band COCO needs YOUR help self-releasing debut EP!"/>
    <x v="28"/>
    <x v="1626"/>
    <x v="0"/>
    <s v="US"/>
    <s v="USD"/>
    <n v="1331697540"/>
    <n v="1328749249"/>
    <b v="0"/>
    <n v="19"/>
    <b v="1"/>
    <s v="music/rock"/>
    <n v="5294.7367999999997"/>
    <x v="4"/>
    <x v="11"/>
    <x v="2297"/>
    <x v="5"/>
  </r>
  <r>
    <n v="2298"/>
    <s v="Jonny Gray: First Full Length Album"/>
    <s v="My name is Jonny Gray, and my friends and I are working together to raise funds for my debut album"/>
    <x v="11"/>
    <x v="1627"/>
    <x v="0"/>
    <s v="US"/>
    <s v="USD"/>
    <n v="1395861033"/>
    <n v="1393272633"/>
    <b v="0"/>
    <n v="288"/>
    <b v="1"/>
    <s v="music/rock"/>
    <n v="10945.1389"/>
    <x v="4"/>
    <x v="11"/>
    <x v="2298"/>
    <x v="3"/>
  </r>
  <r>
    <n v="2299"/>
    <s v="HELP FLY RADIO FINISH THEIR FULL LENGTH ALBUM!"/>
    <s v="Fly Radio has finished tracking their album now all that is left is the mixing/mastering and duplication!"/>
    <x v="43"/>
    <x v="1628"/>
    <x v="0"/>
    <s v="US"/>
    <s v="USD"/>
    <n v="1296953209"/>
    <n v="1295657209"/>
    <b v="0"/>
    <n v="14"/>
    <b v="1"/>
    <s v="music/rock"/>
    <n v="7503.5713999999998"/>
    <x v="4"/>
    <x v="11"/>
    <x v="2299"/>
    <x v="6"/>
  </r>
  <r>
    <n v="2300"/>
    <s v="Keep The Prison Van Rolling"/>
    <s v="Big Fiction leaves for tour on 6/27 but the Prison Van needs some work!  New brakes, transmission repair, tires... it needs a bit."/>
    <x v="134"/>
    <x v="1629"/>
    <x v="0"/>
    <s v="US"/>
    <s v="USD"/>
    <n v="1340904416"/>
    <n v="1339694816"/>
    <b v="0"/>
    <n v="7"/>
    <b v="1"/>
    <s v="music/rock"/>
    <n v="11571.428599999999"/>
    <x v="4"/>
    <x v="11"/>
    <x v="2300"/>
    <x v="5"/>
  </r>
  <r>
    <n v="2301"/>
    <s v="Time Crash"/>
    <s v="We are America's first trock band, and we're ready to bring you our first album!"/>
    <x v="10"/>
    <x v="1630"/>
    <x v="0"/>
    <s v="US"/>
    <s v="USD"/>
    <n v="1371785496"/>
    <n v="1369193496"/>
    <b v="1"/>
    <n v="211"/>
    <b v="1"/>
    <s v="music/indie rock"/>
    <n v="3165.9810000000002"/>
    <x v="4"/>
    <x v="14"/>
    <x v="2301"/>
    <x v="4"/>
  </r>
  <r>
    <n v="2302"/>
    <s v="Wildcat Strike's 2nd album release - Digital Age"/>
    <s v="Wildcat Strike is looking to complete it's second full length album, titled &quot;Digital Age&quot;, and we want you to be a part of it!"/>
    <x v="98"/>
    <x v="1631"/>
    <x v="0"/>
    <s v="US"/>
    <s v="USD"/>
    <n v="1388473200"/>
    <n v="1385585434"/>
    <b v="1"/>
    <n v="85"/>
    <b v="1"/>
    <s v="music/indie rock"/>
    <n v="4617.6471000000001"/>
    <x v="4"/>
    <x v="14"/>
    <x v="2302"/>
    <x v="4"/>
  </r>
  <r>
    <n v="2303"/>
    <s v="Abby Travis Vinyl Picture Disc/ Limited edition CD"/>
    <s v="Abby Travis (EODM, Bangles, Masters of Reality, KMFDM) wants to release her new album as a vinyl picture disc and limited edition CD."/>
    <x v="337"/>
    <x v="1632"/>
    <x v="0"/>
    <s v="US"/>
    <s v="USD"/>
    <n v="1323747596"/>
    <n v="1320287996"/>
    <b v="1"/>
    <n v="103"/>
    <b v="1"/>
    <s v="music/indie rock"/>
    <n v="6848.165"/>
    <x v="4"/>
    <x v="14"/>
    <x v="2303"/>
    <x v="6"/>
  </r>
  <r>
    <n v="2304"/>
    <s v="Anna Ash â˜† Recording Project â˜† 2011         â™˜"/>
    <s v="This winter and springtime we will be recording a new full-length album with big voices, big fireworks and mega soul.  "/>
    <x v="12"/>
    <x v="1633"/>
    <x v="0"/>
    <s v="US"/>
    <s v="USD"/>
    <n v="1293857940"/>
    <n v="1290281691"/>
    <b v="1"/>
    <n v="113"/>
    <b v="1"/>
    <s v="music/indie rock"/>
    <n v="5346.9204"/>
    <x v="4"/>
    <x v="14"/>
    <x v="2304"/>
    <x v="7"/>
  </r>
  <r>
    <n v="2305"/>
    <s v="HANK &amp; CUPCAKES 'CA$H 4 GOLD' MEGA TOUR!"/>
    <s v="If you're reading this, we want to say that every dollar counts in these final hours of our campaign. Thank you for all your support!"/>
    <x v="102"/>
    <x v="1634"/>
    <x v="0"/>
    <s v="US"/>
    <s v="USD"/>
    <n v="1407520800"/>
    <n v="1405356072"/>
    <b v="1"/>
    <n v="167"/>
    <b v="1"/>
    <s v="music/indie rock"/>
    <n v="10910.778399999999"/>
    <x v="4"/>
    <x v="14"/>
    <x v="2305"/>
    <x v="3"/>
  </r>
  <r>
    <n v="2306"/>
    <s v="Cook Up a Record with Dewveall"/>
    <s v="Indie rockers, Dewveall, are recording new music. Take a seat at the table; let them cook you a meal and sing you some songs."/>
    <x v="8"/>
    <x v="1635"/>
    <x v="0"/>
    <s v="US"/>
    <s v="USD"/>
    <n v="1331352129"/>
    <n v="1328760129"/>
    <b v="1"/>
    <n v="73"/>
    <b v="1"/>
    <s v="music/indie rock"/>
    <n v="5118.5616"/>
    <x v="4"/>
    <x v="14"/>
    <x v="2306"/>
    <x v="5"/>
  </r>
  <r>
    <n v="2307"/>
    <s v="Bones - The New EP by Matt Phillips"/>
    <s v="Printing, copywriting, and album art for my first record. It's 100% ready to listen we just need some help to get it out there."/>
    <x v="338"/>
    <x v="1636"/>
    <x v="0"/>
    <s v="US"/>
    <s v="USD"/>
    <n v="1336245328"/>
    <n v="1333653333"/>
    <b v="1"/>
    <n v="75"/>
    <b v="1"/>
    <s v="music/indie rock"/>
    <n v="2793.68"/>
    <x v="4"/>
    <x v="14"/>
    <x v="2307"/>
    <x v="5"/>
  </r>
  <r>
    <n v="2308"/>
    <s v="The Ember Days Audio/Visual Experience"/>
    <s v="For our next record we're combining amazing visuals with new and creative music to create an truly beautiful worship experience."/>
    <x v="63"/>
    <x v="1637"/>
    <x v="0"/>
    <s v="US"/>
    <s v="USD"/>
    <n v="1409274000"/>
    <n v="1406847996"/>
    <b v="1"/>
    <n v="614"/>
    <b v="1"/>
    <s v="music/indie rock"/>
    <n v="8249.6921999999995"/>
    <x v="4"/>
    <x v="14"/>
    <x v="2308"/>
    <x v="3"/>
  </r>
  <r>
    <n v="2309"/>
    <s v="// Marny Lion Proudfit /\/\/\ Album Release \\"/>
    <s v="|| HELP MARNY LION PROUDFIT RECORD HER SECOND INDIE FOLK ALBUM THIS MARCH â€“ THE BARN IS WAITING ||"/>
    <x v="12"/>
    <x v="1638"/>
    <x v="0"/>
    <s v="US"/>
    <s v="USD"/>
    <n v="1362872537"/>
    <n v="1359848537"/>
    <b v="1"/>
    <n v="107"/>
    <b v="1"/>
    <s v="music/indie rock"/>
    <n v="5981.7476999999999"/>
    <x v="4"/>
    <x v="14"/>
    <x v="2309"/>
    <x v="4"/>
  </r>
  <r>
    <n v="2310"/>
    <s v="John Vanderslice's DAGGER BEACH: The New Album"/>
    <s v="Two records, a new LP and a full cover of Bowie's Diamond Dogs, to be self-released in Spring 2013 -with your involvement and support."/>
    <x v="17"/>
    <x v="1639"/>
    <x v="0"/>
    <s v="US"/>
    <s v="USD"/>
    <n v="1363889015"/>
    <n v="1361300615"/>
    <b v="1"/>
    <n v="1224"/>
    <b v="1"/>
    <s v="music/indie rock"/>
    <n v="6481.6471000000001"/>
    <x v="4"/>
    <x v="14"/>
    <x v="2310"/>
    <x v="4"/>
  </r>
  <r>
    <n v="2311"/>
    <s v="Mary Fagan's CD Project!"/>
    <s v="I'm heading back into the studio!  I'm planning to record a CD of original songs and one with some jazz standards."/>
    <x v="7"/>
    <x v="1640"/>
    <x v="0"/>
    <s v="US"/>
    <s v="USD"/>
    <n v="1399421189"/>
    <n v="1396829189"/>
    <b v="1"/>
    <n v="104"/>
    <b v="1"/>
    <s v="music/indie rock"/>
    <n v="9009.6154000000006"/>
    <x v="4"/>
    <x v="14"/>
    <x v="2311"/>
    <x v="3"/>
  </r>
  <r>
    <n v="2312"/>
    <s v="DINOWALRUS: 3RD RECORD ON VINYL"/>
    <s v="Help Brooklyn psychedelic synth rockers DINOWALRUS release their 3rd Record, COMPLEXION, on vinyl!"/>
    <x v="9"/>
    <x v="1641"/>
    <x v="0"/>
    <s v="US"/>
    <s v="USD"/>
    <n v="1397862000"/>
    <n v="1395155478"/>
    <b v="1"/>
    <n v="79"/>
    <b v="1"/>
    <s v="music/indie rock"/>
    <n v="4096.2025000000003"/>
    <x v="4"/>
    <x v="14"/>
    <x v="2312"/>
    <x v="3"/>
  </r>
  <r>
    <n v="2313"/>
    <s v="A SUNNY DAY IN GLASGOW"/>
    <s v="A Sunny Day in Glasgow are recording a new album and we need your help!"/>
    <x v="10"/>
    <x v="1642"/>
    <x v="0"/>
    <s v="US"/>
    <s v="USD"/>
    <n v="1336086026"/>
    <n v="1333494026"/>
    <b v="1"/>
    <n v="157"/>
    <b v="1"/>
    <s v="music/indie rock"/>
    <n v="5600.0127000000002"/>
    <x v="4"/>
    <x v="14"/>
    <x v="2313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x v="38"/>
    <x v="1643"/>
    <x v="0"/>
    <s v="US"/>
    <s v="USD"/>
    <n v="1339074857"/>
    <n v="1336482857"/>
    <b v="1"/>
    <n v="50"/>
    <b v="1"/>
    <s v="music/indie rock"/>
    <n v="3767.28"/>
    <x v="4"/>
    <x v="14"/>
    <x v="2314"/>
    <x v="5"/>
  </r>
  <r>
    <n v="2315"/>
    <s v="RICE Presses Their Debut Album 'Keep Warm' On Vinyl"/>
    <s v="Rice invites you to be a part of the creation of their first album and spread their message of love."/>
    <x v="30"/>
    <x v="1644"/>
    <x v="0"/>
    <s v="US"/>
    <s v="USD"/>
    <n v="1336238743"/>
    <n v="1333646743"/>
    <b v="1"/>
    <n v="64"/>
    <b v="1"/>
    <s v="music/indie rock"/>
    <n v="4007.8125"/>
    <x v="4"/>
    <x v="14"/>
    <x v="2315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x v="36"/>
    <x v="1645"/>
    <x v="0"/>
    <s v="US"/>
    <s v="USD"/>
    <n v="1260383040"/>
    <n v="1253726650"/>
    <b v="1"/>
    <n v="200"/>
    <b v="1"/>
    <s v="music/indie rock"/>
    <n v="7803.2"/>
    <x v="4"/>
    <x v="14"/>
    <x v="2316"/>
    <x v="8"/>
  </r>
  <r>
    <n v="2317"/>
    <s v="ibreatheFUR / He Can Jog split Cassette"/>
    <s v="Snag the first Wolf Interval release by droners ibreatheFUR and He Can Jog. One month to preorder and then they're gone!"/>
    <x v="44"/>
    <x v="1646"/>
    <x v="0"/>
    <s v="US"/>
    <s v="USD"/>
    <n v="1266210000"/>
    <n v="1263474049"/>
    <b v="1"/>
    <n v="22"/>
    <b v="1"/>
    <s v="music/indie rock"/>
    <n v="1890.9091000000001"/>
    <x v="4"/>
    <x v="14"/>
    <x v="2317"/>
    <x v="7"/>
  </r>
  <r>
    <n v="2318"/>
    <s v="Songs For Unusual Creatures"/>
    <s v="A book/CD by Michael Hearst featuring songs and factoids that celebrate some of the most bizarre (and under-appreciated) animals that roam the planet!"/>
    <x v="10"/>
    <x v="1647"/>
    <x v="0"/>
    <s v="US"/>
    <s v="USD"/>
    <n v="1253937540"/>
    <n v="1251214014"/>
    <b v="1"/>
    <n v="163"/>
    <b v="1"/>
    <s v="music/indie rock"/>
    <n v="3713.4969000000001"/>
    <x v="4"/>
    <x v="14"/>
    <x v="2318"/>
    <x v="8"/>
  </r>
  <r>
    <n v="2319"/>
    <s v="Nevada Color recording first full-length album &quot;Adventures&quot;"/>
    <s v="The upcoming debut full-length album from Nevada Color &quot;Adventures&quot; will be available Spring 2014 with your help!"/>
    <x v="9"/>
    <x v="1648"/>
    <x v="0"/>
    <s v="US"/>
    <s v="USD"/>
    <n v="1387072685"/>
    <n v="1384480685"/>
    <b v="1"/>
    <n v="77"/>
    <b v="1"/>
    <s v="music/indie rock"/>
    <n v="4196.1039000000001"/>
    <x v="4"/>
    <x v="14"/>
    <x v="2319"/>
    <x v="4"/>
  </r>
  <r>
    <n v="2320"/>
    <s v="Ocean Versus Daughter's New Album!"/>
    <s v="We've been hard at work crafting our next batch of songs, and we need your help to record it!  Have a look at our quick witchy video!"/>
    <x v="10"/>
    <x v="1649"/>
    <x v="0"/>
    <s v="US"/>
    <s v="USD"/>
    <n v="1396463800"/>
    <n v="1393443400"/>
    <b v="1"/>
    <n v="89"/>
    <b v="1"/>
    <s v="music/indie rock"/>
    <n v="6104.4943999999996"/>
    <x v="4"/>
    <x v="14"/>
    <x v="2320"/>
    <x v="3"/>
  </r>
  <r>
    <n v="2321"/>
    <s v="WienerWÃ¼rze"/>
    <s v="Universal organic liquid seasoning brewed all natural from lupine, oat, salt and water for soups, salads, stews and more"/>
    <x v="339"/>
    <x v="1650"/>
    <x v="3"/>
    <s v="AT"/>
    <s v="EUR"/>
    <n v="1491282901"/>
    <n v="1488694501"/>
    <b v="0"/>
    <n v="64"/>
    <b v="0"/>
    <s v="food/small batch"/>
    <n v="6453.125"/>
    <x v="7"/>
    <x v="33"/>
    <x v="2321"/>
    <x v="1"/>
  </r>
  <r>
    <n v="2322"/>
    <s v="Jen bakes shortbread needs a commercial kitchen!"/>
    <s v="Jen bakes shortbread is a small batch, all natural shortbread cookie business looking for smart funding to grow!"/>
    <x v="200"/>
    <x v="1079"/>
    <x v="3"/>
    <s v="US"/>
    <s v="USD"/>
    <n v="1491769769"/>
    <n v="1489181369"/>
    <b v="0"/>
    <n v="4"/>
    <b v="0"/>
    <s v="food/small batch"/>
    <n v="2125"/>
    <x v="7"/>
    <x v="33"/>
    <x v="2322"/>
    <x v="1"/>
  </r>
  <r>
    <n v="2323"/>
    <s v="Beef Sticks, the Ultimate Protein Snack"/>
    <s v="You can never go wrong with a Beef Stick, great taste with no fillers and can easily goes with you everywhere."/>
    <x v="49"/>
    <x v="678"/>
    <x v="3"/>
    <s v="US"/>
    <s v="USD"/>
    <n v="1490033247"/>
    <n v="1489428447"/>
    <b v="0"/>
    <n v="4"/>
    <b v="0"/>
    <s v="food/small batch"/>
    <n v="3000"/>
    <x v="7"/>
    <x v="33"/>
    <x v="2323"/>
    <x v="1"/>
  </r>
  <r>
    <n v="2324"/>
    <s v="Pies not Lies"/>
    <s v="A city centre shop selling great locally made food with room to chat and learn about eachother."/>
    <x v="51"/>
    <x v="970"/>
    <x v="3"/>
    <s v="GB"/>
    <s v="GBP"/>
    <n v="1490559285"/>
    <n v="1487970885"/>
    <b v="0"/>
    <n v="61"/>
    <b v="0"/>
    <s v="food/small batch"/>
    <n v="2549.1803"/>
    <x v="7"/>
    <x v="33"/>
    <x v="2324"/>
    <x v="1"/>
  </r>
  <r>
    <n v="2325"/>
    <s v="MAGA Private Label Spicy Sauce"/>
    <s v="Do you like to Maga? Do you like hot sauce as spicy as your memes? Do you like sexy frogs? Of course you do were all adults here."/>
    <x v="28"/>
    <x v="439"/>
    <x v="3"/>
    <s v="US"/>
    <s v="USD"/>
    <n v="1490830331"/>
    <n v="1488241931"/>
    <b v="0"/>
    <n v="7"/>
    <b v="0"/>
    <s v="food/small batch"/>
    <n v="1142.8570999999999"/>
    <x v="7"/>
    <x v="33"/>
    <x v="2325"/>
    <x v="1"/>
  </r>
  <r>
    <n v="2326"/>
    <s v="Gourmet Steak Hot Dogs By The Savage Wienerâ„¢"/>
    <s v="The Savage Wienerâ„¢ launched last Summer.  Our Premium wieners are already a hit, our next project is The Ultimate Steak Hot Dog."/>
    <x v="36"/>
    <x v="1651"/>
    <x v="3"/>
    <s v="US"/>
    <s v="USD"/>
    <n v="1493571600"/>
    <n v="1489106948"/>
    <b v="0"/>
    <n v="1"/>
    <b v="0"/>
    <s v="food/small batch"/>
    <n v="10800"/>
    <x v="7"/>
    <x v="33"/>
    <x v="2326"/>
    <x v="1"/>
  </r>
  <r>
    <n v="2327"/>
    <s v="Kraut Source - Fermentation Made Simple"/>
    <s v="Gourmet Fermentation in a Mason Jar. Create delicious, nutritious fermented foods at home."/>
    <x v="19"/>
    <x v="1652"/>
    <x v="0"/>
    <s v="US"/>
    <s v="USD"/>
    <n v="1409090440"/>
    <n v="1406066440"/>
    <b v="1"/>
    <n v="3355"/>
    <b v="1"/>
    <s v="food/small batch"/>
    <n v="5488.3162000000002"/>
    <x v="7"/>
    <x v="33"/>
    <x v="2327"/>
    <x v="3"/>
  </r>
  <r>
    <n v="2328"/>
    <s v="Bravado Spice | Bigger &amp; Bolder"/>
    <s v="Our mission: To launch our Crimson Hot Sauce &amp; introduce our Chili &amp; Garlic Pickles. _x000a__x000a_Let's change the game together!"/>
    <x v="3"/>
    <x v="1653"/>
    <x v="0"/>
    <s v="US"/>
    <s v="USD"/>
    <n v="1434307537"/>
    <n v="1431715537"/>
    <b v="1"/>
    <n v="537"/>
    <b v="1"/>
    <s v="food/small batch"/>
    <n v="4738.3612999999996"/>
    <x v="7"/>
    <x v="33"/>
    <x v="2328"/>
    <x v="0"/>
  </r>
  <r>
    <n v="2329"/>
    <s v="Half Moon Bay Distillery"/>
    <s v="Vodka, whiskey and fruit brandy - coming soon! We are a coastal distillery located in historic Half Moon Bay, California."/>
    <x v="31"/>
    <x v="1654"/>
    <x v="0"/>
    <s v="US"/>
    <s v="USD"/>
    <n v="1405609146"/>
    <n v="1403017146"/>
    <b v="1"/>
    <n v="125"/>
    <b v="1"/>
    <s v="food/small batch"/>
    <n v="21184"/>
    <x v="7"/>
    <x v="33"/>
    <x v="2329"/>
    <x v="3"/>
  </r>
  <r>
    <n v="2330"/>
    <s v="Let's Launch Griffo Distillery's Whiskey Barrel Program!"/>
    <s v="Help us launch our whiskey program! With your support we'll barrel and age our first whiskeys: Bourbon, Rye and an American Whiskey."/>
    <x v="19"/>
    <x v="1655"/>
    <x v="0"/>
    <s v="US"/>
    <s v="USD"/>
    <n v="1451001600"/>
    <n v="1448400943"/>
    <b v="1"/>
    <n v="163"/>
    <b v="1"/>
    <s v="food/small batch"/>
    <n v="21992.637999999999"/>
    <x v="7"/>
    <x v="33"/>
    <x v="2330"/>
    <x v="0"/>
  </r>
  <r>
    <n v="2331"/>
    <s v="Meadowlands Chocolate"/>
    <s v="Handcrafted, organic, single-origin, bean-to-bar, dark chocolate. Like fine wine, the secret is in the terroir."/>
    <x v="6"/>
    <x v="1656"/>
    <x v="0"/>
    <s v="US"/>
    <s v="USD"/>
    <n v="1408320490"/>
    <n v="1405728490"/>
    <b v="1"/>
    <n v="283"/>
    <b v="1"/>
    <s v="food/small batch"/>
    <n v="4079.5405999999998"/>
    <x v="7"/>
    <x v="33"/>
    <x v="2331"/>
    <x v="3"/>
  </r>
  <r>
    <n v="2332"/>
    <s v="Organic, Small Batch Dried Pastas Made in Los Angeles"/>
    <s v="Pre-order our delicious, organic, small batch dried pastas (and more) so we can buy a new pasta dryer and move to a commercial kitchen."/>
    <x v="31"/>
    <x v="1657"/>
    <x v="0"/>
    <s v="US"/>
    <s v="USD"/>
    <n v="1423235071"/>
    <n v="1420643071"/>
    <b v="1"/>
    <n v="352"/>
    <b v="1"/>
    <s v="food/small batch"/>
    <n v="7550.2840999999999"/>
    <x v="7"/>
    <x v="33"/>
    <x v="2332"/>
    <x v="0"/>
  </r>
  <r>
    <n v="2333"/>
    <s v="Two Hundred Chocolate Truffles"/>
    <s v="Homemade truffles for NYC chocolate fanatics. Truffle recipes for chocolate addicts from all over the world. Chocolate lovers unite."/>
    <x v="20"/>
    <x v="610"/>
    <x v="0"/>
    <s v="US"/>
    <s v="USD"/>
    <n v="1401385800"/>
    <n v="1399563390"/>
    <b v="1"/>
    <n v="94"/>
    <b v="1"/>
    <s v="food/small batch"/>
    <n v="1354.2553"/>
    <x v="7"/>
    <x v="33"/>
    <x v="2333"/>
    <x v="3"/>
  </r>
  <r>
    <n v="2334"/>
    <s v="Picnic Pops in Your Grocery Store!"/>
    <s v="Help us get our delicious, organic, artisanal frozen pops on grocery store shelves in the Baltimore &amp; DC areas."/>
    <x v="23"/>
    <x v="1658"/>
    <x v="0"/>
    <s v="US"/>
    <s v="USD"/>
    <n v="1415208840"/>
    <n v="1412611498"/>
    <b v="1"/>
    <n v="67"/>
    <b v="1"/>
    <s v="food/small batch"/>
    <n v="6086.5672000000004"/>
    <x v="7"/>
    <x v="33"/>
    <x v="2334"/>
    <x v="3"/>
  </r>
  <r>
    <n v="2335"/>
    <s v="A Modern-Day Salt Works in Gloucester, Mass.!"/>
    <s v="We hand-harvest water to make flake finishing salt. We're opening a modern-day salt works in historic Gloucester, Massachusetts!"/>
    <x v="31"/>
    <x v="1659"/>
    <x v="0"/>
    <s v="US"/>
    <s v="USD"/>
    <n v="1402494243"/>
    <n v="1399902243"/>
    <b v="1"/>
    <n v="221"/>
    <b v="1"/>
    <s v="food/small batch"/>
    <n v="11569.230799999999"/>
    <x v="7"/>
    <x v="33"/>
    <x v="2335"/>
    <x v="3"/>
  </r>
  <r>
    <n v="2336"/>
    <s v="SOSU Barrel-Aged Sriracha"/>
    <s v="Aged in whiskey barrels for a unique fruity, spicy, and smoky flavor. Youâ€™ve never tasted sriracha quite like this before."/>
    <x v="22"/>
    <x v="1660"/>
    <x v="0"/>
    <s v="US"/>
    <s v="USD"/>
    <n v="1394316695"/>
    <n v="1390860695"/>
    <b v="1"/>
    <n v="2165"/>
    <b v="1"/>
    <s v="food/small batch"/>
    <n v="4810.4624000000003"/>
    <x v="7"/>
    <x v="33"/>
    <x v="2336"/>
    <x v="3"/>
  </r>
  <r>
    <n v="2337"/>
    <s v="The Hudson Standard Bitters and Shrubs"/>
    <s v="We make small batch, locally sourced bitters and shrubs for cocktails and cooking."/>
    <x v="14"/>
    <x v="1661"/>
    <x v="0"/>
    <s v="US"/>
    <s v="USD"/>
    <n v="1403796143"/>
    <n v="1401204143"/>
    <b v="1"/>
    <n v="179"/>
    <b v="1"/>
    <s v="food/small batch"/>
    <n v="7418.4358000000002"/>
    <x v="7"/>
    <x v="33"/>
    <x v="2337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x v="36"/>
    <x v="1662"/>
    <x v="0"/>
    <s v="US"/>
    <s v="USD"/>
    <n v="1404077484"/>
    <n v="1401485484"/>
    <b v="1"/>
    <n v="123"/>
    <b v="1"/>
    <s v="food/small batch"/>
    <n v="12334.552799999999"/>
    <x v="7"/>
    <x v="33"/>
    <x v="2338"/>
    <x v="3"/>
  </r>
  <r>
    <n v="2339"/>
    <s v="CACOCO - The Drinking Chocolate Revival"/>
    <s v="The 'food of the gods' has returned in molten glory! CACOCO revives drinking chocolate with a revolutionary sustainable model."/>
    <x v="31"/>
    <x v="1663"/>
    <x v="0"/>
    <s v="US"/>
    <s v="USD"/>
    <n v="1482134340"/>
    <n v="1479496309"/>
    <b v="1"/>
    <n v="1104"/>
    <b v="1"/>
    <s v="food/small batch"/>
    <n v="6662.3188"/>
    <x v="7"/>
    <x v="33"/>
    <x v="2339"/>
    <x v="2"/>
  </r>
  <r>
    <n v="2340"/>
    <s v="Doughnuts with love by Strange Matter Coffee"/>
    <s v="Strange Matter Coffee is opening a scratch bakery featuring craft doughnuts with vegan and gluten free options!"/>
    <x v="79"/>
    <x v="1664"/>
    <x v="0"/>
    <s v="US"/>
    <s v="USD"/>
    <n v="1477841138"/>
    <n v="1475249138"/>
    <b v="1"/>
    <n v="403"/>
    <b v="1"/>
    <s v="food/small batch"/>
    <n v="10499.0074"/>
    <x v="7"/>
    <x v="33"/>
    <x v="2340"/>
    <x v="2"/>
  </r>
  <r>
    <n v="2341"/>
    <s v="Cutting Edge Fitness Website (Canceled)"/>
    <s v="This website will serve as an interface to change lives and have a community routing for your success!"/>
    <x v="10"/>
    <x v="117"/>
    <x v="1"/>
    <s v="US"/>
    <s v="USD"/>
    <n v="1436729504"/>
    <n v="1434137504"/>
    <b v="0"/>
    <n v="0"/>
    <b v="0"/>
    <s v="technology/web"/>
    <n v="0"/>
    <x v="2"/>
    <x v="7"/>
    <x v="2341"/>
    <x v="0"/>
  </r>
  <r>
    <n v="2342"/>
    <s v="The Future Mind of Business Project (Canceled)"/>
    <s v="A series of informational and interactive online tutorials enabling businesses to proactively ensure mental and corporate vitality."/>
    <x v="62"/>
    <x v="117"/>
    <x v="1"/>
    <s v="US"/>
    <s v="USD"/>
    <n v="1412571600"/>
    <n v="1410799870"/>
    <b v="0"/>
    <n v="0"/>
    <b v="0"/>
    <s v="technology/web"/>
    <n v="0"/>
    <x v="2"/>
    <x v="7"/>
    <x v="2342"/>
    <x v="3"/>
  </r>
  <r>
    <n v="2343"/>
    <s v="Mobile Excellence Awards (Canceled)"/>
    <s v="The most influential and prestigious awards program that honors innovation and leadership in mobile technology and entertainment"/>
    <x v="3"/>
    <x v="452"/>
    <x v="1"/>
    <s v="US"/>
    <s v="USD"/>
    <n v="1452282420"/>
    <n v="1447962505"/>
    <b v="0"/>
    <n v="1"/>
    <b v="0"/>
    <s v="technology/web"/>
    <n v="30000"/>
    <x v="2"/>
    <x v="7"/>
    <x v="2343"/>
    <x v="0"/>
  </r>
  <r>
    <n v="2344"/>
    <s v="Tired of Corporation Negotiation? THINK MIDDLE MEDIATION!"/>
    <s v="SAVE MONEY! Stop worrying about account disputes, supervising installs, and corporation bull-****. We actively negotiate on your behalf"/>
    <x v="28"/>
    <x v="116"/>
    <x v="1"/>
    <s v="CA"/>
    <s v="CAD"/>
    <n v="1466789269"/>
    <n v="1464197269"/>
    <b v="0"/>
    <n v="1"/>
    <b v="0"/>
    <s v="technology/web"/>
    <n v="100"/>
    <x v="2"/>
    <x v="7"/>
    <x v="2344"/>
    <x v="2"/>
  </r>
  <r>
    <n v="2345"/>
    <s v="Social Media Website (Canceled)"/>
    <s v="My team and I are creating a social media website for pet lovers across the world! Fashion, animal shows, adoptions, and more."/>
    <x v="9"/>
    <x v="117"/>
    <x v="1"/>
    <s v="US"/>
    <s v="USD"/>
    <n v="1427845140"/>
    <n v="1424822556"/>
    <b v="0"/>
    <n v="0"/>
    <b v="0"/>
    <s v="technology/web"/>
    <n v="0"/>
    <x v="2"/>
    <x v="7"/>
    <x v="2345"/>
    <x v="0"/>
  </r>
  <r>
    <n v="2346"/>
    <s v="Ez 2c 3D Viewers (Canceled)"/>
    <s v="Watch and Make FREE 3D Videos &amp; Pics - No Viewer needed. To Help Learn we have Training and Instant 3D viewers."/>
    <x v="127"/>
    <x v="1665"/>
    <x v="1"/>
    <s v="US"/>
    <s v="USD"/>
    <n v="1476731431"/>
    <n v="1472843431"/>
    <b v="0"/>
    <n v="3"/>
    <b v="0"/>
    <s v="technology/web"/>
    <n v="1300"/>
    <x v="2"/>
    <x v="7"/>
    <x v="2346"/>
    <x v="2"/>
  </r>
  <r>
    <n v="2347"/>
    <s v="Course: Create Complete Web Apps without Coding (Canceled)"/>
    <s v="Back this project and get access to a course about building COMPLETE web applications without coding."/>
    <x v="28"/>
    <x v="493"/>
    <x v="1"/>
    <s v="US"/>
    <s v="USD"/>
    <n v="1472135676"/>
    <n v="1469543676"/>
    <b v="0"/>
    <n v="1"/>
    <b v="0"/>
    <s v="technology/web"/>
    <n v="1500"/>
    <x v="2"/>
    <x v="7"/>
    <x v="2347"/>
    <x v="2"/>
  </r>
  <r>
    <n v="2348"/>
    <s v="Business &amp; Entertainment In 3D World! (Canceled)"/>
    <s v="Own, Buy, Sell 3D property! 3D games, 3D traveling and earn in one virtual 3D NEASPACE, Best for Oculus Rift environment."/>
    <x v="54"/>
    <x v="795"/>
    <x v="1"/>
    <s v="US"/>
    <s v="USD"/>
    <n v="1456006938"/>
    <n v="1450822938"/>
    <b v="0"/>
    <n v="5"/>
    <b v="0"/>
    <s v="technology/web"/>
    <n v="5400"/>
    <x v="2"/>
    <x v="7"/>
    <x v="2348"/>
    <x v="0"/>
  </r>
  <r>
    <n v="2349"/>
    <s v="POLIWORD - an internet project that could change the world"/>
    <s v="Poliword tries to provide the people of the world an opportunity to make real changes in their government through the internet."/>
    <x v="340"/>
    <x v="117"/>
    <x v="1"/>
    <s v="SE"/>
    <s v="SEK"/>
    <n v="1439318228"/>
    <n v="1436812628"/>
    <b v="0"/>
    <n v="0"/>
    <b v="0"/>
    <s v="technology/web"/>
    <n v="0"/>
    <x v="2"/>
    <x v="7"/>
    <x v="2349"/>
    <x v="0"/>
  </r>
  <r>
    <n v="2350"/>
    <s v="HoxWi - Simple and reliable online customer services (Canceled)"/>
    <s v="HoxWi are the future for real time interaction with on-line customers via chat or video conference."/>
    <x v="63"/>
    <x v="117"/>
    <x v="1"/>
    <s v="IE"/>
    <s v="EUR"/>
    <n v="1483474370"/>
    <n v="1480882370"/>
    <b v="0"/>
    <n v="0"/>
    <b v="0"/>
    <s v="technology/web"/>
    <n v="0"/>
    <x v="2"/>
    <x v="7"/>
    <x v="2350"/>
    <x v="2"/>
  </r>
  <r>
    <n v="2351"/>
    <s v="NZ Auction site.  No listing or success fees. Only $2 p/m"/>
    <s v="Donate $30 or more and receive a free selfie stick."/>
    <x v="341"/>
    <x v="1651"/>
    <x v="1"/>
    <s v="NZ"/>
    <s v="NZD"/>
    <n v="1430360739"/>
    <n v="1427768739"/>
    <b v="0"/>
    <n v="7"/>
    <b v="0"/>
    <s v="technology/web"/>
    <n v="1542.8570999999999"/>
    <x v="2"/>
    <x v="7"/>
    <x v="2351"/>
    <x v="0"/>
  </r>
  <r>
    <n v="2352"/>
    <s v="The Seeker's School of Thought and Philosophy (Canceled)"/>
    <s v="It is the mission of the Seekerâ€™s School of Thought and Philosophy to provide a safe and nurturing environment for all."/>
    <x v="13"/>
    <x v="117"/>
    <x v="1"/>
    <s v="US"/>
    <s v="USD"/>
    <n v="1433603552"/>
    <n v="1428419552"/>
    <b v="0"/>
    <n v="0"/>
    <b v="0"/>
    <s v="technology/web"/>
    <n v="0"/>
    <x v="2"/>
    <x v="7"/>
    <x v="2352"/>
    <x v="0"/>
  </r>
  <r>
    <n v="2353"/>
    <s v="A Brony and Pegasister dating website (Canceled)"/>
    <s v="The best dating website for bronys and pegasisters. The reason I'm trying to get the funds for this project is that I need a laptop."/>
    <x v="28"/>
    <x v="117"/>
    <x v="1"/>
    <s v="US"/>
    <s v="USD"/>
    <n v="1429632822"/>
    <n v="1428596022"/>
    <b v="0"/>
    <n v="0"/>
    <b v="0"/>
    <s v="technology/web"/>
    <n v="0"/>
    <x v="2"/>
    <x v="7"/>
    <x v="2353"/>
    <x v="0"/>
  </r>
  <r>
    <n v="2354"/>
    <s v="Dissertation (Canceled)"/>
    <s v="Almost done with doctorate degree but need funding of $35,000 to complete research of project."/>
    <x v="19"/>
    <x v="379"/>
    <x v="1"/>
    <s v="US"/>
    <s v="USD"/>
    <n v="1420910460"/>
    <n v="1415726460"/>
    <b v="0"/>
    <n v="1"/>
    <b v="0"/>
    <s v="technology/web"/>
    <n v="2500"/>
    <x v="2"/>
    <x v="7"/>
    <x v="2354"/>
    <x v="3"/>
  </r>
  <r>
    <n v="2355"/>
    <s v="PriceItUpPlease (Canceled)"/>
    <s v="PriceItUpPlease will be an easy to use website that estimates the amount of your startup costs for that great idea you have!"/>
    <x v="6"/>
    <x v="434"/>
    <x v="1"/>
    <s v="AU"/>
    <s v="AUD"/>
    <n v="1430604136"/>
    <n v="1428012136"/>
    <b v="0"/>
    <n v="2"/>
    <b v="0"/>
    <s v="technology/web"/>
    <n v="2750"/>
    <x v="2"/>
    <x v="7"/>
    <x v="2355"/>
    <x v="0"/>
  </r>
  <r>
    <n v="2356"/>
    <s v="HardstyleUnited.com (Canceled)"/>
    <s v="HardstyleUnited.com The Global Hardstyle community. Your Hardstyle community."/>
    <x v="3"/>
    <x v="117"/>
    <x v="1"/>
    <s v="NL"/>
    <s v="EUR"/>
    <n v="1433530104"/>
    <n v="1430938104"/>
    <b v="0"/>
    <n v="0"/>
    <b v="0"/>
    <s v="technology/web"/>
    <n v="0"/>
    <x v="2"/>
    <x v="7"/>
    <x v="2356"/>
    <x v="0"/>
  </r>
  <r>
    <n v="2357"/>
    <s v="Online therapist directory - Click For Therapy (Canceled)"/>
    <s v="Click For Therapy is a website that was created to connect consumers and therapists across the UK."/>
    <x v="100"/>
    <x v="117"/>
    <x v="1"/>
    <s v="GB"/>
    <s v="GBP"/>
    <n v="1445093578"/>
    <n v="1442501578"/>
    <b v="0"/>
    <n v="0"/>
    <b v="0"/>
    <s v="technology/web"/>
    <n v="0"/>
    <x v="2"/>
    <x v="7"/>
    <x v="2357"/>
    <x v="0"/>
  </r>
  <r>
    <n v="2358"/>
    <s v="Auction, Sell Swap without excessive fees, the next ebay."/>
    <s v="A website to auction, sell and swap items in the uk without a charge, without excess fees, the next ebay."/>
    <x v="15"/>
    <x v="117"/>
    <x v="1"/>
    <s v="GB"/>
    <s v="GBP"/>
    <n v="1422664740"/>
    <n v="1417818036"/>
    <b v="0"/>
    <n v="0"/>
    <b v="0"/>
    <s v="technology/web"/>
    <n v="0"/>
    <x v="2"/>
    <x v="7"/>
    <x v="2358"/>
    <x v="3"/>
  </r>
  <r>
    <n v="2359"/>
    <s v="crowd-funded public genome sequencing (Canceled)"/>
    <s v="I want to crowdfund the sequencing of my own genome to make it publicly available with crowd-sourced interpretation."/>
    <x v="51"/>
    <x v="1666"/>
    <x v="1"/>
    <s v="US"/>
    <s v="USD"/>
    <n v="1438616124"/>
    <n v="1433432124"/>
    <b v="0"/>
    <n v="3"/>
    <b v="0"/>
    <s v="technology/web"/>
    <n v="36700"/>
    <x v="2"/>
    <x v="7"/>
    <x v="2359"/>
    <x v="0"/>
  </r>
  <r>
    <n v="2360"/>
    <s v="Bee Bay Microjobs (Canceled)"/>
    <s v="Welcome to Bee Bay Canada, your commission free microjobs website.  Sell at any price and keep 100% of what you earn!"/>
    <x v="10"/>
    <x v="369"/>
    <x v="1"/>
    <s v="CA"/>
    <s v="CAD"/>
    <n v="1454864280"/>
    <n v="1452272280"/>
    <b v="0"/>
    <n v="1"/>
    <b v="0"/>
    <s v="technology/web"/>
    <n v="200"/>
    <x v="2"/>
    <x v="7"/>
    <x v="2360"/>
    <x v="2"/>
  </r>
  <r>
    <n v="2361"/>
    <s v="Lemme Grab it (Canceled)"/>
    <s v="A website for email/sms alerts of your personal selection, comparison of prices,consolidated database, best deals around for clothing."/>
    <x v="48"/>
    <x v="117"/>
    <x v="1"/>
    <s v="CA"/>
    <s v="CAD"/>
    <n v="1462053600"/>
    <n v="1459975008"/>
    <b v="0"/>
    <n v="0"/>
    <b v="0"/>
    <s v="technology/web"/>
    <n v="0"/>
    <x v="2"/>
    <x v="7"/>
    <x v="2361"/>
    <x v="2"/>
  </r>
  <r>
    <n v="2362"/>
    <s v="Help CRB obtain 501(c)(3) status! (Canceled)"/>
    <s v="The Columbus Ruby Brigade has brought monthly ruby goodness and camaraderie to all participants."/>
    <x v="329"/>
    <x v="678"/>
    <x v="1"/>
    <s v="US"/>
    <s v="USD"/>
    <n v="1418315470"/>
    <n v="1415723470"/>
    <b v="0"/>
    <n v="2"/>
    <b v="0"/>
    <s v="technology/web"/>
    <n v="6000"/>
    <x v="2"/>
    <x v="7"/>
    <x v="2362"/>
    <x v="3"/>
  </r>
  <r>
    <n v="2363"/>
    <s v="Top~Notch - Helping Every Day People Change Their Future"/>
    <s v="This is an affordable social lead based web-site to help anyone who wants extra work or start their own business. We find your customer"/>
    <x v="164"/>
    <x v="117"/>
    <x v="1"/>
    <s v="US"/>
    <s v="USD"/>
    <n v="1451348200"/>
    <n v="1447460200"/>
    <b v="0"/>
    <n v="0"/>
    <b v="0"/>
    <s v="technology/web"/>
    <n v="0"/>
    <x v="2"/>
    <x v="7"/>
    <x v="2363"/>
    <x v="0"/>
  </r>
  <r>
    <n v="2364"/>
    <s v="Minecraft Server and Website Help (Name: Forge Realms)"/>
    <s v="Making a Minecraft server and Website and I need your help to fund it. Thanks in Advance!"/>
    <x v="342"/>
    <x v="117"/>
    <x v="1"/>
    <s v="US"/>
    <s v="USD"/>
    <n v="1445898356"/>
    <n v="1441146356"/>
    <b v="0"/>
    <n v="0"/>
    <b v="0"/>
    <s v="technology/web"/>
    <n v="0"/>
    <x v="2"/>
    <x v="7"/>
    <x v="2364"/>
    <x v="0"/>
  </r>
  <r>
    <n v="2365"/>
    <s v="IMI - It's My Identity (Canceled)"/>
    <s v="A website that could group all your social 'identities' and online property together and find new followers or creators to follow"/>
    <x v="28"/>
    <x v="117"/>
    <x v="1"/>
    <s v="IT"/>
    <s v="EUR"/>
    <n v="1453071600"/>
    <n v="1449596425"/>
    <b v="0"/>
    <n v="0"/>
    <b v="0"/>
    <s v="technology/web"/>
    <n v="0"/>
    <x v="2"/>
    <x v="7"/>
    <x v="2365"/>
    <x v="0"/>
  </r>
  <r>
    <n v="2366"/>
    <s v="iDEA On Demand Virtual Activities. Get Active! (Canceled)"/>
    <s v="iDEA virtual activities, the perfect way to encourage children and families to get active - physically, socially and mentally."/>
    <x v="31"/>
    <x v="1310"/>
    <x v="1"/>
    <s v="GB"/>
    <s v="GBP"/>
    <n v="1445431533"/>
    <n v="1442839533"/>
    <b v="0"/>
    <n v="27"/>
    <b v="0"/>
    <s v="technology/web"/>
    <n v="9740.7407000000003"/>
    <x v="2"/>
    <x v="7"/>
    <x v="2366"/>
    <x v="0"/>
  </r>
  <r>
    <n v="2367"/>
    <s v="Help us Make a Website Like Chegg but Free and wayyy Better!"/>
    <s v="Our goal is to create a completely free website similar to Chegg.com for students to benefit from without raping their wallet!"/>
    <x v="63"/>
    <x v="1667"/>
    <x v="1"/>
    <s v="US"/>
    <s v="USD"/>
    <n v="1461622616"/>
    <n v="1456442216"/>
    <b v="0"/>
    <n v="14"/>
    <b v="0"/>
    <s v="technology/web"/>
    <n v="4785.7142999999996"/>
    <x v="2"/>
    <x v="7"/>
    <x v="2367"/>
    <x v="2"/>
  </r>
  <r>
    <n v="2368"/>
    <s v="Lavvoro - A new LinkedIn and Facebook for the job market"/>
    <s v="A professional and social media environment created to effectively match job seekers to jobs based on an algorithms-matching system"/>
    <x v="79"/>
    <x v="173"/>
    <x v="1"/>
    <s v="US"/>
    <s v="USD"/>
    <n v="1429028365"/>
    <n v="1425143965"/>
    <b v="0"/>
    <n v="2"/>
    <b v="0"/>
    <s v="technology/web"/>
    <n v="5000"/>
    <x v="2"/>
    <x v="7"/>
    <x v="2368"/>
    <x v="0"/>
  </r>
  <r>
    <n v="2369"/>
    <s v="Site so businesses can offer deals to community - Let's Go!"/>
    <s v="A website that lets local businesses offer deals to customers and be found online. They pay a small yearly fee and keep %100 of profit."/>
    <x v="31"/>
    <x v="117"/>
    <x v="1"/>
    <s v="US"/>
    <s v="USD"/>
    <n v="1455132611"/>
    <n v="1452540611"/>
    <b v="0"/>
    <n v="0"/>
    <b v="0"/>
    <s v="technology/web"/>
    <n v="0"/>
    <x v="2"/>
    <x v="7"/>
    <x v="2369"/>
    <x v="2"/>
  </r>
  <r>
    <n v="2370"/>
    <s v="TaxSaver USA Affordable Tax App Development and Launch"/>
    <s v="Let's go get it back! Most people can get $5,000 to $6,000 more a year in tax deductions. Stop the abuse and get back your share!"/>
    <x v="31"/>
    <x v="376"/>
    <x v="1"/>
    <s v="US"/>
    <s v="USD"/>
    <n v="1418877141"/>
    <n v="1416285141"/>
    <b v="0"/>
    <n v="4"/>
    <b v="0"/>
    <s v="technology/web"/>
    <n v="2050"/>
    <x v="2"/>
    <x v="7"/>
    <x v="2370"/>
    <x v="3"/>
  </r>
  <r>
    <n v="2371"/>
    <s v="ProjectPetal.com (Canceled)"/>
    <s v="ProjectPetal.com is an all in one website for all Makers to share projects and ideas. A Facebook(R) Twitter(R) &amp; Github(R) all in one."/>
    <x v="13"/>
    <x v="117"/>
    <x v="1"/>
    <s v="US"/>
    <s v="USD"/>
    <n v="1435257596"/>
    <n v="1432665596"/>
    <b v="0"/>
    <n v="0"/>
    <b v="0"/>
    <s v="technology/web"/>
    <n v="0"/>
    <x v="2"/>
    <x v="7"/>
    <x v="2371"/>
    <x v="0"/>
  </r>
  <r>
    <n v="2372"/>
    <s v="Finding Pets - Bringing Lost Pets Home (Canceled)"/>
    <s v="An online platform that will notify every listed individual, vet, council, pound and so on in a geographical area when a pet is lost!"/>
    <x v="62"/>
    <x v="147"/>
    <x v="1"/>
    <s v="AU"/>
    <s v="AUD"/>
    <n v="1429839571"/>
    <n v="1427247571"/>
    <b v="0"/>
    <n v="6"/>
    <b v="0"/>
    <s v="technology/web"/>
    <n v="3000"/>
    <x v="2"/>
    <x v="7"/>
    <x v="2372"/>
    <x v="0"/>
  </r>
  <r>
    <n v="2373"/>
    <s v="Cykelauktion.com (Canceled)"/>
    <s v="We want to create a safe marketplace for buying and selling bicycles."/>
    <x v="343"/>
    <x v="155"/>
    <x v="1"/>
    <s v="SE"/>
    <s v="SEK"/>
    <n v="1440863624"/>
    <n v="1438271624"/>
    <b v="0"/>
    <n v="1"/>
    <b v="0"/>
    <s v="technology/web"/>
    <n v="5000"/>
    <x v="2"/>
    <x v="7"/>
    <x v="2373"/>
    <x v="0"/>
  </r>
  <r>
    <n v="2374"/>
    <s v="Alcohol On Call (Canceled)"/>
    <s v="Next time you want a beer, put down your keys and pick up your phone. We prevent drunk driving by delivering alcohol to you at home."/>
    <x v="29"/>
    <x v="115"/>
    <x v="1"/>
    <s v="US"/>
    <s v="USD"/>
    <n v="1423772060"/>
    <n v="1421180060"/>
    <b v="0"/>
    <n v="1"/>
    <b v="0"/>
    <s v="technology/web"/>
    <n v="1000"/>
    <x v="2"/>
    <x v="7"/>
    <x v="2374"/>
    <x v="0"/>
  </r>
  <r>
    <n v="2375"/>
    <s v="Slice Trade- Phone Trade-In, Made Simple (Canceled)"/>
    <s v="Slice Trade is a new way to trade in your old phones. We buy back phones in any condition and pay you cash or give you a new one free!"/>
    <x v="3"/>
    <x v="117"/>
    <x v="1"/>
    <s v="US"/>
    <s v="USD"/>
    <n v="1473451437"/>
    <n v="1470859437"/>
    <b v="0"/>
    <n v="0"/>
    <b v="0"/>
    <s v="technology/web"/>
    <n v="0"/>
    <x v="2"/>
    <x v="7"/>
    <x v="2375"/>
    <x v="2"/>
  </r>
  <r>
    <n v="2376"/>
    <s v="Phone Tags: lost and found stickers (Canceled)"/>
    <s v="Tough, pre-manufactured lost and found stickers that forward messages to the owners email and cellphone."/>
    <x v="9"/>
    <x v="1668"/>
    <x v="1"/>
    <s v="US"/>
    <s v="USD"/>
    <n v="1449785566"/>
    <n v="1447193566"/>
    <b v="0"/>
    <n v="4"/>
    <b v="0"/>
    <s v="technology/web"/>
    <n v="8158.25"/>
    <x v="2"/>
    <x v="7"/>
    <x v="2376"/>
    <x v="0"/>
  </r>
  <r>
    <n v="2377"/>
    <s v="Fluttify - New Canadian Tech Start Up (Canceled)"/>
    <s v="Fluttify is an Online Video Sharing Platform allowing friends to share their favorite Trending Content with each other."/>
    <x v="30"/>
    <x v="117"/>
    <x v="1"/>
    <s v="CA"/>
    <s v="CAD"/>
    <n v="1480110783"/>
    <n v="1477515183"/>
    <b v="0"/>
    <n v="0"/>
    <b v="0"/>
    <s v="technology/web"/>
    <n v="0"/>
    <x v="2"/>
    <x v="7"/>
    <x v="2377"/>
    <x v="2"/>
  </r>
  <r>
    <n v="2378"/>
    <s v="KEEPUP INC (Canceled)"/>
    <s v="KEEPUP allows you to extend your social circle by introducing you to new people via your friends."/>
    <x v="74"/>
    <x v="117"/>
    <x v="1"/>
    <s v="US"/>
    <s v="USD"/>
    <n v="1440548330"/>
    <n v="1438042730"/>
    <b v="0"/>
    <n v="0"/>
    <b v="0"/>
    <s v="technology/web"/>
    <n v="0"/>
    <x v="2"/>
    <x v="7"/>
    <x v="2378"/>
    <x v="0"/>
  </r>
  <r>
    <n v="2379"/>
    <s v="SelectCooks.com (Canceled)"/>
    <s v="Selectcooks.com is a community marketplace for people to list, find and hire chefs."/>
    <x v="11"/>
    <x v="117"/>
    <x v="1"/>
    <s v="US"/>
    <s v="USD"/>
    <n v="1444004616"/>
    <n v="1440116616"/>
    <b v="0"/>
    <n v="0"/>
    <b v="0"/>
    <s v="technology/web"/>
    <n v="0"/>
    <x v="2"/>
    <x v="7"/>
    <x v="2379"/>
    <x v="0"/>
  </r>
  <r>
    <n v="2380"/>
    <s v="Finit - Hashtag Chatting (Canceled)"/>
    <s v="Tired of waiting for likes? Here is a brand new social network centered on real-time hashtag chatting. Just chat and enjoy!"/>
    <x v="36"/>
    <x v="434"/>
    <x v="1"/>
    <s v="US"/>
    <s v="USD"/>
    <n v="1443726142"/>
    <n v="1441134142"/>
    <b v="0"/>
    <n v="3"/>
    <b v="0"/>
    <s v="technology/web"/>
    <n v="1833.3333"/>
    <x v="2"/>
    <x v="7"/>
    <x v="2380"/>
    <x v="0"/>
  </r>
  <r>
    <n v="2381"/>
    <s v="Cannabis Connection (Canceled)"/>
    <s v="Social Media Platform for the Marijuana Industry to create professionalism and a stable lasting market."/>
    <x v="344"/>
    <x v="1669"/>
    <x v="1"/>
    <s v="US"/>
    <s v="USD"/>
    <n v="1428704848"/>
    <n v="1426112848"/>
    <b v="0"/>
    <n v="7"/>
    <b v="0"/>
    <s v="technology/web"/>
    <n v="22442.857100000001"/>
    <x v="2"/>
    <x v="7"/>
    <x v="2381"/>
    <x v="0"/>
  </r>
  <r>
    <n v="2382"/>
    <s v="These Easy Days (Canceled)"/>
    <s v="Netiquette classes to teach our youth how make proper use of computer-mediated communications for personal and educational success."/>
    <x v="9"/>
    <x v="735"/>
    <x v="1"/>
    <s v="US"/>
    <s v="USD"/>
    <n v="1438662603"/>
    <n v="1436502603"/>
    <b v="0"/>
    <n v="2"/>
    <b v="0"/>
    <s v="technology/web"/>
    <n v="3750"/>
    <x v="2"/>
    <x v="7"/>
    <x v="2382"/>
    <x v="0"/>
  </r>
  <r>
    <n v="2383"/>
    <s v="KindaQuirky (Canceled)"/>
    <s v="A quirky online shop where you can buy, sell and discover stuff that's &quot;a little bit different&quot;. We think &quot;it's right up your alley!&quot;"/>
    <x v="3"/>
    <x v="140"/>
    <x v="1"/>
    <s v="NZ"/>
    <s v="NZD"/>
    <n v="1424568107"/>
    <n v="1421976107"/>
    <b v="0"/>
    <n v="3"/>
    <b v="0"/>
    <s v="technology/web"/>
    <n v="14500"/>
    <x v="2"/>
    <x v="7"/>
    <x v="2383"/>
    <x v="0"/>
  </r>
  <r>
    <n v="2384"/>
    <s v="Social Rewards - A new twist on social media (Canceled)"/>
    <s v="We're seeking to reward our members for their social behavior. The members win on two levels- compensation and increased viral sharing!"/>
    <x v="28"/>
    <x v="138"/>
    <x v="1"/>
    <s v="US"/>
    <s v="USD"/>
    <n v="1415932643"/>
    <n v="1413337043"/>
    <b v="0"/>
    <n v="8"/>
    <b v="0"/>
    <s v="technology/web"/>
    <n v="100"/>
    <x v="2"/>
    <x v="7"/>
    <x v="2384"/>
    <x v="3"/>
  </r>
  <r>
    <n v="2385"/>
    <s v="Search every sneaker site and local store at once (Canceled)"/>
    <s v="Lyka will allow you to search for shoes in every sneaker store and website and then buy for in-store pickup or same-day delivery."/>
    <x v="99"/>
    <x v="1670"/>
    <x v="1"/>
    <s v="US"/>
    <s v="USD"/>
    <n v="1438793432"/>
    <n v="1436201432"/>
    <b v="0"/>
    <n v="7"/>
    <b v="0"/>
    <s v="technology/web"/>
    <n v="11257.142900000001"/>
    <x v="2"/>
    <x v="7"/>
    <x v="2385"/>
    <x v="0"/>
  </r>
  <r>
    <n v="2386"/>
    <s v="Realjobmatch.com (Canceled)"/>
    <s v="Realjobmatch is not just a job search site but a matching site , matching the right jobseekers with the best jobs."/>
    <x v="11"/>
    <x v="117"/>
    <x v="1"/>
    <s v="CA"/>
    <s v="CAD"/>
    <n v="1420920424"/>
    <n v="1415736424"/>
    <b v="0"/>
    <n v="0"/>
    <b v="0"/>
    <s v="technology/web"/>
    <n v="0"/>
    <x v="2"/>
    <x v="7"/>
    <x v="2386"/>
    <x v="3"/>
  </r>
  <r>
    <n v="2387"/>
    <s v="Building an interactive web-based health community."/>
    <s v="Learning should be fun! Effective health education includes the person's learning strengths, preferences and cultural perspective."/>
    <x v="60"/>
    <x v="772"/>
    <x v="1"/>
    <s v="US"/>
    <s v="USD"/>
    <n v="1469199740"/>
    <n v="1465311740"/>
    <b v="0"/>
    <n v="3"/>
    <b v="0"/>
    <s v="technology/web"/>
    <n v="34200"/>
    <x v="2"/>
    <x v="7"/>
    <x v="2387"/>
    <x v="2"/>
  </r>
  <r>
    <n v="2388"/>
    <s v="Virtual Restart - Stock Market For You and Your Loved Ones"/>
    <s v="The first ever trend-powered stock-market where you can buy and sell shares of you and your loved ones. Let's explore life together."/>
    <x v="258"/>
    <x v="1501"/>
    <x v="1"/>
    <s v="US"/>
    <s v="USD"/>
    <n v="1421350140"/>
    <n v="1418761759"/>
    <b v="0"/>
    <n v="8"/>
    <b v="0"/>
    <s v="technology/web"/>
    <n v="5787.5"/>
    <x v="2"/>
    <x v="7"/>
    <x v="2388"/>
    <x v="3"/>
  </r>
  <r>
    <n v="2389"/>
    <s v="Et si Kiwwi vous trouvait un job ? (Canceled)"/>
    <s v="Kiwwi va dÃ©poussiÃ©rer le marchÃ© de l'emploi, avec peu de moyens mais de trÃ¨s bonnes idÃ©es, cependant, nous avons besoin de vous !"/>
    <x v="194"/>
    <x v="134"/>
    <x v="1"/>
    <s v="FR"/>
    <s v="EUR"/>
    <n v="1437861540"/>
    <n v="1435160452"/>
    <b v="0"/>
    <n v="1"/>
    <b v="0"/>
    <s v="technology/web"/>
    <n v="3000"/>
    <x v="2"/>
    <x v="7"/>
    <x v="2389"/>
    <x v="0"/>
  </r>
  <r>
    <n v="2390"/>
    <s v="iHorizon Pty Ltd (Enterprise Planning &amp; Forecasting)"/>
    <s v="A SaaS solution for Businesses to align their strategies with customer value, using realtime strategic roadmaps &amp; visualisations."/>
    <x v="345"/>
    <x v="117"/>
    <x v="1"/>
    <s v="AU"/>
    <s v="AUD"/>
    <n v="1420352264"/>
    <n v="1416896264"/>
    <b v="0"/>
    <n v="0"/>
    <b v="0"/>
    <s v="technology/web"/>
    <n v="0"/>
    <x v="2"/>
    <x v="7"/>
    <x v="2390"/>
    <x v="3"/>
  </r>
  <r>
    <n v="2391"/>
    <s v="oToBOTS.com - Freedom from high cost auto repairs (Canceled)"/>
    <s v="Using the power of internet to help people save hundreds in car repair."/>
    <x v="22"/>
    <x v="379"/>
    <x v="1"/>
    <s v="US"/>
    <s v="USD"/>
    <n v="1427825044"/>
    <n v="1425236644"/>
    <b v="0"/>
    <n v="1"/>
    <b v="0"/>
    <s v="technology/web"/>
    <n v="2500"/>
    <x v="2"/>
    <x v="7"/>
    <x v="2391"/>
    <x v="0"/>
  </r>
  <r>
    <n v="2392"/>
    <s v="WILLAMETTE EXTRA BOARD (Canceled)"/>
    <s v="I am asking for $4,200 to launch a unique website serving professionals in any and all industries seeking additional income in Oregon."/>
    <x v="285"/>
    <x v="117"/>
    <x v="1"/>
    <s v="US"/>
    <s v="USD"/>
    <n v="1446087223"/>
    <n v="1443495223"/>
    <b v="0"/>
    <n v="0"/>
    <b v="0"/>
    <s v="technology/web"/>
    <n v="0"/>
    <x v="2"/>
    <x v="7"/>
    <x v="2392"/>
    <x v="0"/>
  </r>
  <r>
    <n v="2393"/>
    <s v="Game Swapper (Canceled)"/>
    <s v="Imagine a world where you can swap a video game you're tired of playing for a video game you actually want to play for just $1.50!"/>
    <x v="57"/>
    <x v="155"/>
    <x v="1"/>
    <s v="US"/>
    <s v="USD"/>
    <n v="1439048017"/>
    <n v="1436456017"/>
    <b v="0"/>
    <n v="1"/>
    <b v="0"/>
    <s v="technology/web"/>
    <n v="5000"/>
    <x v="2"/>
    <x v="7"/>
    <x v="2393"/>
    <x v="0"/>
  </r>
  <r>
    <n v="2394"/>
    <s v="Wriyon - WRIte Your Own (Canceled)"/>
    <s v="We want to create the &quot;Facebook&quot; for Writers. We are working on a new world for people who like to write. Check out more wriyon.com"/>
    <x v="10"/>
    <x v="158"/>
    <x v="1"/>
    <s v="IE"/>
    <s v="EUR"/>
    <n v="1424940093"/>
    <n v="1422348093"/>
    <b v="0"/>
    <n v="2"/>
    <b v="0"/>
    <s v="technology/web"/>
    <n v="150"/>
    <x v="2"/>
    <x v="7"/>
    <x v="2394"/>
    <x v="0"/>
  </r>
  <r>
    <n v="2395"/>
    <s v="VENT it out (Canceled)"/>
    <s v="I am making a social website where people can anonymously or openly vent, All walks of life all over the world"/>
    <x v="287"/>
    <x v="117"/>
    <x v="1"/>
    <s v="US"/>
    <s v="USD"/>
    <n v="1484038620"/>
    <n v="1481597687"/>
    <b v="0"/>
    <n v="0"/>
    <b v="0"/>
    <s v="technology/web"/>
    <n v="0"/>
    <x v="2"/>
    <x v="7"/>
    <x v="2395"/>
    <x v="2"/>
  </r>
  <r>
    <n v="2396"/>
    <s v="Projektwebseite (Canceled)"/>
    <s v="I'm creating a website with projects which I'll create later / Ich erstelle eine Webseite mit Projekten, welche ich spÃ¤ter erstelle."/>
    <x v="10"/>
    <x v="115"/>
    <x v="1"/>
    <s v="CH"/>
    <s v="CHF"/>
    <n v="1444940558"/>
    <n v="1442348558"/>
    <b v="0"/>
    <n v="1"/>
    <b v="0"/>
    <s v="technology/web"/>
    <n v="1000"/>
    <x v="2"/>
    <x v="7"/>
    <x v="2396"/>
    <x v="0"/>
  </r>
  <r>
    <n v="2397"/>
    <s v="#ADOPTROHINGYA PROJECT (Canceled)"/>
    <s v="Matching refugees with sponsors in the US for 5 years. Our goal is to assist 300 Rohingya refugee families with supportive communities."/>
    <x v="346"/>
    <x v="117"/>
    <x v="1"/>
    <s v="US"/>
    <s v="USD"/>
    <n v="1420233256"/>
    <n v="1417641256"/>
    <b v="0"/>
    <n v="0"/>
    <b v="0"/>
    <s v="technology/web"/>
    <n v="0"/>
    <x v="2"/>
    <x v="7"/>
    <x v="2397"/>
    <x v="3"/>
  </r>
  <r>
    <n v="2398"/>
    <s v="Roekee.com (Canceled)"/>
    <s v="The internets new search engine. Looking for funding to develop our backend web indexing software with an emphasis on automation."/>
    <x v="23"/>
    <x v="117"/>
    <x v="1"/>
    <s v="US"/>
    <s v="USD"/>
    <n v="1435874384"/>
    <n v="1433282384"/>
    <b v="0"/>
    <n v="0"/>
    <b v="0"/>
    <s v="technology/web"/>
    <n v="0"/>
    <x v="2"/>
    <x v="7"/>
    <x v="2398"/>
    <x v="0"/>
  </r>
  <r>
    <n v="2399"/>
    <s v="SheLifts - the #1 Female Bodybuilding HUB (Canceled)"/>
    <s v="SheLifts is going to be the number One international social HUB &amp; information resource for women into weight lifting"/>
    <x v="93"/>
    <x v="117"/>
    <x v="1"/>
    <s v="SE"/>
    <s v="SEK"/>
    <n v="1418934506"/>
    <n v="1415910506"/>
    <b v="0"/>
    <n v="0"/>
    <b v="0"/>
    <s v="technology/web"/>
    <n v="0"/>
    <x v="2"/>
    <x v="7"/>
    <x v="2399"/>
    <x v="3"/>
  </r>
  <r>
    <n v="2400"/>
    <s v="NEW 2016 Social Media Litesbook (Canceled)"/>
    <s v="New Innovation of Social Media with New Technology created to bring users even closer togethor - Tabs &amp; Features never seen before!"/>
    <x v="63"/>
    <x v="117"/>
    <x v="1"/>
    <s v="AU"/>
    <s v="AUD"/>
    <n v="1460615164"/>
    <n v="1458023164"/>
    <b v="0"/>
    <n v="0"/>
    <b v="0"/>
    <s v="technology/web"/>
    <n v="0"/>
    <x v="2"/>
    <x v="7"/>
    <x v="2400"/>
    <x v="2"/>
  </r>
  <r>
    <n v="2401"/>
    <s v="The Dancing Elephant, Traditional Dosa and Indian Cuisine"/>
    <s v="A &quot;Hypo-allergenic&quot; food cart that specializes in making traditional Indian Meals with a delicious American flavor combination."/>
    <x v="89"/>
    <x v="1671"/>
    <x v="2"/>
    <s v="US"/>
    <s v="USD"/>
    <n v="1457207096"/>
    <n v="1452023096"/>
    <b v="0"/>
    <n v="9"/>
    <b v="0"/>
    <s v="food/food trucks"/>
    <n v="2233.3332999999998"/>
    <x v="7"/>
    <x v="19"/>
    <x v="2401"/>
    <x v="2"/>
  </r>
  <r>
    <n v="2402"/>
    <s v="Cupcake Truck Unite"/>
    <s v="Small town, delicious treats, and a mobile truck"/>
    <x v="14"/>
    <x v="401"/>
    <x v="2"/>
    <s v="US"/>
    <s v="USD"/>
    <n v="1431533931"/>
    <n v="1428941931"/>
    <b v="0"/>
    <n v="1"/>
    <b v="0"/>
    <s v="food/food trucks"/>
    <n v="5200"/>
    <x v="7"/>
    <x v="19"/>
    <x v="2402"/>
    <x v="0"/>
  </r>
  <r>
    <n v="2403"/>
    <s v="Think Green, Think Tea Trike! - A mobile cafe &amp; online shop."/>
    <s v="The aim is to start a business/service serving the finest green tea to my local area by trike as well as selling tea online."/>
    <x v="38"/>
    <x v="1672"/>
    <x v="2"/>
    <s v="GB"/>
    <s v="GBP"/>
    <n v="1459368658"/>
    <n v="1454188258"/>
    <b v="0"/>
    <n v="12"/>
    <b v="0"/>
    <s v="food/food trucks"/>
    <n v="1683.3333"/>
    <x v="7"/>
    <x v="19"/>
    <x v="2403"/>
    <x v="2"/>
  </r>
  <r>
    <n v="2404"/>
    <s v="Square Donuts Truck"/>
    <s v="We would love another Donut Food Truck for your famous Square Donuts.  We have one successful truck and retail store open already!"/>
    <x v="36"/>
    <x v="117"/>
    <x v="2"/>
    <s v="US"/>
    <s v="USD"/>
    <n v="1451782607"/>
    <n v="1449190607"/>
    <b v="0"/>
    <n v="0"/>
    <b v="0"/>
    <s v="food/food trucks"/>
    <n v="0"/>
    <x v="7"/>
    <x v="19"/>
    <x v="2404"/>
    <x v="0"/>
  </r>
  <r>
    <n v="2405"/>
    <s v="JoyShtick Food Truck"/>
    <s v="We are the first gaming-themed food truck, bringing gourmet pub fare to the Jacksonville area."/>
    <x v="10"/>
    <x v="1673"/>
    <x v="2"/>
    <s v="US"/>
    <s v="USD"/>
    <n v="1472911375"/>
    <n v="1471096975"/>
    <b v="0"/>
    <n v="20"/>
    <b v="0"/>
    <s v="food/food trucks"/>
    <n v="5630"/>
    <x v="7"/>
    <x v="19"/>
    <x v="2405"/>
    <x v="2"/>
  </r>
  <r>
    <n v="2406"/>
    <s v="Arnold's Happy Days Food Truck"/>
    <s v="Be a part of something BIG, support us in opening the best burger truck in Tacoma! ~ &quot;So I donâ€™t have to dream alone!&quot;"/>
    <x v="53"/>
    <x v="1674"/>
    <x v="2"/>
    <s v="US"/>
    <s v="USD"/>
    <n v="1421635190"/>
    <n v="1418179190"/>
    <b v="0"/>
    <n v="16"/>
    <b v="0"/>
    <s v="food/food trucks"/>
    <n v="8406.25"/>
    <x v="7"/>
    <x v="19"/>
    <x v="2406"/>
    <x v="3"/>
  </r>
  <r>
    <n v="2407"/>
    <s v="&quot;PASHUT&quot;-(Means â€˜simpleâ€™ in Hebrew)"/>
    <s v="Hummus-mediterranean diet, real food, organic, vegan, kosher._x000a_An original great health oriented street food in Santa Fe NM."/>
    <x v="29"/>
    <x v="1675"/>
    <x v="2"/>
    <s v="US"/>
    <s v="USD"/>
    <n v="1428732000"/>
    <n v="1426772928"/>
    <b v="0"/>
    <n v="33"/>
    <b v="0"/>
    <s v="food/food trucks"/>
    <n v="16839.393899999999"/>
    <x v="7"/>
    <x v="19"/>
    <x v="2407"/>
    <x v="0"/>
  </r>
  <r>
    <n v="2408"/>
    <s v="Sabroso On Wheels"/>
    <s v="A US Army Vet trying to get a Peruvian food truck going! Really good Peruvian food now mobile!"/>
    <x v="36"/>
    <x v="134"/>
    <x v="2"/>
    <s v="US"/>
    <s v="USD"/>
    <n v="1415247757"/>
    <n v="1412652157"/>
    <b v="0"/>
    <n v="2"/>
    <b v="0"/>
    <s v="food/food trucks"/>
    <n v="1500"/>
    <x v="7"/>
    <x v="19"/>
    <x v="2408"/>
    <x v="3"/>
  </r>
  <r>
    <n v="2409"/>
    <s v="Johnny's Food Truck a Puerto Rican and BBQ infusion"/>
    <s v="I am looking to start a food truck with an infusion of my Puerto Rican heritage and my love for BBQ."/>
    <x v="31"/>
    <x v="75"/>
    <x v="2"/>
    <s v="US"/>
    <s v="USD"/>
    <n v="1439931675"/>
    <n v="1437339675"/>
    <b v="0"/>
    <n v="6"/>
    <b v="0"/>
    <s v="food/food trucks"/>
    <n v="7666.6666999999998"/>
    <x v="7"/>
    <x v="19"/>
    <x v="2409"/>
    <x v="0"/>
  </r>
  <r>
    <n v="2410"/>
    <s v="Websters grill truck       slow cooked meats"/>
    <s v="Websters grill truck the best slow cooked meats on hot coals_x000a_Beef bisket, roast Lamb, roast chicken, Ribs, burgers, sliders,"/>
    <x v="36"/>
    <x v="117"/>
    <x v="2"/>
    <s v="AU"/>
    <s v="AUD"/>
    <n v="1441619275"/>
    <n v="1439027275"/>
    <b v="0"/>
    <n v="0"/>
    <b v="0"/>
    <s v="food/food trucks"/>
    <n v="0"/>
    <x v="7"/>
    <x v="19"/>
    <x v="2410"/>
    <x v="0"/>
  </r>
  <r>
    <n v="2411"/>
    <s v="Was ist das"/>
    <s v="I want to create an authentic German food truck to travel all over the US. Spreading amazing German Food to Summer Time Music Festivals"/>
    <x v="31"/>
    <x v="118"/>
    <x v="2"/>
    <s v="US"/>
    <s v="USD"/>
    <n v="1440524082"/>
    <n v="1437932082"/>
    <b v="0"/>
    <n v="3"/>
    <b v="0"/>
    <s v="food/food trucks"/>
    <n v="5033.3333000000002"/>
    <x v="7"/>
    <x v="19"/>
    <x v="2411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x v="6"/>
    <x v="117"/>
    <x v="2"/>
    <s v="FR"/>
    <s v="EUR"/>
    <n v="1480185673"/>
    <n v="1476294073"/>
    <b v="0"/>
    <n v="0"/>
    <b v="0"/>
    <s v="food/food trucks"/>
    <n v="0"/>
    <x v="7"/>
    <x v="19"/>
    <x v="2412"/>
    <x v="2"/>
  </r>
  <r>
    <n v="2413"/>
    <s v="Lone Pine Coffee Brewery"/>
    <s v="Lone Pine Coffee Brewery will be a portable third-wave coffee shop available for wedding receptions and other events!"/>
    <x v="9"/>
    <x v="379"/>
    <x v="2"/>
    <s v="US"/>
    <s v="USD"/>
    <n v="1401579000"/>
    <n v="1398911882"/>
    <b v="0"/>
    <n v="3"/>
    <b v="0"/>
    <s v="food/food trucks"/>
    <n v="833.33330000000001"/>
    <x v="7"/>
    <x v="19"/>
    <x v="2413"/>
    <x v="3"/>
  </r>
  <r>
    <n v="2414"/>
    <s v="Help 95th St.Tacos get a food truck in Atlanta"/>
    <s v="95th St. Tacos needs your help in purchasing a food truck so that we can deliver the flavors of LA Tacos right to your neighborhood"/>
    <x v="36"/>
    <x v="75"/>
    <x v="2"/>
    <s v="US"/>
    <s v="USD"/>
    <n v="1440215940"/>
    <n v="1436805660"/>
    <b v="0"/>
    <n v="13"/>
    <b v="0"/>
    <s v="food/food trucks"/>
    <n v="3538.4614999999999"/>
    <x v="7"/>
    <x v="19"/>
    <x v="2414"/>
    <x v="0"/>
  </r>
  <r>
    <n v="2415"/>
    <s v="Local Food Truck is Off the Hoof!"/>
    <s v="It will be ridiculously easy to become addicted to the full, rich flavor of locally raised beef, pork, and more..."/>
    <x v="127"/>
    <x v="400"/>
    <x v="2"/>
    <s v="US"/>
    <s v="USD"/>
    <n v="1468615346"/>
    <n v="1466023346"/>
    <b v="0"/>
    <n v="6"/>
    <b v="0"/>
    <s v="food/food trucks"/>
    <n v="5583.3333000000002"/>
    <x v="7"/>
    <x v="19"/>
    <x v="2415"/>
    <x v="2"/>
  </r>
  <r>
    <n v="2416"/>
    <s v="Smokin' J's BBQ. food truck"/>
    <s v="ex school bus redesigned into pickup truck complete with giant meat smoker in &quot;bed&quot; of truck and kitchen in the &quot;cab&quot; of the truck."/>
    <x v="22"/>
    <x v="139"/>
    <x v="2"/>
    <s v="US"/>
    <s v="USD"/>
    <n v="1426345200"/>
    <n v="1421343743"/>
    <b v="0"/>
    <n v="1"/>
    <b v="0"/>
    <s v="food/food trucks"/>
    <n v="500"/>
    <x v="7"/>
    <x v="19"/>
    <x v="2416"/>
    <x v="0"/>
  </r>
  <r>
    <n v="2417"/>
    <s v="I want to make the best fried chicken!!"/>
    <s v="I have been working on a recipe for 20 years now and need to perfect it!  Also want to do a gluten free version, then open a food truck"/>
    <x v="28"/>
    <x v="117"/>
    <x v="2"/>
    <s v="US"/>
    <s v="USD"/>
    <n v="1407705187"/>
    <n v="1405113187"/>
    <b v="0"/>
    <n v="0"/>
    <b v="0"/>
    <s v="food/food trucks"/>
    <n v="0"/>
    <x v="7"/>
    <x v="19"/>
    <x v="2417"/>
    <x v="3"/>
  </r>
  <r>
    <n v="2418"/>
    <s v="Mexican food truck"/>
    <s v="I want to start my food truck business."/>
    <x v="31"/>
    <x v="139"/>
    <x v="2"/>
    <s v="US"/>
    <s v="USD"/>
    <n v="1427225644"/>
    <n v="1422045244"/>
    <b v="0"/>
    <n v="5"/>
    <b v="0"/>
    <s v="food/food trucks"/>
    <n v="100"/>
    <x v="7"/>
    <x v="19"/>
    <x v="2418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x v="9"/>
    <x v="117"/>
    <x v="2"/>
    <s v="US"/>
    <s v="USD"/>
    <n v="1424281389"/>
    <n v="1419097389"/>
    <b v="0"/>
    <n v="0"/>
    <b v="0"/>
    <s v="food/food trucks"/>
    <n v="0"/>
    <x v="7"/>
    <x v="19"/>
    <x v="2419"/>
    <x v="3"/>
  </r>
  <r>
    <n v="2420"/>
    <s v="Pangea Cuisines &quot;Continental Drift&quot; A Paleo food Truck!"/>
    <s v="Pangea Cuisines offers authentic hand crafted dishes, utilizing fresh ingredients selected that very morning."/>
    <x v="347"/>
    <x v="1676"/>
    <x v="2"/>
    <s v="US"/>
    <s v="USD"/>
    <n v="1415583695"/>
    <n v="1410396095"/>
    <b v="0"/>
    <n v="36"/>
    <b v="0"/>
    <s v="food/food trucks"/>
    <n v="6947.2222000000002"/>
    <x v="7"/>
    <x v="19"/>
    <x v="2420"/>
    <x v="3"/>
  </r>
  <r>
    <n v="2421"/>
    <s v="hot dog cart"/>
    <s v="help me start Merrill's first hot dog cart in this empty lot"/>
    <x v="12"/>
    <x v="116"/>
    <x v="2"/>
    <s v="US"/>
    <s v="USD"/>
    <n v="1424536196"/>
    <n v="1421944196"/>
    <b v="0"/>
    <n v="1"/>
    <b v="0"/>
    <s v="food/food trucks"/>
    <n v="100"/>
    <x v="7"/>
    <x v="19"/>
    <x v="2421"/>
    <x v="0"/>
  </r>
  <r>
    <n v="2422"/>
    <s v="Help starting a family owned food truck"/>
    <s v="Family owned business serving BBQ and seafood to the public"/>
    <x v="2"/>
    <x v="116"/>
    <x v="2"/>
    <s v="US"/>
    <s v="USD"/>
    <n v="1426091036"/>
    <n v="1423502636"/>
    <b v="0"/>
    <n v="1"/>
    <b v="0"/>
    <s v="food/food trucks"/>
    <n v="100"/>
    <x v="7"/>
    <x v="19"/>
    <x v="2422"/>
    <x v="0"/>
  </r>
  <r>
    <n v="2423"/>
    <s v="FBTR BBQ"/>
    <s v="FBTR is a Texas-style, North Carolina based, homemade BBQ company looking to bring good meat to the masses."/>
    <x v="127"/>
    <x v="138"/>
    <x v="2"/>
    <s v="US"/>
    <s v="USD"/>
    <n v="1420044890"/>
    <n v="1417452890"/>
    <b v="0"/>
    <n v="1"/>
    <b v="0"/>
    <s v="food/food trucks"/>
    <n v="800"/>
    <x v="7"/>
    <x v="19"/>
    <x v="2423"/>
    <x v="3"/>
  </r>
  <r>
    <n v="2424"/>
    <s v="Lily and Memphs"/>
    <s v="Great and creative food from the heart in the form of a sweet food truck!"/>
    <x v="31"/>
    <x v="622"/>
    <x v="2"/>
    <s v="US"/>
    <s v="USD"/>
    <n v="1414445108"/>
    <n v="1411853108"/>
    <b v="0"/>
    <n v="9"/>
    <b v="0"/>
    <s v="food/food trucks"/>
    <n v="3444.4443999999999"/>
    <x v="7"/>
    <x v="19"/>
    <x v="2424"/>
    <x v="3"/>
  </r>
  <r>
    <n v="2425"/>
    <s v="Food Cart Tour With Raz Simone and Macklemore"/>
    <s v="I have the chance to take my Food Cart Business on the road. This is a major opportunity for a lot of people to learn and prosper."/>
    <x v="8"/>
    <x v="116"/>
    <x v="2"/>
    <s v="US"/>
    <s v="USD"/>
    <n v="1464386640"/>
    <n v="1463090149"/>
    <b v="0"/>
    <n v="1"/>
    <b v="0"/>
    <s v="food/food trucks"/>
    <n v="100"/>
    <x v="7"/>
    <x v="19"/>
    <x v="2425"/>
    <x v="2"/>
  </r>
  <r>
    <n v="2426"/>
    <s v="The Low-Calorie Food Truck"/>
    <s v="Aspiring to create a food truck with many delicious low calorie meals to encourage healthy eating while enjoying every bite."/>
    <x v="22"/>
    <x v="117"/>
    <x v="2"/>
    <s v="US"/>
    <s v="USD"/>
    <n v="1439006692"/>
    <n v="1433822692"/>
    <b v="0"/>
    <n v="0"/>
    <b v="0"/>
    <s v="food/food trucks"/>
    <n v="0"/>
    <x v="7"/>
    <x v="19"/>
    <x v="2426"/>
    <x v="0"/>
  </r>
  <r>
    <n v="2427"/>
    <s v="Wraps in a snap. Fast lunch with a gourmet punch!"/>
    <s v="Fast and simple lunches for those on the go.  All (lunch) deals $10 or less."/>
    <x v="63"/>
    <x v="116"/>
    <x v="2"/>
    <s v="US"/>
    <s v="USD"/>
    <n v="1458715133"/>
    <n v="1455262733"/>
    <b v="0"/>
    <n v="1"/>
    <b v="0"/>
    <s v="food/food trucks"/>
    <n v="100"/>
    <x v="7"/>
    <x v="19"/>
    <x v="2427"/>
    <x v="2"/>
  </r>
  <r>
    <n v="2428"/>
    <s v="Premium Burgers"/>
    <s v="From Moo 2 You! We want to offer premium burgers to a taco flooded environment."/>
    <x v="19"/>
    <x v="116"/>
    <x v="2"/>
    <s v="US"/>
    <s v="USD"/>
    <n v="1426182551"/>
    <n v="1423594151"/>
    <b v="0"/>
    <n v="1"/>
    <b v="0"/>
    <s v="food/food trucks"/>
    <n v="100"/>
    <x v="7"/>
    <x v="19"/>
    <x v="2428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x v="348"/>
    <x v="557"/>
    <x v="2"/>
    <s v="NO"/>
    <s v="NOK"/>
    <n v="1486313040"/>
    <n v="1483131966"/>
    <b v="0"/>
    <n v="4"/>
    <b v="0"/>
    <s v="food/food trucks"/>
    <n v="50125"/>
    <x v="7"/>
    <x v="19"/>
    <x v="2429"/>
    <x v="2"/>
  </r>
  <r>
    <n v="2430"/>
    <s v="It's so cute! - Great food!"/>
    <s v="This little guy will be circling the streets of Brickell &amp; Wynwood in Miami serving Venezuelan dishes. It needs TLC and some equipment"/>
    <x v="9"/>
    <x v="577"/>
    <x v="2"/>
    <s v="US"/>
    <s v="USD"/>
    <n v="1455246504"/>
    <n v="1452654504"/>
    <b v="0"/>
    <n v="2"/>
    <b v="0"/>
    <s v="food/food trucks"/>
    <n v="1050"/>
    <x v="7"/>
    <x v="19"/>
    <x v="2430"/>
    <x v="2"/>
  </r>
  <r>
    <n v="2431"/>
    <s v="Murphy's good eatin'"/>
    <s v="Go to Colorado and run a food truck with homemade food of all kinds."/>
    <x v="57"/>
    <x v="369"/>
    <x v="2"/>
    <s v="US"/>
    <s v="USD"/>
    <n v="1467080613"/>
    <n v="1461896613"/>
    <b v="0"/>
    <n v="2"/>
    <b v="0"/>
    <s v="food/food trucks"/>
    <n v="100"/>
    <x v="7"/>
    <x v="19"/>
    <x v="2431"/>
    <x v="2"/>
  </r>
  <r>
    <n v="2432"/>
    <s v="funding for bbq trailer"/>
    <s v="Looking to start competition cooking and need start-up help.  Offering brisket tasting to all contributors."/>
    <x v="32"/>
    <x v="369"/>
    <x v="2"/>
    <s v="US"/>
    <s v="USD"/>
    <n v="1425791697"/>
    <n v="1423199697"/>
    <b v="0"/>
    <n v="2"/>
    <b v="0"/>
    <s v="food/food trucks"/>
    <n v="100"/>
    <x v="7"/>
    <x v="19"/>
    <x v="2432"/>
    <x v="0"/>
  </r>
  <r>
    <n v="2433"/>
    <s v="TWIZTID CREATIONS"/>
    <s v="I want to create an amazing menu that no one eals has.I have great ideas like a non-traditional pb&amp;j thats wraped in an eggroll &amp; fried"/>
    <x v="3"/>
    <x v="117"/>
    <x v="2"/>
    <s v="US"/>
    <s v="USD"/>
    <n v="1456608943"/>
    <n v="1454016943"/>
    <b v="0"/>
    <n v="0"/>
    <b v="0"/>
    <s v="food/food trucks"/>
    <n v="0"/>
    <x v="7"/>
    <x v="19"/>
    <x v="2433"/>
    <x v="2"/>
  </r>
  <r>
    <n v="2434"/>
    <s v="Fresh fruit and veggies for the hood!"/>
    <s v="Mobile food truck loaded with locally grown fresh fruits and veggies. Caters to the inner-city and zip codes known as food deserts."/>
    <x v="22"/>
    <x v="375"/>
    <x v="2"/>
    <s v="US"/>
    <s v="USD"/>
    <n v="1438662474"/>
    <n v="1435206474"/>
    <b v="0"/>
    <n v="2"/>
    <b v="0"/>
    <s v="food/food trucks"/>
    <n v="1300"/>
    <x v="7"/>
    <x v="19"/>
    <x v="2434"/>
    <x v="0"/>
  </r>
  <r>
    <n v="2435"/>
    <s v="Paleo food as a Take Away-food, order and pay in the app"/>
    <s v="Healthy, paleo food nearby gym and office areas. You pic your order and pay in the app and pic your time for just pic up the food."/>
    <x v="65"/>
    <x v="1677"/>
    <x v="2"/>
    <s v="SE"/>
    <s v="SEK"/>
    <n v="1444027186"/>
    <n v="1441435186"/>
    <b v="0"/>
    <n v="4"/>
    <b v="0"/>
    <s v="food/food trucks"/>
    <n v="30600"/>
    <x v="7"/>
    <x v="19"/>
    <x v="2435"/>
    <x v="0"/>
  </r>
  <r>
    <n v="2436"/>
    <s v="Waistband: Solar Powered Vegan Quality of Life Truck"/>
    <s v="A sustainable vegan food truck. Locally and solar powered. Mission: hydroponic farms &amp; non profit eateries in impoverished lands by'30."/>
    <x v="349"/>
    <x v="372"/>
    <x v="2"/>
    <s v="CA"/>
    <s v="CAD"/>
    <n v="1454078770"/>
    <n v="1448894770"/>
    <b v="0"/>
    <n v="2"/>
    <b v="0"/>
    <s v="food/food trucks"/>
    <n v="2250"/>
    <x v="7"/>
    <x v="19"/>
    <x v="2436"/>
    <x v="0"/>
  </r>
  <r>
    <n v="2437"/>
    <s v="Cuppa Gumbos"/>
    <s v="Homemade Gumbo, Stews and Curry to be served hot and fresh everyday at any festival or concert we can attend."/>
    <x v="6"/>
    <x v="117"/>
    <x v="2"/>
    <s v="US"/>
    <s v="USD"/>
    <n v="1426615200"/>
    <n v="1422400188"/>
    <b v="0"/>
    <n v="0"/>
    <b v="0"/>
    <s v="food/food trucks"/>
    <n v="0"/>
    <x v="7"/>
    <x v="19"/>
    <x v="2437"/>
    <x v="0"/>
  </r>
  <r>
    <n v="2438"/>
    <s v="FOOD|Art"/>
    <s v="I'm starting a catering and food truck business of southern comfort food. My FOOD is my Art!  _x000a_Thanks for you help!"/>
    <x v="36"/>
    <x v="155"/>
    <x v="2"/>
    <s v="US"/>
    <s v="USD"/>
    <n v="1449529062"/>
    <n v="1444341462"/>
    <b v="0"/>
    <n v="1"/>
    <b v="0"/>
    <s v="food/food trucks"/>
    <n v="5000"/>
    <x v="7"/>
    <x v="19"/>
    <x v="2438"/>
    <x v="0"/>
  </r>
  <r>
    <n v="2439"/>
    <s v="Pillow Puffs Concessions"/>
    <s v="Expand cotton candy concession to include other foods and purchase a trailer to haul._x000a_Purchase unstuffed pets to fill with cotton candy"/>
    <x v="3"/>
    <x v="117"/>
    <x v="2"/>
    <s v="US"/>
    <s v="USD"/>
    <n v="1445197129"/>
    <n v="1442605129"/>
    <b v="0"/>
    <n v="0"/>
    <b v="0"/>
    <s v="food/food trucks"/>
    <n v="0"/>
    <x v="7"/>
    <x v="19"/>
    <x v="2439"/>
    <x v="0"/>
  </r>
  <r>
    <n v="2440"/>
    <s v="The first green Food Truck in Phnom Penh"/>
    <s v="Starting a entire clean energy food truck and set a new standard for Cambodia"/>
    <x v="10"/>
    <x v="115"/>
    <x v="2"/>
    <s v="BE"/>
    <s v="EUR"/>
    <n v="1455399313"/>
    <n v="1452807313"/>
    <b v="0"/>
    <n v="2"/>
    <b v="0"/>
    <s v="food/food trucks"/>
    <n v="500"/>
    <x v="7"/>
    <x v="19"/>
    <x v="2440"/>
    <x v="2"/>
  </r>
  <r>
    <n v="2441"/>
    <s v="Bring Alchemy Pops to the People!"/>
    <s v="YOU can help Alchemy Pops POP up on a street near you!"/>
    <x v="51"/>
    <x v="1678"/>
    <x v="0"/>
    <s v="US"/>
    <s v="USD"/>
    <n v="1437627540"/>
    <n v="1435806054"/>
    <b v="0"/>
    <n v="109"/>
    <b v="1"/>
    <s v="food/small batch"/>
    <n v="7422.9358000000002"/>
    <x v="7"/>
    <x v="33"/>
    <x v="2441"/>
    <x v="0"/>
  </r>
  <r>
    <n v="2442"/>
    <s v="Young Mountain Tea: A New White Tea from India's Himalayas"/>
    <s v="The first tea from a new sustainable tea region in India's young, rising Himalayas."/>
    <x v="95"/>
    <x v="1679"/>
    <x v="0"/>
    <s v="US"/>
    <s v="USD"/>
    <n v="1426777228"/>
    <n v="1424188828"/>
    <b v="0"/>
    <n v="372"/>
    <b v="1"/>
    <s v="food/small batch"/>
    <n v="8125.2687999999998"/>
    <x v="7"/>
    <x v="33"/>
    <x v="2442"/>
    <x v="0"/>
  </r>
  <r>
    <n v="2443"/>
    <s v="VEGA: One-of-A-Kind Coffee that Changes Lives"/>
    <s v="We empower coffee farmers to process their own premium beans, and connect them directly with coffee lovers on our online marketplace."/>
    <x v="22"/>
    <x v="1680"/>
    <x v="0"/>
    <s v="US"/>
    <s v="USD"/>
    <n v="1408114822"/>
    <n v="1405522822"/>
    <b v="0"/>
    <n v="311"/>
    <b v="1"/>
    <s v="food/small batch"/>
    <n v="13023.469499999999"/>
    <x v="7"/>
    <x v="33"/>
    <x v="2443"/>
    <x v="3"/>
  </r>
  <r>
    <n v="2444"/>
    <s v="Trish's Truffles &amp; Sweet Treats."/>
    <s v="Chocolate Truffles &amp; Sweet Treats handcrafted the European traditional way.  One bite and you will always want to eat dessert first!"/>
    <x v="9"/>
    <x v="1681"/>
    <x v="0"/>
    <s v="US"/>
    <s v="USD"/>
    <n v="1464199591"/>
    <n v="1461607591"/>
    <b v="0"/>
    <n v="61"/>
    <b v="1"/>
    <s v="food/small batch"/>
    <n v="5340.9835999999996"/>
    <x v="7"/>
    <x v="33"/>
    <x v="2444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x v="10"/>
    <x v="1682"/>
    <x v="0"/>
    <s v="US"/>
    <s v="USD"/>
    <n v="1443242021"/>
    <n v="1440650021"/>
    <b v="0"/>
    <n v="115"/>
    <b v="1"/>
    <s v="food/small batch"/>
    <n v="7513.0434999999998"/>
    <x v="7"/>
    <x v="33"/>
    <x v="2445"/>
    <x v="0"/>
  </r>
  <r>
    <n v="2446"/>
    <s v="Brooklyn Cookie Company is growing!"/>
    <s v="The Brooklyn Cookie Company plans to bring our signature &quot;Mushroom&quot; Meringue Cookies and Just Meringues! to stores around the country!"/>
    <x v="10"/>
    <x v="1683"/>
    <x v="0"/>
    <s v="US"/>
    <s v="USD"/>
    <n v="1480174071"/>
    <n v="1477578471"/>
    <b v="0"/>
    <n v="111"/>
    <b v="1"/>
    <s v="food/small batch"/>
    <n v="7566.6666999999998"/>
    <x v="7"/>
    <x v="33"/>
    <x v="2446"/>
    <x v="2"/>
  </r>
  <r>
    <n v="2447"/>
    <s v="The Workingman's Cake by Delectabites"/>
    <s v="Some days you just need cake! Homemade cake, wild (and classic) flavors, icing on the inside and shipped fresh to your home or office!"/>
    <x v="30"/>
    <x v="1684"/>
    <x v="0"/>
    <s v="US"/>
    <s v="USD"/>
    <n v="1478923200"/>
    <n v="1476184593"/>
    <b v="0"/>
    <n v="337"/>
    <b v="1"/>
    <s v="food/small batch"/>
    <n v="3169.1395000000002"/>
    <x v="7"/>
    <x v="33"/>
    <x v="2447"/>
    <x v="2"/>
  </r>
  <r>
    <n v="2448"/>
    <s v="Ninja Narwhal Coffee Company 13oz. Campfire Coffee Mug"/>
    <s v="New ninja-cool campfire coffee mug from Ninja Narwhal Coffee Company. Perfect for holding 13oz of the best coffee in the universe!"/>
    <x v="44"/>
    <x v="357"/>
    <x v="0"/>
    <s v="US"/>
    <s v="USD"/>
    <n v="1472621760"/>
    <n v="1472110513"/>
    <b v="0"/>
    <n v="9"/>
    <b v="1"/>
    <s v="food/small batch"/>
    <n v="4777.7777999999998"/>
    <x v="7"/>
    <x v="33"/>
    <x v="2448"/>
    <x v="2"/>
  </r>
  <r>
    <n v="2449"/>
    <s v="Born to Crunch - Jackson Holesome Granola"/>
    <s v="Wholesome, gluten-free, crunchy granola hand-baked in Jackson, WY. Rich in protein, omega 3's, and fiber. Help me get it to you!"/>
    <x v="3"/>
    <x v="1685"/>
    <x v="0"/>
    <s v="US"/>
    <s v="USD"/>
    <n v="1417321515"/>
    <n v="1414725915"/>
    <b v="0"/>
    <n v="120"/>
    <b v="1"/>
    <s v="food/small batch"/>
    <n v="9000"/>
    <x v="7"/>
    <x v="33"/>
    <x v="2449"/>
    <x v="3"/>
  </r>
  <r>
    <n v="2450"/>
    <s v="Old Coast Ales: Brewery and Taproom"/>
    <s v="Old Coast Ales will be St. Augustine's very own micro brewery where our focus will be on creating unique and traditional beer styles."/>
    <x v="36"/>
    <x v="1686"/>
    <x v="0"/>
    <s v="US"/>
    <s v="USD"/>
    <n v="1414465860"/>
    <n v="1411177456"/>
    <b v="0"/>
    <n v="102"/>
    <b v="1"/>
    <s v="food/small batch"/>
    <n v="14931.402"/>
    <x v="7"/>
    <x v="33"/>
    <x v="2450"/>
    <x v="3"/>
  </r>
  <r>
    <n v="2451"/>
    <s v="Boss Balls Protein Balls"/>
    <s v="Meet the best tasting high protein, low sugar protein snack on the planet. Guaranteed to turn you into a stone cold fox."/>
    <x v="3"/>
    <x v="1687"/>
    <x v="0"/>
    <s v="US"/>
    <s v="USD"/>
    <n v="1488750490"/>
    <n v="1487022490"/>
    <b v="0"/>
    <n v="186"/>
    <b v="1"/>
    <s v="food/small batch"/>
    <n v="6206.9892"/>
    <x v="7"/>
    <x v="33"/>
    <x v="2451"/>
    <x v="1"/>
  </r>
  <r>
    <n v="2452"/>
    <s v="Kickstart for a Startup Nebraska Food Business"/>
    <s v="Italian inspired sauce with a spice and heat that make this simple Red Sauce unique! This company name still remains a secret, for now!"/>
    <x v="20"/>
    <x v="1688"/>
    <x v="0"/>
    <s v="US"/>
    <s v="USD"/>
    <n v="1451430000"/>
    <n v="1448914500"/>
    <b v="0"/>
    <n v="15"/>
    <b v="1"/>
    <s v="food/small batch"/>
    <n v="5340"/>
    <x v="7"/>
    <x v="33"/>
    <x v="2452"/>
    <x v="0"/>
  </r>
  <r>
    <n v="2453"/>
    <s v="Bounce Jerky - Natural - Hand-Crafted - Quality"/>
    <s v="Creating naturally smoked Jerky without the use of artificial ingredients or preservatives. A healthier snack that taste great!"/>
    <x v="9"/>
    <x v="1689"/>
    <x v="0"/>
    <s v="US"/>
    <s v="USD"/>
    <n v="1486053409"/>
    <n v="1483461409"/>
    <b v="0"/>
    <n v="67"/>
    <b v="1"/>
    <s v="food/small batch"/>
    <n v="6926.8657000000003"/>
    <x v="7"/>
    <x v="33"/>
    <x v="2453"/>
    <x v="1"/>
  </r>
  <r>
    <n v="2454"/>
    <s v="Bine Brewing - Brewed Within Reach"/>
    <s v="Beer. Delicious, Salem made beer. Only the freshest, small batch beer straight from the source. Our beer is brewed within reach."/>
    <x v="19"/>
    <x v="1690"/>
    <x v="0"/>
    <s v="US"/>
    <s v="USD"/>
    <n v="1489207808"/>
    <n v="1486183808"/>
    <b v="0"/>
    <n v="130"/>
    <b v="1"/>
    <s v="food/small batch"/>
    <n v="27150.769199999999"/>
    <x v="7"/>
    <x v="33"/>
    <x v="2454"/>
    <x v="1"/>
  </r>
  <r>
    <n v="2455"/>
    <s v="Yo Mama's Sauces &amp; Rubs"/>
    <s v="Mama wants everyone to try her secret recipes for sauces and rubs. She uses only the freshest ingredients for them."/>
    <x v="43"/>
    <x v="1691"/>
    <x v="0"/>
    <s v="US"/>
    <s v="USD"/>
    <n v="1461177950"/>
    <n v="1458758750"/>
    <b v="0"/>
    <n v="16"/>
    <b v="1"/>
    <s v="food/small batch"/>
    <n v="3412.5"/>
    <x v="7"/>
    <x v="33"/>
    <x v="2455"/>
    <x v="2"/>
  </r>
  <r>
    <n v="2456"/>
    <s v="Beef Sticks to Chomp On!!"/>
    <s v="These beef sticks will make your taste buds dance with happiness. Plus they are healthier than most available today!"/>
    <x v="15"/>
    <x v="1692"/>
    <x v="0"/>
    <s v="US"/>
    <s v="USD"/>
    <n v="1488063839"/>
    <n v="1485471839"/>
    <b v="0"/>
    <n v="67"/>
    <b v="1"/>
    <s v="food/small batch"/>
    <n v="4049.2537000000002"/>
    <x v="7"/>
    <x v="33"/>
    <x v="2456"/>
    <x v="1"/>
  </r>
  <r>
    <n v="2457"/>
    <s v="NDWK The North Dakota Wine Kitchen"/>
    <s v="If you love wine, and have ever dreamed of crafting your own. You can in 3 easy steps.  Sample~Sprinkle~Savor."/>
    <x v="165"/>
    <x v="1693"/>
    <x v="0"/>
    <s v="US"/>
    <s v="USD"/>
    <n v="1458826056"/>
    <n v="1456237656"/>
    <b v="0"/>
    <n v="124"/>
    <b v="1"/>
    <s v="food/small batch"/>
    <n v="18975.806499999999"/>
    <x v="7"/>
    <x v="33"/>
    <x v="2457"/>
    <x v="2"/>
  </r>
  <r>
    <n v="2458"/>
    <s v="Smoke, Loaf &amp; Saucer"/>
    <s v="Three ladies starting a small bakery/toast bar concept @SmorgasburgLA.  House made pastries and bread using local and fun ingredients."/>
    <x v="10"/>
    <x v="1603"/>
    <x v="0"/>
    <s v="US"/>
    <s v="USD"/>
    <n v="1465498800"/>
    <n v="1462481718"/>
    <b v="0"/>
    <n v="80"/>
    <b v="1"/>
    <s v="food/small batch"/>
    <n v="6886.25"/>
    <x v="7"/>
    <x v="33"/>
    <x v="2458"/>
    <x v="2"/>
  </r>
  <r>
    <n v="2459"/>
    <s v="Amy's Cupcake Shoppe, Bringing sweet treats to Hopkins"/>
    <s v="Bringing delicious, scratch-made, baked goods to mainstreet Hopkins, MN. Specializing in cupcakes, cakes, cookies, and French macarons."/>
    <x v="11"/>
    <x v="1694"/>
    <x v="0"/>
    <s v="US"/>
    <s v="USD"/>
    <n v="1458742685"/>
    <n v="1454858285"/>
    <b v="0"/>
    <n v="282"/>
    <b v="1"/>
    <s v="food/small batch"/>
    <n v="10877.659600000001"/>
    <x v="7"/>
    <x v="33"/>
    <x v="2459"/>
    <x v="2"/>
  </r>
  <r>
    <n v="2460"/>
    <s v="Grano: The Good Place to Get Great Bread"/>
    <s v="A humble and homey bakery passionately obsessed with good bread. Grano will fast become your favorite neighborhood food hub."/>
    <x v="0"/>
    <x v="1695"/>
    <x v="0"/>
    <s v="US"/>
    <s v="USD"/>
    <n v="1483417020"/>
    <n v="1480480167"/>
    <b v="0"/>
    <n v="68"/>
    <b v="1"/>
    <s v="food/small batch"/>
    <n v="12598.529399999999"/>
    <x v="7"/>
    <x v="33"/>
    <x v="2460"/>
    <x v="2"/>
  </r>
  <r>
    <n v="2461"/>
    <s v="Christian &amp; The Sinners"/>
    <s v="Songs of faith and worship that are so deeply spiritual you could sing them in church, so down to earth you could play them in a bar."/>
    <x v="51"/>
    <x v="1696"/>
    <x v="0"/>
    <s v="US"/>
    <s v="USD"/>
    <n v="1317438000"/>
    <n v="1314577097"/>
    <b v="0"/>
    <n v="86"/>
    <b v="1"/>
    <s v="music/indie rock"/>
    <n v="9052.3256000000001"/>
    <x v="4"/>
    <x v="14"/>
    <x v="2461"/>
    <x v="6"/>
  </r>
  <r>
    <n v="2462"/>
    <s v="Help CHURCHES turn this song into an LGBT anthem!"/>
    <s v="CHURCHES, an indie rock band from Oakland, CA, is recording a new single about marriage equality and pressing it to 7&quot; vinyl."/>
    <x v="9"/>
    <x v="1697"/>
    <x v="0"/>
    <s v="US"/>
    <s v="USD"/>
    <n v="1342672096"/>
    <n v="1340944096"/>
    <b v="0"/>
    <n v="115"/>
    <b v="1"/>
    <s v="music/indie rock"/>
    <n v="2888.0435000000002"/>
    <x v="4"/>
    <x v="14"/>
    <x v="2462"/>
    <x v="5"/>
  </r>
  <r>
    <n v="2463"/>
    <s v="Emma Ate the Lion &quot;Songs Two Count Too&quot;"/>
    <s v="Emma Ate The Lion's debut full length album"/>
    <x v="13"/>
    <x v="66"/>
    <x v="0"/>
    <s v="US"/>
    <s v="USD"/>
    <n v="1366138800"/>
    <n v="1362710425"/>
    <b v="0"/>
    <n v="75"/>
    <b v="1"/>
    <s v="music/indie rock"/>
    <n v="3100"/>
    <x v="4"/>
    <x v="14"/>
    <x v="2463"/>
    <x v="4"/>
  </r>
  <r>
    <n v="2464"/>
    <s v="The Enemy Feathers NEW EP"/>
    <s v="The Enemy Feathers are passing the proverbial hat to see if we can raise enough money to complete Our NEW EP"/>
    <x v="13"/>
    <x v="580"/>
    <x v="0"/>
    <s v="CA"/>
    <s v="CAD"/>
    <n v="1443641340"/>
    <n v="1441143397"/>
    <b v="0"/>
    <n v="43"/>
    <b v="1"/>
    <s v="music/indie rock"/>
    <n v="5167.4418999999998"/>
    <x v="4"/>
    <x v="14"/>
    <x v="2464"/>
    <x v="0"/>
  </r>
  <r>
    <n v="2465"/>
    <s v="The Lion Oh My - Our first full length release"/>
    <s v="An indie band from Spokane, WA looking to master and package their first full length album."/>
    <x v="176"/>
    <x v="1698"/>
    <x v="0"/>
    <s v="US"/>
    <s v="USD"/>
    <n v="1348420548"/>
    <n v="1345828548"/>
    <b v="0"/>
    <n v="48"/>
    <b v="1"/>
    <s v="music/indie rock"/>
    <n v="2627.0832999999998"/>
    <x v="4"/>
    <x v="14"/>
    <x v="2465"/>
    <x v="5"/>
  </r>
  <r>
    <n v="2466"/>
    <s v="Jesse Alexander's Independent Debut Album"/>
    <s v="With big dreams and big sounds, Jesse Alexander's Debut album titled &quot;For Once&quot; brings Indie Rock to a whole new level."/>
    <x v="30"/>
    <x v="911"/>
    <x v="0"/>
    <s v="US"/>
    <s v="USD"/>
    <n v="1368066453"/>
    <n v="1365474453"/>
    <b v="0"/>
    <n v="52"/>
    <b v="1"/>
    <s v="music/indie rock"/>
    <n v="4807.6922999999997"/>
    <x v="4"/>
    <x v="14"/>
    <x v="2466"/>
    <x v="4"/>
  </r>
  <r>
    <n v="2467"/>
    <s v="Nature Boy Explorer EP"/>
    <s v="We've finished our first EP and we're taking it on the road in three weeks! Help us fund manufacturing?"/>
    <x v="28"/>
    <x v="1699"/>
    <x v="0"/>
    <s v="US"/>
    <s v="USD"/>
    <n v="1336669200"/>
    <n v="1335473931"/>
    <b v="0"/>
    <n v="43"/>
    <b v="1"/>
    <s v="music/indie rock"/>
    <n v="2755.8139999999999"/>
    <x v="4"/>
    <x v="14"/>
    <x v="2467"/>
    <x v="5"/>
  </r>
  <r>
    <n v="2468"/>
    <s v="New &quot;Jesse Denaro&quot; Album!"/>
    <s v="Please donate, support &amp; share this project so that I may be able to record my new EP this fall!"/>
    <x v="13"/>
    <x v="1700"/>
    <x v="0"/>
    <s v="US"/>
    <s v="USD"/>
    <n v="1351400400"/>
    <n v="1348285321"/>
    <b v="0"/>
    <n v="58"/>
    <b v="1"/>
    <s v="music/indie rock"/>
    <n v="3697.1379000000002"/>
    <x v="4"/>
    <x v="14"/>
    <x v="2468"/>
    <x v="5"/>
  </r>
  <r>
    <n v="2469"/>
    <s v="Some Dark, Beautiful Morning - Greg Byers' EP"/>
    <s v="All the music for my EP of cello-fusion originals is complete. All I need now is your help to get it mastered &amp; pressed to CD &amp; vinyl!"/>
    <x v="38"/>
    <x v="1701"/>
    <x v="0"/>
    <s v="US"/>
    <s v="USD"/>
    <n v="1297160329"/>
    <n v="1295000329"/>
    <b v="0"/>
    <n v="47"/>
    <b v="1"/>
    <s v="music/indie rock"/>
    <n v="2902.1277"/>
    <x v="4"/>
    <x v="14"/>
    <x v="2469"/>
    <x v="6"/>
  </r>
  <r>
    <n v="2470"/>
    <s v="Geoff Zimmerman's Urban-Folk/ Indie-Rock Album"/>
    <s v="Music is my passion.  I've been recording this album for 2 years now, and I just want the world to finally hear it!"/>
    <x v="28"/>
    <x v="1702"/>
    <x v="0"/>
    <s v="US"/>
    <s v="USD"/>
    <n v="1337824055"/>
    <n v="1335232055"/>
    <b v="0"/>
    <n v="36"/>
    <b v="1"/>
    <s v="music/indie rock"/>
    <n v="2865.6667000000002"/>
    <x v="4"/>
    <x v="14"/>
    <x v="2470"/>
    <x v="5"/>
  </r>
  <r>
    <n v="2471"/>
    <s v="Confused Disciples - &quot;Sleepamation&quot;"/>
    <s v="Confused Disciples' debut album &quot;Sleepamation&quot; is (finally) all recorded and mixed, now all that's left is mastering and duplication."/>
    <x v="2"/>
    <x v="141"/>
    <x v="0"/>
    <s v="US"/>
    <s v="USD"/>
    <n v="1327535392"/>
    <n v="1324079392"/>
    <b v="0"/>
    <n v="17"/>
    <b v="1"/>
    <s v="music/indie rock"/>
    <n v="3764.7058999999999"/>
    <x v="4"/>
    <x v="14"/>
    <x v="2471"/>
    <x v="6"/>
  </r>
  <r>
    <n v="2472"/>
    <s v="Help Ben Hardt Release 3 Albums In 9 Months!"/>
    <s v="Help Ben Hardt release 3 albums in a 9 month span, telling the story of two lovers in London during WWII. All with strings, a rock band and more..."/>
    <x v="51"/>
    <x v="1703"/>
    <x v="0"/>
    <s v="US"/>
    <s v="USD"/>
    <n v="1283562180"/>
    <n v="1277433980"/>
    <b v="0"/>
    <n v="104"/>
    <b v="1"/>
    <s v="music/indie rock"/>
    <n v="9790.4038"/>
    <x v="4"/>
    <x v="14"/>
    <x v="2472"/>
    <x v="7"/>
  </r>
  <r>
    <n v="2473"/>
    <s v="Mike Midwestern &quot;Oh My Soul&quot; Album"/>
    <s v="Wrote some new songs and it turned into an album. I even have a title already, &quot;Oh My Soul&quot;. Would love your support!"/>
    <x v="13"/>
    <x v="41"/>
    <x v="0"/>
    <s v="US"/>
    <s v="USD"/>
    <n v="1352573869"/>
    <n v="1349978269"/>
    <b v="0"/>
    <n v="47"/>
    <b v="1"/>
    <s v="music/indie rock"/>
    <n v="4255.3190999999997"/>
    <x v="4"/>
    <x v="14"/>
    <x v="2473"/>
    <x v="5"/>
  </r>
  <r>
    <n v="2474"/>
    <s v="Suggestion's Upcoming Album!"/>
    <s v="Even though were still recording our first album, were taking pre orders to help with manufacturing costs. We have a lot to cover with this CD/ DVD. "/>
    <x v="10"/>
    <x v="1704"/>
    <x v="0"/>
    <s v="US"/>
    <s v="USD"/>
    <n v="1286756176"/>
    <n v="1282868176"/>
    <b v="0"/>
    <n v="38"/>
    <b v="1"/>
    <s v="music/indie rock"/>
    <n v="13158.368399999999"/>
    <x v="4"/>
    <x v="14"/>
    <x v="2474"/>
    <x v="7"/>
  </r>
  <r>
    <n v="2475"/>
    <s v="BRANDTSON - &quot;Send Us A Signal&quot; Vinyl LP"/>
    <s v="Help BRANDTSON and DREAMOVERrecords press their 2004 record, &quot;Send Us A Signal&quot;."/>
    <x v="30"/>
    <x v="1705"/>
    <x v="0"/>
    <s v="US"/>
    <s v="USD"/>
    <n v="1278799200"/>
    <n v="1273647255"/>
    <b v="0"/>
    <n v="81"/>
    <b v="1"/>
    <s v="music/indie rock"/>
    <n v="3232.0988000000002"/>
    <x v="4"/>
    <x v="14"/>
    <x v="2475"/>
    <x v="7"/>
  </r>
  <r>
    <n v="2476"/>
    <s v="Arts &amp; Crafts"/>
    <s v="Eleven songs, the accumulation of several memorable occurrences in a sleepy town; stories of fiction &amp; fact."/>
    <x v="50"/>
    <x v="1706"/>
    <x v="0"/>
    <s v="US"/>
    <s v="USD"/>
    <n v="1415004770"/>
    <n v="1412149970"/>
    <b v="0"/>
    <n v="55"/>
    <b v="1"/>
    <s v="music/indie rock"/>
    <n v="6110.4"/>
    <x v="4"/>
    <x v="14"/>
    <x v="2476"/>
    <x v="3"/>
  </r>
  <r>
    <n v="2477"/>
    <s v="Debut Album"/>
    <s v="Releasing my first album in August, and I need your help in order to get it done!"/>
    <x v="47"/>
    <x v="1707"/>
    <x v="0"/>
    <s v="US"/>
    <s v="USD"/>
    <n v="1344789345"/>
    <n v="1340901345"/>
    <b v="0"/>
    <n v="41"/>
    <b v="1"/>
    <s v="music/indie rock"/>
    <n v="3134.1462999999999"/>
    <x v="4"/>
    <x v="14"/>
    <x v="2477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x v="6"/>
    <x v="1708"/>
    <x v="0"/>
    <s v="US"/>
    <s v="USD"/>
    <n v="1358117313"/>
    <n v="1355525313"/>
    <b v="0"/>
    <n v="79"/>
    <b v="1"/>
    <s v="music/indie rock"/>
    <n v="12911.392400000001"/>
    <x v="4"/>
    <x v="14"/>
    <x v="2478"/>
    <x v="5"/>
  </r>
  <r>
    <n v="2479"/>
    <s v="FUEL FAKE NATIVES"/>
    <s v="Fake Natives is headed on tour this summer. Help them fill their tank with fossil fuels."/>
    <x v="43"/>
    <x v="1709"/>
    <x v="0"/>
    <s v="US"/>
    <s v="USD"/>
    <n v="1343440800"/>
    <n v="1342545994"/>
    <b v="0"/>
    <n v="16"/>
    <b v="1"/>
    <s v="music/indie rock"/>
    <n v="2502.0625"/>
    <x v="4"/>
    <x v="14"/>
    <x v="2479"/>
    <x v="5"/>
  </r>
  <r>
    <n v="2480"/>
    <s v="Either, Either EP"/>
    <s v="We are a band from Long Beach, Ca looking to record our first EP. Any little bit counts and your support would mean the world to us!"/>
    <x v="13"/>
    <x v="41"/>
    <x v="0"/>
    <s v="US"/>
    <s v="USD"/>
    <n v="1444516084"/>
    <n v="1439332084"/>
    <b v="0"/>
    <n v="8"/>
    <b v="1"/>
    <s v="music/indie rock"/>
    <n v="25000"/>
    <x v="4"/>
    <x v="14"/>
    <x v="2480"/>
    <x v="0"/>
  </r>
  <r>
    <n v="2481"/>
    <s v="The Chrome Cranks launch PR campaign for new album!"/>
    <s v="To support the media blitz for their brand-new album, the band is offering a Kickstarter-only EP and other amazing premiums."/>
    <x v="23"/>
    <x v="1710"/>
    <x v="0"/>
    <s v="US"/>
    <s v="USD"/>
    <n v="1335799808"/>
    <n v="1333207808"/>
    <b v="0"/>
    <n v="95"/>
    <b v="1"/>
    <s v="music/indie rock"/>
    <n v="4754.1473999999998"/>
    <x v="4"/>
    <x v="14"/>
    <x v="2481"/>
    <x v="5"/>
  </r>
  <r>
    <n v="2482"/>
    <s v="Journey to Japan"/>
    <s v="Singer Jude Roberts has been asked to perform his song &quot;The Flood&quot;  in Hiroshima.  You can assist in making this opportunity a reality."/>
    <x v="28"/>
    <x v="1099"/>
    <x v="0"/>
    <s v="US"/>
    <s v="USD"/>
    <n v="1312224383"/>
    <n v="1308336383"/>
    <b v="0"/>
    <n v="25"/>
    <b v="1"/>
    <s v="music/indie rock"/>
    <n v="4004"/>
    <x v="4"/>
    <x v="14"/>
    <x v="2482"/>
    <x v="6"/>
  </r>
  <r>
    <n v="2483"/>
    <s v="Intangible Animal's &quot;Oh The Humanity&quot; Tour"/>
    <s v="Send Intangible Animal on our first West Coast Tour!!! The fate of the world rests in your hands."/>
    <x v="184"/>
    <x v="1711"/>
    <x v="0"/>
    <s v="US"/>
    <s v="USD"/>
    <n v="1335891603"/>
    <n v="1330711203"/>
    <b v="0"/>
    <n v="19"/>
    <b v="1"/>
    <s v="music/indie rock"/>
    <n v="6584.2105000000001"/>
    <x v="4"/>
    <x v="14"/>
    <x v="2483"/>
    <x v="5"/>
  </r>
  <r>
    <n v="2484"/>
    <s v="Kickstart Kiya Heartwood's &quot;Bold Swimmer&quot; solo CD."/>
    <s v="A solo roots/rock CD written by award winning singer-songwriter Kiya Heartwood and produced by Grammy nominated producer Mark Hallman."/>
    <x v="8"/>
    <x v="1712"/>
    <x v="0"/>
    <s v="US"/>
    <s v="USD"/>
    <n v="1316124003"/>
    <n v="1313532003"/>
    <b v="0"/>
    <n v="90"/>
    <b v="1"/>
    <s v="music/indie rock"/>
    <n v="4640.1221999999998"/>
    <x v="4"/>
    <x v="14"/>
    <x v="2484"/>
    <x v="6"/>
  </r>
  <r>
    <n v="2485"/>
    <s v="Calli Dollinger and The Dusters Fall Tour Fund"/>
    <s v="We're trying to fund a fall tour to Dallas,  where we will record our debut album with Grammy award-winning producer, Stuart Sikes."/>
    <x v="13"/>
    <x v="318"/>
    <x v="0"/>
    <s v="US"/>
    <s v="USD"/>
    <n v="1318463879"/>
    <n v="1315439879"/>
    <b v="0"/>
    <n v="41"/>
    <b v="1"/>
    <s v="music/indie rock"/>
    <n v="5036.5853999999999"/>
    <x v="4"/>
    <x v="14"/>
    <x v="2485"/>
    <x v="6"/>
  </r>
  <r>
    <n v="2486"/>
    <s v="Help Michael Trieb make CD's for his new EP!"/>
    <s v="I'm just about finished recording my new EP &quot;Gypsy Wind,&quot; but I need help w/making CD's for you to hold in your hands!  And listen to!"/>
    <x v="43"/>
    <x v="1713"/>
    <x v="0"/>
    <s v="US"/>
    <s v="USD"/>
    <n v="1335113976"/>
    <n v="1332521976"/>
    <b v="0"/>
    <n v="30"/>
    <b v="1"/>
    <s v="music/indie rock"/>
    <n v="2656.6667000000002"/>
    <x v="4"/>
    <x v="14"/>
    <x v="2486"/>
    <x v="5"/>
  </r>
  <r>
    <n v="2487"/>
    <s v="Copyrighting 1978 Champs Finished Album"/>
    <s v="Raise enough money to fund the copyright cost for the full length indie rock record we spent the year recording."/>
    <x v="15"/>
    <x v="1714"/>
    <x v="0"/>
    <s v="US"/>
    <s v="USD"/>
    <n v="1338083997"/>
    <n v="1335491997"/>
    <b v="0"/>
    <n v="38"/>
    <b v="1"/>
    <s v="music/indie rock"/>
    <n v="3949.3683999999998"/>
    <x v="4"/>
    <x v="14"/>
    <x v="2487"/>
    <x v="5"/>
  </r>
  <r>
    <n v="2488"/>
    <s v="Pull Some Strings For Jameson Elder"/>
    <s v="Nashville independent singer/songwriter Jameson Elder making a new album! Check out the video to preview the single &quot;Take Me Back&quot;!"/>
    <x v="9"/>
    <x v="1715"/>
    <x v="0"/>
    <s v="US"/>
    <s v="USD"/>
    <n v="1321459908"/>
    <n v="1318864308"/>
    <b v="0"/>
    <n v="65"/>
    <b v="1"/>
    <s v="music/indie rock"/>
    <n v="4924.6153999999997"/>
    <x v="4"/>
    <x v="14"/>
    <x v="2488"/>
    <x v="6"/>
  </r>
  <r>
    <n v="2489"/>
    <s v="&quot;Death Anxiety&quot;, a new album by Pocket Vinyl"/>
    <s v="A new Pocket Vinyl album focusing on all things about death: what it is, feels like, leads to, and how the idea of God fits into it."/>
    <x v="8"/>
    <x v="1716"/>
    <x v="0"/>
    <s v="US"/>
    <s v="USD"/>
    <n v="1368117239"/>
    <n v="1365525239"/>
    <b v="0"/>
    <n v="75"/>
    <b v="1"/>
    <s v="music/indie rock"/>
    <n v="6238"/>
    <x v="4"/>
    <x v="14"/>
    <x v="2489"/>
    <x v="4"/>
  </r>
  <r>
    <n v="2490"/>
    <s v="The Offbeats Summer Tour 2012"/>
    <s v="We are trying to fund our first multi-state tour this summer in an effort to get our music out to as many people as possible."/>
    <x v="2"/>
    <x v="1493"/>
    <x v="0"/>
    <s v="US"/>
    <s v="USD"/>
    <n v="1340429276"/>
    <n v="1335245276"/>
    <b v="0"/>
    <n v="16"/>
    <b v="1"/>
    <s v="music/indie rock"/>
    <n v="3793.75"/>
    <x v="4"/>
    <x v="14"/>
    <x v="2490"/>
    <x v="5"/>
  </r>
  <r>
    <n v="2491"/>
    <s v="Nathan Evans - Remove The Illusion EP "/>
    <s v="Nathan Evans, instrumental rock guitarist and official V3fights.com artist, is releasing his first solo EP entitled Remove The Illusion"/>
    <x v="2"/>
    <x v="1717"/>
    <x v="0"/>
    <s v="US"/>
    <s v="USD"/>
    <n v="1295142660"/>
    <n v="1293739714"/>
    <b v="0"/>
    <n v="10"/>
    <b v="1"/>
    <s v="music/indie rock"/>
    <n v="5160"/>
    <x v="4"/>
    <x v="14"/>
    <x v="2491"/>
    <x v="7"/>
  </r>
  <r>
    <n v="2492"/>
    <s v="SUPER NICE EP 2012"/>
    <s v="We're a band from Hawaii trying to produce our first EP and we need help!"/>
    <x v="20"/>
    <x v="661"/>
    <x v="0"/>
    <s v="US"/>
    <s v="USD"/>
    <n v="1339840740"/>
    <n v="1335397188"/>
    <b v="0"/>
    <n v="27"/>
    <b v="1"/>
    <s v="music/indie rock"/>
    <n v="2777.7777999999998"/>
    <x v="4"/>
    <x v="14"/>
    <x v="2492"/>
    <x v="5"/>
  </r>
  <r>
    <n v="2493"/>
    <s v="Lets Make A Record Together!"/>
    <s v="Making the record I've always dreamed of, and I want you to be part of the journey. Join me and let's make a great album together!"/>
    <x v="22"/>
    <x v="1718"/>
    <x v="0"/>
    <s v="US"/>
    <s v="USD"/>
    <n v="1367208140"/>
    <n v="1363320140"/>
    <b v="0"/>
    <n v="259"/>
    <b v="1"/>
    <s v="music/indie rock"/>
    <n v="9938.2239000000009"/>
    <x v="4"/>
    <x v="14"/>
    <x v="2493"/>
    <x v="4"/>
  </r>
  <r>
    <n v="2494"/>
    <s v="Motive Makes a Man - Heavy Boots Album Production"/>
    <s v="Multi-Instrumentalist Ace Waters' new double album with 2+hours of music needs to be professionally made and replicated."/>
    <x v="15"/>
    <x v="1719"/>
    <x v="0"/>
    <s v="US"/>
    <s v="USD"/>
    <n v="1337786944"/>
    <n v="1335194944"/>
    <b v="0"/>
    <n v="39"/>
    <b v="1"/>
    <s v="music/indie rock"/>
    <n v="3884.8204999999998"/>
    <x v="4"/>
    <x v="14"/>
    <x v="2494"/>
    <x v="5"/>
  </r>
  <r>
    <n v="2495"/>
    <s v="Vinyl Pressing for &quot;Nine Different Kinds of Gone&quot;"/>
    <s v="World-class musicians pay tribute to Kenny Childers, one of Indiana's best songwriters. MFT is pressing the album on double vinyl."/>
    <x v="15"/>
    <x v="1720"/>
    <x v="0"/>
    <s v="US"/>
    <s v="USD"/>
    <n v="1339022575"/>
    <n v="1336430575"/>
    <b v="0"/>
    <n v="42"/>
    <b v="1"/>
    <s v="music/indie rock"/>
    <n v="4554.8810000000003"/>
    <x v="4"/>
    <x v="14"/>
    <x v="2495"/>
    <x v="5"/>
  </r>
  <r>
    <n v="2496"/>
    <s v="Lynn Haven - The First Album, &quot;Fair Weather Friends&quot;"/>
    <s v="Be a part of making the first Lynn Haven album, &quot;Fair Weather Friends.&quot;"/>
    <x v="12"/>
    <x v="44"/>
    <x v="0"/>
    <s v="US"/>
    <s v="USD"/>
    <n v="1364597692"/>
    <n v="1361577292"/>
    <b v="0"/>
    <n v="10"/>
    <b v="1"/>
    <s v="music/indie rock"/>
    <n v="60000"/>
    <x v="4"/>
    <x v="14"/>
    <x v="2496"/>
    <x v="4"/>
  </r>
  <r>
    <n v="2497"/>
    <s v="New Joe Rut Album: Live From the Great American Music Hall"/>
    <s v="Joe Rut captures his eccentrically funny and moving songs live with an 8-piece band + special guests.  Help him release it!!!"/>
    <x v="23"/>
    <x v="1721"/>
    <x v="0"/>
    <s v="US"/>
    <s v="USD"/>
    <n v="1312578338"/>
    <n v="1309986338"/>
    <b v="0"/>
    <n v="56"/>
    <b v="1"/>
    <s v="music/indie rock"/>
    <n v="8055.1071000000002"/>
    <x v="4"/>
    <x v="14"/>
    <x v="2497"/>
    <x v="6"/>
  </r>
  <r>
    <n v="2498"/>
    <s v="Race Bandit's Debut EP Validated"/>
    <s v="We've been working hard on getting our music out and we are taking the final steps to releasing our EP, but we need your help."/>
    <x v="28"/>
    <x v="1722"/>
    <x v="0"/>
    <s v="US"/>
    <s v="USD"/>
    <n v="1422400387"/>
    <n v="1421190787"/>
    <b v="0"/>
    <n v="20"/>
    <b v="1"/>
    <s v="music/indie rock"/>
    <n v="5280"/>
    <x v="4"/>
    <x v="14"/>
    <x v="2498"/>
    <x v="0"/>
  </r>
  <r>
    <n v="2499"/>
    <s v="Ryan Hamilton : UK House Party Tour 2013"/>
    <s v="Ryan is headed to the UK for a series of Private House Parties! He needs your help. Don't miss your chance to be a part of the fun!"/>
    <x v="23"/>
    <x v="1723"/>
    <x v="0"/>
    <s v="US"/>
    <s v="USD"/>
    <n v="1356976800"/>
    <n v="1352820837"/>
    <b v="0"/>
    <n v="170"/>
    <b v="1"/>
    <s v="music/indie rock"/>
    <n v="4767.6471000000001"/>
    <x v="4"/>
    <x v="14"/>
    <x v="2499"/>
    <x v="5"/>
  </r>
  <r>
    <n v="2500"/>
    <s v="Completing &quot;God's Justice&quot;"/>
    <s v="ST's 4th LP has been tracked and mixed, but before he can set it free upon the world, it needs proper mastering and pressing!"/>
    <x v="20"/>
    <x v="1724"/>
    <x v="0"/>
    <s v="US"/>
    <s v="USD"/>
    <n v="1340476375"/>
    <n v="1337884375"/>
    <b v="0"/>
    <n v="29"/>
    <b v="1"/>
    <s v="music/indie rock"/>
    <n v="2344.8276000000001"/>
    <x v="4"/>
    <x v="14"/>
    <x v="2500"/>
    <x v="5"/>
  </r>
  <r>
    <n v="2501"/>
    <s v="The Bent King board game cafÃ© and wine lounge"/>
    <s v="Locally owned board game cafÃ© focused on keeping it local with fresh food, craft beer, wine, and, of course, all your favourite games!"/>
    <x v="34"/>
    <x v="1725"/>
    <x v="2"/>
    <s v="CA"/>
    <s v="CAD"/>
    <n v="1443379104"/>
    <n v="1440787104"/>
    <b v="0"/>
    <n v="7"/>
    <b v="0"/>
    <s v="food/restaurants"/>
    <n v="4014.2856999999999"/>
    <x v="7"/>
    <x v="34"/>
    <x v="2501"/>
    <x v="0"/>
  </r>
  <r>
    <n v="2502"/>
    <s v="Cupcake Chaos"/>
    <s v="A small sweet shop featuring the cupcake variety offered by Cupcake Chaos, candy, cotton candy, shakes and malts, located in Dalhart,TX"/>
    <x v="74"/>
    <x v="1726"/>
    <x v="2"/>
    <s v="US"/>
    <s v="USD"/>
    <n v="1411328918"/>
    <n v="1407440918"/>
    <b v="0"/>
    <n v="5"/>
    <b v="0"/>
    <s v="food/restaurants"/>
    <n v="1720"/>
    <x v="7"/>
    <x v="34"/>
    <x v="2502"/>
    <x v="3"/>
  </r>
  <r>
    <n v="2503"/>
    <s v="Cardinal Bistro BYOB Start Up"/>
    <s v="Cardinal Bistro will be Contemporary American dinning establishment based in Ventnor, NJ featuring local, seasonal ingredients."/>
    <x v="3"/>
    <x v="117"/>
    <x v="2"/>
    <s v="US"/>
    <s v="USD"/>
    <n v="1465333560"/>
    <n v="1462743308"/>
    <b v="0"/>
    <n v="0"/>
    <b v="0"/>
    <s v="food/restaurants"/>
    <n v="0"/>
    <x v="7"/>
    <x v="34"/>
    <x v="2503"/>
    <x v="2"/>
  </r>
  <r>
    <n v="2504"/>
    <s v="Halal Restaurant and Internet Cafe"/>
    <s v="Halal Restaurant and Internet Cafe 20 percent of profits will go to building masjids."/>
    <x v="19"/>
    <x v="117"/>
    <x v="2"/>
    <s v="US"/>
    <s v="USD"/>
    <n v="1416014534"/>
    <n v="1413418934"/>
    <b v="0"/>
    <n v="0"/>
    <b v="0"/>
    <s v="food/restaurants"/>
    <n v="0"/>
    <x v="7"/>
    <x v="34"/>
    <x v="2504"/>
    <x v="3"/>
  </r>
  <r>
    <n v="2505"/>
    <s v="PASTATUTION"/>
    <s v="PASTATUTION- The act or practice of engaging in Pasta Making for money.  _x000a__x000a_Help us get the Arcobaleno Pasta Extruder!"/>
    <x v="39"/>
    <x v="117"/>
    <x v="2"/>
    <s v="US"/>
    <s v="USD"/>
    <n v="1426292416"/>
    <n v="1423704016"/>
    <b v="0"/>
    <n v="0"/>
    <b v="0"/>
    <s v="food/restaurants"/>
    <n v="0"/>
    <x v="7"/>
    <x v="34"/>
    <x v="2505"/>
    <x v="0"/>
  </r>
  <r>
    <n v="2506"/>
    <s v="Bowlz Cafe, Hull"/>
    <s v="Love cereal as much as we do? Then we need your help! We are opening a worldwide cereal cafe, serving the best in imported cereals!"/>
    <x v="10"/>
    <x v="134"/>
    <x v="2"/>
    <s v="GB"/>
    <s v="GBP"/>
    <n v="1443906000"/>
    <n v="1441955269"/>
    <b v="0"/>
    <n v="2"/>
    <b v="0"/>
    <s v="food/restaurants"/>
    <n v="1500"/>
    <x v="7"/>
    <x v="34"/>
    <x v="2506"/>
    <x v="0"/>
  </r>
  <r>
    <n v="2507"/>
    <s v="Help Cafe Talavera get a New Kitchen!"/>
    <s v="Unique dishes for a unique city!."/>
    <x v="350"/>
    <x v="117"/>
    <x v="2"/>
    <s v="US"/>
    <s v="USD"/>
    <n v="1431308704"/>
    <n v="1428716704"/>
    <b v="0"/>
    <n v="0"/>
    <b v="0"/>
    <s v="food/restaurants"/>
    <n v="0"/>
    <x v="7"/>
    <x v="34"/>
    <x v="2507"/>
    <x v="0"/>
  </r>
  <r>
    <n v="2508"/>
    <s v="Silver Linning Gourmet Fudge"/>
    <s v="I make Amazing homemade fudge available in 18 flavors. I want to open my own business to be able to let my area eat my incredible fudge"/>
    <x v="22"/>
    <x v="117"/>
    <x v="2"/>
    <s v="US"/>
    <s v="USD"/>
    <n v="1408056634"/>
    <n v="1405464634"/>
    <b v="0"/>
    <n v="0"/>
    <b v="0"/>
    <s v="food/restaurants"/>
    <n v="0"/>
    <x v="7"/>
    <x v="34"/>
    <x v="2508"/>
    <x v="3"/>
  </r>
  <r>
    <n v="2509"/>
    <s v="&quot;Chuck J. Brubecker&quot;"/>
    <s v="Relax in a new Cheesecake Lounge in London, serving freshly made cheesecakes, all day and all night, along with great coffees and teas."/>
    <x v="75"/>
    <x v="325"/>
    <x v="2"/>
    <s v="GB"/>
    <s v="GBP"/>
    <n v="1429554349"/>
    <n v="1424719549"/>
    <b v="0"/>
    <n v="28"/>
    <b v="0"/>
    <s v="food/restaurants"/>
    <n v="3571.4286000000002"/>
    <x v="7"/>
    <x v="34"/>
    <x v="2509"/>
    <x v="0"/>
  </r>
  <r>
    <n v="2510"/>
    <s v="Dugout Dogs, Americas love of hot dogs and baseball!"/>
    <s v="Dugout Dogs will be specializing in the many hot dog and sausage styles sold at baseball parks around Major League Baseball (MLB)."/>
    <x v="63"/>
    <x v="735"/>
    <x v="2"/>
    <s v="US"/>
    <s v="USD"/>
    <n v="1431647772"/>
    <n v="1426463772"/>
    <b v="0"/>
    <n v="2"/>
    <b v="0"/>
    <s v="food/restaurants"/>
    <n v="3750"/>
    <x v="7"/>
    <x v="34"/>
    <x v="2510"/>
    <x v="0"/>
  </r>
  <r>
    <n v="2511"/>
    <s v="loluli's"/>
    <s v="Fresh Fast Food. A bbq ramen bar thats healthy, tasty and made to order right in front of your eyes....... From flame to bowl"/>
    <x v="57"/>
    <x v="117"/>
    <x v="2"/>
    <s v="GB"/>
    <s v="GBP"/>
    <n v="1454323413"/>
    <n v="1451731413"/>
    <b v="0"/>
    <n v="0"/>
    <b v="0"/>
    <s v="food/restaurants"/>
    <n v="0"/>
    <x v="7"/>
    <x v="34"/>
    <x v="2511"/>
    <x v="2"/>
  </r>
  <r>
    <n v="2512"/>
    <s v="Somethin' Tasty"/>
    <s v="Somethin' Tasty is a unique coffee, pastry &amp; retail store. We consign from all local sources: pottery, glass &amp; art."/>
    <x v="146"/>
    <x v="117"/>
    <x v="2"/>
    <s v="US"/>
    <s v="USD"/>
    <n v="1418504561"/>
    <n v="1417208561"/>
    <b v="0"/>
    <n v="0"/>
    <b v="0"/>
    <s v="food/restaurants"/>
    <n v="0"/>
    <x v="7"/>
    <x v="34"/>
    <x v="2512"/>
    <x v="3"/>
  </r>
  <r>
    <n v="2513"/>
    <s v="Yahu Restaurants"/>
    <s v="Wir wollen einen Ort erschaffen an dem man sich wohlfÃ¼hlen kann, ein Ort an dem die Gedanken frei sind und man das Essen genieÃŸen kann."/>
    <x v="237"/>
    <x v="117"/>
    <x v="2"/>
    <s v="DE"/>
    <s v="EUR"/>
    <n v="1488067789"/>
    <n v="1482883789"/>
    <b v="0"/>
    <n v="0"/>
    <b v="0"/>
    <s v="food/restaurants"/>
    <n v="0"/>
    <x v="7"/>
    <x v="34"/>
    <x v="2513"/>
    <x v="2"/>
  </r>
  <r>
    <n v="2514"/>
    <s v="Lunch For Tots"/>
    <s v="My little cafe has been challenged to provide healthy, fun lunches to kids at a Montessori School. Local/organic as much as possible."/>
    <x v="14"/>
    <x v="852"/>
    <x v="2"/>
    <s v="US"/>
    <s v="USD"/>
    <n v="1408526477"/>
    <n v="1407057677"/>
    <b v="0"/>
    <n v="4"/>
    <b v="0"/>
    <s v="food/restaurants"/>
    <n v="5250"/>
    <x v="7"/>
    <x v="34"/>
    <x v="2514"/>
    <x v="3"/>
  </r>
  <r>
    <n v="2515"/>
    <s v="The Barrel Room Restaurant &amp; Tavern"/>
    <s v="The Barrel Room SF is moving to a new location in San Francisco with a 60-seat restaurant &amp; full liquor. Help us make our move amazing!"/>
    <x v="10"/>
    <x v="1727"/>
    <x v="2"/>
    <s v="US"/>
    <s v="USD"/>
    <n v="1424635753"/>
    <n v="1422043753"/>
    <b v="0"/>
    <n v="12"/>
    <b v="0"/>
    <s v="food/restaurants"/>
    <n v="7750"/>
    <x v="7"/>
    <x v="34"/>
    <x v="2515"/>
    <x v="0"/>
  </r>
  <r>
    <n v="2516"/>
    <s v="Morning Glory"/>
    <s v="Hi, everyone my name is Alex, and i want to create not just a cafe spot, but a place that gives everyone a nice warm homey feeling."/>
    <x v="29"/>
    <x v="117"/>
    <x v="2"/>
    <s v="US"/>
    <s v="USD"/>
    <n v="1417279252"/>
    <n v="1414683652"/>
    <b v="0"/>
    <n v="0"/>
    <b v="0"/>
    <s v="food/restaurants"/>
    <n v="0"/>
    <x v="7"/>
    <x v="34"/>
    <x v="2516"/>
    <x v="3"/>
  </r>
  <r>
    <n v="2517"/>
    <s v="The Canteen"/>
    <s v="KICK START US! Chef-driven dining experience offering a multi-course tasteful and playful menu that hems in familiar seasonal comfort."/>
    <x v="102"/>
    <x v="1728"/>
    <x v="2"/>
    <s v="CA"/>
    <s v="CAD"/>
    <n v="1426788930"/>
    <n v="1424200530"/>
    <b v="0"/>
    <n v="33"/>
    <b v="0"/>
    <s v="food/restaurants"/>
    <n v="5354.5455000000002"/>
    <x v="7"/>
    <x v="34"/>
    <x v="2517"/>
    <x v="0"/>
  </r>
  <r>
    <n v="2518"/>
    <s v="Southern California's Backroad Eateries"/>
    <s v="I am traveling the backroads of Southern California, to discover the best out-of-the-way eateries the area has to offer"/>
    <x v="10"/>
    <x v="117"/>
    <x v="2"/>
    <s v="US"/>
    <s v="USD"/>
    <n v="1415899228"/>
    <n v="1413303628"/>
    <b v="0"/>
    <n v="0"/>
    <b v="0"/>
    <s v="food/restaurants"/>
    <n v="0"/>
    <x v="7"/>
    <x v="34"/>
    <x v="2518"/>
    <x v="3"/>
  </r>
  <r>
    <n v="2519"/>
    <s v="Kelli's Kitchen"/>
    <s v="Better than your mom's, better than Cracker Barrel, only at Kelli's Kitchen (all from scratch)."/>
    <x v="60"/>
    <x v="654"/>
    <x v="2"/>
    <s v="US"/>
    <s v="USD"/>
    <n v="1405741404"/>
    <n v="1403149404"/>
    <b v="0"/>
    <n v="4"/>
    <b v="0"/>
    <s v="food/restaurants"/>
    <n v="1625"/>
    <x v="7"/>
    <x v="34"/>
    <x v="2519"/>
    <x v="3"/>
  </r>
  <r>
    <n v="2520"/>
    <s v="The Aurora Outpost Restaurant/NightClub"/>
    <s v="Aurora restaurant/night club, a Star Wars/Star Trek Science fiction community gathering place and club in the Tulsa/Oklahoma city area."/>
    <x v="57"/>
    <x v="117"/>
    <x v="2"/>
    <s v="US"/>
    <s v="USD"/>
    <n v="1476559260"/>
    <n v="1472567085"/>
    <b v="0"/>
    <n v="0"/>
    <b v="0"/>
    <s v="food/restaurants"/>
    <n v="0"/>
    <x v="7"/>
    <x v="34"/>
    <x v="252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x v="78"/>
    <x v="1729"/>
    <x v="0"/>
    <s v="US"/>
    <s v="USD"/>
    <n v="1444778021"/>
    <n v="1442963621"/>
    <b v="0"/>
    <n v="132"/>
    <b v="1"/>
    <s v="music/classical music"/>
    <n v="10368.174199999999"/>
    <x v="4"/>
    <x v="35"/>
    <x v="2521"/>
    <x v="0"/>
  </r>
  <r>
    <n v="2522"/>
    <s v="FALLING MAN @ Center for Contemporary Opera"/>
    <s v="Based on Don DeLilloâ€™s powerful post-9/11 novel, Falling Man captures the first moments of the terrorist attacks that changed the world"/>
    <x v="10"/>
    <x v="97"/>
    <x v="0"/>
    <s v="US"/>
    <s v="USD"/>
    <n v="1461336720"/>
    <n v="1459431960"/>
    <b v="0"/>
    <n v="27"/>
    <b v="1"/>
    <s v="music/classical music"/>
    <n v="18518.518499999998"/>
    <x v="4"/>
    <x v="35"/>
    <x v="2522"/>
    <x v="2"/>
  </r>
  <r>
    <n v="2523"/>
    <s v="Pater Noster Project"/>
    <s v="PATER NOSTER (2003) by Thomas Oboe Lee, scored for baritone solo and string quartet.  Hauntingly beautiful, yet never performed."/>
    <x v="42"/>
    <x v="1730"/>
    <x v="0"/>
    <s v="US"/>
    <s v="USD"/>
    <n v="1416270292"/>
    <n v="1413674692"/>
    <b v="0"/>
    <n v="26"/>
    <b v="1"/>
    <s v="music/classical music"/>
    <n v="5415.3846000000003"/>
    <x v="4"/>
    <x v="35"/>
    <x v="2523"/>
    <x v="3"/>
  </r>
  <r>
    <n v="2524"/>
    <s v="Les Bostonades' First CD"/>
    <s v="We're bringing some of our favorite music from the past 10 years to disc for the first time ever."/>
    <x v="51"/>
    <x v="1731"/>
    <x v="0"/>
    <s v="US"/>
    <s v="USD"/>
    <n v="1419136200"/>
    <n v="1416338557"/>
    <b v="0"/>
    <n v="43"/>
    <b v="1"/>
    <s v="music/classical music"/>
    <n v="17720.930199999999"/>
    <x v="4"/>
    <x v="35"/>
    <x v="2524"/>
    <x v="3"/>
  </r>
  <r>
    <n v="2525"/>
    <s v="Jenny &amp; Rossâ”‚To Sing in Germany"/>
    <s v="Husband and wife operatic team specializing in German opera. Fundraising for an audition tour of Germany."/>
    <x v="6"/>
    <x v="1732"/>
    <x v="0"/>
    <s v="US"/>
    <s v="USD"/>
    <n v="1340914571"/>
    <n v="1338322571"/>
    <b v="0"/>
    <n v="80"/>
    <b v="1"/>
    <s v="music/classical music"/>
    <n v="10032.5"/>
    <x v="4"/>
    <x v="35"/>
    <x v="2525"/>
    <x v="5"/>
  </r>
  <r>
    <n v="2526"/>
    <s v="10 Years and Counting...a new album by Valor Brass!"/>
    <s v="New music and arrangements, amazing sound, brass chamber music at the highest level!  Be a part of our community!"/>
    <x v="23"/>
    <x v="1733"/>
    <x v="0"/>
    <s v="US"/>
    <s v="USD"/>
    <n v="1418014740"/>
    <n v="1415585474"/>
    <b v="0"/>
    <n v="33"/>
    <b v="1"/>
    <s v="music/classical music"/>
    <n v="13690.909100000001"/>
    <x v="4"/>
    <x v="35"/>
    <x v="2526"/>
    <x v="3"/>
  </r>
  <r>
    <n v="2527"/>
    <s v="Britten in Song: A Centennial Celebration"/>
    <s v="Five Programs of Benjamin Britten's vocal works featuring over 20 extraordinary vocalists and pianists."/>
    <x v="23"/>
    <x v="1734"/>
    <x v="0"/>
    <s v="US"/>
    <s v="USD"/>
    <n v="1382068740"/>
    <n v="1380477691"/>
    <b v="0"/>
    <n v="71"/>
    <b v="1"/>
    <s v="music/classical music"/>
    <n v="5753.5210999999999"/>
    <x v="4"/>
    <x v="35"/>
    <x v="2527"/>
    <x v="4"/>
  </r>
  <r>
    <n v="2528"/>
    <s v="Three Voices"/>
    <s v="I've been offered a contract with HatHut to record Feldman's 'Three Voices', which would be my first solo disc. I need your help!"/>
    <x v="23"/>
    <x v="1735"/>
    <x v="0"/>
    <s v="GB"/>
    <s v="GBP"/>
    <n v="1440068400"/>
    <n v="1438459303"/>
    <b v="0"/>
    <n v="81"/>
    <b v="1"/>
    <s v="music/classical music"/>
    <n v="5296.2839999999997"/>
    <x v="4"/>
    <x v="35"/>
    <x v="2528"/>
    <x v="0"/>
  </r>
  <r>
    <n v="2529"/>
    <s v="UrbanArias is DC's Contemporary Opera Company"/>
    <s v="Opera. Short. New."/>
    <x v="12"/>
    <x v="1736"/>
    <x v="0"/>
    <s v="US"/>
    <s v="USD"/>
    <n v="1332636975"/>
    <n v="1328752575"/>
    <b v="0"/>
    <n v="76"/>
    <b v="1"/>
    <s v="music/classical music"/>
    <n v="8232.8947000000007"/>
    <x v="4"/>
    <x v="35"/>
    <x v="2529"/>
    <x v="5"/>
  </r>
  <r>
    <n v="2530"/>
    <s v="OK Mozart Festival premiere by The Tulsa Youth Symphony"/>
    <s v="With your help the Tulsa Youth Symphony will have its premiere appearance at the opening of the OK Mozart Festival, June 6th"/>
    <x v="115"/>
    <x v="1737"/>
    <x v="0"/>
    <s v="US"/>
    <s v="USD"/>
    <n v="1429505400"/>
    <n v="1426711505"/>
    <b v="0"/>
    <n v="48"/>
    <b v="1"/>
    <s v="music/classical music"/>
    <n v="13541.6667"/>
    <x v="4"/>
    <x v="35"/>
    <x v="2530"/>
    <x v="0"/>
  </r>
  <r>
    <n v="2531"/>
    <s v="Modern Chamber Music"/>
    <s v="The first CD of chamber music composed by John Leupold to be released on PARMA records. The album features solo, duets, and a quartet."/>
    <x v="37"/>
    <x v="1733"/>
    <x v="0"/>
    <s v="US"/>
    <s v="USD"/>
    <n v="1439611140"/>
    <n v="1437668354"/>
    <b v="0"/>
    <n v="61"/>
    <b v="1"/>
    <s v="music/classical music"/>
    <n v="7406.5573999999997"/>
    <x v="4"/>
    <x v="35"/>
    <x v="2531"/>
    <x v="0"/>
  </r>
  <r>
    <n v="2532"/>
    <s v="The Pacific Guitar Ensemble's Debut Recording!"/>
    <s v="Please help us record our first album, which will contain an exciting collection of works, old and new, for large guitar ensemble!"/>
    <x v="23"/>
    <x v="1738"/>
    <x v="0"/>
    <s v="US"/>
    <s v="USD"/>
    <n v="1345148566"/>
    <n v="1342556566"/>
    <b v="0"/>
    <n v="60"/>
    <b v="1"/>
    <s v="music/classical music"/>
    <n v="8408.3333000000002"/>
    <x v="4"/>
    <x v="35"/>
    <x v="2532"/>
    <x v="5"/>
  </r>
  <r>
    <n v="2533"/>
    <s v="HOLOGRAPHIC - 2013 Concert and Commission Campaign"/>
    <s v="HOLOGRAPHIC is raising money for our 2013 live, four-concert new music project and to commission composer Jonathan Sokol!"/>
    <x v="51"/>
    <x v="1739"/>
    <x v="0"/>
    <s v="US"/>
    <s v="USD"/>
    <n v="1362160868"/>
    <n v="1359568911"/>
    <b v="0"/>
    <n v="136"/>
    <b v="1"/>
    <s v="music/classical music"/>
    <n v="6102.9412000000002"/>
    <x v="4"/>
    <x v="35"/>
    <x v="2533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x v="13"/>
    <x v="1740"/>
    <x v="0"/>
    <s v="US"/>
    <s v="USD"/>
    <n v="1262325600"/>
    <n v="1257871712"/>
    <b v="0"/>
    <n v="14"/>
    <b v="1"/>
    <s v="music/classical music"/>
    <n v="15000"/>
    <x v="4"/>
    <x v="35"/>
    <x v="2534"/>
    <x v="8"/>
  </r>
  <r>
    <n v="2535"/>
    <s v="Mark Hayes Requiem Recording"/>
    <s v="Mark Hayes: Requiem Recording"/>
    <x v="22"/>
    <x v="1741"/>
    <x v="0"/>
    <s v="US"/>
    <s v="USD"/>
    <n v="1417463945"/>
    <n v="1414781945"/>
    <b v="0"/>
    <n v="78"/>
    <b v="1"/>
    <s v="music/classical music"/>
    <n v="26608.974399999999"/>
    <x v="4"/>
    <x v="35"/>
    <x v="2535"/>
    <x v="3"/>
  </r>
  <r>
    <n v="2536"/>
    <s v="Become the subject of my next composition!"/>
    <s v="I create my solo piano Vignettes by encrypting someone's name in the melody. Next up is the fourth Vignette, and I need a subject!"/>
    <x v="251"/>
    <x v="792"/>
    <x v="0"/>
    <s v="US"/>
    <s v="USD"/>
    <n v="1375151566"/>
    <n v="1373337166"/>
    <b v="0"/>
    <n v="4"/>
    <b v="1"/>
    <s v="music/classical music"/>
    <n v="725"/>
    <x v="4"/>
    <x v="35"/>
    <x v="2536"/>
    <x v="4"/>
  </r>
  <r>
    <n v="2537"/>
    <s v="The Philadelphia Opera Collective presents Susannah"/>
    <s v="When an innocent girl is seen bathing by local church elders, she becomes the target of travelling, revivalist preacher Olin Blitch."/>
    <x v="28"/>
    <x v="1742"/>
    <x v="0"/>
    <s v="US"/>
    <s v="USD"/>
    <n v="1312212855"/>
    <n v="1307028855"/>
    <b v="0"/>
    <n v="11"/>
    <b v="1"/>
    <s v="music/classical music"/>
    <n v="10000"/>
    <x v="4"/>
    <x v="35"/>
    <x v="2537"/>
    <x v="6"/>
  </r>
  <r>
    <n v="2538"/>
    <s v="Me, Myself and Albinoni"/>
    <s v="I will record 2 of Tomaso Albinoni's concertos for 2 oboes playing both parts myself."/>
    <x v="102"/>
    <x v="1743"/>
    <x v="0"/>
    <s v="US"/>
    <s v="USD"/>
    <n v="1361681940"/>
    <n v="1359029661"/>
    <b v="0"/>
    <n v="185"/>
    <b v="1"/>
    <s v="music/classical music"/>
    <n v="10996.3081"/>
    <x v="4"/>
    <x v="35"/>
    <x v="2538"/>
    <x v="4"/>
  </r>
  <r>
    <n v="2539"/>
    <s v="The Flying Gambas"/>
    <s v="Help ABS Academy musicians get their cellos, gambas, &amp; contrabasses to San Francisco by supporting their instruments' travel."/>
    <x v="3"/>
    <x v="1744"/>
    <x v="0"/>
    <s v="US"/>
    <s v="USD"/>
    <n v="1422913152"/>
    <n v="1417729152"/>
    <b v="0"/>
    <n v="59"/>
    <b v="1"/>
    <s v="music/classical music"/>
    <n v="16991.525399999999"/>
    <x v="4"/>
    <x v="35"/>
    <x v="2539"/>
    <x v="3"/>
  </r>
  <r>
    <n v="2540"/>
    <s v="Vladimir in Butterfly Country"/>
    <s v="â€œVladimir in Butterfly Countryâ€ is a chamber opera by composer Ann Callaway and Jaime Robles, which will premiere October 30, 2011."/>
    <x v="30"/>
    <x v="1745"/>
    <x v="0"/>
    <s v="US"/>
    <s v="USD"/>
    <n v="1319904721"/>
    <n v="1314720721"/>
    <b v="0"/>
    <n v="27"/>
    <b v="1"/>
    <s v="music/classical music"/>
    <n v="9574.0740999999998"/>
    <x v="4"/>
    <x v="35"/>
    <x v="2540"/>
    <x v="6"/>
  </r>
  <r>
    <n v="2541"/>
    <s v="Completion of Unique Recording of British and Finnish Music"/>
    <s v="A debut CD of romantic Fantasies by young composers Bridge, Ireland, Sibelius and a premiere recording of Bergman Trio Op. 2 from 1939"/>
    <x v="8"/>
    <x v="1746"/>
    <x v="0"/>
    <s v="GB"/>
    <s v="GBP"/>
    <n v="1380192418"/>
    <n v="1375008418"/>
    <b v="0"/>
    <n v="63"/>
    <b v="1"/>
    <s v="music/classical music"/>
    <n v="5946.0316999999995"/>
    <x v="4"/>
    <x v="35"/>
    <x v="2541"/>
    <x v="4"/>
  </r>
  <r>
    <n v="2542"/>
    <s v="Classical Music by Marquita"/>
    <s v="Marquita Renee Ntim records her first Classical Album, complete with her playing the viola, cello and singing opera."/>
    <x v="176"/>
    <x v="1747"/>
    <x v="0"/>
    <s v="US"/>
    <s v="USD"/>
    <n v="1380599940"/>
    <n v="1377252857"/>
    <b v="0"/>
    <n v="13"/>
    <b v="1"/>
    <s v="music/classical music"/>
    <n v="5576.9231"/>
    <x v="4"/>
    <x v="35"/>
    <x v="2542"/>
    <x v="4"/>
  </r>
  <r>
    <n v="2543"/>
    <s v="AM 1610 :: The Station &gt;&gt; Live Studio Project &gt; Phase 1"/>
    <s v="The Station in Hamtramck is supplementing our studio to accommodate live in-studio performances and recordings.   You can help. "/>
    <x v="49"/>
    <x v="1748"/>
    <x v="0"/>
    <s v="US"/>
    <s v="USD"/>
    <n v="1293937200"/>
    <n v="1291257298"/>
    <b v="0"/>
    <n v="13"/>
    <b v="1"/>
    <s v="music/classical music"/>
    <n v="3007.6923000000002"/>
    <x v="4"/>
    <x v="35"/>
    <x v="2543"/>
    <x v="7"/>
  </r>
  <r>
    <n v="2544"/>
    <s v="Singing City Children's Choir"/>
    <s v="Bringing choral music and performance opportunities to under-served youth in West Philadelphia"/>
    <x v="10"/>
    <x v="1749"/>
    <x v="0"/>
    <s v="US"/>
    <s v="USD"/>
    <n v="1341750569"/>
    <n v="1339158569"/>
    <b v="0"/>
    <n v="57"/>
    <b v="1"/>
    <s v="music/classical music"/>
    <n v="8843.8595999999998"/>
    <x v="4"/>
    <x v="35"/>
    <x v="2544"/>
    <x v="5"/>
  </r>
  <r>
    <n v="2545"/>
    <s v="Larchmere String Quartet Debut Album: Music by Stephan Krehl"/>
    <s v="We're recording our debut album: a CD of the string quartet and clarinet quintet by Stephan Krehl for the Naxos label"/>
    <x v="13"/>
    <x v="1750"/>
    <x v="0"/>
    <s v="US"/>
    <s v="USD"/>
    <n v="1424997000"/>
    <n v="1421983138"/>
    <b v="0"/>
    <n v="61"/>
    <b v="1"/>
    <s v="music/classical music"/>
    <n v="6403.2786999999998"/>
    <x v="4"/>
    <x v="35"/>
    <x v="2545"/>
    <x v="0"/>
  </r>
  <r>
    <n v="2546"/>
    <s v="Cor Cantiamo's First Commercially Released Recording"/>
    <s v="We want to release an album of choral music by acclaimed Finnish composer Jaakko MÃ¤ntyjÃ¤rvi in 2014"/>
    <x v="8"/>
    <x v="1751"/>
    <x v="0"/>
    <s v="US"/>
    <s v="USD"/>
    <n v="1380949200"/>
    <n v="1378586179"/>
    <b v="0"/>
    <n v="65"/>
    <b v="1"/>
    <s v="music/classical music"/>
    <n v="6015.3846000000003"/>
    <x v="4"/>
    <x v="35"/>
    <x v="2546"/>
    <x v="4"/>
  </r>
  <r>
    <n v="2547"/>
    <s v="Classical Guitar Music of Hawaii"/>
    <s v="A compilation of Guitar Music by composers Darin Au, Jeff Peterson, Byron Yasui, Bailey Matsuda, Ian O'Sullivan, and Michael Foumai."/>
    <x v="62"/>
    <x v="1752"/>
    <x v="0"/>
    <s v="US"/>
    <s v="USD"/>
    <n v="1333560803"/>
    <n v="1330972403"/>
    <b v="0"/>
    <n v="134"/>
    <b v="1"/>
    <s v="music/classical music"/>
    <n v="4919.4030000000002"/>
    <x v="4"/>
    <x v="35"/>
    <x v="2547"/>
    <x v="5"/>
  </r>
  <r>
    <n v="2548"/>
    <s v="IYSO Orchestra Academy &amp; Symphonic Concert 2016"/>
    <s v="This is the embryo of the change for future ecosystem of musical art  in Indonesia. Please support us to realize our program on Oct 9!"/>
    <x v="12"/>
    <x v="1753"/>
    <x v="0"/>
    <s v="FR"/>
    <s v="EUR"/>
    <n v="1475209620"/>
    <n v="1473087637"/>
    <b v="0"/>
    <n v="37"/>
    <b v="1"/>
    <s v="music/classical music"/>
    <n v="16516.216199999999"/>
    <x v="4"/>
    <x v="35"/>
    <x v="2548"/>
    <x v="2"/>
  </r>
  <r>
    <n v="2549"/>
    <s v="The Miller's Wife, a new opera"/>
    <s v="A new opera in English by Mike Christie to be premiÃ¨red at the Arcola Theatre, London UK from 14th-17th August 2013."/>
    <x v="351"/>
    <x v="1516"/>
    <x v="0"/>
    <s v="GB"/>
    <s v="GBP"/>
    <n v="1370019600"/>
    <n v="1366999870"/>
    <b v="0"/>
    <n v="37"/>
    <b v="1"/>
    <s v="music/classical music"/>
    <n v="4362.1621999999998"/>
    <x v="4"/>
    <x v="35"/>
    <x v="2549"/>
    <x v="4"/>
  </r>
  <r>
    <n v="2550"/>
    <s v="RESTLESS: Ashley Bathgate and Karl Larson Record Ken Thomson"/>
    <s v="Ashley Bathgate and Karl Larson are raising funds to make the premiere recording of Ken Thomson's brilliant, dramatic new chamber works"/>
    <x v="115"/>
    <x v="1754"/>
    <x v="0"/>
    <s v="US"/>
    <s v="USD"/>
    <n v="1444276740"/>
    <n v="1439392406"/>
    <b v="0"/>
    <n v="150"/>
    <b v="1"/>
    <s v="music/classical music"/>
    <n v="4370"/>
    <x v="4"/>
    <x v="35"/>
    <x v="2550"/>
    <x v="0"/>
  </r>
  <r>
    <n v="2551"/>
    <s v="Mozart Requiem with Bach Cantata 106 &amp; Brahms NÃ¤nie"/>
    <s v="KCS seeks your support to off-set the cost of assembling a professional 25 piece orchestra for two choral performances."/>
    <x v="352"/>
    <x v="1755"/>
    <x v="0"/>
    <s v="US"/>
    <s v="USD"/>
    <n v="1332362880"/>
    <n v="1329890585"/>
    <b v="0"/>
    <n v="56"/>
    <b v="1"/>
    <s v="music/classical music"/>
    <n v="6741.9642999999996"/>
    <x v="4"/>
    <x v="35"/>
    <x v="2551"/>
    <x v="5"/>
  </r>
  <r>
    <n v="2552"/>
    <s v="DAVID, The Oratorio"/>
    <s v="World Premiere of a new oratorio with chorus, soloists, and orchestra, based on the Old Testament king and prophet, DAVID"/>
    <x v="9"/>
    <x v="1756"/>
    <x v="0"/>
    <s v="US"/>
    <s v="USD"/>
    <n v="1488741981"/>
    <n v="1486149981"/>
    <b v="0"/>
    <n v="18"/>
    <b v="1"/>
    <s v="music/classical music"/>
    <n v="17750"/>
    <x v="4"/>
    <x v="35"/>
    <x v="2552"/>
    <x v="1"/>
  </r>
  <r>
    <n v="2553"/>
    <s v="Help Fund Tara's Album of Rare 18-19th Century Italian Songs"/>
    <s v="Help me be one of the first to record these beautiful songs and arrangements by 18-19th century masters of the classical guitar."/>
    <x v="15"/>
    <x v="1757"/>
    <x v="0"/>
    <s v="US"/>
    <s v="USD"/>
    <n v="1348202807"/>
    <n v="1343018807"/>
    <b v="0"/>
    <n v="60"/>
    <b v="1"/>
    <s v="music/classical music"/>
    <n v="3888.3332999999998"/>
    <x v="4"/>
    <x v="35"/>
    <x v="2553"/>
    <x v="5"/>
  </r>
  <r>
    <n v="2554"/>
    <s v="Patagonia Winds: Wind Quintet Commission Project"/>
    <s v="Join forces with the Patagonia Winds to commission a new wind quintet to premiere at the 2015 National Flute Association Convention!"/>
    <x v="9"/>
    <x v="1758"/>
    <x v="0"/>
    <s v="US"/>
    <s v="USD"/>
    <n v="1433131140"/>
    <n v="1430445163"/>
    <b v="0"/>
    <n v="67"/>
    <b v="1"/>
    <s v="music/classical music"/>
    <n v="5498.5074999999997"/>
    <x v="4"/>
    <x v="35"/>
    <x v="2554"/>
    <x v="0"/>
  </r>
  <r>
    <n v="2555"/>
    <s v="Send Brandon Rumsey to Brevard Music Center"/>
    <s v="At Brevard Music Center, a foremost summer music study program, I will compose a new work for large chamber ensemble for performance."/>
    <x v="13"/>
    <x v="1759"/>
    <x v="0"/>
    <s v="US"/>
    <s v="USD"/>
    <n v="1338219793"/>
    <n v="1335541393"/>
    <b v="0"/>
    <n v="35"/>
    <b v="1"/>
    <s v="music/classical music"/>
    <n v="6134.2857000000004"/>
    <x v="4"/>
    <x v="35"/>
    <x v="2555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x v="353"/>
    <x v="1760"/>
    <x v="0"/>
    <s v="US"/>
    <s v="USD"/>
    <n v="1356392857"/>
    <n v="1352504857"/>
    <b v="0"/>
    <n v="34"/>
    <b v="1"/>
    <s v="music/classical music"/>
    <n v="2311.7647000000002"/>
    <x v="4"/>
    <x v="35"/>
    <x v="2556"/>
    <x v="5"/>
  </r>
  <r>
    <n v="2557"/>
    <s v="European Tour"/>
    <s v="Raising money for our concert tour of Switzerland and Germany in June/July 2014"/>
    <x v="42"/>
    <x v="1761"/>
    <x v="0"/>
    <s v="GB"/>
    <s v="GBP"/>
    <n v="1400176386"/>
    <n v="1397584386"/>
    <b v="0"/>
    <n v="36"/>
    <b v="1"/>
    <s v="music/classical music"/>
    <n v="2961.1111000000001"/>
    <x v="4"/>
    <x v="35"/>
    <x v="2557"/>
    <x v="3"/>
  </r>
  <r>
    <n v="2558"/>
    <s v="Hopkins Sinfonia 2015 Season"/>
    <s v="The Hopkins Sinfonia is looking for your support to run our 2015 Season made up of five concerts."/>
    <x v="21"/>
    <x v="1762"/>
    <x v="0"/>
    <s v="AU"/>
    <s v="AUD"/>
    <n v="1430488740"/>
    <n v="1427747906"/>
    <b v="0"/>
    <n v="18"/>
    <b v="1"/>
    <s v="music/classical music"/>
    <n v="7561.1111000000001"/>
    <x v="4"/>
    <x v="35"/>
    <x v="2558"/>
    <x v="0"/>
  </r>
  <r>
    <n v="2559"/>
    <s v="India Meets String Quartet"/>
    <s v="A concert of new music by four composers who have lived in India and been inspired by its music, with the Momenta String Quartet"/>
    <x v="134"/>
    <x v="1763"/>
    <x v="0"/>
    <s v="US"/>
    <s v="USD"/>
    <n v="1321385820"/>
    <n v="1318539484"/>
    <b v="0"/>
    <n v="25"/>
    <b v="1"/>
    <s v="music/classical music"/>
    <n v="3560"/>
    <x v="4"/>
    <x v="35"/>
    <x v="2559"/>
    <x v="6"/>
  </r>
  <r>
    <n v="2560"/>
    <s v="Courting Rites of Cranes CD recording"/>
    <s v="New CD of favourite chamber music by Welsh composer Michael Parkin featuring debut recordings by outstanding young musicians."/>
    <x v="9"/>
    <x v="1764"/>
    <x v="0"/>
    <s v="GB"/>
    <s v="GBP"/>
    <n v="1425682174"/>
    <n v="1423090174"/>
    <b v="0"/>
    <n v="21"/>
    <b v="1"/>
    <s v="music/classical music"/>
    <n v="14300"/>
    <x v="4"/>
    <x v="35"/>
    <x v="2560"/>
    <x v="0"/>
  </r>
  <r>
    <n v="2561"/>
    <s v="Project Bearnaise Trucks (Canceled)"/>
    <s v="Ever had chicken fingers smothered in bearnaise sauce, resting on a bed of your favorite rice? We need these meals on wheels."/>
    <x v="57"/>
    <x v="117"/>
    <x v="1"/>
    <s v="CA"/>
    <s v="CAD"/>
    <n v="1444740089"/>
    <n v="1442148089"/>
    <b v="0"/>
    <n v="0"/>
    <b v="0"/>
    <s v="food/food trucks"/>
    <n v="0"/>
    <x v="7"/>
    <x v="19"/>
    <x v="2561"/>
    <x v="0"/>
  </r>
  <r>
    <n v="2562"/>
    <s v="Jamaican food truck in Munich in the making! (Canceled)"/>
    <s v="Hail up - Wah gwaan ?_x000a_We are creating a foodtruck that will serve typical, traditional Jamaican jerk chicken/pork and more!"/>
    <x v="3"/>
    <x v="735"/>
    <x v="1"/>
    <s v="DE"/>
    <s v="EUR"/>
    <n v="1476189339"/>
    <n v="1471005339"/>
    <b v="0"/>
    <n v="3"/>
    <b v="0"/>
    <s v="food/food trucks"/>
    <n v="2500"/>
    <x v="7"/>
    <x v="19"/>
    <x v="2562"/>
    <x v="2"/>
  </r>
  <r>
    <n v="2563"/>
    <s v="Phoenix Pearl Boba Tea Truck (Canceled)"/>
    <s v="Michigan based bubble tea and specialty ice cream food truck"/>
    <x v="22"/>
    <x v="117"/>
    <x v="1"/>
    <s v="US"/>
    <s v="USD"/>
    <n v="1438226451"/>
    <n v="1433042451"/>
    <b v="0"/>
    <n v="0"/>
    <b v="0"/>
    <s v="food/food trucks"/>
    <n v="0"/>
    <x v="7"/>
    <x v="19"/>
    <x v="2563"/>
    <x v="0"/>
  </r>
  <r>
    <n v="2564"/>
    <s v="Seaside Eddy's - Wheels on the Ground! (Canceled)"/>
    <s v="We want to bring the wonderful flavors of the Jersey Shore, my home, to my new home in Winnipeg, the center of Canada."/>
    <x v="79"/>
    <x v="117"/>
    <x v="1"/>
    <s v="CA"/>
    <s v="CAD"/>
    <n v="1406854699"/>
    <n v="1404262699"/>
    <b v="0"/>
    <n v="0"/>
    <b v="0"/>
    <s v="food/food trucks"/>
    <n v="0"/>
    <x v="7"/>
    <x v="19"/>
    <x v="2564"/>
    <x v="3"/>
  </r>
  <r>
    <n v="2565"/>
    <s v="The Sketchy Pelican (Canceled)"/>
    <s v="The Sketchy Pelican. Is my vision to bring raw, honest, soulful, creative, thoght provoking cuisine to food truck form"/>
    <x v="3"/>
    <x v="173"/>
    <x v="1"/>
    <s v="US"/>
    <s v="USD"/>
    <n v="1462827000"/>
    <n v="1457710589"/>
    <b v="0"/>
    <n v="1"/>
    <b v="0"/>
    <s v="food/food trucks"/>
    <n v="10000"/>
    <x v="7"/>
    <x v="19"/>
    <x v="2565"/>
    <x v="2"/>
  </r>
  <r>
    <n v="2566"/>
    <s v="Mamma B's Pizza Get's Rolling (Canceled)"/>
    <s v="You can skip the hotdog cart and enjoy fresh, hot, delicious, handmade pizza when Mamma B's takes her show on the road!"/>
    <x v="19"/>
    <x v="117"/>
    <x v="1"/>
    <s v="US"/>
    <s v="USD"/>
    <n v="1408663948"/>
    <n v="1406071948"/>
    <b v="0"/>
    <n v="0"/>
    <b v="0"/>
    <s v="food/food trucks"/>
    <n v="0"/>
    <x v="7"/>
    <x v="19"/>
    <x v="2566"/>
    <x v="3"/>
  </r>
  <r>
    <n v="2567"/>
    <s v="Burgers and Babes Food Truck (Canceled)"/>
    <s v="You're leaving a Bar/Nightclub what else would you want more than to have a Juicy Burger and to see Beautiful Girls making it."/>
    <x v="101"/>
    <x v="678"/>
    <x v="1"/>
    <s v="US"/>
    <s v="USD"/>
    <n v="1429823138"/>
    <n v="1427231138"/>
    <b v="0"/>
    <n v="2"/>
    <b v="0"/>
    <s v="food/food trucks"/>
    <n v="6000"/>
    <x v="7"/>
    <x v="19"/>
    <x v="2567"/>
    <x v="0"/>
  </r>
  <r>
    <n v="2568"/>
    <s v="Barney's, deliciously New York - Vintage 1972 Chevy P10"/>
    <s v="Barney's is seriously delicious New York food. Cooking everything from scratch on our American food truck. London here we come..."/>
    <x v="3"/>
    <x v="155"/>
    <x v="1"/>
    <s v="GB"/>
    <s v="GBP"/>
    <n v="1472745594"/>
    <n v="1470153594"/>
    <b v="0"/>
    <n v="1"/>
    <b v="0"/>
    <s v="food/food trucks"/>
    <n v="5000"/>
    <x v="7"/>
    <x v="19"/>
    <x v="2568"/>
    <x v="2"/>
  </r>
  <r>
    <n v="2569"/>
    <s v="Rochester Needs a Dessert Food Truck (Canceled)"/>
    <s v="With your help, I would be able to get a truck and start the process of getting it ready for the 2016 season."/>
    <x v="115"/>
    <x v="1011"/>
    <x v="1"/>
    <s v="US"/>
    <s v="USD"/>
    <n v="1442457112"/>
    <n v="1439865112"/>
    <b v="0"/>
    <n v="2"/>
    <b v="0"/>
    <s v="food/food trucks"/>
    <n v="7250"/>
    <x v="7"/>
    <x v="19"/>
    <x v="2569"/>
    <x v="0"/>
  </r>
  <r>
    <n v="2570"/>
    <s v="Mathias Pizzeria - A Mobile Wood Fired Pizza Oven (Canceled)"/>
    <s v="A family run mobile wood fired pizza oven serving up unique artisan pizzas created by award winning Chef Brandon Mathias!"/>
    <x v="39"/>
    <x v="1765"/>
    <x v="1"/>
    <s v="US"/>
    <s v="USD"/>
    <n v="1486590035"/>
    <n v="1483998035"/>
    <b v="0"/>
    <n v="2"/>
    <b v="0"/>
    <s v="food/food trucks"/>
    <n v="2950"/>
    <x v="7"/>
    <x v="19"/>
    <x v="2570"/>
    <x v="1"/>
  </r>
  <r>
    <n v="2571"/>
    <s v="Coco Bowls (Canceled)"/>
    <s v="Perth locals who dream of opening a health food van, and serving treats that not only taste amazing but also benefit your body."/>
    <x v="57"/>
    <x v="156"/>
    <x v="1"/>
    <s v="AU"/>
    <s v="AUD"/>
    <n v="1463645521"/>
    <n v="1458461521"/>
    <b v="0"/>
    <n v="4"/>
    <b v="0"/>
    <s v="food/food trucks"/>
    <n v="6250"/>
    <x v="7"/>
    <x v="19"/>
    <x v="2571"/>
    <x v="2"/>
  </r>
  <r>
    <n v="2572"/>
    <s v="A Dream of Naughty Nachos (Canceled)"/>
    <s v="Mesquite smoked brisket nachos, food truck style, with homemade salsa to make your taste buds dance."/>
    <x v="11"/>
    <x v="117"/>
    <x v="1"/>
    <s v="US"/>
    <s v="USD"/>
    <n v="1428893517"/>
    <n v="1426301517"/>
    <b v="0"/>
    <n v="0"/>
    <b v="0"/>
    <s v="food/food trucks"/>
    <n v="0"/>
    <x v="7"/>
    <x v="19"/>
    <x v="2572"/>
    <x v="0"/>
  </r>
  <r>
    <n v="2573"/>
    <s v="Southern Flair Pork-Ka-Bobs (Canceled)"/>
    <s v="I have perfected my porkkabob recipe.I'm ready to start my own business!I need funds for the bbq pit and trailer and start up supplies."/>
    <x v="6"/>
    <x v="117"/>
    <x v="1"/>
    <s v="US"/>
    <s v="USD"/>
    <n v="1408803149"/>
    <n v="1404915149"/>
    <b v="0"/>
    <n v="0"/>
    <b v="0"/>
    <s v="food/food trucks"/>
    <n v="0"/>
    <x v="7"/>
    <x v="19"/>
    <x v="2573"/>
    <x v="3"/>
  </r>
  <r>
    <n v="2574"/>
    <s v="Da Pickney Dem Jamaican Jerk (Canceled)"/>
    <s v="The Best Jamaican Jerk outside of Kingston! The name means &quot;for the children&quot;, my children, the reasons why I cook and why I live!"/>
    <x v="3"/>
    <x v="117"/>
    <x v="1"/>
    <s v="US"/>
    <s v="USD"/>
    <n v="1463600945"/>
    <n v="1461786545"/>
    <b v="0"/>
    <n v="0"/>
    <b v="0"/>
    <s v="food/food trucks"/>
    <n v="0"/>
    <x v="7"/>
    <x v="19"/>
    <x v="2574"/>
    <x v="2"/>
  </r>
  <r>
    <n v="2575"/>
    <s v="Vdub dogs (Canceled)"/>
    <s v="Hello everyone, Iv'e decided to put my love for old Volkswagen buses and my love for cooking together! Support vdub dogs hot dog bus!"/>
    <x v="94"/>
    <x v="117"/>
    <x v="1"/>
    <s v="US"/>
    <s v="USD"/>
    <n v="1421030194"/>
    <n v="1418438194"/>
    <b v="0"/>
    <n v="0"/>
    <b v="0"/>
    <s v="food/food trucks"/>
    <n v="0"/>
    <x v="7"/>
    <x v="19"/>
    <x v="2575"/>
    <x v="3"/>
  </r>
  <r>
    <n v="2576"/>
    <s v="2 Go Fast Food (Canceled)"/>
    <s v="A New Twist with an American and Philippine fast food Mobile Trailer."/>
    <x v="3"/>
    <x v="117"/>
    <x v="1"/>
    <s v="US"/>
    <s v="USD"/>
    <n v="1428707647"/>
    <n v="1424823247"/>
    <b v="0"/>
    <n v="0"/>
    <b v="0"/>
    <s v="food/food trucks"/>
    <n v="0"/>
    <x v="7"/>
    <x v="19"/>
    <x v="2576"/>
    <x v="0"/>
  </r>
  <r>
    <n v="2577"/>
    <s v="Fruity Cakes (Canceled)"/>
    <s v="This is not your average cake, it's fruit with yogurt fruit dip icing and fruit toppings! Great for events, parties, weddings and more!"/>
    <x v="36"/>
    <x v="117"/>
    <x v="1"/>
    <s v="US"/>
    <s v="USD"/>
    <n v="1407181297"/>
    <n v="1405021297"/>
    <b v="0"/>
    <n v="0"/>
    <b v="0"/>
    <s v="food/food trucks"/>
    <n v="0"/>
    <x v="7"/>
    <x v="19"/>
    <x v="257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x v="12"/>
    <x v="117"/>
    <x v="1"/>
    <s v="US"/>
    <s v="USD"/>
    <n v="1444410000"/>
    <n v="1440203579"/>
    <b v="0"/>
    <n v="0"/>
    <b v="0"/>
    <s v="food/food trucks"/>
    <n v="0"/>
    <x v="7"/>
    <x v="19"/>
    <x v="2578"/>
    <x v="0"/>
  </r>
  <r>
    <n v="2579"/>
    <s v="Liz's Bakery &amp; Barista on the Go.. (Canceled)"/>
    <s v="For those who know me, I love to bake &amp; I'm pretty good at it. My dream is to own a food truck that is a bakery &amp; Coffee shop."/>
    <x v="61"/>
    <x v="1766"/>
    <x v="1"/>
    <s v="US"/>
    <s v="USD"/>
    <n v="1410810903"/>
    <n v="1405626903"/>
    <b v="0"/>
    <n v="12"/>
    <b v="0"/>
    <s v="food/food trucks"/>
    <n v="2308.3332999999998"/>
    <x v="7"/>
    <x v="19"/>
    <x v="2579"/>
    <x v="3"/>
  </r>
  <r>
    <n v="2580"/>
    <s v="Build Phatboyz Food Truck (Canceled)"/>
    <s v="Planning to build this truck into a full rolling fold out cook shack,providing clean cold drinking water to all festival goers"/>
    <x v="0"/>
    <x v="152"/>
    <x v="1"/>
    <s v="US"/>
    <s v="USD"/>
    <n v="1431745200"/>
    <n v="1429170603"/>
    <b v="0"/>
    <n v="2"/>
    <b v="0"/>
    <s v="food/food trucks"/>
    <n v="2550"/>
    <x v="7"/>
    <x v="19"/>
    <x v="2580"/>
    <x v="0"/>
  </r>
  <r>
    <n v="2581"/>
    <s v="A Flying Sausage Food Truck"/>
    <s v="Creating a Food Truck to bring gourmet sausage sliders to Jacksonville, FL for breakfast, lunch, and special events."/>
    <x v="10"/>
    <x v="798"/>
    <x v="2"/>
    <s v="US"/>
    <s v="USD"/>
    <n v="1447689898"/>
    <n v="1445094298"/>
    <b v="0"/>
    <n v="11"/>
    <b v="0"/>
    <s v="food/food trucks"/>
    <n v="4818.1818000000003"/>
    <x v="7"/>
    <x v="19"/>
    <x v="2581"/>
    <x v="0"/>
  </r>
  <r>
    <n v="2582"/>
    <s v="Drunken Wings"/>
    <s v="The place where chicken meets liquor for the first time!"/>
    <x v="161"/>
    <x v="116"/>
    <x v="2"/>
    <s v="US"/>
    <s v="USD"/>
    <n v="1477784634"/>
    <n v="1475192634"/>
    <b v="0"/>
    <n v="1"/>
    <b v="0"/>
    <s v="food/food trucks"/>
    <n v="100"/>
    <x v="7"/>
    <x v="19"/>
    <x v="2582"/>
    <x v="2"/>
  </r>
  <r>
    <n v="2583"/>
    <s v="Crazy Daisy Food Truck"/>
    <s v="Crazy Daisy will become the newest member of the food truck distributors in Kansas City, Missouri."/>
    <x v="28"/>
    <x v="139"/>
    <x v="2"/>
    <s v="US"/>
    <s v="USD"/>
    <n v="1426526880"/>
    <n v="1421346480"/>
    <b v="0"/>
    <n v="5"/>
    <b v="0"/>
    <s v="food/food trucks"/>
    <n v="100"/>
    <x v="7"/>
    <x v="19"/>
    <x v="2583"/>
    <x v="0"/>
  </r>
  <r>
    <n v="2584"/>
    <s v="Culinary Arts Food Truck Style"/>
    <s v="Bringing quality food to the masses using local premium ingredients, but at a food truck price!"/>
    <x v="3"/>
    <x v="117"/>
    <x v="2"/>
    <s v="US"/>
    <s v="USD"/>
    <n v="1434341369"/>
    <n v="1431749369"/>
    <b v="0"/>
    <n v="0"/>
    <b v="0"/>
    <s v="food/food trucks"/>
    <n v="0"/>
    <x v="7"/>
    <x v="19"/>
    <x v="2584"/>
    <x v="0"/>
  </r>
  <r>
    <n v="2585"/>
    <s v="Evie's Eats and Natural Treats Food Truck"/>
    <s v="Evie's Eats uses local ingredients to create sweet treats, healthy snacks and on the go meals, all with the family budget in mind!"/>
    <x v="11"/>
    <x v="155"/>
    <x v="2"/>
    <s v="US"/>
    <s v="USD"/>
    <n v="1404601632"/>
    <n v="1402009632"/>
    <b v="0"/>
    <n v="1"/>
    <b v="0"/>
    <s v="food/food trucks"/>
    <n v="5000"/>
    <x v="7"/>
    <x v="19"/>
    <x v="2585"/>
    <x v="3"/>
  </r>
  <r>
    <n v="2586"/>
    <s v="Inspire Healthy Eating"/>
    <s v="I would like to bring fresh salad and food to the streets of London at a reasonable price."/>
    <x v="9"/>
    <x v="139"/>
    <x v="2"/>
    <s v="GB"/>
    <s v="GBP"/>
    <n v="1451030136"/>
    <n v="1448438136"/>
    <b v="0"/>
    <n v="1"/>
    <b v="0"/>
    <s v="food/food trucks"/>
    <n v="500"/>
    <x v="7"/>
    <x v="19"/>
    <x v="2586"/>
    <x v="0"/>
  </r>
  <r>
    <n v="2587"/>
    <s v="Yummy Hugs-The Original Co-op, Pop-up Food Truck"/>
    <s v="Providing creative, healthy signature dishes for active, conscientious lifestylers through a community of culinary artists."/>
    <x v="63"/>
    <x v="1272"/>
    <x v="2"/>
    <s v="US"/>
    <s v="USD"/>
    <n v="1451491953"/>
    <n v="1448899953"/>
    <b v="0"/>
    <n v="6"/>
    <b v="0"/>
    <s v="food/food trucks"/>
    <n v="20283.333299999998"/>
    <x v="7"/>
    <x v="19"/>
    <x v="2587"/>
    <x v="0"/>
  </r>
  <r>
    <n v="2588"/>
    <s v="Stacey's $5 Dollar Hollar Food Truck Home of the Freak"/>
    <s v="We are a Asian fusion inspired American Fare Food Truck Home of the Freak Sandwich So that means Come And Get Your Freak On! eat big."/>
    <x v="12"/>
    <x v="694"/>
    <x v="2"/>
    <s v="US"/>
    <s v="USD"/>
    <n v="1427807640"/>
    <n v="1423325626"/>
    <b v="0"/>
    <n v="8"/>
    <b v="0"/>
    <s v="food/food trucks"/>
    <n v="2912.5"/>
    <x v="7"/>
    <x v="19"/>
    <x v="2588"/>
    <x v="0"/>
  </r>
  <r>
    <n v="2589"/>
    <s v="TapiÃ³ca - Brazilian Street Food Truck"/>
    <s v="A Brazilian-inspired food truck in one of the busiest spots in Copenhagen, delicious pancakes made by the healthy tapiÃ³ca flour"/>
    <x v="63"/>
    <x v="139"/>
    <x v="2"/>
    <s v="DK"/>
    <s v="DKK"/>
    <n v="1458733927"/>
    <n v="1456145527"/>
    <b v="0"/>
    <n v="1"/>
    <b v="0"/>
    <s v="food/food trucks"/>
    <n v="500"/>
    <x v="7"/>
    <x v="19"/>
    <x v="2589"/>
    <x v="2"/>
  </r>
  <r>
    <n v="2590"/>
    <s v="Magic Kick Coffee - coffee that makes your day"/>
    <s v="First in Perth self-contained eco-friendly coffee car based on Ford Fiesta. In the end of the projrct I need your help to make it real!"/>
    <x v="9"/>
    <x v="117"/>
    <x v="2"/>
    <s v="AU"/>
    <s v="AUD"/>
    <n v="1453817297"/>
    <n v="1453212497"/>
    <b v="0"/>
    <n v="0"/>
    <b v="0"/>
    <s v="food/food trucks"/>
    <n v="0"/>
    <x v="7"/>
    <x v="19"/>
    <x v="2590"/>
    <x v="2"/>
  </r>
  <r>
    <n v="2591"/>
    <s v="patent pending"/>
    <s v="Hi everyone I am a 26 year old single mom trying to start her own food business! I need to first afford the patent to reveal more!"/>
    <x v="15"/>
    <x v="375"/>
    <x v="2"/>
    <s v="US"/>
    <s v="USD"/>
    <n v="1457901924"/>
    <n v="1452721524"/>
    <b v="0"/>
    <n v="2"/>
    <b v="0"/>
    <s v="food/food trucks"/>
    <n v="1300"/>
    <x v="7"/>
    <x v="19"/>
    <x v="2591"/>
    <x v="2"/>
  </r>
  <r>
    <n v="2592"/>
    <s v="El Carte 303"/>
    <s v="El Carte is revolutionizing the food truck industry. Meet the new food trike. #oneandonly  we going to spread the awesomeness all over!"/>
    <x v="11"/>
    <x v="155"/>
    <x v="2"/>
    <s v="US"/>
    <s v="USD"/>
    <n v="1412536421"/>
    <n v="1409944421"/>
    <b v="0"/>
    <n v="1"/>
    <b v="0"/>
    <s v="food/food trucks"/>
    <n v="5000"/>
    <x v="7"/>
    <x v="19"/>
    <x v="2592"/>
    <x v="3"/>
  </r>
  <r>
    <n v="2593"/>
    <s v="L.J. Silvers' Ice Cream and Taco Van"/>
    <s v="What could be better than satisfying your hunger with ice cream or a taco (or both) from a 1970's mural van blastin disco music!"/>
    <x v="3"/>
    <x v="117"/>
    <x v="2"/>
    <s v="US"/>
    <s v="USD"/>
    <n v="1429993026"/>
    <n v="1427401026"/>
    <b v="0"/>
    <n v="0"/>
    <b v="0"/>
    <s v="food/food trucks"/>
    <n v="0"/>
    <x v="7"/>
    <x v="19"/>
    <x v="2593"/>
    <x v="0"/>
  </r>
  <r>
    <n v="2594"/>
    <s v="The Shirley Delicious Treats Food Truck Project"/>
    <s v="New, small home business, looking to take some Granny's old recipes along with some of my own creations to the streets!"/>
    <x v="58"/>
    <x v="116"/>
    <x v="2"/>
    <s v="US"/>
    <s v="USD"/>
    <n v="1407453228"/>
    <n v="1404861228"/>
    <b v="0"/>
    <n v="1"/>
    <b v="0"/>
    <s v="food/food trucks"/>
    <n v="100"/>
    <x v="7"/>
    <x v="19"/>
    <x v="2594"/>
    <x v="3"/>
  </r>
  <r>
    <n v="2595"/>
    <s v="Food Truck for Little Fox Bakery"/>
    <s v="Looking to put the best baked goods in Bowling Green on wheels"/>
    <x v="36"/>
    <x v="1767"/>
    <x v="2"/>
    <s v="US"/>
    <s v="USD"/>
    <n v="1487915500"/>
    <n v="1485323500"/>
    <b v="0"/>
    <n v="19"/>
    <b v="0"/>
    <s v="food/food trucks"/>
    <n v="9605.2631999999994"/>
    <x v="7"/>
    <x v="19"/>
    <x v="2595"/>
    <x v="1"/>
  </r>
  <r>
    <n v="2596"/>
    <s v="The Chef Express Food Truck"/>
    <s v="I'm bringing passion, talent, and most importantly some amazing gourmet food to the streets of Lethbridge and southern Alberta."/>
    <x v="19"/>
    <x v="1768"/>
    <x v="2"/>
    <s v="CA"/>
    <s v="CAD"/>
    <n v="1407427009"/>
    <n v="1404835009"/>
    <b v="0"/>
    <n v="27"/>
    <b v="0"/>
    <s v="food/food trucks"/>
    <n v="30577.7778"/>
    <x v="7"/>
    <x v="19"/>
    <x v="2596"/>
    <x v="3"/>
  </r>
  <r>
    <n v="2597"/>
    <s v="Cafe Nomad back on the road! Coffee van's poorly."/>
    <s v="We have a great little coffee business but the van is currently limping! We don't have the capital to replace it. Please help us!"/>
    <x v="15"/>
    <x v="1079"/>
    <x v="2"/>
    <s v="GB"/>
    <s v="GBP"/>
    <n v="1466323917"/>
    <n v="1463731917"/>
    <b v="0"/>
    <n v="7"/>
    <b v="0"/>
    <s v="food/food trucks"/>
    <n v="1214.2856999999999"/>
    <x v="7"/>
    <x v="19"/>
    <x v="2597"/>
    <x v="2"/>
  </r>
  <r>
    <n v="2598"/>
    <s v="Rovin' Okie's Fried Pies gourmet southern fried pies."/>
    <s v="I'm ready to make Tulsa happy and aware that love and kindness go hand in hand with good food!"/>
    <x v="9"/>
    <x v="1769"/>
    <x v="2"/>
    <s v="US"/>
    <s v="USD"/>
    <n v="1443039001"/>
    <n v="1440447001"/>
    <b v="0"/>
    <n v="14"/>
    <b v="0"/>
    <s v="food/food trucks"/>
    <n v="8357.1429000000007"/>
    <x v="7"/>
    <x v="19"/>
    <x v="2598"/>
    <x v="0"/>
  </r>
  <r>
    <n v="2599"/>
    <s v="Empty Ramekins Catering Group"/>
    <s v="The Empty Ramekins Catering Group is looking for your help to start up in Miami Florida!!!!"/>
    <x v="354"/>
    <x v="456"/>
    <x v="2"/>
    <s v="US"/>
    <s v="USD"/>
    <n v="1407089147"/>
    <n v="1403201147"/>
    <b v="0"/>
    <n v="5"/>
    <b v="0"/>
    <s v="food/food trucks"/>
    <n v="1800"/>
    <x v="7"/>
    <x v="19"/>
    <x v="2599"/>
    <x v="3"/>
  </r>
  <r>
    <n v="2600"/>
    <s v="Help Buttz Return From the Ashes"/>
    <s v="On Sunday November 8, 2015 our food truck burned to the ground. Please help us get rebuilt."/>
    <x v="63"/>
    <x v="1505"/>
    <x v="2"/>
    <s v="US"/>
    <s v="USD"/>
    <n v="1458938200"/>
    <n v="1453757800"/>
    <b v="0"/>
    <n v="30"/>
    <b v="0"/>
    <s v="food/food trucks"/>
    <n v="11553.3333"/>
    <x v="7"/>
    <x v="19"/>
    <x v="2600"/>
    <x v="2"/>
  </r>
  <r>
    <n v="2601"/>
    <s v="Launch a TARDIS into SPACE!"/>
    <s v="I'll be launching a small model TARDIS into (near) SPACE and filming the ascension and descension as a mini-documentary for YouTube."/>
    <x v="2"/>
    <x v="1770"/>
    <x v="0"/>
    <s v="US"/>
    <s v="USD"/>
    <n v="1347508740"/>
    <n v="1346276349"/>
    <b v="1"/>
    <n v="151"/>
    <b v="1"/>
    <s v="technology/space exploration"/>
    <n v="2190.0662000000002"/>
    <x v="2"/>
    <x v="36"/>
    <x v="2601"/>
    <x v="5"/>
  </r>
  <r>
    <n v="2602"/>
    <s v="Historic Robotic Spacecraft Poster Series"/>
    <s v="Three screen-printed posters celebrating the most popular and most notable interplanetary robotic space missions."/>
    <x v="14"/>
    <x v="1771"/>
    <x v="0"/>
    <s v="US"/>
    <s v="USD"/>
    <n v="1415827200"/>
    <n v="1412358968"/>
    <b v="1"/>
    <n v="489"/>
    <b v="1"/>
    <s v="technology/space exploration"/>
    <n v="8002.2494999999999"/>
    <x v="2"/>
    <x v="36"/>
    <x v="2602"/>
    <x v="3"/>
  </r>
  <r>
    <n v="2603"/>
    <s v="Manned Mock Mars Mission"/>
    <s v="I will be building a mock space station and simulate living on Mars for two weeks."/>
    <x v="257"/>
    <x v="702"/>
    <x v="0"/>
    <s v="US"/>
    <s v="USD"/>
    <n v="1387835654"/>
    <n v="1386626054"/>
    <b v="1"/>
    <n v="50"/>
    <b v="1"/>
    <s v="technology/space exploration"/>
    <n v="3552"/>
    <x v="2"/>
    <x v="36"/>
    <x v="2603"/>
    <x v="4"/>
  </r>
  <r>
    <n v="2604"/>
    <s v="Hermes Spacecraft"/>
    <s v="We're building a full size rocket motor for our Hermes Spacecraft.  Help us Kickstart the next generation of space travel!"/>
    <x v="22"/>
    <x v="1772"/>
    <x v="0"/>
    <s v="US"/>
    <s v="USD"/>
    <n v="1335662023"/>
    <n v="1333070023"/>
    <b v="1"/>
    <n v="321"/>
    <b v="1"/>
    <s v="technology/space exploration"/>
    <n v="6493.3333000000002"/>
    <x v="2"/>
    <x v="36"/>
    <x v="2604"/>
    <x v="5"/>
  </r>
  <r>
    <n v="2605"/>
    <s v="The most mysterious star in the Galaxy"/>
    <s v="Help astronomers get the data they need to unravel one of the biggest mysteries of all time, KIC 8462852 --- Whereâ€™s the Flux?"/>
    <x v="57"/>
    <x v="1773"/>
    <x v="0"/>
    <s v="US"/>
    <s v="USD"/>
    <n v="1466168390"/>
    <n v="1463576390"/>
    <b v="1"/>
    <n v="1762"/>
    <b v="1"/>
    <s v="technology/space exploration"/>
    <n v="6096.5703999999996"/>
    <x v="2"/>
    <x v="36"/>
    <x v="2605"/>
    <x v="2"/>
  </r>
  <r>
    <n v="2606"/>
    <s v="2000 Student Projects to the Edge of Space"/>
    <s v="PongSat 2 !!!!!_x000a__x000a_On September 27, 2014 we are going to send 2000 student projects to the edge of space."/>
    <x v="34"/>
    <x v="1774"/>
    <x v="0"/>
    <s v="US"/>
    <s v="USD"/>
    <n v="1398791182"/>
    <n v="1396026382"/>
    <b v="1"/>
    <n v="385"/>
    <b v="1"/>
    <s v="technology/space exploration"/>
    <n v="3144.4155999999998"/>
    <x v="2"/>
    <x v="36"/>
    <x v="2606"/>
    <x v="3"/>
  </r>
  <r>
    <n v="2607"/>
    <s v="Historic Robotic Spacecraft Poster Series Two"/>
    <s v="Chop Shopâ€™s second series of posters celebrating the most popular and most notable robotic space exploration missions."/>
    <x v="6"/>
    <x v="1775"/>
    <x v="0"/>
    <s v="US"/>
    <s v="USD"/>
    <n v="1439344800"/>
    <n v="1435611572"/>
    <b v="1"/>
    <n v="398"/>
    <b v="1"/>
    <s v="technology/space exploration"/>
    <n v="8194.9748999999993"/>
    <x v="2"/>
    <x v="36"/>
    <x v="2607"/>
    <x v="0"/>
  </r>
  <r>
    <n v="2608"/>
    <s v="Giant Leaps in Space Poster Series"/>
    <s v="Giant Leaps featuring the historic missions of human spaceflight is the third in our series of space exploration prints"/>
    <x v="6"/>
    <x v="1776"/>
    <x v="0"/>
    <s v="US"/>
    <s v="USD"/>
    <n v="1489536000"/>
    <n v="1485976468"/>
    <b v="1"/>
    <n v="304"/>
    <b v="1"/>
    <s v="technology/space exploration"/>
    <n v="5892.7632000000003"/>
    <x v="2"/>
    <x v="36"/>
    <x v="2608"/>
    <x v="1"/>
  </r>
  <r>
    <n v="2609"/>
    <s v="ArduSat - Your Arduino Experiment in Space"/>
    <s v="We love Arduino and we love space exploration. So we decided to combine them and let people run their own space experiments!"/>
    <x v="19"/>
    <x v="1777"/>
    <x v="0"/>
    <s v="US"/>
    <s v="USD"/>
    <n v="1342330951"/>
    <n v="1339738951"/>
    <b v="1"/>
    <n v="676"/>
    <b v="1"/>
    <s v="technology/space exploration"/>
    <n v="15729.347599999999"/>
    <x v="2"/>
    <x v="36"/>
    <x v="2609"/>
    <x v="5"/>
  </r>
  <r>
    <n v="2610"/>
    <s v="Restore the Pluto Discovery Telescope"/>
    <s v="Preserve the telescope that Clyde Tombaugh used to discover Pluto for generations to come!"/>
    <x v="355"/>
    <x v="1778"/>
    <x v="0"/>
    <s v="US"/>
    <s v="USD"/>
    <n v="1471849140"/>
    <n v="1468444125"/>
    <b v="1"/>
    <n v="577"/>
    <b v="1"/>
    <s v="technology/space exploration"/>
    <n v="5575.8509999999997"/>
    <x v="2"/>
    <x v="36"/>
    <x v="2610"/>
    <x v="2"/>
  </r>
  <r>
    <n v="2611"/>
    <s v="The Universe in a Sphere (Relaunch)"/>
    <s v="Laniakea is the name of the supercluster of galaxies we are part of.This tremendous structure of 380,000 Galaxies can now be yours! 39â‚¬"/>
    <x v="34"/>
    <x v="1779"/>
    <x v="0"/>
    <s v="DE"/>
    <s v="EUR"/>
    <n v="1483397940"/>
    <n v="1480493014"/>
    <b v="1"/>
    <n v="3663"/>
    <b v="1"/>
    <s v="technology/space exploration"/>
    <n v="8380.2893999999997"/>
    <x v="2"/>
    <x v="36"/>
    <x v="2611"/>
    <x v="2"/>
  </r>
  <r>
    <n v="2612"/>
    <s v="Starscraper: The Next Generation of Suborbital Rockets"/>
    <s v="What if we built a rocket that is better than a NASA or commercially available rocket? What if we did it with students?"/>
    <x v="3"/>
    <x v="1780"/>
    <x v="0"/>
    <s v="US"/>
    <s v="USD"/>
    <n v="1420773970"/>
    <n v="1418095570"/>
    <b v="1"/>
    <n v="294"/>
    <b v="1"/>
    <s v="technology/space exploration"/>
    <n v="5842.2210999999998"/>
    <x v="2"/>
    <x v="36"/>
    <x v="2612"/>
    <x v="3"/>
  </r>
  <r>
    <n v="2613"/>
    <s v="Earth 360"/>
    <s v="Re-inventing the way we look at our planet by sending 5 cameras to near space to create the first 360 panoramic view of the earth."/>
    <x v="51"/>
    <x v="1781"/>
    <x v="0"/>
    <s v="US"/>
    <s v="USD"/>
    <n v="1348256294"/>
    <n v="1345664294"/>
    <b v="1"/>
    <n v="28"/>
    <b v="1"/>
    <s v="technology/space exploration"/>
    <n v="27057.142899999999"/>
    <x v="2"/>
    <x v="36"/>
    <x v="2613"/>
    <x v="5"/>
  </r>
  <r>
    <n v="2614"/>
    <s v="Kansas City SSEP Mission 5 Rocket . . .3,2,1 . . Blast Off!"/>
    <s v="Middle-schoolers designed a microgravity experiment that's going to the ISS! Help us send them to the launch in Wallops Island, VA."/>
    <x v="124"/>
    <x v="1782"/>
    <x v="0"/>
    <s v="US"/>
    <s v="USD"/>
    <n v="1398834000"/>
    <n v="1396371612"/>
    <b v="1"/>
    <n v="100"/>
    <b v="1"/>
    <s v="technology/space exploration"/>
    <n v="10710"/>
    <x v="2"/>
    <x v="36"/>
    <x v="2614"/>
    <x v="3"/>
  </r>
  <r>
    <n v="2615"/>
    <s v="Action Man (GI Joe) Mission Mercury 10"/>
    <s v="Mission to launch a vintage Action Man and Space Capsule into space and film from his birthplace in UK to mark his 50th Anniversary."/>
    <x v="356"/>
    <x v="1783"/>
    <x v="0"/>
    <s v="GB"/>
    <s v="GBP"/>
    <n v="1462017600"/>
    <n v="1458820564"/>
    <b v="0"/>
    <n v="72"/>
    <b v="1"/>
    <s v="technology/space exploration"/>
    <n v="4718.0555999999997"/>
    <x v="2"/>
    <x v="36"/>
    <x v="2615"/>
    <x v="2"/>
  </r>
  <r>
    <n v="2616"/>
    <s v="James Webb Deployable Model"/>
    <s v="Production of variously-sized deployable models of NASA's James Webb Space Telescope to promote hands-on learning."/>
    <x v="31"/>
    <x v="1784"/>
    <x v="0"/>
    <s v="US"/>
    <s v="USD"/>
    <n v="1440546729"/>
    <n v="1437954729"/>
    <b v="1"/>
    <n v="238"/>
    <b v="1"/>
    <s v="technology/space exploration"/>
    <n v="12030.8824"/>
    <x v="2"/>
    <x v="36"/>
    <x v="2616"/>
    <x v="0"/>
  </r>
  <r>
    <n v="2617"/>
    <s v="Equatorial Sundial - Learn about planetary motion!"/>
    <s v="A simple way to learn and teach complex astronomical concepts. Awesome educational experiment, class demo or desktop display."/>
    <x v="2"/>
    <x v="1785"/>
    <x v="0"/>
    <s v="US"/>
    <s v="USD"/>
    <n v="1413838751"/>
    <n v="1411246751"/>
    <b v="1"/>
    <n v="159"/>
    <b v="1"/>
    <s v="technology/space exploration"/>
    <n v="2759.7483999999999"/>
    <x v="2"/>
    <x v="36"/>
    <x v="2617"/>
    <x v="3"/>
  </r>
  <r>
    <n v="2618"/>
    <s v="SPACE ART FEATURING ASTRONAUTS #WeBelieveInAstronauts"/>
    <s v="LTD ED COLLECTIBLE SPACE ART FEAT. ASTRONAUTS"/>
    <x v="36"/>
    <x v="1786"/>
    <x v="0"/>
    <s v="US"/>
    <s v="USD"/>
    <n v="1449000061"/>
    <n v="1443812461"/>
    <b v="1"/>
    <n v="77"/>
    <b v="1"/>
    <s v="technology/space exploration"/>
    <n v="20529.8701"/>
    <x v="2"/>
    <x v="36"/>
    <x v="2618"/>
    <x v="0"/>
  </r>
  <r>
    <n v="2619"/>
    <s v="Mars on Earth: An Art Residency"/>
    <s v="Help a fine art photographer continue her project about space exploration, Mars, and the scientists who are going to make it possible!"/>
    <x v="28"/>
    <x v="1787"/>
    <x v="0"/>
    <s v="US"/>
    <s v="USD"/>
    <n v="1445598000"/>
    <n v="1443302004"/>
    <b v="1"/>
    <n v="53"/>
    <b v="1"/>
    <s v="technology/space exploration"/>
    <n v="3554.7170000000001"/>
    <x v="2"/>
    <x v="36"/>
    <x v="2619"/>
    <x v="0"/>
  </r>
  <r>
    <n v="2620"/>
    <s v="#TeamMopra - Save the Mopra Telescope &amp; Map the Milky Way"/>
    <s v="Come and join us on a voyage of interstellar exploration as we chart the least known part of the Milky Way â€“ its Delta Quadrant."/>
    <x v="99"/>
    <x v="1788"/>
    <x v="0"/>
    <s v="AU"/>
    <s v="AUD"/>
    <n v="1444525200"/>
    <n v="1441339242"/>
    <b v="1"/>
    <n v="1251"/>
    <b v="1"/>
    <s v="technology/space exploration"/>
    <n v="7463.9488000000001"/>
    <x v="2"/>
    <x v="36"/>
    <x v="2620"/>
    <x v="0"/>
  </r>
  <r>
    <n v="2621"/>
    <s v="Vulcan I: Rocket Powered by 3D Printed Engine"/>
    <s v="Team of undergraduates racing to be the first student organization to successfully launch a rocket powered by a 3D-printed engine."/>
    <x v="36"/>
    <x v="1789"/>
    <x v="0"/>
    <s v="US"/>
    <s v="USD"/>
    <n v="1432230988"/>
    <n v="1429638988"/>
    <b v="1"/>
    <n v="465"/>
    <b v="1"/>
    <s v="technology/space exploration"/>
    <n v="4705.8064999999997"/>
    <x v="2"/>
    <x v="36"/>
    <x v="2621"/>
    <x v="0"/>
  </r>
  <r>
    <n v="2622"/>
    <s v="U-PHOS: Upgraded Pulsating Heatpipe Only for Space"/>
    <s v="University team from Pisa in collaboration with ESA, creating an innovative heat transfer device that will be tested into space."/>
    <x v="15"/>
    <x v="1790"/>
    <x v="0"/>
    <s v="IT"/>
    <s v="EUR"/>
    <n v="1483120216"/>
    <n v="1479232216"/>
    <b v="0"/>
    <n v="74"/>
    <b v="1"/>
    <s v="technology/space exploration"/>
    <n v="2659.1351"/>
    <x v="2"/>
    <x v="36"/>
    <x v="2622"/>
    <x v="2"/>
  </r>
  <r>
    <n v="2623"/>
    <s v="Antimatter Fuel Production"/>
    <s v="We have designed an antimatter thruster capable of reaching the nearest star.  A plan for antimatter fuel production is now needed."/>
    <x v="13"/>
    <x v="1791"/>
    <x v="0"/>
    <s v="US"/>
    <s v="USD"/>
    <n v="1480658966"/>
    <n v="1479449366"/>
    <b v="0"/>
    <n v="62"/>
    <b v="1"/>
    <s v="technology/space exploration"/>
    <n v="3677.4194000000002"/>
    <x v="2"/>
    <x v="36"/>
    <x v="2623"/>
    <x v="2"/>
  </r>
  <r>
    <n v="2624"/>
    <s v="Space Elevator Science - Climb to the Sky - A Tethered Tower"/>
    <s v="Itâ€™s Space Elevator research! Smart robots climbing 2 km straight up. The Ribbon is held aloft by large helium balloons."/>
    <x v="6"/>
    <x v="1792"/>
    <x v="0"/>
    <s v="US"/>
    <s v="USD"/>
    <n v="1347530822"/>
    <n v="1345716422"/>
    <b v="0"/>
    <n v="3468"/>
    <b v="1"/>
    <s v="technology/space exploration"/>
    <n v="3182.0545000000002"/>
    <x v="2"/>
    <x v="36"/>
    <x v="2624"/>
    <x v="5"/>
  </r>
  <r>
    <n v="2625"/>
    <s v="Caelum - Photos from stratosphere"/>
    <s v="We are two upper sixth-form students specialized in physics who wanna take some majestic pictures from stratosphere - about 35km high"/>
    <x v="325"/>
    <x v="1793"/>
    <x v="0"/>
    <s v="DE"/>
    <s v="EUR"/>
    <n v="1478723208"/>
    <n v="1476559608"/>
    <b v="0"/>
    <n v="52"/>
    <b v="1"/>
    <s v="technology/space exploration"/>
    <n v="2757.6923000000002"/>
    <x v="2"/>
    <x v="36"/>
    <x v="2625"/>
    <x v="2"/>
  </r>
  <r>
    <n v="2626"/>
    <s v="SAGANet STEM Mentoring Lab Accreditation"/>
    <s v="Support the accreditation of our online STEM Mentoring Program with the International Mentoring Association"/>
    <x v="30"/>
    <x v="1794"/>
    <x v="0"/>
    <s v="US"/>
    <s v="USD"/>
    <n v="1433343869"/>
    <n v="1430751869"/>
    <b v="0"/>
    <n v="50"/>
    <b v="1"/>
    <s v="technology/space exploration"/>
    <n v="5600"/>
    <x v="2"/>
    <x v="36"/>
    <x v="2626"/>
    <x v="0"/>
  </r>
  <r>
    <n v="2627"/>
    <s v="Students building a near-space balloon with live video"/>
    <s v="A group of high school students are building a near-space balloon, that will capture stunning HD video of the earth from near-space."/>
    <x v="325"/>
    <x v="1795"/>
    <x v="0"/>
    <s v="US"/>
    <s v="USD"/>
    <n v="1448571261"/>
    <n v="1445975661"/>
    <b v="0"/>
    <n v="45"/>
    <b v="1"/>
    <s v="technology/space exploration"/>
    <n v="2155.5556000000001"/>
    <x v="2"/>
    <x v="36"/>
    <x v="2627"/>
    <x v="0"/>
  </r>
  <r>
    <n v="2628"/>
    <s v="Pie In Space!"/>
    <s v="A high school freshman is sending pie into space and you can be a part of it.  GO SCIENCE!!!"/>
    <x v="357"/>
    <x v="1796"/>
    <x v="0"/>
    <s v="US"/>
    <s v="USD"/>
    <n v="1417389067"/>
    <n v="1415661067"/>
    <b v="0"/>
    <n v="21"/>
    <b v="1"/>
    <s v="technology/space exploration"/>
    <n v="4409.5237999999999"/>
    <x v="2"/>
    <x v="36"/>
    <x v="2628"/>
    <x v="3"/>
  </r>
  <r>
    <n v="2629"/>
    <s v="Project Dragonfly - Sail to the Stars"/>
    <s v="The first international contest to let students shape the future of interstellar travel."/>
    <x v="10"/>
    <x v="1797"/>
    <x v="0"/>
    <s v="GB"/>
    <s v="GBP"/>
    <n v="1431608122"/>
    <n v="1429016122"/>
    <b v="0"/>
    <n v="100"/>
    <b v="1"/>
    <s v="technology/space exploration"/>
    <n v="6387"/>
    <x v="2"/>
    <x v="36"/>
    <x v="2629"/>
    <x v="0"/>
  </r>
  <r>
    <n v="2630"/>
    <s v="Asteroid What! - Very Near Earth Asteroids"/>
    <s v="Free and easy to use information when asteroids pass closer than the Moon. Stretch - take photos of all of these asteroids"/>
    <x v="13"/>
    <x v="1798"/>
    <x v="0"/>
    <s v="AU"/>
    <s v="AUD"/>
    <n v="1467280800"/>
    <n v="1464921112"/>
    <b v="0"/>
    <n v="81"/>
    <b v="1"/>
    <s v="technology/space exploration"/>
    <n v="3898.7654000000002"/>
    <x v="2"/>
    <x v="36"/>
    <x v="2630"/>
    <x v="2"/>
  </r>
  <r>
    <n v="2631"/>
    <s v="Starship Congress 2015: Interstellar Hackathon"/>
    <s v="Starship Congress 2015 is a deep-space &amp; interstellar science summit staged by Icarus Interstellar."/>
    <x v="22"/>
    <x v="1799"/>
    <x v="0"/>
    <s v="US"/>
    <s v="USD"/>
    <n v="1440907427"/>
    <n v="1438488227"/>
    <b v="0"/>
    <n v="286"/>
    <b v="1"/>
    <s v="technology/space exploration"/>
    <n v="8018.549"/>
    <x v="2"/>
    <x v="36"/>
    <x v="2631"/>
    <x v="0"/>
  </r>
  <r>
    <n v="2632"/>
    <s v="University Rocket Science"/>
    <s v="Students from 3 universities are designing a dual stage rocket to test experimental rocket technology."/>
    <x v="358"/>
    <x v="1800"/>
    <x v="0"/>
    <s v="US"/>
    <s v="USD"/>
    <n v="1464485339"/>
    <n v="1462325339"/>
    <b v="0"/>
    <n v="42"/>
    <b v="1"/>
    <s v="technology/space exploration"/>
    <n v="3490.4762000000001"/>
    <x v="2"/>
    <x v="36"/>
    <x v="2632"/>
    <x v="2"/>
  </r>
  <r>
    <n v="2633"/>
    <s v="ISS-Above"/>
    <s v="A device that lights up whenever the International Space Station is nearby (that happens more often than you might expect)"/>
    <x v="10"/>
    <x v="1801"/>
    <x v="0"/>
    <s v="US"/>
    <s v="USD"/>
    <n v="1393542000"/>
    <n v="1390938332"/>
    <b v="0"/>
    <n v="199"/>
    <b v="1"/>
    <s v="technology/space exploration"/>
    <n v="8910.0503000000008"/>
    <x v="2"/>
    <x v="36"/>
    <x v="2633"/>
    <x v="3"/>
  </r>
  <r>
    <n v="2634"/>
    <s v="Project Stardust Part 2"/>
    <s v="After a unsuccessful recovery last time we are trying again to successfully launch and recover a weather balloon from space."/>
    <x v="359"/>
    <x v="1802"/>
    <x v="0"/>
    <s v="US"/>
    <s v="USD"/>
    <n v="1475163921"/>
    <n v="1472571921"/>
    <b v="0"/>
    <n v="25"/>
    <b v="1"/>
    <s v="technology/space exploration"/>
    <n v="3944"/>
    <x v="2"/>
    <x v="36"/>
    <x v="2634"/>
    <x v="2"/>
  </r>
  <r>
    <n v="2635"/>
    <s v="Help UTS Students reach the International Space Station!"/>
    <s v="Help UTS Ontario students raise money to get their experiments on the ISS. Promote space science in Canada! We can't do it without you!"/>
    <x v="236"/>
    <x v="1803"/>
    <x v="0"/>
    <s v="CA"/>
    <s v="CAD"/>
    <n v="1425937761"/>
    <n v="1422917361"/>
    <b v="0"/>
    <n v="84"/>
    <b v="1"/>
    <s v="technology/space exploration"/>
    <n v="13690.476199999999"/>
    <x v="2"/>
    <x v="36"/>
    <x v="2635"/>
    <x v="0"/>
  </r>
  <r>
    <n v="2636"/>
    <s v="Starduster II - Photographing Earth from Near-Space"/>
    <s v="Real-time high-altitude weather balloon tracking using amateur radios - capturing stunning near-space visuals - now with more science!"/>
    <x v="28"/>
    <x v="1804"/>
    <x v="0"/>
    <s v="US"/>
    <s v="USD"/>
    <n v="1476579600"/>
    <n v="1474641914"/>
    <b v="0"/>
    <n v="50"/>
    <b v="1"/>
    <s v="technology/space exploration"/>
    <n v="3746"/>
    <x v="2"/>
    <x v="36"/>
    <x v="2636"/>
    <x v="2"/>
  </r>
  <r>
    <n v="2637"/>
    <s v="SPEED OF LIGHT: Biggest Mystery of the Universe"/>
    <s v="Help us collect the data to solve the mystery of the century: Is light slowing down?"/>
    <x v="2"/>
    <x v="1805"/>
    <x v="0"/>
    <s v="US"/>
    <s v="USD"/>
    <n v="1476277875"/>
    <n v="1474895475"/>
    <b v="0"/>
    <n v="26"/>
    <b v="1"/>
    <s v="technology/space exploration"/>
    <n v="3196.1538"/>
    <x v="2"/>
    <x v="36"/>
    <x v="2637"/>
    <x v="2"/>
  </r>
  <r>
    <n v="2638"/>
    <s v="Pie In Space! (Round 2)"/>
    <s v="The second round of funding for the most amazing project ever where a high school freshman is sending pie into SPACE!!!"/>
    <x v="360"/>
    <x v="1806"/>
    <x v="0"/>
    <s v="US"/>
    <s v="USD"/>
    <n v="1421358895"/>
    <n v="1418766895"/>
    <b v="0"/>
    <n v="14"/>
    <b v="1"/>
    <s v="technology/space exploration"/>
    <n v="2521.4286000000002"/>
    <x v="2"/>
    <x v="36"/>
    <x v="2638"/>
    <x v="3"/>
  </r>
  <r>
    <n v="2639"/>
    <s v="Mission Space"/>
    <s v="Mission Space is run by me, a teenager who has a passion for space! I will fly a weather balloon to the edge of space with your help."/>
    <x v="43"/>
    <x v="1807"/>
    <x v="0"/>
    <s v="GB"/>
    <s v="GBP"/>
    <n v="1424378748"/>
    <n v="1421786748"/>
    <b v="0"/>
    <n v="49"/>
    <b v="1"/>
    <s v="technology/space exploration"/>
    <n v="1004.0816"/>
    <x v="2"/>
    <x v="36"/>
    <x v="2639"/>
    <x v="0"/>
  </r>
  <r>
    <n v="2640"/>
    <s v="Save the Astronomy Van"/>
    <s v="Hi,_x000a_My Name is David Frey and I Provide Free Public Astronomy programs in San Francisco, Mt. Tamalpias, Yosemite and Novato CA."/>
    <x v="9"/>
    <x v="1808"/>
    <x v="0"/>
    <s v="US"/>
    <s v="USD"/>
    <n v="1433735474"/>
    <n v="1428551474"/>
    <b v="0"/>
    <n v="69"/>
    <b v="1"/>
    <s v="technology/space exploration"/>
    <n v="4594.2029000000002"/>
    <x v="2"/>
    <x v="36"/>
    <x v="2640"/>
    <x v="0"/>
  </r>
  <r>
    <n v="2641"/>
    <s v="Build Flying Saucer Artificial Intelligent from sea shell"/>
    <s v="Building a Flying saucer that has Artificial Intelligent made from sea shell."/>
    <x v="15"/>
    <x v="493"/>
    <x v="2"/>
    <s v="US"/>
    <s v="USD"/>
    <n v="1410811740"/>
    <n v="1409341863"/>
    <b v="0"/>
    <n v="1"/>
    <b v="0"/>
    <s v="technology/space exploration"/>
    <n v="1500"/>
    <x v="2"/>
    <x v="36"/>
    <x v="2641"/>
    <x v="3"/>
  </r>
  <r>
    <n v="2642"/>
    <s v="Maschinenbau in ein neues Zeitalter"/>
    <s v="Innovatives MAschinenbau projekt mit verarbeitende Metalle vom Mars_x000a_Stehe mit Mars one einer hollÃ¤ndischen space company in cooperatio"/>
    <x v="69"/>
    <x v="117"/>
    <x v="2"/>
    <s v="DE"/>
    <s v="EUR"/>
    <n v="1468565820"/>
    <n v="1465970108"/>
    <b v="0"/>
    <n v="0"/>
    <b v="0"/>
    <s v="technology/space exploration"/>
    <n v="0"/>
    <x v="2"/>
    <x v="36"/>
    <x v="2642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x v="80"/>
    <x v="1809"/>
    <x v="1"/>
    <s v="US"/>
    <s v="USD"/>
    <n v="1482307140"/>
    <n v="1479218315"/>
    <b v="1"/>
    <n v="1501"/>
    <b v="0"/>
    <s v="technology/space exploration"/>
    <n v="22358.248500000002"/>
    <x v="2"/>
    <x v="36"/>
    <x v="2643"/>
    <x v="2"/>
  </r>
  <r>
    <n v="2644"/>
    <s v="Helios - Near Space Launch To Capture The 2017 Solar Eclipse (Canceled)"/>
    <s v="A historic manned launch into near space by 3 brave pilots to capture the 2017 total solar eclipse in virtual reality."/>
    <x v="57"/>
    <x v="1254"/>
    <x v="1"/>
    <s v="US"/>
    <s v="USD"/>
    <n v="1489172435"/>
    <n v="1486580435"/>
    <b v="1"/>
    <n v="52"/>
    <b v="0"/>
    <s v="technology/space exploration"/>
    <n v="3948.0769"/>
    <x v="2"/>
    <x v="36"/>
    <x v="2644"/>
    <x v="1"/>
  </r>
  <r>
    <n v="2645"/>
    <s v="Project ThunderStruck - Testing a New Spacecraft Concept"/>
    <s v="Phase one of a small winged reentry craft. This phase will be testing the supersonic stability of a small craft traveling at 1,800kph"/>
    <x v="22"/>
    <x v="1740"/>
    <x v="1"/>
    <s v="AU"/>
    <s v="AUD"/>
    <n v="1415481203"/>
    <n v="1412885603"/>
    <b v="1"/>
    <n v="23"/>
    <b v="0"/>
    <s v="technology/space exploration"/>
    <n v="9130.4348000000009"/>
    <x v="2"/>
    <x v="36"/>
    <x v="2645"/>
    <x v="3"/>
  </r>
  <r>
    <n v="2646"/>
    <s v="SpaceVR: Your Ticket to Space (Canceled)"/>
    <s v="We're a small group with a big mission: making it possible for everyone to explore space using the power of virtual reality."/>
    <x v="69"/>
    <x v="1810"/>
    <x v="1"/>
    <s v="US"/>
    <s v="USD"/>
    <n v="1441783869"/>
    <n v="1439191869"/>
    <b v="1"/>
    <n v="535"/>
    <b v="0"/>
    <s v="technology/space exploration"/>
    <n v="7866.6206000000002"/>
    <x v="2"/>
    <x v="36"/>
    <x v="2646"/>
    <x v="0"/>
  </r>
  <r>
    <n v="2647"/>
    <s v="18&quot;, 45.7cm Telescope. The universe is for everyone!"/>
    <s v="The telescope will serve as a path for the youth of Toronto to the skies, it will be 18&quot; easily portable meant for schools in the GTA."/>
    <x v="30"/>
    <x v="1275"/>
    <x v="1"/>
    <s v="CA"/>
    <s v="CAD"/>
    <n v="1439533019"/>
    <n v="1436941019"/>
    <b v="0"/>
    <n v="3"/>
    <b v="0"/>
    <s v="technology/space exploration"/>
    <n v="1200"/>
    <x v="2"/>
    <x v="36"/>
    <x v="2647"/>
    <x v="0"/>
  </r>
  <r>
    <n v="2648"/>
    <s v="Calvert HS Planetarium Restoration (Canceled)"/>
    <s v="Calvert Co 1977 planetarium acquired by Spaceflight America! Education science program star projector needs overhaul, upgrade, repairs!"/>
    <x v="14"/>
    <x v="437"/>
    <x v="1"/>
    <s v="US"/>
    <s v="USD"/>
    <n v="1457543360"/>
    <n v="1454951360"/>
    <b v="0"/>
    <n v="6"/>
    <b v="0"/>
    <s v="technology/space exploration"/>
    <n v="1766.6667"/>
    <x v="2"/>
    <x v="36"/>
    <x v="2648"/>
    <x v="2"/>
  </r>
  <r>
    <n v="2649"/>
    <s v="The Mission - Please Check Back Soon (Canceled)"/>
    <s v="They have launched a Kickstarter."/>
    <x v="152"/>
    <x v="1811"/>
    <x v="1"/>
    <s v="US"/>
    <s v="USD"/>
    <n v="1454370941"/>
    <n v="1449186941"/>
    <b v="0"/>
    <n v="3"/>
    <b v="0"/>
    <s v="technology/space exploration"/>
    <n v="4133.3333000000002"/>
    <x v="2"/>
    <x v="36"/>
    <x v="2649"/>
    <x v="0"/>
  </r>
  <r>
    <n v="2650"/>
    <s v="The Observer Project 2016 (Canceled)"/>
    <s v="A fully stabilized, mobile, research grade telescope/media platform, used to bring outreach astronomy to those who don't have access."/>
    <x v="127"/>
    <x v="1812"/>
    <x v="1"/>
    <s v="US"/>
    <s v="USD"/>
    <n v="1482332343"/>
    <n v="1479740343"/>
    <b v="0"/>
    <n v="5"/>
    <b v="0"/>
    <s v="technology/space exploration"/>
    <n v="7160"/>
    <x v="2"/>
    <x v="36"/>
    <x v="2650"/>
    <x v="2"/>
  </r>
  <r>
    <n v="2651"/>
    <s v="FireSat: Near Real-Time Global Wildfire/Oil Spill Detection"/>
    <s v="Conceived at NASA JPL, FireSat is a satellite-installed sensor constellation for the near real-time detection of global thermal events."/>
    <x v="361"/>
    <x v="1813"/>
    <x v="1"/>
    <s v="US"/>
    <s v="USD"/>
    <n v="1450380009"/>
    <n v="1447960809"/>
    <b v="0"/>
    <n v="17"/>
    <b v="0"/>
    <s v="technology/space exploration"/>
    <n v="30782.352900000002"/>
    <x v="2"/>
    <x v="36"/>
    <x v="2651"/>
    <x v="0"/>
  </r>
  <r>
    <n v="2652"/>
    <s v="Million Dollar Rocket - New Project (Canceled)"/>
    <s v="We're looking to set an Australian Amateur Rocketry record of 100 000 ft. You are invited on this 4500km per hour ride into history"/>
    <x v="57"/>
    <x v="1197"/>
    <x v="1"/>
    <s v="AU"/>
    <s v="AUD"/>
    <n v="1418183325"/>
    <n v="1415591325"/>
    <b v="0"/>
    <n v="11"/>
    <b v="0"/>
    <s v="technology/space exploration"/>
    <n v="8045.4544999999998"/>
    <x v="2"/>
    <x v="36"/>
    <x v="2652"/>
    <x v="3"/>
  </r>
  <r>
    <n v="2653"/>
    <s v="Dream Rocket Project (Canceled)"/>
    <s v="DREAM BIG. Explore the universe through STEAM education. (Science, Technology, Engineering, Art, Mathematics)"/>
    <x v="362"/>
    <x v="1814"/>
    <x v="1"/>
    <s v="US"/>
    <s v="USD"/>
    <n v="1402632000"/>
    <n v="1399909127"/>
    <b v="0"/>
    <n v="70"/>
    <b v="0"/>
    <s v="technology/space exploration"/>
    <n v="8394.2857000000004"/>
    <x v="2"/>
    <x v="36"/>
    <x v="2653"/>
    <x v="3"/>
  </r>
  <r>
    <n v="2654"/>
    <s v="Moon Rocket Projo - Finally know the TRUTH about E.T."/>
    <s v="I want to launch a rocket to the moon, I plan on having this lunar rocket carry a small payload of solar internet connected cameras"/>
    <x v="57"/>
    <x v="152"/>
    <x v="1"/>
    <s v="US"/>
    <s v="USD"/>
    <n v="1429622726"/>
    <n v="1424442326"/>
    <b v="0"/>
    <n v="6"/>
    <b v="0"/>
    <s v="technology/space exploration"/>
    <n v="850"/>
    <x v="2"/>
    <x v="36"/>
    <x v="2654"/>
    <x v="0"/>
  </r>
  <r>
    <n v="2655"/>
    <s v="Balloons (Canceled)"/>
    <s v="Thank you for your support!"/>
    <x v="36"/>
    <x v="1815"/>
    <x v="1"/>
    <s v="US"/>
    <s v="USD"/>
    <n v="1455048000"/>
    <n v="1452631647"/>
    <b v="0"/>
    <n v="43"/>
    <b v="0"/>
    <s v="technology/space exploration"/>
    <n v="7337.2093000000004"/>
    <x v="2"/>
    <x v="36"/>
    <x v="2655"/>
    <x v="2"/>
  </r>
  <r>
    <n v="2656"/>
    <s v="MoonWatcher: A 24/7 Live Video of the Moon for Everyone (Canceled)"/>
    <s v="MoonWatcher will be bringing the Moon closer to all of us."/>
    <x v="60"/>
    <x v="1816"/>
    <x v="1"/>
    <s v="US"/>
    <s v="USD"/>
    <n v="1489345200"/>
    <n v="1485966688"/>
    <b v="0"/>
    <n v="152"/>
    <b v="0"/>
    <s v="technology/space exploration"/>
    <n v="11286.1842"/>
    <x v="2"/>
    <x v="36"/>
    <x v="2656"/>
    <x v="1"/>
  </r>
  <r>
    <n v="2657"/>
    <s v="Propel Citizen Science to the Moon (Canceled)"/>
    <s v="Miles, a team of citizen scientists is reaching for the moon. We've bootstrapped our way to the top and now we need your help."/>
    <x v="11"/>
    <x v="1817"/>
    <x v="1"/>
    <s v="US"/>
    <s v="USD"/>
    <n v="1470187800"/>
    <n v="1467325053"/>
    <b v="0"/>
    <n v="59"/>
    <b v="0"/>
    <s v="technology/space exploration"/>
    <n v="9527.7626999999993"/>
    <x v="2"/>
    <x v="36"/>
    <x v="2657"/>
    <x v="2"/>
  </r>
  <r>
    <n v="2658"/>
    <s v="STEM MARS Lander experience: https://youtu.be/n6avxUAKee0"/>
    <s v="Funding will allow free participation for 20 schools, grades 4-12, (thousands of students) anywhere in the nation."/>
    <x v="316"/>
    <x v="1818"/>
    <x v="1"/>
    <s v="US"/>
    <s v="USD"/>
    <n v="1469913194"/>
    <n v="1467321194"/>
    <b v="0"/>
    <n v="4"/>
    <b v="0"/>
    <s v="technology/space exploration"/>
    <n v="2275"/>
    <x v="2"/>
    <x v="36"/>
    <x v="2658"/>
    <x v="2"/>
  </r>
  <r>
    <n v="2659"/>
    <s v="test (Canceled)"/>
    <s v="test"/>
    <x v="197"/>
    <x v="1819"/>
    <x v="1"/>
    <s v="US"/>
    <s v="USD"/>
    <n v="1429321210"/>
    <n v="1426729210"/>
    <b v="0"/>
    <n v="10"/>
    <b v="0"/>
    <s v="technology/space exploration"/>
    <n v="13330"/>
    <x v="2"/>
    <x v="36"/>
    <x v="2659"/>
    <x v="0"/>
  </r>
  <r>
    <n v="2660"/>
    <s v="Central Ohio Astronomical Society Mobile Classroom"/>
    <s v="COAS is an organization that does community outreach programs to encourage and educate children and adults on Astronomy related subject"/>
    <x v="22"/>
    <x v="1820"/>
    <x v="1"/>
    <s v="US"/>
    <s v="USD"/>
    <n v="1448388418"/>
    <n v="1443200818"/>
    <b v="0"/>
    <n v="5"/>
    <b v="0"/>
    <s v="technology/space exploration"/>
    <n v="380"/>
    <x v="2"/>
    <x v="36"/>
    <x v="2660"/>
    <x v="0"/>
  </r>
  <r>
    <n v="2661"/>
    <s v="Summer Camp - A creative space for makers and artists alike."/>
    <s v="Summer Camp is an old gas station that will have workshops, custom art framing, and carry vintage &amp; home goods."/>
    <x v="10"/>
    <x v="1821"/>
    <x v="0"/>
    <s v="US"/>
    <s v="USD"/>
    <n v="1382742010"/>
    <n v="1380150010"/>
    <b v="0"/>
    <n v="60"/>
    <b v="1"/>
    <s v="technology/makerspaces"/>
    <n v="8575"/>
    <x v="2"/>
    <x v="37"/>
    <x v="2661"/>
    <x v="4"/>
  </r>
  <r>
    <n v="2662"/>
    <s v="The Mini Maker, a kid focused makerspace"/>
    <s v="The Mini Maker is Lansing Michigan's new kid friendly makerspace. We're dedicated to help kids imagine, develop and build."/>
    <x v="22"/>
    <x v="1822"/>
    <x v="0"/>
    <s v="US"/>
    <s v="USD"/>
    <n v="1440179713"/>
    <n v="1437587713"/>
    <b v="0"/>
    <n v="80"/>
    <b v="1"/>
    <s v="technology/makerspaces"/>
    <n v="26700"/>
    <x v="2"/>
    <x v="37"/>
    <x v="2662"/>
    <x v="0"/>
  </r>
  <r>
    <n v="2663"/>
    <s v="A New Life for an Old School"/>
    <s v="The Ville. A local cooperative helping communities learn, share and grow in the spirit of health, wellness and sustainability."/>
    <x v="22"/>
    <x v="1823"/>
    <x v="0"/>
    <s v="CA"/>
    <s v="CAD"/>
    <n v="1441378800"/>
    <n v="1438873007"/>
    <b v="0"/>
    <n v="56"/>
    <b v="1"/>
    <s v="technology/makerspaces"/>
    <n v="37355.803599999999"/>
    <x v="2"/>
    <x v="37"/>
    <x v="2663"/>
    <x v="0"/>
  </r>
  <r>
    <n v="2664"/>
    <s v="HackSchool: Students, Technology, and Empowerment"/>
    <s v="We believe that the true purpose of education is to enable people to create real things that make the world better. Join us!"/>
    <x v="178"/>
    <x v="1824"/>
    <x v="0"/>
    <s v="US"/>
    <s v="USD"/>
    <n v="1449644340"/>
    <n v="1446683797"/>
    <b v="0"/>
    <n v="104"/>
    <b v="1"/>
    <s v="technology/makerspaces"/>
    <n v="17403.8462"/>
    <x v="2"/>
    <x v="37"/>
    <x v="2664"/>
    <x v="0"/>
  </r>
  <r>
    <n v="2665"/>
    <s v="Gilman Playground Builds a Tech Center"/>
    <s v="Giving the best tech access and tools to Bayview Hunters Point youth - developing the next generation of tech savvy youth who excel!"/>
    <x v="8"/>
    <x v="1825"/>
    <x v="0"/>
    <s v="US"/>
    <s v="USD"/>
    <n v="1430774974"/>
    <n v="1426886974"/>
    <b v="0"/>
    <n v="46"/>
    <b v="1"/>
    <s v="technology/makerspaces"/>
    <n v="9369.5651999999991"/>
    <x v="2"/>
    <x v="37"/>
    <x v="2665"/>
    <x v="0"/>
  </r>
  <r>
    <n v="2666"/>
    <s v="StartMart - NEW $40,000 Stretch Goal to Match $40,000 Grant"/>
    <s v="StartMart is a 35,000 sqft entrepreneurial hub and co-working space located on the 2nd floor of the Terminal Tower in Cleveland, Ohio."/>
    <x v="3"/>
    <x v="1826"/>
    <x v="0"/>
    <s v="US"/>
    <s v="USD"/>
    <n v="1443214800"/>
    <n v="1440008439"/>
    <b v="0"/>
    <n v="206"/>
    <b v="1"/>
    <s v="technology/makerspaces"/>
    <n v="7732.7718000000004"/>
    <x v="2"/>
    <x v="37"/>
    <x v="2666"/>
    <x v="0"/>
  </r>
  <r>
    <n v="2667"/>
    <s v="Websmith Studio : Think, Build, Break, Play."/>
    <s v="Websmith Studio is a makerspace where the people most impacted by broken systems are empowered to think, build, and own the solution."/>
    <x v="15"/>
    <x v="1827"/>
    <x v="0"/>
    <s v="US"/>
    <s v="USD"/>
    <n v="1455142416"/>
    <n v="1452550416"/>
    <b v="0"/>
    <n v="18"/>
    <b v="1"/>
    <s v="technology/makerspaces"/>
    <n v="9222.2222000000002"/>
    <x v="2"/>
    <x v="37"/>
    <x v="2667"/>
    <x v="2"/>
  </r>
  <r>
    <n v="2668"/>
    <s v="UOttawa Makermobile"/>
    <s v="Creativity on the go! |_x000a_CrÃ©ativitÃ© en mouvement !"/>
    <x v="28"/>
    <x v="1240"/>
    <x v="0"/>
    <s v="CA"/>
    <s v="CAD"/>
    <n v="1447079520"/>
    <n v="1443449265"/>
    <b v="0"/>
    <n v="28"/>
    <b v="1"/>
    <s v="technology/makerspaces"/>
    <n v="6096.4286000000002"/>
    <x v="2"/>
    <x v="37"/>
    <x v="2668"/>
    <x v="0"/>
  </r>
  <r>
    <n v="2669"/>
    <s v="Oceana High School MAKER club requesting a 3D Printer"/>
    <s v="The brand new Makers Club wants something to draw the students into science and engineering and also be very inclusive."/>
    <x v="134"/>
    <x v="1099"/>
    <x v="0"/>
    <s v="US"/>
    <s v="USD"/>
    <n v="1452387096"/>
    <n v="1447203096"/>
    <b v="0"/>
    <n v="11"/>
    <b v="1"/>
    <s v="technology/makerspaces"/>
    <n v="9100"/>
    <x v="2"/>
    <x v="37"/>
    <x v="2669"/>
    <x v="0"/>
  </r>
  <r>
    <n v="2670"/>
    <s v="G-Pod ... the future of sustainable housing"/>
    <s v="A revolution in the rapidly growing container housing space. Transportable, expandable, green and versatile. A global game-changer."/>
    <x v="363"/>
    <x v="1828"/>
    <x v="2"/>
    <s v="AU"/>
    <s v="AUD"/>
    <n v="1406593780"/>
    <n v="1404174580"/>
    <b v="1"/>
    <n v="60"/>
    <b v="0"/>
    <s v="technology/makerspaces"/>
    <n v="4158.3333000000002"/>
    <x v="2"/>
    <x v="37"/>
    <x v="2670"/>
    <x v="3"/>
  </r>
  <r>
    <n v="2671"/>
    <s v="Tunnel Lab - Tech startup accelerator hubs in the favelas"/>
    <s v="We will build hubs so that teens can use tech to develop business solutions to their communities greatest challenges. Help us!"/>
    <x v="31"/>
    <x v="1829"/>
    <x v="2"/>
    <s v="US"/>
    <s v="USD"/>
    <n v="1419017880"/>
    <n v="1416419916"/>
    <b v="1"/>
    <n v="84"/>
    <b v="0"/>
    <s v="technology/makerspaces"/>
    <n v="3376.1905000000002"/>
    <x v="2"/>
    <x v="37"/>
    <x v="2671"/>
    <x v="3"/>
  </r>
  <r>
    <n v="2672"/>
    <s v="Open Tools for Science and Science Education"/>
    <s v="Manylabs aims to help support 20 new residents working on open, low-cost, accessible tools for science and science education."/>
    <x v="3"/>
    <x v="1830"/>
    <x v="2"/>
    <s v="US"/>
    <s v="USD"/>
    <n v="1451282400"/>
    <n v="1449436390"/>
    <b v="1"/>
    <n v="47"/>
    <b v="0"/>
    <s v="technology/makerspaces"/>
    <n v="7061.7021000000004"/>
    <x v="2"/>
    <x v="37"/>
    <x v="2672"/>
    <x v="0"/>
  </r>
  <r>
    <n v="2673"/>
    <s v="Help us open a Makerspace for Kids"/>
    <s v="We're opening up a Pixel Academy in Manhattan and we need your help to fill it with technology and tools for New York City's kids!"/>
    <x v="79"/>
    <x v="1831"/>
    <x v="2"/>
    <s v="US"/>
    <s v="USD"/>
    <n v="1414622700"/>
    <n v="1412081999"/>
    <b v="1"/>
    <n v="66"/>
    <b v="0"/>
    <s v="technology/makerspaces"/>
    <n v="16715.1515"/>
    <x v="2"/>
    <x v="37"/>
    <x v="2673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x v="19"/>
    <x v="1832"/>
    <x v="2"/>
    <s v="US"/>
    <s v="USD"/>
    <n v="1467694740"/>
    <n v="1465398670"/>
    <b v="1"/>
    <n v="171"/>
    <b v="0"/>
    <s v="technology/makerspaces"/>
    <n v="12861.988300000001"/>
    <x v="2"/>
    <x v="37"/>
    <x v="2674"/>
    <x v="2"/>
  </r>
  <r>
    <n v="2675"/>
    <s v="Maven Makers: A Makerspace (It's Kinda Like a Gym)"/>
    <s v="We are working to establish a collaborative work-space with the goal of creating a community of knowledge, design, and creativity."/>
    <x v="31"/>
    <x v="1833"/>
    <x v="2"/>
    <s v="US"/>
    <s v="USD"/>
    <n v="1415655289"/>
    <n v="1413059689"/>
    <b v="1"/>
    <n v="29"/>
    <b v="0"/>
    <s v="technology/makerspaces"/>
    <n v="6541.3792999999996"/>
    <x v="2"/>
    <x v="37"/>
    <x v="2675"/>
    <x v="3"/>
  </r>
  <r>
    <n v="2676"/>
    <s v="Toronto VR Co-Op"/>
    <s v="Our aim is to provide high-end equipment and space for Toronto coders, filmmakers, and artists to develop cutting-edge VR content."/>
    <x v="190"/>
    <x v="1834"/>
    <x v="2"/>
    <s v="CA"/>
    <s v="CAD"/>
    <n v="1463929174"/>
    <n v="1461337174"/>
    <b v="0"/>
    <n v="9"/>
    <b v="0"/>
    <s v="technology/makerspaces"/>
    <n v="11755.5556"/>
    <x v="2"/>
    <x v="37"/>
    <x v="2676"/>
    <x v="2"/>
  </r>
  <r>
    <n v="2677"/>
    <s v="Tinkr Tech - mobile makerspace"/>
    <s v="A mobile tech lab with cutting edge maker tools that travels to schools to offer free creative workshops for school age kids."/>
    <x v="330"/>
    <x v="1835"/>
    <x v="2"/>
    <s v="US"/>
    <s v="USD"/>
    <n v="1404348143"/>
    <n v="1401756143"/>
    <b v="0"/>
    <n v="27"/>
    <b v="0"/>
    <s v="technology/makerspaces"/>
    <n v="12648.1481"/>
    <x v="2"/>
    <x v="37"/>
    <x v="2677"/>
    <x v="3"/>
  </r>
  <r>
    <n v="2678"/>
    <s v="Wavegarden in Marbella (MÃ¡laga)"/>
    <s v="Wavegarden is the worldâ€™s longest man-made wave that creates ideal conditions for surfing. Help us and let's open one in Malaga!!"/>
    <x v="364"/>
    <x v="1742"/>
    <x v="2"/>
    <s v="ES"/>
    <s v="EUR"/>
    <n v="1443121765"/>
    <n v="1440529765"/>
    <b v="0"/>
    <n v="2"/>
    <b v="0"/>
    <s v="technology/makerspaces"/>
    <n v="55000"/>
    <x v="2"/>
    <x v="37"/>
    <x v="2678"/>
    <x v="0"/>
  </r>
  <r>
    <n v="2679"/>
    <s v="DIY Garage"/>
    <s v="A do-it-yourself auto garage in Des Moines, Iowa where people can learn how to work on cars &amp; those who know can share their knowledge."/>
    <x v="79"/>
    <x v="849"/>
    <x v="2"/>
    <s v="US"/>
    <s v="USD"/>
    <n v="1425081694"/>
    <n v="1422489694"/>
    <b v="0"/>
    <n v="3"/>
    <b v="0"/>
    <s v="technology/makerspaces"/>
    <n v="4400"/>
    <x v="2"/>
    <x v="37"/>
    <x v="2679"/>
    <x v="0"/>
  </r>
  <r>
    <n v="2680"/>
    <s v="iHeart Pillow"/>
    <s v="iHeartPillow, Connecting loved ones"/>
    <x v="261"/>
    <x v="1836"/>
    <x v="2"/>
    <s v="ES"/>
    <s v="EUR"/>
    <n v="1459915491"/>
    <n v="1457327091"/>
    <b v="0"/>
    <n v="4"/>
    <b v="0"/>
    <s v="technology/makerspaces"/>
    <n v="6900"/>
    <x v="2"/>
    <x v="37"/>
    <x v="2680"/>
    <x v="2"/>
  </r>
  <r>
    <n v="2681"/>
    <s v="Jolly's Hot Dogs An All-Beef Coney Dog"/>
    <s v="Jolly's Hot Dogs: A beef hot dog topped with deliciously seasoned ground beef, mustard and minced onions."/>
    <x v="6"/>
    <x v="434"/>
    <x v="2"/>
    <s v="US"/>
    <s v="USD"/>
    <n v="1405027750"/>
    <n v="1402867750"/>
    <b v="0"/>
    <n v="2"/>
    <b v="0"/>
    <s v="food/food trucks"/>
    <n v="2750"/>
    <x v="7"/>
    <x v="19"/>
    <x v="2681"/>
    <x v="3"/>
  </r>
  <r>
    <n v="2682"/>
    <s v="Toastie's Gourmet Toast"/>
    <s v="Gourmet Toast is the culinary combination, neigh, perfection of America's most under-utilized snack: Toast."/>
    <x v="12"/>
    <x v="1837"/>
    <x v="2"/>
    <s v="US"/>
    <s v="USD"/>
    <n v="1416635940"/>
    <n v="1413838540"/>
    <b v="0"/>
    <n v="20"/>
    <b v="0"/>
    <s v="food/food trucks"/>
    <n v="8490"/>
    <x v="7"/>
    <x v="19"/>
    <x v="2682"/>
    <x v="3"/>
  </r>
  <r>
    <n v="2683"/>
    <s v="Just Cereal - Mobile Cereal Bar"/>
    <s v="Cereal isn't only for breakfast! Help me bring cereal to the 92% of Americans who eat cereal everyday. Out of the home and to you!"/>
    <x v="36"/>
    <x v="1275"/>
    <x v="2"/>
    <s v="US"/>
    <s v="USD"/>
    <n v="1425233240"/>
    <n v="1422641240"/>
    <b v="0"/>
    <n v="3"/>
    <b v="0"/>
    <s v="food/food trucks"/>
    <n v="1200"/>
    <x v="7"/>
    <x v="19"/>
    <x v="2683"/>
    <x v="0"/>
  </r>
  <r>
    <n v="2684"/>
    <s v="Ain't No Thang..."/>
    <s v="Not all wings are created equal. We believe ours take flight above the rest. Come judge for yourself. To us it Ain't No Thang..."/>
    <x v="54"/>
    <x v="25"/>
    <x v="2"/>
    <s v="US"/>
    <s v="USD"/>
    <n v="1407621425"/>
    <n v="1404165425"/>
    <b v="0"/>
    <n v="4"/>
    <b v="0"/>
    <s v="food/food trucks"/>
    <n v="20000"/>
    <x v="7"/>
    <x v="19"/>
    <x v="2684"/>
    <x v="3"/>
  </r>
  <r>
    <n v="2685"/>
    <s v="Nana's Home Cooking on Wheels"/>
    <s v="Home cooked meals made by Nana. Indiana's famous tenderloin sandwiches, Nana's homemade cole slaw and so much more."/>
    <x v="63"/>
    <x v="115"/>
    <x v="2"/>
    <s v="US"/>
    <s v="USD"/>
    <n v="1430149330"/>
    <n v="1424968930"/>
    <b v="0"/>
    <n v="1"/>
    <b v="0"/>
    <s v="food/food trucks"/>
    <n v="1000"/>
    <x v="7"/>
    <x v="19"/>
    <x v="2685"/>
    <x v="0"/>
  </r>
  <r>
    <n v="2686"/>
    <s v="Steaming Cow Pies... Your NEW favorite dessert at the fair"/>
    <s v="2 years after a car accident, I was told that I could no longer work... I want to change that AND create something amazing Fair FOOD!"/>
    <x v="11"/>
    <x v="117"/>
    <x v="2"/>
    <s v="US"/>
    <s v="USD"/>
    <n v="1412119423"/>
    <n v="1410391423"/>
    <b v="0"/>
    <n v="0"/>
    <b v="0"/>
    <s v="food/food trucks"/>
    <n v="0"/>
    <x v="7"/>
    <x v="19"/>
    <x v="2686"/>
    <x v="3"/>
  </r>
  <r>
    <n v="2687"/>
    <s v="Munch Wagon"/>
    <s v="Your American Pizzas, Wings, Stuffed Gouda Burger, Sweet &amp; Russet Potato Fries served on a food Truck!!"/>
    <x v="36"/>
    <x v="117"/>
    <x v="2"/>
    <s v="US"/>
    <s v="USD"/>
    <n v="1435591318"/>
    <n v="1432999318"/>
    <b v="0"/>
    <n v="0"/>
    <b v="0"/>
    <s v="food/food trucks"/>
    <n v="0"/>
    <x v="7"/>
    <x v="19"/>
    <x v="2687"/>
    <x v="0"/>
  </r>
  <r>
    <n v="2688"/>
    <s v="Mac N Cheez Food Truck"/>
    <s v="The amazing gourmet Mac N Cheez Food Truck Campaigne!"/>
    <x v="63"/>
    <x v="1838"/>
    <x v="2"/>
    <s v="US"/>
    <s v="USD"/>
    <n v="1424746800"/>
    <n v="1422067870"/>
    <b v="0"/>
    <n v="14"/>
    <b v="0"/>
    <s v="food/food trucks"/>
    <n v="528.57140000000004"/>
    <x v="7"/>
    <x v="19"/>
    <x v="2688"/>
    <x v="0"/>
  </r>
  <r>
    <n v="2689"/>
    <s v="Mouth Watering Mobile Restaurant"/>
    <s v="I am creating a high quality, local product only, concession trailer for local and remote events. Dearborn Brand, Winter's Brand, more."/>
    <x v="19"/>
    <x v="116"/>
    <x v="2"/>
    <s v="US"/>
    <s v="USD"/>
    <n v="1469919890"/>
    <n v="1467327890"/>
    <b v="0"/>
    <n v="1"/>
    <b v="0"/>
    <s v="food/food trucks"/>
    <n v="100"/>
    <x v="7"/>
    <x v="19"/>
    <x v="2689"/>
    <x v="2"/>
  </r>
  <r>
    <n v="2690"/>
    <s v="Help 2 Fat 2 Fly, with our Restaurant!"/>
    <s v="The stuffed chicken wing originators need YOUR help starting a restaurant so our AMAZING wings will be available to you 7 days a week!"/>
    <x v="58"/>
    <x v="1839"/>
    <x v="2"/>
    <s v="US"/>
    <s v="USD"/>
    <n v="1433298676"/>
    <n v="1429410676"/>
    <b v="0"/>
    <n v="118"/>
    <b v="0"/>
    <s v="food/food trucks"/>
    <n v="7276.2712000000001"/>
    <x v="7"/>
    <x v="19"/>
    <x v="2690"/>
    <x v="0"/>
  </r>
  <r>
    <n v="2691"/>
    <s v="Cook"/>
    <s v="A Great New local Food Truck serving up ethnic fusion inspired eats in Ottawa."/>
    <x v="99"/>
    <x v="428"/>
    <x v="2"/>
    <s v="CA"/>
    <s v="CAD"/>
    <n v="1431278557"/>
    <n v="1427390557"/>
    <b v="0"/>
    <n v="2"/>
    <b v="0"/>
    <s v="food/food trucks"/>
    <n v="1750"/>
    <x v="7"/>
    <x v="19"/>
    <x v="2691"/>
    <x v="0"/>
  </r>
  <r>
    <n v="2692"/>
    <s v="&quot;Sami j's Food Truck&quot;"/>
    <s v="Our food truck will bring you -_x000a_                       Fast, Fresh, Food -_x000a_                            Throughout the Omaha area"/>
    <x v="8"/>
    <x v="379"/>
    <x v="2"/>
    <s v="US"/>
    <s v="USD"/>
    <n v="1427266860"/>
    <n v="1424678460"/>
    <b v="0"/>
    <n v="1"/>
    <b v="0"/>
    <s v="food/food trucks"/>
    <n v="2500"/>
    <x v="7"/>
    <x v="19"/>
    <x v="2692"/>
    <x v="0"/>
  </r>
  <r>
    <n v="2693"/>
    <s v="Chili dog"/>
    <s v="I want to start a food truck that specializes in chili cheese dogs, using new kinds of meats, cheeses and toppings you wouldn't imagine"/>
    <x v="10"/>
    <x v="130"/>
    <x v="2"/>
    <s v="US"/>
    <s v="USD"/>
    <n v="1407899966"/>
    <n v="1405307966"/>
    <b v="0"/>
    <n v="3"/>
    <b v="0"/>
    <s v="food/food trucks"/>
    <n v="1333.3333"/>
    <x v="7"/>
    <x v="19"/>
    <x v="2693"/>
    <x v="3"/>
  </r>
  <r>
    <n v="2694"/>
    <s v="Tac o' Relli's Behold the first smoked to order taco truck"/>
    <s v="Gourmet taco truck infusing savory smoky flavors into your tacos, so when you open your container the aroma and actual smoke  flows out"/>
    <x v="11"/>
    <x v="116"/>
    <x v="2"/>
    <s v="US"/>
    <s v="USD"/>
    <n v="1411701739"/>
    <n v="1409109739"/>
    <b v="0"/>
    <n v="1"/>
    <b v="0"/>
    <s v="food/food trucks"/>
    <n v="100"/>
    <x v="7"/>
    <x v="19"/>
    <x v="2694"/>
    <x v="3"/>
  </r>
  <r>
    <n v="2695"/>
    <s v="Fat daddy mac food truck"/>
    <s v="I am creating food magic on the go! Amazing food isn't just for sitdown restaraunts anymore!"/>
    <x v="36"/>
    <x v="1840"/>
    <x v="2"/>
    <s v="US"/>
    <s v="USD"/>
    <n v="1428981718"/>
    <n v="1423801318"/>
    <b v="0"/>
    <n v="3"/>
    <b v="0"/>
    <s v="food/food trucks"/>
    <n v="2366.6667000000002"/>
    <x v="7"/>
    <x v="19"/>
    <x v="2695"/>
    <x v="0"/>
  </r>
  <r>
    <n v="2696"/>
    <s v="The Military Moms Food Truck"/>
    <s v="The dream to own a food truck, rolling wherever the army sends me, hiring other military spouses and veterans alike! Giving back!"/>
    <x v="127"/>
    <x v="1841"/>
    <x v="2"/>
    <s v="US"/>
    <s v="USD"/>
    <n v="1419538560"/>
    <n v="1416600960"/>
    <b v="0"/>
    <n v="38"/>
    <b v="0"/>
    <s v="food/food trucks"/>
    <n v="8921.0526000000009"/>
    <x v="7"/>
    <x v="19"/>
    <x v="2696"/>
    <x v="3"/>
  </r>
  <r>
    <n v="2697"/>
    <s v="Dough Heads Food Truck: waffles stuffed with sweet + savory"/>
    <s v="Stuffed waffles made from Dough. Sweet, savory, salty and then stuffed with meats, fruits, and sauces!"/>
    <x v="165"/>
    <x v="1842"/>
    <x v="2"/>
    <s v="US"/>
    <s v="USD"/>
    <n v="1438552800"/>
    <n v="1435876423"/>
    <b v="0"/>
    <n v="52"/>
    <b v="0"/>
    <s v="food/food trucks"/>
    <n v="11655.769200000001"/>
    <x v="7"/>
    <x v="19"/>
    <x v="2697"/>
    <x v="0"/>
  </r>
  <r>
    <n v="2698"/>
    <s v="Baja Babes Shrimp Tacos wants to spread the taco love!"/>
    <s v="We 'd love to give some TLC to our vintage pink taco trailer so we can continue to cook our signature Baja style shrimp tacos!"/>
    <x v="6"/>
    <x v="1843"/>
    <x v="2"/>
    <s v="US"/>
    <s v="USD"/>
    <n v="1403904808"/>
    <n v="1401312808"/>
    <b v="0"/>
    <n v="2"/>
    <b v="0"/>
    <s v="food/food trucks"/>
    <n v="1300.5"/>
    <x v="7"/>
    <x v="19"/>
    <x v="2698"/>
    <x v="3"/>
  </r>
  <r>
    <n v="2699"/>
    <s v="my bakery truck"/>
    <s v="Hi, I want make my first bakery. Food truck was great, but I not have a car licence. So, help me to be my dream!"/>
    <x v="365"/>
    <x v="117"/>
    <x v="2"/>
    <s v="CA"/>
    <s v="CAD"/>
    <n v="1407533463"/>
    <n v="1404941463"/>
    <b v="0"/>
    <n v="0"/>
    <b v="0"/>
    <s v="food/food trucks"/>
    <n v="0"/>
    <x v="7"/>
    <x v="19"/>
    <x v="2699"/>
    <x v="3"/>
  </r>
  <r>
    <n v="2700"/>
    <s v="Holly's Hot Stuff"/>
    <s v="I currently own and operate a hot dog cart. I am hoping to purchase a used food truck so I can do business year round!"/>
    <x v="204"/>
    <x v="119"/>
    <x v="2"/>
    <s v="US"/>
    <s v="USD"/>
    <n v="1411073972"/>
    <n v="1408481972"/>
    <b v="0"/>
    <n v="4"/>
    <b v="0"/>
    <s v="food/food trucks"/>
    <n v="1750"/>
    <x v="7"/>
    <x v="19"/>
    <x v="2700"/>
    <x v="3"/>
  </r>
  <r>
    <n v="2701"/>
    <s v="Support Circus Factory's new training space in Cork"/>
    <s v="We have been working extra hard to get our new training space ready and with a little extra help we hope to dream big for the future!"/>
    <x v="104"/>
    <x v="76"/>
    <x v="3"/>
    <s v="IE"/>
    <s v="EUR"/>
    <n v="1491586534"/>
    <n v="1488911734"/>
    <b v="0"/>
    <n v="46"/>
    <b v="0"/>
    <s v="theater/spaces"/>
    <n v="3413.0435000000002"/>
    <x v="1"/>
    <x v="38"/>
    <x v="2701"/>
    <x v="1"/>
  </r>
  <r>
    <n v="2702"/>
    <s v="Hygienic Art Amphitheater Project New London, Connecticut"/>
    <s v="The next phase of the evolution of Hygienic Art is the building of New London's first amphitheater, a covering for the Art Park."/>
    <x v="3"/>
    <x v="1844"/>
    <x v="3"/>
    <s v="US"/>
    <s v="USD"/>
    <n v="1491416077"/>
    <n v="1488827677"/>
    <b v="1"/>
    <n v="26"/>
    <b v="0"/>
    <s v="theater/spaces"/>
    <n v="13234.615400000001"/>
    <x v="1"/>
    <x v="38"/>
    <x v="2702"/>
    <x v="1"/>
  </r>
  <r>
    <n v="2703"/>
    <s v="Bisagra Teatro: Foro Multidisciplinario"/>
    <s v="Â¡Tu nuevo espacio cultural multidisciplinario en el centro de Pachuca, Hidalgo"/>
    <x v="79"/>
    <x v="1845"/>
    <x v="3"/>
    <s v="MX"/>
    <s v="MXN"/>
    <n v="1490196830"/>
    <n v="1485016430"/>
    <b v="0"/>
    <n v="45"/>
    <b v="0"/>
    <s v="theater/spaces"/>
    <n v="92222.222200000004"/>
    <x v="1"/>
    <x v="38"/>
    <x v="2703"/>
    <x v="1"/>
  </r>
  <r>
    <n v="2704"/>
    <s v="Little Red Brick House"/>
    <s v="We plan to rescue, relocate, and repurpose, a historic Little Red Brick House, to be incorporated into a riverfront amphitheater."/>
    <x v="266"/>
    <x v="1288"/>
    <x v="3"/>
    <s v="US"/>
    <s v="USD"/>
    <n v="1491421314"/>
    <n v="1487709714"/>
    <b v="0"/>
    <n v="7"/>
    <b v="0"/>
    <s v="theater/spaces"/>
    <n v="16357.142900000001"/>
    <x v="1"/>
    <x v="38"/>
    <x v="2704"/>
    <x v="1"/>
  </r>
  <r>
    <n v="2705"/>
    <s v="Fischer Theatre Marquee"/>
    <s v="Help light the lights at the historic Fischer Theatre in Danville, IL."/>
    <x v="281"/>
    <x v="1846"/>
    <x v="3"/>
    <s v="US"/>
    <s v="USD"/>
    <n v="1490389158"/>
    <n v="1486504758"/>
    <b v="0"/>
    <n v="8"/>
    <b v="0"/>
    <s v="theater/spaces"/>
    <n v="21737.5"/>
    <x v="1"/>
    <x v="38"/>
    <x v="2705"/>
    <x v="1"/>
  </r>
  <r>
    <n v="2706"/>
    <s v="Nordo's Culinarium: Where Food Meets Art"/>
    <s v="A place where innovation, food, creativity and performance live year round in a historic building in Pioneer Square."/>
    <x v="19"/>
    <x v="1847"/>
    <x v="0"/>
    <s v="US"/>
    <s v="USD"/>
    <n v="1413442740"/>
    <n v="1410937483"/>
    <b v="1"/>
    <n v="263"/>
    <b v="1"/>
    <s v="theater/spaces"/>
    <n v="14944.486699999999"/>
    <x v="1"/>
    <x v="38"/>
    <x v="2706"/>
    <x v="3"/>
  </r>
  <r>
    <n v="2707"/>
    <s v="The Pocket Theater - No one should have to pay to perform!"/>
    <s v="A new performance space in Seattle. A place for artists, comedians, and audiences to meet and collaborate!"/>
    <x v="6"/>
    <x v="1848"/>
    <x v="0"/>
    <s v="US"/>
    <s v="USD"/>
    <n v="1369637940"/>
    <n v="1367088443"/>
    <b v="1"/>
    <n v="394"/>
    <b v="1"/>
    <s v="theater/spaces"/>
    <n v="7123.7487000000001"/>
    <x v="1"/>
    <x v="38"/>
    <x v="2707"/>
    <x v="4"/>
  </r>
  <r>
    <n v="2708"/>
    <s v="Angel Comedy Club"/>
    <s v="Angel Comedy Club: A permanent home for Londonâ€™s loveliest comedy night - a community comedy club"/>
    <x v="22"/>
    <x v="1849"/>
    <x v="0"/>
    <s v="GB"/>
    <s v="GBP"/>
    <n v="1469119526"/>
    <n v="1463935526"/>
    <b v="1"/>
    <n v="1049"/>
    <b v="1"/>
    <s v="theater/spaces"/>
    <n v="4446.4318000000003"/>
    <x v="1"/>
    <x v="38"/>
    <x v="2708"/>
    <x v="2"/>
  </r>
  <r>
    <n v="2709"/>
    <s v="Circadium: School of Contemporary Circus - Start Up"/>
    <s v="Give contemporary circus an artistic home in America.  Help us launch the nationâ€™s first higher education program for circus."/>
    <x v="63"/>
    <x v="1850"/>
    <x v="0"/>
    <s v="US"/>
    <s v="USD"/>
    <n v="1475553540"/>
    <n v="1472528141"/>
    <b v="1"/>
    <n v="308"/>
    <b v="1"/>
    <s v="theater/spaces"/>
    <n v="16494.480500000001"/>
    <x v="1"/>
    <x v="38"/>
    <x v="2709"/>
    <x v="2"/>
  </r>
  <r>
    <n v="2710"/>
    <s v="House of Yes"/>
    <s v="Building Brooklyn's own creative venue for circus, theater and events of all types."/>
    <x v="127"/>
    <x v="1851"/>
    <x v="0"/>
    <s v="US"/>
    <s v="USD"/>
    <n v="1407549600"/>
    <n v="1404797428"/>
    <b v="1"/>
    <n v="1088"/>
    <b v="1"/>
    <s v="theater/spaces"/>
    <n v="8487.1517000000003"/>
    <x v="1"/>
    <x v="38"/>
    <x v="2710"/>
    <x v="3"/>
  </r>
  <r>
    <n v="2711"/>
    <s v="The Red Shoes"/>
    <s v="We're aiming to launch a production involving circus performers, musicians and artists in a new space, creating a night of live art."/>
    <x v="366"/>
    <x v="1852"/>
    <x v="0"/>
    <s v="GB"/>
    <s v="GBP"/>
    <n v="1403301660"/>
    <n v="1400694790"/>
    <b v="1"/>
    <n v="73"/>
    <b v="1"/>
    <s v="theater/spaces"/>
    <n v="5394.5204999999996"/>
    <x v="1"/>
    <x v="38"/>
    <x v="2711"/>
    <x v="3"/>
  </r>
  <r>
    <n v="2712"/>
    <s v="The Voix De Ville! : A Pop-up Theater and Cabaret"/>
    <s v="Voix de Ville is a pop-up imaginarium of neo-vaudeville, musical extravaganza, circus arts, comedy, and theatre in a tiny circus tent!"/>
    <x v="62"/>
    <x v="1853"/>
    <x v="0"/>
    <s v="US"/>
    <s v="USD"/>
    <n v="1373738400"/>
    <n v="1370568560"/>
    <b v="1"/>
    <n v="143"/>
    <b v="1"/>
    <s v="theater/spaces"/>
    <n v="5053.1468999999997"/>
    <x v="1"/>
    <x v="38"/>
    <x v="2712"/>
    <x v="4"/>
  </r>
  <r>
    <n v="2713"/>
    <s v="The Acro Cats Mobile Foster and Kitty Tour Bus"/>
    <s v="Help support the Acro-Cats kitten and cat rescue and adoption effort! They need a bus to continue finding felines homes across the US."/>
    <x v="60"/>
    <x v="1854"/>
    <x v="0"/>
    <s v="US"/>
    <s v="USD"/>
    <n v="1450971684"/>
    <n v="1447515684"/>
    <b v="1"/>
    <n v="1420"/>
    <b v="1"/>
    <s v="theater/spaces"/>
    <n v="10800.140799999999"/>
    <x v="1"/>
    <x v="38"/>
    <x v="2713"/>
    <x v="0"/>
  </r>
  <r>
    <n v="2714"/>
    <s v="The Crane Theater"/>
    <s v="The Crane will be the new home for independent theater in Northeast Minneapolis"/>
    <x v="31"/>
    <x v="1855"/>
    <x v="0"/>
    <s v="US"/>
    <s v="USD"/>
    <n v="1476486000"/>
    <n v="1474040596"/>
    <b v="1"/>
    <n v="305"/>
    <b v="1"/>
    <s v="theater/spaces"/>
    <n v="9537.3770000000004"/>
    <x v="1"/>
    <x v="38"/>
    <x v="2714"/>
    <x v="2"/>
  </r>
  <r>
    <n v="2715"/>
    <s v="Good Good Comedy Theatre (Philadelphia, PA)"/>
    <s v="The creators of Five Dollar Comedy Week are building a permanent home for affordable live comedy shows and classes in Philadelphia."/>
    <x v="14"/>
    <x v="1856"/>
    <x v="0"/>
    <s v="US"/>
    <s v="USD"/>
    <n v="1456047228"/>
    <n v="1453109628"/>
    <b v="1"/>
    <n v="551"/>
    <b v="1"/>
    <s v="theater/spaces"/>
    <n v="5763.1016"/>
    <x v="1"/>
    <x v="38"/>
    <x v="2715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x v="3"/>
    <x v="1857"/>
    <x v="0"/>
    <s v="DE"/>
    <s v="EUR"/>
    <n v="1444291193"/>
    <n v="1441699193"/>
    <b v="1"/>
    <n v="187"/>
    <b v="1"/>
    <s v="theater/spaces"/>
    <n v="6416.0481"/>
    <x v="1"/>
    <x v="38"/>
    <x v="2716"/>
    <x v="0"/>
  </r>
  <r>
    <n v="2717"/>
    <s v="A Home for Comedy in Vermont!"/>
    <s v="ONLY HOURS LEFT ON THE CAMPAIGN! Our stretch goal is $35k; let's build a home for standup/improv shows &amp; classes in VT!"/>
    <x v="31"/>
    <x v="1858"/>
    <x v="0"/>
    <s v="US"/>
    <s v="USD"/>
    <n v="1417906649"/>
    <n v="1414015049"/>
    <b v="1"/>
    <n v="325"/>
    <b v="1"/>
    <s v="theater/spaces"/>
    <n v="9238.7692000000006"/>
    <x v="1"/>
    <x v="38"/>
    <x v="2717"/>
    <x v="3"/>
  </r>
  <r>
    <n v="2718"/>
    <s v="Bard Beyond the Big Top"/>
    <s v="The Bard has burst beyond the big top and we're reaching out to our Beloved Benefactors to help build our festival's future."/>
    <x v="102"/>
    <x v="1859"/>
    <x v="0"/>
    <s v="US"/>
    <s v="USD"/>
    <n v="1462316400"/>
    <n v="1459865945"/>
    <b v="1"/>
    <n v="148"/>
    <b v="1"/>
    <s v="theater/spaces"/>
    <n v="12597.973"/>
    <x v="1"/>
    <x v="38"/>
    <x v="2718"/>
    <x v="2"/>
  </r>
  <r>
    <n v="2719"/>
    <s v="AHS Theater - Help us light up our stage!"/>
    <s v="Our high school theater in Allentown, New Jersey was rad - in 1972. Help us bring our theater into present day and light up our stage!"/>
    <x v="12"/>
    <x v="1860"/>
    <x v="0"/>
    <s v="US"/>
    <s v="USD"/>
    <n v="1460936694"/>
    <n v="1455756294"/>
    <b v="0"/>
    <n v="69"/>
    <b v="1"/>
    <s v="theater/spaces"/>
    <n v="9463.7680999999993"/>
    <x v="1"/>
    <x v="38"/>
    <x v="2719"/>
    <x v="2"/>
  </r>
  <r>
    <n v="2720"/>
    <s v="The Comedy Project"/>
    <s v="An improv, sketch and experimental comedy and cocktail venue in downtown Grand Rapids, Michigan"/>
    <x v="31"/>
    <x v="1861"/>
    <x v="0"/>
    <s v="US"/>
    <s v="USD"/>
    <n v="1478866253"/>
    <n v="1476270653"/>
    <b v="0"/>
    <n v="173"/>
    <b v="1"/>
    <s v="theater/spaces"/>
    <n v="17069.942200000001"/>
    <x v="1"/>
    <x v="38"/>
    <x v="2720"/>
    <x v="2"/>
  </r>
  <r>
    <n v="2721"/>
    <s v="Pi Crust - Easily Connect Electronics To Your Raspberry Pi"/>
    <s v="Pi Crust is a breakout board for the Raspberry Pi that makes it easier to connect electronics - help us to bring this into kit form!"/>
    <x v="47"/>
    <x v="1862"/>
    <x v="0"/>
    <s v="GB"/>
    <s v="GBP"/>
    <n v="1378494000"/>
    <n v="1375880598"/>
    <b v="0"/>
    <n v="269"/>
    <b v="1"/>
    <s v="technology/hardware"/>
    <n v="4076.2082"/>
    <x v="2"/>
    <x v="30"/>
    <x v="2721"/>
    <x v="4"/>
  </r>
  <r>
    <n v="2722"/>
    <s v="Ransomly | A bluetooth beacon to make any room app-free."/>
    <s v="Want people to put down their phone more often? Ransomly creates 'quiet' spaces to help us reconnect with the real people in our lives."/>
    <x v="10"/>
    <x v="1863"/>
    <x v="0"/>
    <s v="US"/>
    <s v="USD"/>
    <n v="1485722053"/>
    <n v="1480538053"/>
    <b v="0"/>
    <n v="185"/>
    <b v="1"/>
    <s v="technology/hardware"/>
    <n v="6825.4053999999996"/>
    <x v="2"/>
    <x v="30"/>
    <x v="2722"/>
    <x v="2"/>
  </r>
  <r>
    <n v="2723"/>
    <s v="Mega Bar: The most versatile and affordable workout product."/>
    <s v="The most compact and versatile workout product designed to give you unlimited exercise options in the comfort of your home or office."/>
    <x v="14"/>
    <x v="1864"/>
    <x v="0"/>
    <s v="US"/>
    <s v="USD"/>
    <n v="1420060088"/>
    <n v="1414872488"/>
    <b v="0"/>
    <n v="176"/>
    <b v="1"/>
    <s v="technology/hardware"/>
    <n v="9548.8636000000006"/>
    <x v="2"/>
    <x v="30"/>
    <x v="2723"/>
    <x v="3"/>
  </r>
  <r>
    <n v="2724"/>
    <s v="RasPiO GPIO Quick Reference Ruler for Raspberry Pi RPi.GPIO"/>
    <s v="RPi.GPIO Quick reference for GPIO programming on Raspberry Pi. Python code &amp; port ID labels in a convenient 6&quot; PCB ruler"/>
    <x v="367"/>
    <x v="1865"/>
    <x v="0"/>
    <s v="GB"/>
    <s v="GBP"/>
    <n v="1439625059"/>
    <n v="1436860259"/>
    <b v="0"/>
    <n v="1019"/>
    <b v="1"/>
    <s v="technology/hardware"/>
    <n v="719.02650000000006"/>
    <x v="2"/>
    <x v="30"/>
    <x v="2724"/>
    <x v="0"/>
  </r>
  <r>
    <n v="2725"/>
    <s v="Digital MPPT and Solar BMS for a Net Zero energy House"/>
    <s v="Best Net Zero energy solution for new or existing house (no more heating or electricity bills)."/>
    <x v="79"/>
    <x v="1866"/>
    <x v="0"/>
    <s v="CA"/>
    <s v="CAD"/>
    <n v="1488390735"/>
    <n v="1484070735"/>
    <b v="0"/>
    <n v="113"/>
    <b v="1"/>
    <s v="technology/hardware"/>
    <n v="51165.486700000001"/>
    <x v="2"/>
    <x v="30"/>
    <x v="2725"/>
    <x v="1"/>
  </r>
  <r>
    <n v="2726"/>
    <s v="Krimston TWO - Dual SIM case for iPhone"/>
    <s v="Krimston TWO: iPhone Dual SIM Case"/>
    <x v="57"/>
    <x v="1867"/>
    <x v="0"/>
    <s v="US"/>
    <s v="USD"/>
    <n v="1461333311"/>
    <n v="1458741311"/>
    <b v="0"/>
    <n v="404"/>
    <b v="1"/>
    <s v="technology/hardware"/>
    <n v="26174.505000000001"/>
    <x v="2"/>
    <x v="30"/>
    <x v="2726"/>
    <x v="2"/>
  </r>
  <r>
    <n v="2727"/>
    <s v="PiDrive: Low-power, mSATA SSD for the Raspberry Pi"/>
    <s v="Introducing the PiDrive, a high capacity Solid State Drive (SSD) expansion card for the Raspberry Pi B+, A+, and B+ v2!"/>
    <x v="3"/>
    <x v="1868"/>
    <x v="0"/>
    <s v="US"/>
    <s v="USD"/>
    <n v="1438964063"/>
    <n v="1436804063"/>
    <b v="0"/>
    <n v="707"/>
    <b v="1"/>
    <s v="technology/hardware"/>
    <n v="6976.0962"/>
    <x v="2"/>
    <x v="30"/>
    <x v="2727"/>
    <x v="0"/>
  </r>
  <r>
    <n v="2728"/>
    <s v="Multi-Function SSD Shield for the Raspberry Pi 2"/>
    <s v="SSD, WiFi, RTC w/Battery and high power USB all in one shield."/>
    <x v="36"/>
    <x v="1869"/>
    <x v="0"/>
    <s v="US"/>
    <s v="USD"/>
    <n v="1451485434"/>
    <n v="1448461434"/>
    <b v="0"/>
    <n v="392"/>
    <b v="1"/>
    <s v="technology/hardware"/>
    <n v="7722.9592000000002"/>
    <x v="2"/>
    <x v="30"/>
    <x v="2728"/>
    <x v="0"/>
  </r>
  <r>
    <n v="2729"/>
    <s v="McChi Luggage: It's a Luggage, USB Charger and a Table Top"/>
    <s v="A luggage that is more than a luggage! It is what you want it to be."/>
    <x v="51"/>
    <x v="1870"/>
    <x v="0"/>
    <s v="US"/>
    <s v="USD"/>
    <n v="1430459197"/>
    <n v="1427867197"/>
    <b v="0"/>
    <n v="23"/>
    <b v="1"/>
    <s v="technology/hardware"/>
    <n v="34056.521699999998"/>
    <x v="2"/>
    <x v="30"/>
    <x v="2729"/>
    <x v="0"/>
  </r>
  <r>
    <n v="2730"/>
    <s v="Yaba - Portable Speaker &amp; Guitar Amp"/>
    <s v="The world's most powerful portable speaker and guitar amplifier. Turns any surface into a speaker."/>
    <x v="100"/>
    <x v="1871"/>
    <x v="0"/>
    <s v="US"/>
    <s v="USD"/>
    <n v="1366635575"/>
    <n v="1363611575"/>
    <b v="0"/>
    <n v="682"/>
    <b v="1"/>
    <s v="technology/hardware"/>
    <n v="6741.7902999999997"/>
    <x v="2"/>
    <x v="30"/>
    <x v="2730"/>
    <x v="4"/>
  </r>
  <r>
    <n v="2731"/>
    <s v="CybatiWorks - ICS/SCADA/IoT Cybersecurity Education Platform"/>
    <s v="Providing a control system and cybersecurity hands-on educational platform for professionals, home-use, and academic institutions."/>
    <x v="11"/>
    <x v="1872"/>
    <x v="0"/>
    <s v="US"/>
    <s v="USD"/>
    <n v="1413604800"/>
    <n v="1408624622"/>
    <b v="0"/>
    <n v="37"/>
    <b v="1"/>
    <s v="technology/hardware"/>
    <n v="84570.270300000004"/>
    <x v="2"/>
    <x v="30"/>
    <x v="2731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x v="14"/>
    <x v="1873"/>
    <x v="0"/>
    <s v="US"/>
    <s v="USD"/>
    <n v="1369699200"/>
    <n v="1366917828"/>
    <b v="0"/>
    <n v="146"/>
    <b v="1"/>
    <s v="technology/hardware"/>
    <n v="9719.1780999999992"/>
    <x v="2"/>
    <x v="30"/>
    <x v="2732"/>
    <x v="4"/>
  </r>
  <r>
    <n v="2733"/>
    <s v="ONetSwitch: Open Source Hardware for Networking"/>
    <s v="Students, makers, and engineers can write Linux software applications to achieve any network functions, such as NAS, VPN and Firewall."/>
    <x v="63"/>
    <x v="1874"/>
    <x v="0"/>
    <s v="US"/>
    <s v="USD"/>
    <n v="1428643974"/>
    <n v="1423463574"/>
    <b v="0"/>
    <n v="119"/>
    <b v="1"/>
    <s v="technology/hardware"/>
    <n v="45184.033600000002"/>
    <x v="2"/>
    <x v="30"/>
    <x v="2733"/>
    <x v="0"/>
  </r>
  <r>
    <n v="2734"/>
    <s v="THE 'mi8' RISES | The Best Wireless Duo Stereo Sound System"/>
    <s v="Award-Winning Audio Design Experts Voix are back with their latest product. The amazing mi8| Retro Duo Wireless Stereo Sound System."/>
    <x v="332"/>
    <x v="1875"/>
    <x v="0"/>
    <s v="US"/>
    <s v="USD"/>
    <n v="1476395940"/>
    <n v="1473782592"/>
    <b v="0"/>
    <n v="163"/>
    <b v="1"/>
    <s v="technology/hardware"/>
    <n v="13866.8712"/>
    <x v="2"/>
    <x v="30"/>
    <x v="2734"/>
    <x v="2"/>
  </r>
  <r>
    <n v="2735"/>
    <s v="Pi Supply - Intelligent Power Switch for Raspberry Pi"/>
    <s v="The Pi Supply is an intelligent power switch for the Raspberry Pi which includes hard on and off switches and auto-off on shutdown."/>
    <x v="47"/>
    <x v="1876"/>
    <x v="0"/>
    <s v="GB"/>
    <s v="GBP"/>
    <n v="1363204800"/>
    <n v="1360551250"/>
    <b v="0"/>
    <n v="339"/>
    <b v="1"/>
    <s v="technology/hardware"/>
    <n v="2164.0147000000002"/>
    <x v="2"/>
    <x v="30"/>
    <x v="2735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x v="6"/>
    <x v="1877"/>
    <x v="0"/>
    <s v="CA"/>
    <s v="CAD"/>
    <n v="1398268773"/>
    <n v="1395676773"/>
    <b v="0"/>
    <n v="58"/>
    <b v="1"/>
    <s v="technology/hardware"/>
    <n v="16951.724099999999"/>
    <x v="2"/>
    <x v="30"/>
    <x v="2736"/>
    <x v="3"/>
  </r>
  <r>
    <n v="2737"/>
    <s v="The PowerPot X: Most Reliable 10-Watt Portable Generator"/>
    <s v="An innovative portable generator that turns heat into electricity. Now with 10 Watts of power at your fingertips... all while you cook!"/>
    <x v="11"/>
    <x v="1878"/>
    <x v="0"/>
    <s v="US"/>
    <s v="USD"/>
    <n v="1389812400"/>
    <n v="1386108087"/>
    <b v="0"/>
    <n v="456"/>
    <b v="1"/>
    <s v="technology/hardware"/>
    <n v="16188.210499999999"/>
    <x v="2"/>
    <x v="30"/>
    <x v="2737"/>
    <x v="4"/>
  </r>
  <r>
    <n v="2738"/>
    <s v="iPhone7 inVIIctus batterycase customize 3D printed top cover"/>
    <s v="Bringing back the Mojo to the new iPhone with our award winning  removable battery case with customized 3D printed top cover"/>
    <x v="10"/>
    <x v="1879"/>
    <x v="0"/>
    <s v="US"/>
    <s v="USD"/>
    <n v="1478402804"/>
    <n v="1473218804"/>
    <b v="0"/>
    <n v="15"/>
    <b v="1"/>
    <s v="technology/hardware"/>
    <n v="49313.333299999998"/>
    <x v="2"/>
    <x v="30"/>
    <x v="2738"/>
    <x v="2"/>
  </r>
  <r>
    <n v="2739"/>
    <s v="LPLC - Low Power, Low Cost PIC18 Development Board"/>
    <s v="LPLC Board; A powerful, low cost, ultra low power microcontroller development board with template software and online tutorials."/>
    <x v="184"/>
    <x v="1880"/>
    <x v="0"/>
    <s v="GB"/>
    <s v="GBP"/>
    <n v="1399324717"/>
    <n v="1395436717"/>
    <b v="0"/>
    <n v="191"/>
    <b v="1"/>
    <s v="technology/hardware"/>
    <n v="2212.0419000000002"/>
    <x v="2"/>
    <x v="30"/>
    <x v="2739"/>
    <x v="3"/>
  </r>
  <r>
    <n v="2740"/>
    <s v="Vertical Garden Prototype"/>
    <s v="I am interested in testing the plant yields of this vertical garden as well as some other applications"/>
    <x v="43"/>
    <x v="622"/>
    <x v="0"/>
    <s v="US"/>
    <s v="USD"/>
    <n v="1426117552"/>
    <n v="1423529152"/>
    <b v="0"/>
    <n v="17"/>
    <b v="1"/>
    <s v="technology/hardware"/>
    <n v="1823.5293999999999"/>
    <x v="2"/>
    <x v="30"/>
    <x v="2740"/>
    <x v="0"/>
  </r>
  <r>
    <n v="2741"/>
    <s v="Mrs. Brown and Her Lost Puppy."/>
    <s v="Help me publish my 1st children's book as an aspiring author!"/>
    <x v="6"/>
    <x v="428"/>
    <x v="2"/>
    <s v="US"/>
    <s v="USD"/>
    <n v="1413770820"/>
    <n v="1412005602"/>
    <b v="0"/>
    <n v="4"/>
    <b v="0"/>
    <s v="publishing/children's books"/>
    <n v="875"/>
    <x v="3"/>
    <x v="39"/>
    <x v="2741"/>
    <x v="3"/>
  </r>
  <r>
    <n v="2742"/>
    <s v="What a Zoo!"/>
    <s v="The pachyderms at the Denver Zoo are moving. Follow along on the convoluted journey to their new home."/>
    <x v="30"/>
    <x v="1881"/>
    <x v="2"/>
    <s v="US"/>
    <s v="USD"/>
    <n v="1337102187"/>
    <n v="1335892587"/>
    <b v="0"/>
    <n v="18"/>
    <b v="0"/>
    <s v="publishing/children's books"/>
    <n v="4061.1111000000001"/>
    <x v="3"/>
    <x v="39"/>
    <x v="2742"/>
    <x v="5"/>
  </r>
  <r>
    <n v="2743"/>
    <s v="St. Nick Jr"/>
    <s v="One Christmas every child was naughty, and Santa's son _x000a_St. Nick Jr sacrifices all his gifts over his whole life, for the children"/>
    <x v="368"/>
    <x v="117"/>
    <x v="2"/>
    <s v="US"/>
    <s v="USD"/>
    <n v="1476863607"/>
    <n v="1474271607"/>
    <b v="0"/>
    <n v="0"/>
    <b v="0"/>
    <s v="publishing/children's books"/>
    <n v="0"/>
    <x v="3"/>
    <x v="39"/>
    <x v="2743"/>
    <x v="2"/>
  </r>
  <r>
    <n v="2744"/>
    <s v="Honey Bees Children's Book: How to Save Our Food"/>
    <s v="A fun &amp; exciting story to educate kids and their parents about the importance of honeybees &amp; the easy &amp; fun ways we can help the world."/>
    <x v="194"/>
    <x v="1882"/>
    <x v="2"/>
    <s v="US"/>
    <s v="USD"/>
    <n v="1330478998"/>
    <n v="1327886998"/>
    <b v="0"/>
    <n v="22"/>
    <b v="0"/>
    <s v="publishing/children's books"/>
    <n v="3795.4544999999998"/>
    <x v="3"/>
    <x v="39"/>
    <x v="2744"/>
    <x v="5"/>
  </r>
  <r>
    <n v="2745"/>
    <s v="SERENDIPITY'S Pumpkin Pie Surprise"/>
    <s v="A spunky little girl, driven by a love of pumpkin pie, overcomes her fears and serendipitiously discovers what she'll be for Halloween"/>
    <x v="6"/>
    <x v="1883"/>
    <x v="2"/>
    <s v="US"/>
    <s v="USD"/>
    <n v="1342309368"/>
    <n v="1337125368"/>
    <b v="0"/>
    <n v="49"/>
    <b v="0"/>
    <s v="publishing/children's books"/>
    <n v="3573.4694"/>
    <x v="3"/>
    <x v="39"/>
    <x v="2745"/>
    <x v="5"/>
  </r>
  <r>
    <n v="2746"/>
    <s v="How many marbles do YOU have?"/>
    <s v="An easy fun way for children to understand the physical limitations of someone with CFIDS and Fibromyalgia using marbles and a jar."/>
    <x v="9"/>
    <x v="1688"/>
    <x v="2"/>
    <s v="US"/>
    <s v="USD"/>
    <n v="1409337911"/>
    <n v="1406745911"/>
    <b v="0"/>
    <n v="19"/>
    <b v="0"/>
    <s v="publishing/children's books"/>
    <n v="4215.7894999999999"/>
    <x v="3"/>
    <x v="39"/>
    <x v="2746"/>
    <x v="3"/>
  </r>
  <r>
    <n v="2747"/>
    <s v="Magic, Giggles and Love  A collection of children's poetry"/>
    <s v="A collection of childrens poems written to educate, inspire and create quality time with parents. Beautifully illustrated, 44 pp."/>
    <x v="2"/>
    <x v="133"/>
    <x v="2"/>
    <s v="US"/>
    <s v="USD"/>
    <n v="1339816200"/>
    <n v="1337095997"/>
    <b v="0"/>
    <n v="4"/>
    <b v="0"/>
    <s v="publishing/children's books"/>
    <n v="3500"/>
    <x v="3"/>
    <x v="39"/>
    <x v="2747"/>
    <x v="5"/>
  </r>
  <r>
    <n v="2748"/>
    <s v="Native American Language Book for Children"/>
    <s v="Interactive Book with Audio to learn the Ojibwe Language for Children.  Website, Ebook and more!"/>
    <x v="10"/>
    <x v="500"/>
    <x v="2"/>
    <s v="US"/>
    <s v="USD"/>
    <n v="1472835802"/>
    <n v="1470243802"/>
    <b v="0"/>
    <n v="4"/>
    <b v="0"/>
    <s v="publishing/children's books"/>
    <n v="1325"/>
    <x v="3"/>
    <x v="39"/>
    <x v="2748"/>
    <x v="2"/>
  </r>
  <r>
    <n v="2749"/>
    <s v="A Tree is a Tree, no matter what you see.  CHILDREN'S BOOK"/>
    <s v="Self-publishing my children's book."/>
    <x v="3"/>
    <x v="178"/>
    <x v="2"/>
    <s v="US"/>
    <s v="USD"/>
    <n v="1428171037"/>
    <n v="1425582637"/>
    <b v="0"/>
    <n v="2"/>
    <b v="0"/>
    <s v="publishing/children's books"/>
    <n v="5500"/>
    <x v="3"/>
    <x v="39"/>
    <x v="2749"/>
    <x v="0"/>
  </r>
  <r>
    <n v="2750"/>
    <s v="My Child, My Blessing"/>
    <s v="This is a journal where parents daily write something positive about their child.  Places for pictures, too."/>
    <x v="369"/>
    <x v="117"/>
    <x v="2"/>
    <s v="US"/>
    <s v="USD"/>
    <n v="1341086400"/>
    <n v="1340055345"/>
    <b v="0"/>
    <n v="0"/>
    <b v="0"/>
    <s v="publishing/children's books"/>
    <n v="0"/>
    <x v="3"/>
    <x v="39"/>
    <x v="275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x v="370"/>
    <x v="117"/>
    <x v="2"/>
    <s v="US"/>
    <s v="USD"/>
    <n v="1403039842"/>
    <n v="1397855842"/>
    <b v="0"/>
    <n v="0"/>
    <b v="0"/>
    <s v="publishing/children's books"/>
    <n v="0"/>
    <x v="3"/>
    <x v="39"/>
    <x v="2751"/>
    <x v="3"/>
  </r>
  <r>
    <n v="2752"/>
    <s v="An Ordinary Toad's Extraordinary Night!"/>
    <s v="Andrew wonders if his life would be more exciting if he'd been hatched a frog. Shiny and green just seems more exciting to him. Until.."/>
    <x v="225"/>
    <x v="1100"/>
    <x v="2"/>
    <s v="US"/>
    <s v="USD"/>
    <n v="1324232504"/>
    <n v="1320776504"/>
    <b v="0"/>
    <n v="14"/>
    <b v="0"/>
    <s v="publishing/children's books"/>
    <n v="3928.5713999999998"/>
    <x v="3"/>
    <x v="39"/>
    <x v="2752"/>
    <x v="6"/>
  </r>
  <r>
    <n v="2753"/>
    <s v="Dust Bunnies &amp; the Carpet Rat publishing push"/>
    <s v="Written by my daughter and myself, illustrated by Jack Wiens. Everything is complete except for publishing."/>
    <x v="13"/>
    <x v="163"/>
    <x v="2"/>
    <s v="US"/>
    <s v="USD"/>
    <n v="1346017023"/>
    <n v="1343425023"/>
    <b v="0"/>
    <n v="8"/>
    <b v="0"/>
    <s v="publishing/children's books"/>
    <n v="4750"/>
    <x v="3"/>
    <x v="39"/>
    <x v="2753"/>
    <x v="5"/>
  </r>
  <r>
    <n v="2754"/>
    <s v="From here...to there!"/>
    <s v="I have been a writer all my life. But until recently never a parent. I want to write a children book for my children, and yours!"/>
    <x v="3"/>
    <x v="117"/>
    <x v="2"/>
    <s v="US"/>
    <s v="USD"/>
    <n v="1410448551"/>
    <n v="1407856551"/>
    <b v="0"/>
    <n v="0"/>
    <b v="0"/>
    <s v="publishing/children's books"/>
    <n v="0"/>
    <x v="3"/>
    <x v="39"/>
    <x v="2754"/>
    <x v="3"/>
  </r>
  <r>
    <n v="2755"/>
    <s v="Children's book app: &quot;The story of Setanta&quot;"/>
    <s v="Colourful and imaginative book app for children, will be relished especially by those with Irish roots."/>
    <x v="2"/>
    <x v="92"/>
    <x v="2"/>
    <s v="IE"/>
    <s v="EUR"/>
    <n v="1428519527"/>
    <n v="1425927527"/>
    <b v="0"/>
    <n v="15"/>
    <b v="0"/>
    <s v="publishing/children's books"/>
    <n v="1733.3333"/>
    <x v="3"/>
    <x v="39"/>
    <x v="2755"/>
    <x v="0"/>
  </r>
  <r>
    <n v="2756"/>
    <s v="The Most Basic of Truths"/>
    <s v="We all pray to the same God no matter what name we might refer to Him as.  Our children deserve to know this basic truth."/>
    <x v="3"/>
    <x v="1884"/>
    <x v="2"/>
    <s v="US"/>
    <s v="USD"/>
    <n v="1389476201"/>
    <n v="1386884201"/>
    <b v="0"/>
    <n v="33"/>
    <b v="0"/>
    <s v="publishing/children's books"/>
    <n v="3175.7575999999999"/>
    <x v="3"/>
    <x v="39"/>
    <x v="2756"/>
    <x v="4"/>
  </r>
  <r>
    <n v="2757"/>
    <s v="C is for Crooked"/>
    <s v="A children's letter book that Lampoons Hillary Clinton"/>
    <x v="15"/>
    <x v="115"/>
    <x v="2"/>
    <s v="US"/>
    <s v="USD"/>
    <n v="1470498332"/>
    <n v="1469202332"/>
    <b v="0"/>
    <n v="2"/>
    <b v="0"/>
    <s v="publishing/children's books"/>
    <n v="500"/>
    <x v="3"/>
    <x v="39"/>
    <x v="2757"/>
    <x v="2"/>
  </r>
  <r>
    <n v="2758"/>
    <s v="Printing Soraya Yvette's Children's books"/>
    <s v="Water Bomb Fight, Swooped &amp; Moon You Are Unique by Soraya Yvette are Christ centred Aussie outdoor fun adventure books for tween/teens"/>
    <x v="13"/>
    <x v="731"/>
    <x v="2"/>
    <s v="AU"/>
    <s v="AUD"/>
    <n v="1476095783"/>
    <n v="1474886183"/>
    <b v="0"/>
    <n v="6"/>
    <b v="0"/>
    <s v="publishing/children's books"/>
    <n v="3900"/>
    <x v="3"/>
    <x v="39"/>
    <x v="2758"/>
    <x v="2"/>
  </r>
  <r>
    <n v="2759"/>
    <s v="Bunyip Magic - Epic kids Adventures of the Mythical Bunyip!"/>
    <s v="READY TO PRINT. A fun 38 page full color, hand illustrated children's book based on Australian animals and Indigenous Legends."/>
    <x v="28"/>
    <x v="522"/>
    <x v="2"/>
    <s v="AU"/>
    <s v="AUD"/>
    <n v="1468658866"/>
    <n v="1464943666"/>
    <b v="0"/>
    <n v="2"/>
    <b v="0"/>
    <s v="publishing/children's books"/>
    <n v="5250"/>
    <x v="3"/>
    <x v="39"/>
    <x v="2759"/>
    <x v="2"/>
  </r>
  <r>
    <n v="2760"/>
    <s v="BOSLEY BEATS THE BURGLARS - A Lovable Children's Adventure"/>
    <s v="A fantastic Doggie Adventure filled with laughter, tears and heroics. Lets get a fresh New Edition of Bosley published for all to enjoy"/>
    <x v="10"/>
    <x v="117"/>
    <x v="2"/>
    <s v="GB"/>
    <s v="GBP"/>
    <n v="1371726258"/>
    <n v="1369134258"/>
    <b v="0"/>
    <n v="0"/>
    <b v="0"/>
    <s v="publishing/children's books"/>
    <n v="0"/>
    <x v="3"/>
    <x v="39"/>
    <x v="2760"/>
    <x v="4"/>
  </r>
  <r>
    <n v="2761"/>
    <s v="Learn U.S. Geography: Dreaming my way across The U.S."/>
    <s v="Help me give away 500 copies of my picture book so more kids will know US geography!"/>
    <x v="10"/>
    <x v="1275"/>
    <x v="2"/>
    <s v="US"/>
    <s v="USD"/>
    <n v="1357176693"/>
    <n v="1354584693"/>
    <b v="0"/>
    <n v="4"/>
    <b v="0"/>
    <s v="publishing/children's books"/>
    <n v="900"/>
    <x v="3"/>
    <x v="39"/>
    <x v="2761"/>
    <x v="5"/>
  </r>
  <r>
    <n v="2762"/>
    <s v="How to Create Your Own Magic World. Toy-making guide."/>
    <s v="How-to book of toys and games constructed from materials found in nature, recyclable and easily available."/>
    <x v="53"/>
    <x v="379"/>
    <x v="2"/>
    <s v="US"/>
    <s v="USD"/>
    <n v="1332114795"/>
    <n v="1326934395"/>
    <b v="0"/>
    <n v="1"/>
    <b v="0"/>
    <s v="publishing/children's books"/>
    <n v="2500"/>
    <x v="3"/>
    <x v="39"/>
    <x v="2762"/>
    <x v="5"/>
  </r>
  <r>
    <n v="2763"/>
    <s v="My Christmas Star"/>
    <s v="How Santa finds childrens homes without getting lost by following certain stars."/>
    <x v="371"/>
    <x v="456"/>
    <x v="2"/>
    <s v="US"/>
    <s v="USD"/>
    <n v="1369403684"/>
    <n v="1365515684"/>
    <b v="0"/>
    <n v="3"/>
    <b v="0"/>
    <s v="publishing/children's books"/>
    <n v="3000"/>
    <x v="3"/>
    <x v="39"/>
    <x v="2763"/>
    <x v="4"/>
  </r>
  <r>
    <n v="2764"/>
    <s v="A Growing Adventure"/>
    <s v="My Budding Bears are four teddy bears living in an enchanted garden sharing friendship, tea parties and delightful adventures."/>
    <x v="23"/>
    <x v="372"/>
    <x v="2"/>
    <s v="US"/>
    <s v="USD"/>
    <n v="1338404400"/>
    <n v="1335855631"/>
    <b v="0"/>
    <n v="4"/>
    <b v="0"/>
    <s v="publishing/children's books"/>
    <n v="1125"/>
    <x v="3"/>
    <x v="39"/>
    <x v="2764"/>
    <x v="5"/>
  </r>
  <r>
    <n v="2765"/>
    <s v="A Story Book For Kids: Technology and Everyday Life"/>
    <s v="I am writing an illustrated book for children ages 3 to 7 that meshes technology in everyday life stories."/>
    <x v="23"/>
    <x v="117"/>
    <x v="2"/>
    <s v="US"/>
    <s v="USD"/>
    <n v="1351432428"/>
    <n v="1350050028"/>
    <b v="0"/>
    <n v="0"/>
    <b v="0"/>
    <s v="publishing/children's books"/>
    <n v="0"/>
    <x v="3"/>
    <x v="39"/>
    <x v="2765"/>
    <x v="5"/>
  </r>
  <r>
    <n v="2766"/>
    <s v="Jambie"/>
    <s v="Jambie is a children's book geared towards kids ages 4-9 years of age. This book teaches young children about making wise decisions."/>
    <x v="10"/>
    <x v="173"/>
    <x v="2"/>
    <s v="US"/>
    <s v="USD"/>
    <n v="1313078518"/>
    <n v="1310486518"/>
    <b v="0"/>
    <n v="4"/>
    <b v="0"/>
    <s v="publishing/children's books"/>
    <n v="2500"/>
    <x v="3"/>
    <x v="39"/>
    <x v="2766"/>
    <x v="6"/>
  </r>
  <r>
    <n v="2767"/>
    <s v="the Giant Turnip"/>
    <s v="An animated bedtime story with Dedka, Babka and the rest of the family working together on a BIG problem"/>
    <x v="23"/>
    <x v="1172"/>
    <x v="2"/>
    <s v="CA"/>
    <s v="CAD"/>
    <n v="1439766050"/>
    <n v="1434582050"/>
    <b v="0"/>
    <n v="3"/>
    <b v="0"/>
    <s v="publishing/children's books"/>
    <n v="1133.3333"/>
    <x v="3"/>
    <x v="39"/>
    <x v="2767"/>
    <x v="0"/>
  </r>
  <r>
    <n v="2768"/>
    <s v="It's Okay To Wait"/>
    <s v="â€œItâ€™s Okay to Waitâ€ is the story of a father who sits down with his adolescent daughter to have â€œthe talkâ€ about sex."/>
    <x v="39"/>
    <x v="1885"/>
    <x v="2"/>
    <s v="US"/>
    <s v="USD"/>
    <n v="1333028723"/>
    <n v="1330440323"/>
    <b v="0"/>
    <n v="34"/>
    <b v="0"/>
    <s v="publishing/children's books"/>
    <n v="2947.0587999999998"/>
    <x v="3"/>
    <x v="39"/>
    <x v="2768"/>
    <x v="5"/>
  </r>
  <r>
    <n v="2769"/>
    <s v="Raph the Ninja Giraffe"/>
    <s v="Raph the Ninja Giraffe is a project that is my 5 year old sons idea, &amp; I am working with him to bring his idea to life."/>
    <x v="134"/>
    <x v="369"/>
    <x v="2"/>
    <s v="GB"/>
    <s v="GBP"/>
    <n v="1401997790"/>
    <n v="1397677790"/>
    <b v="0"/>
    <n v="2"/>
    <b v="0"/>
    <s v="publishing/children's books"/>
    <n v="100"/>
    <x v="3"/>
    <x v="39"/>
    <x v="2769"/>
    <x v="3"/>
  </r>
  <r>
    <n v="2770"/>
    <s v="The Story Of Circle And Square"/>
    <s v="A story about two friends who part ways because they are different, then reunite after learning they both are made of atoms."/>
    <x v="22"/>
    <x v="1886"/>
    <x v="2"/>
    <s v="US"/>
    <s v="USD"/>
    <n v="1395158130"/>
    <n v="1392569730"/>
    <b v="0"/>
    <n v="33"/>
    <b v="0"/>
    <s v="publishing/children's books"/>
    <n v="6309.8485000000001"/>
    <x v="3"/>
    <x v="39"/>
    <x v="2770"/>
    <x v="3"/>
  </r>
  <r>
    <n v="2771"/>
    <s v="Hello Vermont (4 Seasons Children's Books)"/>
    <s v="Hello Vermont are books that demonstrate the 4 seasons. Subtitles: Soggy Spring, Sizzling Summer, Fabulous Fall &amp; Winter Wonderland."/>
    <x v="372"/>
    <x v="117"/>
    <x v="2"/>
    <s v="US"/>
    <s v="USD"/>
    <n v="1359738000"/>
    <n v="1355489140"/>
    <b v="0"/>
    <n v="0"/>
    <b v="0"/>
    <s v="publishing/children's books"/>
    <n v="0"/>
    <x v="3"/>
    <x v="39"/>
    <x v="2771"/>
    <x v="5"/>
  </r>
  <r>
    <n v="2772"/>
    <s v="Why Won't This Kid Go To Sleep?!? Goodnight, Kaiden!"/>
    <s v="See the little boy in the photo? Doesn't he look angelic? Wouldn't you like to read his story? Take a look at this......."/>
    <x v="6"/>
    <x v="117"/>
    <x v="2"/>
    <s v="US"/>
    <s v="USD"/>
    <n v="1381006294"/>
    <n v="1379710294"/>
    <b v="0"/>
    <n v="0"/>
    <b v="0"/>
    <s v="publishing/children's books"/>
    <n v="0"/>
    <x v="3"/>
    <x v="39"/>
    <x v="2772"/>
    <x v="4"/>
  </r>
  <r>
    <n v="2773"/>
    <s v="The Boat That Couldn't Float"/>
    <s v="Parents know the pain of rereading bad bedtime stories. I want to write stories that all ages will enjoy"/>
    <x v="373"/>
    <x v="116"/>
    <x v="2"/>
    <s v="CA"/>
    <s v="CAD"/>
    <n v="1461530721"/>
    <n v="1460666721"/>
    <b v="0"/>
    <n v="1"/>
    <b v="0"/>
    <s v="publishing/children's books"/>
    <n v="100"/>
    <x v="3"/>
    <x v="39"/>
    <x v="2773"/>
    <x v="2"/>
  </r>
  <r>
    <n v="2774"/>
    <s v="Welcome to Jangala Tribal Warriors: Book One"/>
    <s v="Building the inner wealth of children builds stronger families, schools and communities. Peaceful and positive relationships flourish."/>
    <x v="23"/>
    <x v="365"/>
    <x v="2"/>
    <s v="US"/>
    <s v="USD"/>
    <n v="1362711728"/>
    <n v="1360119728"/>
    <b v="0"/>
    <n v="13"/>
    <b v="0"/>
    <s v="publishing/children's books"/>
    <n v="4384.6153999999997"/>
    <x v="3"/>
    <x v="39"/>
    <x v="2774"/>
    <x v="4"/>
  </r>
  <r>
    <n v="2775"/>
    <s v="Kids Radio Klassics and Kids Radio Theatre"/>
    <s v="Kids Radio Theatre is a radio show played on National Pubic Radio to teach children all about theatre every Sunday 20 states."/>
    <x v="10"/>
    <x v="403"/>
    <x v="2"/>
    <s v="US"/>
    <s v="USD"/>
    <n v="1323994754"/>
    <n v="1321402754"/>
    <b v="0"/>
    <n v="2"/>
    <b v="0"/>
    <s v="publishing/children's books"/>
    <n v="7500"/>
    <x v="3"/>
    <x v="39"/>
    <x v="2775"/>
    <x v="6"/>
  </r>
  <r>
    <n v="2776"/>
    <s v="Superheroes That Make Differences"/>
    <s v="A young girlâ€™s journey into a world of superheroesâ€”exploring love, compassion and acceptance with mystical creatures from far away."/>
    <x v="223"/>
    <x v="1308"/>
    <x v="2"/>
    <s v="US"/>
    <s v="USD"/>
    <n v="1434092876"/>
    <n v="1431414476"/>
    <b v="0"/>
    <n v="36"/>
    <b v="0"/>
    <s v="publishing/children's books"/>
    <n v="4597.2222000000002"/>
    <x v="3"/>
    <x v="39"/>
    <x v="2776"/>
    <x v="0"/>
  </r>
  <r>
    <n v="2777"/>
    <s v="Mystical Woods    Micheal learns a lesson.     (Thank-you)"/>
    <s v="Thisis a children's story.It teaches family values and about other animals in the forest.It teaches the value of friendship also.Thanks"/>
    <x v="9"/>
    <x v="115"/>
    <x v="2"/>
    <s v="US"/>
    <s v="USD"/>
    <n v="1437149004"/>
    <n v="1434557004"/>
    <b v="0"/>
    <n v="1"/>
    <b v="0"/>
    <s v="publishing/children's books"/>
    <n v="1000"/>
    <x v="3"/>
    <x v="39"/>
    <x v="2777"/>
    <x v="0"/>
  </r>
  <r>
    <n v="2778"/>
    <s v="Mariah - A Children's Book with Included Doll Patterns"/>
    <s v="Mariah is an illustrated story of a girl and a tiny Mermaid._x000a_Make  your own Mermaid Doll with the included knitting or sewing pattern!"/>
    <x v="62"/>
    <x v="1166"/>
    <x v="2"/>
    <s v="US"/>
    <s v="USD"/>
    <n v="1409009306"/>
    <n v="1406417306"/>
    <b v="0"/>
    <n v="15"/>
    <b v="0"/>
    <s v="publishing/children's books"/>
    <n v="9366.6666999999998"/>
    <x v="3"/>
    <x v="39"/>
    <x v="2778"/>
    <x v="3"/>
  </r>
  <r>
    <n v="2779"/>
    <s v="Our Moon... A book on life for both parents and children."/>
    <s v="Our Moon is a simple book based on a nightly tradition my mother and youngest son started while I was working away."/>
    <x v="30"/>
    <x v="500"/>
    <x v="2"/>
    <s v="US"/>
    <s v="USD"/>
    <n v="1448204621"/>
    <n v="1445609021"/>
    <b v="0"/>
    <n v="1"/>
    <b v="0"/>
    <s v="publishing/children's books"/>
    <n v="5300"/>
    <x v="3"/>
    <x v="39"/>
    <x v="2779"/>
    <x v="0"/>
  </r>
  <r>
    <n v="2780"/>
    <s v="Travel with baby"/>
    <s v="Turn the World with my kids, and then write a book with the advice for traveling with baby"/>
    <x v="57"/>
    <x v="117"/>
    <x v="2"/>
    <s v="IT"/>
    <s v="EUR"/>
    <n v="1489142688"/>
    <n v="1486550688"/>
    <b v="0"/>
    <n v="0"/>
    <b v="0"/>
    <s v="publishing/children's books"/>
    <n v="0"/>
    <x v="3"/>
    <x v="39"/>
    <x v="2780"/>
    <x v="1"/>
  </r>
  <r>
    <n v="2781"/>
    <s v="University of Utah presents V-Day 2015-The Vagina Monologues"/>
    <s v="STRIKE, DANCE AND RISE with us at the University of Utah to end violence against women and girls!"/>
    <x v="21"/>
    <x v="1887"/>
    <x v="0"/>
    <s v="US"/>
    <s v="USD"/>
    <n v="1423724400"/>
    <n v="1421274954"/>
    <b v="0"/>
    <n v="28"/>
    <b v="1"/>
    <s v="theater/plays"/>
    <n v="4700"/>
    <x v="1"/>
    <x v="6"/>
    <x v="2781"/>
    <x v="0"/>
  </r>
  <r>
    <n v="2782"/>
    <s v="Better Than Ever Productions presents Geezer Game"/>
    <s v="The premiere theatre troupe in SE Michigan offering acting opportunities for the 50+ actor."/>
    <x v="28"/>
    <x v="647"/>
    <x v="0"/>
    <s v="US"/>
    <s v="USD"/>
    <n v="1424149140"/>
    <n v="1421964718"/>
    <b v="0"/>
    <n v="18"/>
    <b v="1"/>
    <s v="theater/plays"/>
    <n v="6666.6666999999998"/>
    <x v="1"/>
    <x v="6"/>
    <x v="2782"/>
    <x v="0"/>
  </r>
  <r>
    <n v="2783"/>
    <s v="As You Like It? by Purple Ostrich Productions"/>
    <s v="A new, LGBTQ focused adaptation of As You Like It that puts Celia and Rosalind's romantic relationship centre stage for the first time."/>
    <x v="28"/>
    <x v="1288"/>
    <x v="0"/>
    <s v="GB"/>
    <s v="GBP"/>
    <n v="1429793446"/>
    <n v="1428583846"/>
    <b v="0"/>
    <n v="61"/>
    <b v="1"/>
    <s v="theater/plays"/>
    <n v="1877.0491999999999"/>
    <x v="1"/>
    <x v="6"/>
    <x v="2783"/>
    <x v="0"/>
  </r>
  <r>
    <n v="2784"/>
    <s v="&quot;The Santaland Diaries&quot; by David Sedaris in Los Angeles 2014"/>
    <s v="David Sedaris' &quot;The Santaland Diaries&quot; starring Matt Crabtree at The Working Stage Theatre in Hollywood!"/>
    <x v="12"/>
    <x v="583"/>
    <x v="0"/>
    <s v="US"/>
    <s v="USD"/>
    <n v="1414608843"/>
    <n v="1412794443"/>
    <b v="0"/>
    <n v="108"/>
    <b v="1"/>
    <s v="theater/plays"/>
    <n v="6611.1111000000001"/>
    <x v="1"/>
    <x v="6"/>
    <x v="2784"/>
    <x v="3"/>
  </r>
  <r>
    <n v="2785"/>
    <s v="Henry VI: The War of the Roses"/>
    <s v="Bare Theatre and Raleigh Little Theatre present Shakespeare's epic, set in a post-apocalyptic dystopia."/>
    <x v="10"/>
    <x v="1888"/>
    <x v="0"/>
    <s v="US"/>
    <s v="USD"/>
    <n v="1470430800"/>
    <n v="1467865967"/>
    <b v="0"/>
    <n v="142"/>
    <b v="1"/>
    <s v="theater/plays"/>
    <n v="3685.9155000000001"/>
    <x v="1"/>
    <x v="6"/>
    <x v="2785"/>
    <x v="2"/>
  </r>
  <r>
    <n v="2786"/>
    <s v="Fierce"/>
    <s v="A heart-melting farce about sex, art and the lovelorn lay-abouts of London-town."/>
    <x v="30"/>
    <x v="1889"/>
    <x v="0"/>
    <s v="GB"/>
    <s v="GBP"/>
    <n v="1404913180"/>
    <n v="1403703580"/>
    <b v="0"/>
    <n v="74"/>
    <b v="1"/>
    <s v="theater/plays"/>
    <n v="3981.0810999999999"/>
    <x v="1"/>
    <x v="6"/>
    <x v="2786"/>
    <x v="3"/>
  </r>
  <r>
    <n v="2787"/>
    <s v="Oracle b*sides and Hawkeye Plainview present SUPER-WELLESIAN"/>
    <s v="Orson Welles and Superman meet up to record a radio drama version of their &quot;true&quot; adventure triumphing over Fascist Martians."/>
    <x v="28"/>
    <x v="1890"/>
    <x v="0"/>
    <s v="US"/>
    <s v="USD"/>
    <n v="1405658752"/>
    <n v="1403066752"/>
    <b v="0"/>
    <n v="38"/>
    <b v="1"/>
    <s v="theater/plays"/>
    <n v="3150"/>
    <x v="1"/>
    <x v="6"/>
    <x v="2787"/>
    <x v="3"/>
  </r>
  <r>
    <n v="2788"/>
    <s v="ACT Underground Theatre, TLDC"/>
    <s v="MOVING FORWARD! WE HAVE REACHED GOAL BUT HAVE MORE TIME!! PLEASE CONSIDER PLEDGING."/>
    <x v="13"/>
    <x v="420"/>
    <x v="0"/>
    <s v="US"/>
    <s v="USD"/>
    <n v="1469811043"/>
    <n v="1467219043"/>
    <b v="0"/>
    <n v="20"/>
    <b v="1"/>
    <s v="theater/plays"/>
    <n v="10250"/>
    <x v="1"/>
    <x v="6"/>
    <x v="2788"/>
    <x v="2"/>
  </r>
  <r>
    <n v="2789"/>
    <s v="The Adventurers Club"/>
    <s v="BNT's Biggest Adventure So Far: Our 2015 full length production!"/>
    <x v="9"/>
    <x v="1891"/>
    <x v="0"/>
    <s v="US"/>
    <s v="USD"/>
    <n v="1426132800"/>
    <n v="1424477934"/>
    <b v="0"/>
    <n v="24"/>
    <b v="1"/>
    <s v="theater/plays"/>
    <n v="12645.8333"/>
    <x v="1"/>
    <x v="6"/>
    <x v="2789"/>
    <x v="0"/>
  </r>
  <r>
    <n v="2790"/>
    <s v="Help us get &quot;Old Friends&quot; to the El Portal!!!"/>
    <s v="We want to perform the one act play &quot;Old Friends&quot; at the El Portal Theatre in North Hollywood, CA.!!  Help us to get on the stage!!"/>
    <x v="9"/>
    <x v="1892"/>
    <x v="0"/>
    <s v="US"/>
    <s v="USD"/>
    <n v="1423693903"/>
    <n v="1421101903"/>
    <b v="0"/>
    <n v="66"/>
    <b v="1"/>
    <s v="theater/plays"/>
    <n v="4787.8788000000004"/>
    <x v="1"/>
    <x v="6"/>
    <x v="2790"/>
    <x v="0"/>
  </r>
  <r>
    <n v="2791"/>
    <s v="A Philosophical Protest! One Act Play, One Act Cabaret."/>
    <s v="A one act play, one act cabaret focusing on various social issues to remind us that when we come together, beautiful things can happen."/>
    <x v="13"/>
    <x v="420"/>
    <x v="0"/>
    <s v="US"/>
    <s v="USD"/>
    <n v="1473393600"/>
    <n v="1470778559"/>
    <b v="0"/>
    <n v="28"/>
    <b v="1"/>
    <s v="theater/plays"/>
    <n v="7321.4286000000002"/>
    <x v="1"/>
    <x v="6"/>
    <x v="2791"/>
    <x v="2"/>
  </r>
  <r>
    <n v="2792"/>
    <s v="That Still Small Voice Stage Play"/>
    <s v="Homeless and hopeless, this prequel tells the story of a Colorado youth who leans on her friends when family leaves her behind."/>
    <x v="13"/>
    <x v="778"/>
    <x v="0"/>
    <s v="US"/>
    <s v="USD"/>
    <n v="1439357559"/>
    <n v="1435469559"/>
    <b v="0"/>
    <n v="24"/>
    <b v="1"/>
    <s v="theater/plays"/>
    <n v="8966.6666999999998"/>
    <x v="1"/>
    <x v="6"/>
    <x v="2792"/>
    <x v="0"/>
  </r>
  <r>
    <n v="2793"/>
    <s v="THE GOODS Theatre Company Premiere DROPPED @ Old Fitz"/>
    <s v="THE GOODS are Premiering the NEW Australian play DROPPED by Katy Warner @ OLD FITZ THEATRE Dec 8-20 _x000a_Its Godot with Gals n Grenades"/>
    <x v="3"/>
    <x v="1893"/>
    <x v="0"/>
    <s v="AU"/>
    <s v="AUD"/>
    <n v="1437473005"/>
    <n v="1434881005"/>
    <b v="0"/>
    <n v="73"/>
    <b v="1"/>
    <s v="theater/plays"/>
    <n v="15146.232900000001"/>
    <x v="1"/>
    <x v="6"/>
    <x v="2793"/>
    <x v="0"/>
  </r>
  <r>
    <n v="2794"/>
    <s v="Dusk Theatre Company presents... Macbeth Rebothered"/>
    <s v="Dusk Theatre have created a brand new adaptation of the hilarious BBC4 comedy &quot;Macbeth Rebothered&quot; originally by The Penny Dreadfuls."/>
    <x v="45"/>
    <x v="735"/>
    <x v="0"/>
    <s v="GB"/>
    <s v="GBP"/>
    <n v="1457031600"/>
    <n v="1455640559"/>
    <b v="0"/>
    <n v="3"/>
    <b v="1"/>
    <s v="theater/plays"/>
    <n v="2500"/>
    <x v="1"/>
    <x v="6"/>
    <x v="2794"/>
    <x v="2"/>
  </r>
  <r>
    <n v="2795"/>
    <s v="Good Men Wanted at ANT Fest"/>
    <s v="A new play about five bad bitches who fought in the Civil War disguised as men, premiering at Ars Nova's ANT Fest."/>
    <x v="176"/>
    <x v="655"/>
    <x v="0"/>
    <s v="US"/>
    <s v="USD"/>
    <n v="1402095600"/>
    <n v="1400675841"/>
    <b v="0"/>
    <n v="20"/>
    <b v="1"/>
    <s v="theater/plays"/>
    <n v="3650"/>
    <x v="1"/>
    <x v="6"/>
    <x v="2795"/>
    <x v="3"/>
  </r>
  <r>
    <n v="2796"/>
    <s v="Fishcakes"/>
    <s v="Fishcakes is a piece of new writing for the Camden Fringe that explores a story of love, loss, and all the â€˜little things'."/>
    <x v="134"/>
    <x v="1894"/>
    <x v="0"/>
    <s v="GB"/>
    <s v="GBP"/>
    <n v="1404564028"/>
    <n v="1401972028"/>
    <b v="0"/>
    <n v="21"/>
    <b v="1"/>
    <s v="theater/plays"/>
    <n v="4400"/>
    <x v="1"/>
    <x v="6"/>
    <x v="2796"/>
    <x v="3"/>
  </r>
  <r>
    <n v="2797"/>
    <s v="Once Upon A Nightmare"/>
    <s v="&quot;Labyrinth&quot; meets &quot;Jumanji&quot;  in this dark adventure fantasy play from the makers of the five star fringe hit &quot;Death Ship 666&quot;"/>
    <x v="6"/>
    <x v="1895"/>
    <x v="0"/>
    <s v="GB"/>
    <s v="GBP"/>
    <n v="1404858840"/>
    <n v="1402266840"/>
    <b v="0"/>
    <n v="94"/>
    <b v="1"/>
    <s v="theater/plays"/>
    <n v="8735.7553000000007"/>
    <x v="1"/>
    <x v="6"/>
    <x v="2797"/>
    <x v="3"/>
  </r>
  <r>
    <n v="2798"/>
    <s v="Happy to Help: A New Play About the Supermarket Industry"/>
    <s v="A darkly funny new play about the supermarket industry and its impact on all of our lives by award-nominated playwright Michael Ross."/>
    <x v="10"/>
    <x v="1896"/>
    <x v="0"/>
    <s v="GB"/>
    <s v="GBP"/>
    <n v="1438358400"/>
    <n v="1437063121"/>
    <b v="0"/>
    <n v="139"/>
    <b v="1"/>
    <s v="theater/plays"/>
    <n v="3647.482"/>
    <x v="1"/>
    <x v="6"/>
    <x v="2798"/>
    <x v="0"/>
  </r>
  <r>
    <n v="2799"/>
    <s v="Yuri in Edinburgh"/>
    <s v="August012 make their debut at Edinburgh Fringe with their play about the absurdity of wanting to bring children into a deranged world"/>
    <x v="10"/>
    <x v="1897"/>
    <x v="0"/>
    <s v="GB"/>
    <s v="GBP"/>
    <n v="1466179200"/>
    <n v="1463466070"/>
    <b v="0"/>
    <n v="130"/>
    <b v="1"/>
    <s v="theater/plays"/>
    <n v="4485.9538000000002"/>
    <x v="1"/>
    <x v="6"/>
    <x v="2799"/>
    <x v="2"/>
  </r>
  <r>
    <n v="2800"/>
    <s v="EUTCo presents 'One Flew Over the Cuckoo's Nest'"/>
    <s v="Exeter University Theatre Company is bringing the award winning play by Dale Wasserman to Exeter's Northcott Theatre"/>
    <x v="28"/>
    <x v="414"/>
    <x v="0"/>
    <s v="GB"/>
    <s v="GBP"/>
    <n v="1420377366"/>
    <n v="1415193366"/>
    <b v="0"/>
    <n v="31"/>
    <b v="1"/>
    <s v="theater/plays"/>
    <n v="4290.3226000000004"/>
    <x v="1"/>
    <x v="6"/>
    <x v="2800"/>
    <x v="3"/>
  </r>
  <r>
    <n v="2801"/>
    <s v="A Dream Play"/>
    <s v="Arise Theatre Company's production of August Strindberg's expressionist masterpiece 'A Dream Play'."/>
    <x v="2"/>
    <x v="1898"/>
    <x v="0"/>
    <s v="AU"/>
    <s v="AUD"/>
    <n v="1412938800"/>
    <n v="1411019409"/>
    <b v="0"/>
    <n v="13"/>
    <b v="1"/>
    <s v="theater/plays"/>
    <n v="5123.0769"/>
    <x v="1"/>
    <x v="6"/>
    <x v="2801"/>
    <x v="3"/>
  </r>
  <r>
    <n v="2802"/>
    <s v="The Eulogy of Toby Peach - Edinburgh Festival 2015"/>
    <s v="An honest &amp; inspiring journey with cancer, discovery of self-mortality &amp; celebration of life. Winner of IdeasTap Underbelly Award 2015."/>
    <x v="9"/>
    <x v="987"/>
    <x v="0"/>
    <s v="GB"/>
    <s v="GBP"/>
    <n v="1438875107"/>
    <n v="1436283107"/>
    <b v="0"/>
    <n v="90"/>
    <b v="1"/>
    <s v="theater/plays"/>
    <n v="3394.4443999999999"/>
    <x v="1"/>
    <x v="6"/>
    <x v="2802"/>
    <x v="0"/>
  </r>
  <r>
    <n v="2803"/>
    <s v="Princess Cut: A young girl's reality inside a TN sex ring"/>
    <s v="An original theatrical production using music, movement and monologues to tell the story of a TN native growing up within a sex ring."/>
    <x v="3"/>
    <x v="1899"/>
    <x v="0"/>
    <s v="US"/>
    <s v="USD"/>
    <n v="1437004800"/>
    <n v="1433295276"/>
    <b v="0"/>
    <n v="141"/>
    <b v="1"/>
    <s v="theater/plays"/>
    <n v="9074.4681"/>
    <x v="1"/>
    <x v="6"/>
    <x v="2803"/>
    <x v="0"/>
  </r>
  <r>
    <n v="2804"/>
    <s v="The Piano Man"/>
    <s v="The real-life story of the mysterious 'Piano Man' who washed ashore with no memory; with no speech; but with an amazing ability..."/>
    <x v="28"/>
    <x v="1900"/>
    <x v="0"/>
    <s v="GB"/>
    <s v="GBP"/>
    <n v="1411987990"/>
    <n v="1409395990"/>
    <b v="0"/>
    <n v="23"/>
    <b v="1"/>
    <s v="theater/plays"/>
    <n v="5000"/>
    <x v="1"/>
    <x v="6"/>
    <x v="2804"/>
    <x v="3"/>
  </r>
  <r>
    <n v="2805"/>
    <s v="ACOrN: A Crunch Or None --&gt; Edinburgh Fringe!"/>
    <s v="1 game, 7 levels, 45 attempts; Lorraine, Esbe &amp; David; 1 Grandmaester._x000a_Help us take our metatheatrical nutshell volcano to the Fringe!"/>
    <x v="44"/>
    <x v="1901"/>
    <x v="0"/>
    <s v="GB"/>
    <s v="GBP"/>
    <n v="1440245273"/>
    <n v="1438085273"/>
    <b v="0"/>
    <n v="18"/>
    <b v="1"/>
    <s v="theater/plays"/>
    <n v="2444.4443999999999"/>
    <x v="1"/>
    <x v="6"/>
    <x v="2805"/>
    <x v="0"/>
  </r>
  <r>
    <n v="2806"/>
    <s v="And Now: The World!"/>
    <s v="A one woman show about the challenges of being a feminist in a digital age. Touring 6 UK cities. Now with Stretch Goals!"/>
    <x v="9"/>
    <x v="1902"/>
    <x v="0"/>
    <s v="GB"/>
    <s v="GBP"/>
    <n v="1438772400"/>
    <n v="1435645490"/>
    <b v="0"/>
    <n v="76"/>
    <b v="1"/>
    <s v="theater/plays"/>
    <n v="4425"/>
    <x v="1"/>
    <x v="6"/>
    <x v="2806"/>
    <x v="0"/>
  </r>
  <r>
    <n v="2807"/>
    <s v="The Commission Theatre Co."/>
    <s v="Bringing Shakespeare back to the Playwrights"/>
    <x v="10"/>
    <x v="540"/>
    <x v="0"/>
    <s v="US"/>
    <s v="USD"/>
    <n v="1435611438"/>
    <n v="1433019438"/>
    <b v="0"/>
    <n v="93"/>
    <b v="1"/>
    <s v="theater/plays"/>
    <n v="6774.1935000000003"/>
    <x v="1"/>
    <x v="6"/>
    <x v="2807"/>
    <x v="0"/>
  </r>
  <r>
    <n v="2808"/>
    <s v="PICNIC, by William Inge: An Inaugural Production"/>
    <s v="Seat of the Pants mounts our first show in a black box space that could become permanent; can you help us excel and seal the deal?"/>
    <x v="37"/>
    <x v="1903"/>
    <x v="0"/>
    <s v="US"/>
    <s v="USD"/>
    <n v="1440274735"/>
    <n v="1437682735"/>
    <b v="0"/>
    <n v="69"/>
    <b v="1"/>
    <s v="theater/plays"/>
    <n v="6537.6812"/>
    <x v="1"/>
    <x v="6"/>
    <x v="2808"/>
    <x v="0"/>
  </r>
  <r>
    <n v="2809"/>
    <s v="Sugarglass Theatre"/>
    <s v="Sugarglass is a Dublin based theatre company committed to international collaboration. 2016 sees the launch of their NYC division."/>
    <x v="30"/>
    <x v="1904"/>
    <x v="0"/>
    <s v="US"/>
    <s v="USD"/>
    <n v="1459348740"/>
    <n v="1458647725"/>
    <b v="0"/>
    <n v="21"/>
    <b v="1"/>
    <s v="theater/plays"/>
    <n v="12190.476199999999"/>
    <x v="1"/>
    <x v="6"/>
    <x v="2809"/>
    <x v="2"/>
  </r>
  <r>
    <n v="2810"/>
    <s v="Bring Bigger, Badder BRIEF HISTORY Back To The Stage!"/>
    <s v="We're remounting the musical that brought down the Bush Administration: A Brief History of the Earth And Everything In It!"/>
    <x v="30"/>
    <x v="1905"/>
    <x v="0"/>
    <s v="US"/>
    <s v="USD"/>
    <n v="1401595140"/>
    <n v="1398828064"/>
    <b v="0"/>
    <n v="57"/>
    <b v="1"/>
    <s v="theater/plays"/>
    <n v="4745.6139999999996"/>
    <x v="1"/>
    <x v="6"/>
    <x v="2810"/>
    <x v="3"/>
  </r>
  <r>
    <n v="2811"/>
    <s v="Ray Gunn and Starburst"/>
    <s v="Ray Gunn and Starburst is an audio sci-fi/comedy sending up the tropes of classic and pulp science-fiction."/>
    <x v="3"/>
    <x v="1906"/>
    <x v="0"/>
    <s v="GB"/>
    <s v="GBP"/>
    <n v="1424692503"/>
    <n v="1422100503"/>
    <b v="0"/>
    <n v="108"/>
    <b v="1"/>
    <s v="theater/plays"/>
    <n v="9284.2592999999997"/>
    <x v="1"/>
    <x v="6"/>
    <x v="2811"/>
    <x v="0"/>
  </r>
  <r>
    <n v="2812"/>
    <s v="BULL by Mike Bartlett at the Coal Mine Theatre"/>
    <s v="&quot;A short, nasty and razor sharp play in one of Toronto's hottest new &quot;off-off Broadway&quot; style venues."/>
    <x v="10"/>
    <x v="1907"/>
    <x v="0"/>
    <s v="CA"/>
    <s v="CAD"/>
    <n v="1428292800"/>
    <n v="1424368298"/>
    <b v="0"/>
    <n v="83"/>
    <b v="1"/>
    <s v="theater/plays"/>
    <n v="6825.3011999999999"/>
    <x v="1"/>
    <x v="6"/>
    <x v="2812"/>
    <x v="0"/>
  </r>
  <r>
    <n v="2813"/>
    <s v="Hi, Are You Single? by Ryan J. Haddad"/>
    <s v="Ryan has a higher sex drive than you. He also has cerebral palsy. Join him for his hilarious and poignant new solo show!"/>
    <x v="70"/>
    <x v="1908"/>
    <x v="0"/>
    <s v="US"/>
    <s v="USD"/>
    <n v="1481737761"/>
    <n v="1479577761"/>
    <b v="0"/>
    <n v="96"/>
    <b v="1"/>
    <s v="theater/plays"/>
    <n v="3720.9582999999998"/>
    <x v="1"/>
    <x v="6"/>
    <x v="2813"/>
    <x v="2"/>
  </r>
  <r>
    <n v="2814"/>
    <s v="Stitching by Anthony Neilson"/>
    <s v="Stitching is a play exploring how a couple cope with the loss of their child. It will run for a month at The Drayton Arms Theatre."/>
    <x v="15"/>
    <x v="1909"/>
    <x v="0"/>
    <s v="GB"/>
    <s v="GBP"/>
    <n v="1431164115"/>
    <n v="1428572115"/>
    <b v="0"/>
    <n v="64"/>
    <b v="1"/>
    <s v="theater/plays"/>
    <n v="2525"/>
    <x v="1"/>
    <x v="6"/>
    <x v="2814"/>
    <x v="0"/>
  </r>
  <r>
    <n v="2815"/>
    <s v="Widow's Wedding Dress"/>
    <s v="Set in 1950s Northern Ireland, this play tells the story of two sisters in a community of Travellers, or Irish Gypsies."/>
    <x v="49"/>
    <x v="898"/>
    <x v="0"/>
    <s v="CA"/>
    <s v="CAD"/>
    <n v="1470595109"/>
    <n v="1468003109"/>
    <b v="0"/>
    <n v="14"/>
    <b v="1"/>
    <s v="theater/plays"/>
    <n v="4321.4286000000002"/>
    <x v="1"/>
    <x v="6"/>
    <x v="2815"/>
    <x v="2"/>
  </r>
  <r>
    <n v="2816"/>
    <s v="In My Head - A new mental health theatre project"/>
    <s v="Inspired by real life interviews 'In My Head' is a new play exploring the lives of those living with a mental health condition."/>
    <x v="9"/>
    <x v="1910"/>
    <x v="0"/>
    <s v="GB"/>
    <s v="GBP"/>
    <n v="1438531200"/>
    <n v="1435921992"/>
    <b v="0"/>
    <n v="169"/>
    <b v="1"/>
    <s v="theater/plays"/>
    <n v="2513.0178000000001"/>
    <x v="1"/>
    <x v="6"/>
    <x v="2816"/>
    <x v="0"/>
  </r>
  <r>
    <n v="2817"/>
    <s v="After The End"/>
    <s v="Let Go Theatre Co's very first production is going ahead in June 2015. Help support a brand new theatre co as we begin our adventure"/>
    <x v="20"/>
    <x v="1911"/>
    <x v="0"/>
    <s v="GB"/>
    <s v="GBP"/>
    <n v="1425136462"/>
    <n v="1421680462"/>
    <b v="0"/>
    <n v="33"/>
    <b v="1"/>
    <s v="theater/plays"/>
    <n v="2363.6363999999999"/>
    <x v="1"/>
    <x v="6"/>
    <x v="2817"/>
    <x v="0"/>
  </r>
  <r>
    <n v="2818"/>
    <s v="Joe West's THEATER OF DEATH"/>
    <s v="Joe West and his wonderful theater company THEATER OF DEATH present original plays both horrific and comical."/>
    <x v="3"/>
    <x v="1912"/>
    <x v="0"/>
    <s v="US"/>
    <s v="USD"/>
    <n v="1443018086"/>
    <n v="1441290086"/>
    <b v="0"/>
    <n v="102"/>
    <b v="1"/>
    <s v="theater/plays"/>
    <n v="10395.098"/>
    <x v="1"/>
    <x v="6"/>
    <x v="2818"/>
    <x v="0"/>
  </r>
  <r>
    <n v="2819"/>
    <s v="Make TES a success at The Edinburgh Fringe Fest"/>
    <s v="Years of work, my best show, and a top Edinburgh venue.  Help me expose my talents to the UK and tell an important story."/>
    <x v="10"/>
    <x v="1913"/>
    <x v="0"/>
    <s v="GB"/>
    <s v="GBP"/>
    <n v="1434285409"/>
    <n v="1431693409"/>
    <b v="0"/>
    <n v="104"/>
    <b v="1"/>
    <s v="theater/plays"/>
    <n v="5038.4615000000003"/>
    <x v="1"/>
    <x v="6"/>
    <x v="2819"/>
    <x v="0"/>
  </r>
  <r>
    <n v="2820"/>
    <s v="MTA's National Theatre Connections Show!"/>
    <s v="Montage Theatre Arts, as part of National Theatre Connections, are performing a show - We need you help to raise vital funds!"/>
    <x v="48"/>
    <x v="1914"/>
    <x v="0"/>
    <s v="GB"/>
    <s v="GBP"/>
    <n v="1456444800"/>
    <n v="1454337589"/>
    <b v="0"/>
    <n v="20"/>
    <b v="1"/>
    <s v="theater/plays"/>
    <n v="1360"/>
    <x v="1"/>
    <x v="6"/>
    <x v="2820"/>
    <x v="2"/>
  </r>
  <r>
    <n v="2821"/>
    <s v="Muscovado: BurntOut's new play about slavery in Barbados"/>
    <s v="Help us share an untold story of Britain's involvement in the slave trade, in the church where Wilberforce began his abolition campaign"/>
    <x v="28"/>
    <x v="325"/>
    <x v="0"/>
    <s v="GB"/>
    <s v="GBP"/>
    <n v="1411510135"/>
    <n v="1408918135"/>
    <b v="0"/>
    <n v="35"/>
    <b v="1"/>
    <s v="theater/plays"/>
    <n v="2857.1428999999998"/>
    <x v="1"/>
    <x v="6"/>
    <x v="2821"/>
    <x v="3"/>
  </r>
  <r>
    <n v="2822"/>
    <s v="Theatre Forever's The Nature Crown"/>
    <s v="A campaign to support the artists creating Theatre Forever's The Nature Crown, premiering in the Guthrie Theater's Dowling Studio!"/>
    <x v="12"/>
    <x v="44"/>
    <x v="0"/>
    <s v="US"/>
    <s v="USD"/>
    <n v="1427469892"/>
    <n v="1424881492"/>
    <b v="0"/>
    <n v="94"/>
    <b v="1"/>
    <s v="theater/plays"/>
    <n v="6382.9786999999997"/>
    <x v="1"/>
    <x v="6"/>
    <x v="282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x v="213"/>
    <x v="1811"/>
    <x v="0"/>
    <s v="GB"/>
    <s v="GBP"/>
    <n v="1427842740"/>
    <n v="1425428206"/>
    <b v="0"/>
    <n v="14"/>
    <b v="1"/>
    <s v="theater/plays"/>
    <n v="885.71429999999998"/>
    <x v="1"/>
    <x v="6"/>
    <x v="2823"/>
    <x v="0"/>
  </r>
  <r>
    <n v="2824"/>
    <s v="The Rooftop"/>
    <s v="I wrote a One Act play called The Rooftop for a Female Playwright's festival. Every little bit helps!"/>
    <x v="81"/>
    <x v="1158"/>
    <x v="0"/>
    <s v="US"/>
    <s v="USD"/>
    <n v="1434159780"/>
    <n v="1431412196"/>
    <b v="0"/>
    <n v="15"/>
    <b v="1"/>
    <s v="theater/plays"/>
    <n v="5066.6666999999998"/>
    <x v="1"/>
    <x v="6"/>
    <x v="2824"/>
    <x v="0"/>
  </r>
  <r>
    <n v="2825"/>
    <s v="The Night Before Christmas"/>
    <s v="Help Saltmine Theatre Company tell the exciting story of St Nicholas and the importance of gratefulness in their new Christmas show."/>
    <x v="9"/>
    <x v="109"/>
    <x v="0"/>
    <s v="GB"/>
    <s v="GBP"/>
    <n v="1449255686"/>
    <n v="1446663686"/>
    <b v="0"/>
    <n v="51"/>
    <b v="1"/>
    <s v="theater/plays"/>
    <n v="6078.4314000000004"/>
    <x v="1"/>
    <x v="6"/>
    <x v="2825"/>
    <x v="0"/>
  </r>
  <r>
    <n v="2826"/>
    <s v="Mickey &amp; Worm: The Tour"/>
    <s v="Mickey &amp; Worm is a Noir stage experience, written by Santa Paula playwright John McKinley and back again on tour by popular demand!"/>
    <x v="13"/>
    <x v="1915"/>
    <x v="0"/>
    <s v="US"/>
    <s v="USD"/>
    <n v="1436511600"/>
    <n v="1434415812"/>
    <b v="0"/>
    <n v="19"/>
    <b v="1"/>
    <s v="theater/plays"/>
    <n v="11342.105299999999"/>
    <x v="1"/>
    <x v="6"/>
    <x v="2826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x v="13"/>
    <x v="858"/>
    <x v="0"/>
    <s v="US"/>
    <s v="USD"/>
    <n v="1464971400"/>
    <n v="1462379066"/>
    <b v="0"/>
    <n v="23"/>
    <b v="1"/>
    <s v="theater/plays"/>
    <n v="10456.521699999999"/>
    <x v="1"/>
    <x v="6"/>
    <x v="2827"/>
    <x v="2"/>
  </r>
  <r>
    <n v="2828"/>
    <s v="Peace In Our Time"/>
    <s v="The Battle of Britain has been lost; London is occupied, who can you trust? Help produce this classic piece of theatre. Drama for now."/>
    <x v="196"/>
    <x v="1916"/>
    <x v="0"/>
    <s v="GB"/>
    <s v="GBP"/>
    <n v="1443826800"/>
    <n v="1441606869"/>
    <b v="0"/>
    <n v="97"/>
    <b v="1"/>
    <s v="theater/plays"/>
    <n v="9830.9277999999995"/>
    <x v="1"/>
    <x v="6"/>
    <x v="2828"/>
    <x v="0"/>
  </r>
  <r>
    <n v="2829"/>
    <s v="MUMBURGER by Sarah Kosar"/>
    <s v="In a visceral new play about family, grief and red meat, Sarah Kosar (Royal Court) asks how far we'd go to connect with those we love."/>
    <x v="30"/>
    <x v="1917"/>
    <x v="0"/>
    <s v="GB"/>
    <s v="GBP"/>
    <n v="1464863118"/>
    <n v="1462443918"/>
    <b v="0"/>
    <n v="76"/>
    <b v="1"/>
    <s v="theater/plays"/>
    <n v="3503.9474"/>
    <x v="1"/>
    <x v="6"/>
    <x v="2829"/>
    <x v="2"/>
  </r>
  <r>
    <n v="2830"/>
    <s v="Nakhtik and Avalon"/>
    <s v="Avalon is a new South African Township play and Nakhtik is a  danced political lecture."/>
    <x v="9"/>
    <x v="142"/>
    <x v="0"/>
    <s v="US"/>
    <s v="USD"/>
    <n v="1399867140"/>
    <n v="1398802148"/>
    <b v="0"/>
    <n v="11"/>
    <b v="1"/>
    <s v="theater/plays"/>
    <n v="27272.727299999999"/>
    <x v="1"/>
    <x v="6"/>
    <x v="2830"/>
    <x v="3"/>
  </r>
  <r>
    <n v="2831"/>
    <s v="Tackett &amp; Pyke put on a Play"/>
    <s v="We each wrote a play and would like to produce them for you for nothing more than art's sake!"/>
    <x v="9"/>
    <x v="1918"/>
    <x v="0"/>
    <s v="US"/>
    <s v="USD"/>
    <n v="1437076070"/>
    <n v="1434484070"/>
    <b v="0"/>
    <n v="52"/>
    <b v="1"/>
    <s v="theater/plays"/>
    <n v="6384.6153999999997"/>
    <x v="1"/>
    <x v="6"/>
    <x v="2831"/>
    <x v="0"/>
  </r>
  <r>
    <n v="2832"/>
    <s v="Secret Diaries"/>
    <s v="Charting the big stuff in life from dance routines to coming out; exploring homophobia, family, friendship &amp; finding your own voice."/>
    <x v="30"/>
    <x v="1919"/>
    <x v="0"/>
    <s v="GB"/>
    <s v="GBP"/>
    <n v="1416780000"/>
    <n v="1414342894"/>
    <b v="0"/>
    <n v="95"/>
    <b v="1"/>
    <s v="theater/plays"/>
    <n v="3018.9367999999999"/>
    <x v="1"/>
    <x v="6"/>
    <x v="2832"/>
    <x v="3"/>
  </r>
  <r>
    <n v="2833"/>
    <s v="Star Man Rocket Man"/>
    <s v="A new play about exploring outer space"/>
    <x v="200"/>
    <x v="1920"/>
    <x v="0"/>
    <s v="US"/>
    <s v="USD"/>
    <n v="1444528800"/>
    <n v="1442804633"/>
    <b v="0"/>
    <n v="35"/>
    <b v="1"/>
    <s v="theater/plays"/>
    <n v="8351.4285999999993"/>
    <x v="1"/>
    <x v="6"/>
    <x v="2833"/>
    <x v="0"/>
  </r>
  <r>
    <n v="2834"/>
    <s v="Thank You For Smoking"/>
    <s v="Thank You For Smoking. A play about love, 5 trillion cigarettes and how the Flintstones earned the tobacco industry millions."/>
    <x v="134"/>
    <x v="1467"/>
    <x v="0"/>
    <s v="GB"/>
    <s v="GBP"/>
    <n v="1422658930"/>
    <n v="1421362930"/>
    <b v="0"/>
    <n v="21"/>
    <b v="1"/>
    <s v="theater/plays"/>
    <n v="6476.1904999999997"/>
    <x v="1"/>
    <x v="6"/>
    <x v="2834"/>
    <x v="0"/>
  </r>
  <r>
    <n v="2835"/>
    <s v="Land of the Three Towers"/>
    <s v="A celebratory community theatre project about the Focus E15 Occupation of empty council homes on Carpenters Estate."/>
    <x v="28"/>
    <x v="1921"/>
    <x v="0"/>
    <s v="GB"/>
    <s v="GBP"/>
    <n v="1449273600"/>
    <n v="1446742417"/>
    <b v="0"/>
    <n v="93"/>
    <b v="1"/>
    <s v="theater/plays"/>
    <n v="2011.8172"/>
    <x v="1"/>
    <x v="6"/>
    <x v="2835"/>
    <x v="0"/>
  </r>
  <r>
    <n v="2836"/>
    <s v="&quot;The Colored Museum&quot; by George C. Wolfe"/>
    <s v="We're fundraising $450 by Feb.17, 2017 to purchase the rights for the show &amp; any extra proceeds will be used toward props and costume."/>
    <x v="52"/>
    <x v="1922"/>
    <x v="0"/>
    <s v="US"/>
    <s v="USD"/>
    <n v="1487393940"/>
    <n v="1484115418"/>
    <b v="0"/>
    <n v="11"/>
    <b v="1"/>
    <s v="theater/plays"/>
    <n v="4409.0909000000001"/>
    <x v="1"/>
    <x v="6"/>
    <x v="2836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x v="16"/>
    <x v="447"/>
    <x v="0"/>
    <s v="CA"/>
    <s v="CAD"/>
    <n v="1449701284"/>
    <n v="1446241684"/>
    <b v="0"/>
    <n v="21"/>
    <b v="1"/>
    <s v="theater/plays"/>
    <n v="4047.6190000000001"/>
    <x v="1"/>
    <x v="6"/>
    <x v="2837"/>
    <x v="0"/>
  </r>
  <r>
    <n v="2838"/>
    <s v="Pickles &amp; Hargraves Murder Mystery Comedy at the FringeNYC"/>
    <s v="You like things that are funny. You (secretly) like murder. So why not support the NYC return of this hilarious whodunit?"/>
    <x v="13"/>
    <x v="858"/>
    <x v="0"/>
    <s v="US"/>
    <s v="USD"/>
    <n v="1407967200"/>
    <n v="1406039696"/>
    <b v="0"/>
    <n v="54"/>
    <b v="1"/>
    <s v="theater/plays"/>
    <n v="4453.7037"/>
    <x v="1"/>
    <x v="6"/>
    <x v="2838"/>
    <x v="3"/>
  </r>
  <r>
    <n v="2839"/>
    <s v="&quot;The Annual Neighborhood Garage Tour&quot;"/>
    <s v="Help us tour our brand new show &quot;Stripe and Spot (Learn to) Get Along&quot; to neighborhoods throughout the Twin Cities metro area!"/>
    <x v="8"/>
    <x v="1923"/>
    <x v="0"/>
    <s v="US"/>
    <s v="USD"/>
    <n v="1408942740"/>
    <n v="1406958354"/>
    <b v="0"/>
    <n v="31"/>
    <b v="1"/>
    <s v="theater/plays"/>
    <n v="12580.645200000001"/>
    <x v="1"/>
    <x v="6"/>
    <x v="2839"/>
    <x v="3"/>
  </r>
  <r>
    <n v="2840"/>
    <s v="Scarlet at Southwark Playhouse - Theatre Renegade"/>
    <s v="The world premiere of an astounding new play at Southwark Playhouse exploring slut shaming/cyber bullying &amp; the emotional repercussions"/>
    <x v="30"/>
    <x v="1287"/>
    <x v="0"/>
    <s v="GB"/>
    <s v="GBP"/>
    <n v="1426698000"/>
    <n v="1424825479"/>
    <b v="0"/>
    <n v="132"/>
    <b v="1"/>
    <s v="theater/plays"/>
    <n v="1969.6969999999999"/>
    <x v="1"/>
    <x v="6"/>
    <x v="2840"/>
    <x v="0"/>
  </r>
  <r>
    <n v="2841"/>
    <s v="The Dead Loss"/>
    <s v="1920's London; two brothers try to make a name for themselves in the underground crime world but encounter a ruthless Irish mob boss."/>
    <x v="28"/>
    <x v="115"/>
    <x v="2"/>
    <s v="GB"/>
    <s v="GBP"/>
    <n v="1450032297"/>
    <n v="1444844697"/>
    <b v="0"/>
    <n v="1"/>
    <b v="0"/>
    <s v="theater/plays"/>
    <n v="1000"/>
    <x v="1"/>
    <x v="6"/>
    <x v="2841"/>
    <x v="0"/>
  </r>
  <r>
    <n v="2842"/>
    <s v="HIDDEN: The FCO Plays"/>
    <s v="A play performed at the FCO Global Summit on the Preventing Sexual Violence Initiative, hosted by William Hague and Angelina Jolie"/>
    <x v="15"/>
    <x v="117"/>
    <x v="2"/>
    <s v="GB"/>
    <s v="GBP"/>
    <n v="1403348400"/>
    <n v="1401058295"/>
    <b v="0"/>
    <n v="0"/>
    <b v="0"/>
    <s v="theater/plays"/>
    <n v="0"/>
    <x v="1"/>
    <x v="6"/>
    <x v="2842"/>
    <x v="3"/>
  </r>
  <r>
    <n v="2843"/>
    <s v="Summer Adaptation of Fallen Angels"/>
    <s v="We're high school students directing a film adaptation of the play, Fallen Angels, written by NoÃ«l Coward and set in the 1920's."/>
    <x v="38"/>
    <x v="117"/>
    <x v="2"/>
    <s v="US"/>
    <s v="USD"/>
    <n v="1465790400"/>
    <n v="1462210950"/>
    <b v="0"/>
    <n v="0"/>
    <b v="0"/>
    <s v="theater/plays"/>
    <n v="0"/>
    <x v="1"/>
    <x v="6"/>
    <x v="2843"/>
    <x v="2"/>
  </r>
  <r>
    <n v="2844"/>
    <s v="KabarettstÃ¼ck &quot;Dicht in da Nochtschicht&quot;"/>
    <s v="Zwei ausgebildete Schauspieler, ein Musiker - gemeinsam bringt man ein waschechtes KabarettstÃ¼ck auf die BÃ¼hne."/>
    <x v="131"/>
    <x v="134"/>
    <x v="2"/>
    <s v="AT"/>
    <s v="EUR"/>
    <n v="1483535180"/>
    <n v="1480943180"/>
    <b v="0"/>
    <n v="1"/>
    <b v="0"/>
    <s v="theater/plays"/>
    <n v="3000"/>
    <x v="1"/>
    <x v="6"/>
    <x v="2844"/>
    <x v="2"/>
  </r>
  <r>
    <n v="2845"/>
    <s v="Haberdasher Theatre Inc. : Richard Greenbergâ€™s, The Maderati"/>
    <s v="The Maderati: A bitingly witty absurdest comedy, which pokes wickedly perceptive fun at NY artist lifestyle."/>
    <x v="51"/>
    <x v="1924"/>
    <x v="2"/>
    <s v="US"/>
    <s v="USD"/>
    <n v="1433723033"/>
    <n v="1428539033"/>
    <b v="0"/>
    <n v="39"/>
    <b v="0"/>
    <s v="theater/plays"/>
    <n v="6066.6666999999998"/>
    <x v="1"/>
    <x v="6"/>
    <x v="2845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x v="6"/>
    <x v="117"/>
    <x v="2"/>
    <s v="US"/>
    <s v="USD"/>
    <n v="1432917394"/>
    <n v="1429029394"/>
    <b v="0"/>
    <n v="0"/>
    <b v="0"/>
    <s v="theater/plays"/>
    <n v="0"/>
    <x v="1"/>
    <x v="6"/>
    <x v="2846"/>
    <x v="0"/>
  </r>
  <r>
    <n v="2847"/>
    <s v="COLOR ME"/>
    <s v="Dark secrets come to light when Mariah meets Stella. They find a way to face the south's largest elephant in the room: RACISM."/>
    <x v="13"/>
    <x v="117"/>
    <x v="2"/>
    <s v="US"/>
    <s v="USD"/>
    <n v="1464031265"/>
    <n v="1458847265"/>
    <b v="0"/>
    <n v="0"/>
    <b v="0"/>
    <s v="theater/plays"/>
    <n v="0"/>
    <x v="1"/>
    <x v="6"/>
    <x v="2847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x v="19"/>
    <x v="119"/>
    <x v="2"/>
    <s v="US"/>
    <s v="USD"/>
    <n v="1432913659"/>
    <n v="1430321659"/>
    <b v="0"/>
    <n v="3"/>
    <b v="0"/>
    <s v="theater/plays"/>
    <n v="2333.3332999999998"/>
    <x v="1"/>
    <x v="6"/>
    <x v="2848"/>
    <x v="0"/>
  </r>
  <r>
    <n v="2849"/>
    <s v="100, Acre Wood"/>
    <s v="NonSens!cal tackles the struggles of four people with mental health issues/disorders inspired by A.A Milne's Winnie the Pooh"/>
    <x v="2"/>
    <x v="139"/>
    <x v="2"/>
    <s v="GB"/>
    <s v="GBP"/>
    <n v="1461406600"/>
    <n v="1458814600"/>
    <b v="0"/>
    <n v="1"/>
    <b v="0"/>
    <s v="theater/plays"/>
    <n v="500"/>
    <x v="1"/>
    <x v="6"/>
    <x v="2849"/>
    <x v="2"/>
  </r>
  <r>
    <n v="2850"/>
    <s v="Romeo and Juliet...Choose Your Own Ending"/>
    <s v="Romeo and Juliet: Wouldn't it be great if they didn't all die at the end? Now YOU get to control the fate of these timeless characters!"/>
    <x v="6"/>
    <x v="1925"/>
    <x v="2"/>
    <s v="US"/>
    <s v="USD"/>
    <n v="1409962211"/>
    <n v="1407370211"/>
    <b v="0"/>
    <n v="13"/>
    <b v="0"/>
    <s v="theater/plays"/>
    <n v="2392.3076999999998"/>
    <x v="1"/>
    <x v="6"/>
    <x v="2850"/>
    <x v="3"/>
  </r>
  <r>
    <n v="2851"/>
    <s v="The Divideâ€ A Great New Controversial Play."/>
    <s v="Set in Southern America â€œThe Divideâ€ is a stage play that touches on the issues that are forefront in America and the world."/>
    <x v="37"/>
    <x v="117"/>
    <x v="2"/>
    <s v="IE"/>
    <s v="EUR"/>
    <n v="1454109420"/>
    <n v="1453334629"/>
    <b v="0"/>
    <n v="0"/>
    <b v="0"/>
    <s v="theater/plays"/>
    <n v="0"/>
    <x v="1"/>
    <x v="6"/>
    <x v="2851"/>
    <x v="2"/>
  </r>
  <r>
    <n v="2852"/>
    <s v="Freedom Train"/>
    <s v="Just one time back to the past on the Freedom Train will open your eyes and your lives will never ever be the same!"/>
    <x v="10"/>
    <x v="483"/>
    <x v="2"/>
    <s v="US"/>
    <s v="USD"/>
    <n v="1403312703"/>
    <n v="1400720703"/>
    <b v="0"/>
    <n v="6"/>
    <b v="0"/>
    <s v="theater/plays"/>
    <n v="1583.3333"/>
    <x v="1"/>
    <x v="6"/>
    <x v="2852"/>
    <x v="3"/>
  </r>
  <r>
    <n v="2853"/>
    <s v="Eighteen Months- A Love Story Interrupted"/>
    <s v="Much has been written by women on breast cancer. Yet, there is little that has been written for the theatre on this by men. I have!"/>
    <x v="196"/>
    <x v="117"/>
    <x v="2"/>
    <s v="CA"/>
    <s v="CAD"/>
    <n v="1410669297"/>
    <n v="1405485297"/>
    <b v="0"/>
    <n v="0"/>
    <b v="0"/>
    <s v="theater/plays"/>
    <n v="0"/>
    <x v="1"/>
    <x v="6"/>
    <x v="2853"/>
    <x v="3"/>
  </r>
  <r>
    <n v="2854"/>
    <s v="Ultimate Political Selfie!"/>
    <s v="Almost Random Theatre's play about a candidate - with no policies - who is seeking election in May 2015"/>
    <x v="28"/>
    <x v="1926"/>
    <x v="2"/>
    <s v="GB"/>
    <s v="GBP"/>
    <n v="1431018719"/>
    <n v="1429290719"/>
    <b v="0"/>
    <n v="14"/>
    <b v="0"/>
    <s v="theater/plays"/>
    <n v="2978.5713999999998"/>
    <x v="1"/>
    <x v="6"/>
    <x v="2854"/>
    <x v="0"/>
  </r>
  <r>
    <n v="2855"/>
    <s v="STAGE READING for TETCNY"/>
    <s v="Raising funds to have a private stage reading for an upcoming play from THE ENSEMBLE THEATRE COMPANY OF NEW YORK (www.tetcny.org)"/>
    <x v="20"/>
    <x v="452"/>
    <x v="2"/>
    <s v="US"/>
    <s v="USD"/>
    <n v="1454110440"/>
    <n v="1451607071"/>
    <b v="0"/>
    <n v="5"/>
    <b v="0"/>
    <s v="theater/plays"/>
    <n v="6000"/>
    <x v="1"/>
    <x v="6"/>
    <x v="2855"/>
    <x v="2"/>
  </r>
  <r>
    <n v="2856"/>
    <s v="The JOkeress Going Live"/>
    <s v="This will be the fifth play of The Jokeress, based on the ebook/paperback novelette series. It is scifi, suspense, terror, and noir."/>
    <x v="9"/>
    <x v="1927"/>
    <x v="2"/>
    <s v="US"/>
    <s v="USD"/>
    <n v="1439069640"/>
    <n v="1433897647"/>
    <b v="0"/>
    <n v="6"/>
    <b v="0"/>
    <s v="theater/plays"/>
    <n v="2433.3332999999998"/>
    <x v="1"/>
    <x v="6"/>
    <x v="2856"/>
    <x v="0"/>
  </r>
  <r>
    <n v="2857"/>
    <s v="Los Tradicionales"/>
    <s v="Somos una compaÃ±Ã­a de teatro independiente. Y en el 2017 queremos arrancar con el montaje de 3 obras._x000a_3 elencos, 3 espacios."/>
    <x v="114"/>
    <x v="1928"/>
    <x v="2"/>
    <s v="MX"/>
    <s v="MXN"/>
    <n v="1487613600"/>
    <n v="1482444295"/>
    <b v="0"/>
    <n v="15"/>
    <b v="0"/>
    <s v="theater/plays"/>
    <n v="50000"/>
    <x v="1"/>
    <x v="6"/>
    <x v="2857"/>
    <x v="2"/>
  </r>
  <r>
    <n v="2858"/>
    <s v="Gay Party Superposh 'Winter Wonderland'"/>
    <s v="Een Gay Party in het centrum van Amersfoort. _x000a_Een geweldige avond uit, met een show, optredens en DJ's."/>
    <x v="28"/>
    <x v="117"/>
    <x v="2"/>
    <s v="NL"/>
    <s v="EUR"/>
    <n v="1417778880"/>
    <n v="1415711095"/>
    <b v="0"/>
    <n v="0"/>
    <b v="0"/>
    <s v="theater/plays"/>
    <n v="0"/>
    <x v="1"/>
    <x v="6"/>
    <x v="2858"/>
    <x v="3"/>
  </r>
  <r>
    <n v="2859"/>
    <s v="Grover Theatre Company (GTC)"/>
    <s v="A theatre company that will create works to inspire young people and get everyone involved."/>
    <x v="13"/>
    <x v="428"/>
    <x v="2"/>
    <s v="AU"/>
    <s v="AUD"/>
    <n v="1444984904"/>
    <n v="1439800904"/>
    <b v="0"/>
    <n v="1"/>
    <b v="0"/>
    <s v="theater/plays"/>
    <n v="3500"/>
    <x v="1"/>
    <x v="6"/>
    <x v="2859"/>
    <x v="0"/>
  </r>
  <r>
    <n v="2860"/>
    <s v="Macbeth For President 2016"/>
    <s v="The Bard's classic tale set in the 2016 Presidential Campaign. Power, corruption, greed, and conspiracy. How far are you willing to go?"/>
    <x v="23"/>
    <x v="764"/>
    <x v="2"/>
    <s v="US"/>
    <s v="USD"/>
    <n v="1466363576"/>
    <n v="1461179576"/>
    <b v="0"/>
    <n v="9"/>
    <b v="0"/>
    <s v="theater/plays"/>
    <n v="2955.5556000000001"/>
    <x v="1"/>
    <x v="6"/>
    <x v="2860"/>
    <x v="2"/>
  </r>
  <r>
    <n v="2861"/>
    <s v="Julius Caesar"/>
    <s v="The University of Queensland Drama Production Course is putting on an adaptation of William Shakespeares Julius Caesar"/>
    <x v="49"/>
    <x v="439"/>
    <x v="2"/>
    <s v="AU"/>
    <s v="AUD"/>
    <n v="1443103848"/>
    <n v="1441894248"/>
    <b v="0"/>
    <n v="3"/>
    <b v="0"/>
    <s v="theater/plays"/>
    <n v="2666.6667000000002"/>
    <x v="1"/>
    <x v="6"/>
    <x v="2861"/>
    <x v="0"/>
  </r>
  <r>
    <n v="2862"/>
    <s v="Get Your Life Back"/>
    <s v="&quot;Get Your Life Back&quot; is a dynamic stage play that deals with true issues of life that reign in the lives of many people everyday."/>
    <x v="83"/>
    <x v="434"/>
    <x v="2"/>
    <s v="US"/>
    <s v="USD"/>
    <n v="1403636229"/>
    <n v="1401044229"/>
    <b v="0"/>
    <n v="3"/>
    <b v="0"/>
    <s v="theater/plays"/>
    <n v="1833.3333"/>
    <x v="1"/>
    <x v="6"/>
    <x v="2862"/>
    <x v="3"/>
  </r>
  <r>
    <n v="2863"/>
    <s v="Equality Theatre"/>
    <s v="I would like to start a Acting Company that supports and includes LGBTQ youth and young adults in very conservative North Texas"/>
    <x v="63"/>
    <x v="170"/>
    <x v="2"/>
    <s v="US"/>
    <s v="USD"/>
    <n v="1410279123"/>
    <n v="1405095123"/>
    <b v="0"/>
    <n v="1"/>
    <b v="0"/>
    <s v="theater/plays"/>
    <n v="2000"/>
    <x v="1"/>
    <x v="6"/>
    <x v="2863"/>
    <x v="3"/>
  </r>
  <r>
    <n v="2864"/>
    <s v="'Haunting Julia' by Alan Ayckbourn"/>
    <s v="Accessible, original theatre for all!"/>
    <x v="30"/>
    <x v="130"/>
    <x v="2"/>
    <s v="GB"/>
    <s v="GBP"/>
    <n v="1437139080"/>
    <n v="1434552207"/>
    <b v="0"/>
    <n v="3"/>
    <b v="0"/>
    <s v="theater/plays"/>
    <n v="1333.3333"/>
    <x v="1"/>
    <x v="6"/>
    <x v="2864"/>
    <x v="0"/>
  </r>
  <r>
    <n v="2865"/>
    <s v="FRINGE 2015 by YER Productions"/>
    <s v="Prepare to be Swept Away. Three short plays from three master playwrights; LANDFALL, SNIPER and DANGERS of TOBACCO!"/>
    <x v="374"/>
    <x v="117"/>
    <x v="2"/>
    <s v="US"/>
    <s v="USD"/>
    <n v="1420512259"/>
    <n v="1415328259"/>
    <b v="0"/>
    <n v="0"/>
    <b v="0"/>
    <s v="theater/plays"/>
    <n v="0"/>
    <x v="1"/>
    <x v="6"/>
    <x v="2865"/>
    <x v="3"/>
  </r>
  <r>
    <n v="2866"/>
    <s v="Church Folk Can Be Dangerous People"/>
    <s v="The reality is dark, sinister. The milieu is not as friendly as it claims. What is this place? Where is it? Is it your local church?"/>
    <x v="10"/>
    <x v="372"/>
    <x v="2"/>
    <s v="US"/>
    <s v="USD"/>
    <n v="1476482400"/>
    <n v="1473893721"/>
    <b v="0"/>
    <n v="2"/>
    <b v="0"/>
    <s v="theater/plays"/>
    <n v="2250"/>
    <x v="1"/>
    <x v="6"/>
    <x v="2866"/>
    <x v="2"/>
  </r>
  <r>
    <n v="2867"/>
    <s v="A Midsummer Night's Dream"/>
    <s v="This production is being put together by Wilson's newest professional theater company, the Wyldepine Players in conjunction w/ Taiplab"/>
    <x v="30"/>
    <x v="1929"/>
    <x v="2"/>
    <s v="US"/>
    <s v="USD"/>
    <n v="1467604800"/>
    <n v="1465533672"/>
    <b v="0"/>
    <n v="10"/>
    <b v="0"/>
    <s v="theater/plays"/>
    <n v="5040"/>
    <x v="1"/>
    <x v="6"/>
    <x v="2867"/>
    <x v="2"/>
  </r>
  <r>
    <n v="2868"/>
    <s v="Becoming UNZIPPED"/>
    <s v="7 billion people &amp; most of us feel alone.  It's time we become emotionally unzipped.  &quot;Unzipped&quot; a new play about men &amp; relationships."/>
    <x v="36"/>
    <x v="1930"/>
    <x v="2"/>
    <s v="US"/>
    <s v="USD"/>
    <n v="1475697054"/>
    <n v="1473105054"/>
    <b v="0"/>
    <n v="60"/>
    <b v="0"/>
    <s v="theater/plays"/>
    <n v="10502.933300000001"/>
    <x v="1"/>
    <x v="6"/>
    <x v="2868"/>
    <x v="2"/>
  </r>
  <r>
    <n v="2869"/>
    <s v="Theatre West97 - not-for-profit run Youth Theatre Program"/>
    <s v="We provide performing arts training and experience to young people of low income families in NYC, building confidence and self esteem"/>
    <x v="22"/>
    <x v="571"/>
    <x v="2"/>
    <s v="US"/>
    <s v="USD"/>
    <n v="1468937681"/>
    <n v="1466345681"/>
    <b v="0"/>
    <n v="5"/>
    <b v="0"/>
    <s v="theater/plays"/>
    <n v="3540"/>
    <x v="1"/>
    <x v="6"/>
    <x v="2869"/>
    <x v="2"/>
  </r>
  <r>
    <n v="2870"/>
    <s v="America is at the Mall: A Post 9/11 Happily  Never After"/>
    <s v="The war in Iraq changed everything -one journey from the safe haven of the 99% to the shadows of veteran. How would you persevere?"/>
    <x v="10"/>
    <x v="661"/>
    <x v="2"/>
    <s v="US"/>
    <s v="USD"/>
    <n v="1400301165"/>
    <n v="1397709165"/>
    <b v="0"/>
    <n v="9"/>
    <b v="0"/>
    <s v="theater/plays"/>
    <n v="8333.3333000000002"/>
    <x v="1"/>
    <x v="6"/>
    <x v="2870"/>
    <x v="3"/>
  </r>
  <r>
    <n v="2871"/>
    <s v="The Bill Cosby Assault, a play"/>
    <s v="America's dad or serial rapist? Or both? The stories of the Bill Cosby accusers and the society so skeptical of them."/>
    <x v="3"/>
    <x v="720"/>
    <x v="2"/>
    <s v="US"/>
    <s v="USD"/>
    <n v="1419183813"/>
    <n v="1417455813"/>
    <b v="0"/>
    <n v="13"/>
    <b v="0"/>
    <s v="theater/plays"/>
    <n v="3592.3076999999998"/>
    <x v="1"/>
    <x v="6"/>
    <x v="2871"/>
    <x v="3"/>
  </r>
  <r>
    <n v="2872"/>
    <s v="Loud Arts"/>
    <s v="Local Theatre group in Loudoun County, Virginia. Looking for funds to start producing shows!"/>
    <x v="9"/>
    <x v="117"/>
    <x v="2"/>
    <s v="US"/>
    <s v="USD"/>
    <n v="1434768438"/>
    <n v="1429584438"/>
    <b v="0"/>
    <n v="0"/>
    <b v="0"/>
    <s v="theater/plays"/>
    <n v="0"/>
    <x v="1"/>
    <x v="6"/>
    <x v="2872"/>
    <x v="0"/>
  </r>
  <r>
    <n v="2873"/>
    <s v="&quot;Fortune's Child&quot; by Mark Scharf"/>
    <s v="DC/Baltimore AEA actors band together produce a world premiere of a touching, bittersweet, award winning play about letting go to live"/>
    <x v="30"/>
    <x v="1931"/>
    <x v="2"/>
    <s v="US"/>
    <s v="USD"/>
    <n v="1422473831"/>
    <n v="1419881831"/>
    <b v="0"/>
    <n v="8"/>
    <b v="0"/>
    <s v="theater/plays"/>
    <n v="11912.5"/>
    <x v="1"/>
    <x v="6"/>
    <x v="2873"/>
    <x v="3"/>
  </r>
  <r>
    <n v="2874"/>
    <s v="Lead Players Theatre Company"/>
    <s v="We present Classics made for the 21st Century and we need a space! Please help us rent a space for The Importance of Being Earnest!"/>
    <x v="10"/>
    <x v="1932"/>
    <x v="2"/>
    <s v="US"/>
    <s v="USD"/>
    <n v="1484684186"/>
    <n v="1482092186"/>
    <b v="0"/>
    <n v="3"/>
    <b v="0"/>
    <s v="theater/plays"/>
    <n v="9033.3333000000002"/>
    <x v="1"/>
    <x v="6"/>
    <x v="2874"/>
    <x v="2"/>
  </r>
  <r>
    <n v="2875"/>
    <s v="Right Tracey!"/>
    <s v="Play about Tracey a gay man trapped in his room by his Bible thumping mother. He finds love but the room can not keep the love alive."/>
    <x v="22"/>
    <x v="1001"/>
    <x v="2"/>
    <s v="US"/>
    <s v="USD"/>
    <n v="1462417493"/>
    <n v="1459825493"/>
    <b v="0"/>
    <n v="3"/>
    <b v="0"/>
    <s v="theater/plays"/>
    <n v="233.33330000000001"/>
    <x v="1"/>
    <x v="6"/>
    <x v="2875"/>
    <x v="2"/>
  </r>
  <r>
    <n v="2876"/>
    <s v="The Sins of Bad People  Urban Stage Play"/>
    <s v="Charlotte NC playwright looking to showcase a series of three stage plays.  Plays are funny, completed and ready to run!"/>
    <x v="60"/>
    <x v="117"/>
    <x v="2"/>
    <s v="US"/>
    <s v="USD"/>
    <n v="1437069079"/>
    <n v="1434477079"/>
    <b v="0"/>
    <n v="0"/>
    <b v="0"/>
    <s v="theater/plays"/>
    <n v="0"/>
    <x v="1"/>
    <x v="6"/>
    <x v="2876"/>
    <x v="0"/>
  </r>
  <r>
    <n v="2877"/>
    <s v="COLLABORATION: WARHOL &amp; BASQUIAT"/>
    <s v="Two of the 20th Centuryâ€™s Greatest Artists _x000a_navigate the perilous terrain of Art &amp; Fame _x000a_in a historic Collaboration."/>
    <x v="12"/>
    <x v="1084"/>
    <x v="2"/>
    <s v="US"/>
    <s v="USD"/>
    <n v="1480525200"/>
    <n v="1477781724"/>
    <b v="0"/>
    <n v="6"/>
    <b v="0"/>
    <s v="theater/plays"/>
    <n v="10833.3333"/>
    <x v="1"/>
    <x v="6"/>
    <x v="2877"/>
    <x v="2"/>
  </r>
  <r>
    <n v="2878"/>
    <s v="(TBC) I'M JUST HERE TO BUY SOY SAUCE by Jingan Young"/>
    <s v="World premiere of &quot;I'm Just Here to Buy Soy Sauce&quot;, a play about China &amp; the UK housing crisis by Jingan Young location TBC"/>
    <x v="9"/>
    <x v="1933"/>
    <x v="2"/>
    <s v="GB"/>
    <s v="GBP"/>
    <n v="1435934795"/>
    <n v="1430750795"/>
    <b v="0"/>
    <n v="4"/>
    <b v="0"/>
    <s v="theater/plays"/>
    <n v="1575"/>
    <x v="1"/>
    <x v="6"/>
    <x v="2878"/>
    <x v="0"/>
  </r>
  <r>
    <n v="2879"/>
    <s v="Girls, Ladies and Women - A Gospel Drama"/>
    <s v="She that fines a husband? Wait, is that right? Girl... you better check yourself, before you wreck yourself!"/>
    <x v="375"/>
    <x v="792"/>
    <x v="2"/>
    <s v="US"/>
    <s v="USD"/>
    <n v="1453310661"/>
    <n v="1450718661"/>
    <b v="0"/>
    <n v="1"/>
    <b v="0"/>
    <s v="theater/plays"/>
    <n v="2900"/>
    <x v="1"/>
    <x v="6"/>
    <x v="2879"/>
    <x v="0"/>
  </r>
  <r>
    <n v="2880"/>
    <s v="BELIEF on the Isle of Skye"/>
    <s v="BELIEF leaves res &amp; crosses nations, swims the Atlantic, landing on Isle where Salish meets Gaelic, where humanity transcends barriers"/>
    <x v="14"/>
    <x v="1794"/>
    <x v="2"/>
    <s v="US"/>
    <s v="USD"/>
    <n v="1440090300"/>
    <n v="1436305452"/>
    <b v="0"/>
    <n v="29"/>
    <b v="0"/>
    <s v="theater/plays"/>
    <n v="9655.1723999999995"/>
    <x v="1"/>
    <x v="6"/>
    <x v="288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x v="62"/>
    <x v="117"/>
    <x v="2"/>
    <s v="US"/>
    <s v="USD"/>
    <n v="1417620036"/>
    <n v="1412432436"/>
    <b v="0"/>
    <n v="0"/>
    <b v="0"/>
    <s v="theater/plays"/>
    <n v="0"/>
    <x v="1"/>
    <x v="6"/>
    <x v="2881"/>
    <x v="3"/>
  </r>
  <r>
    <n v="2882"/>
    <s v="Images: Remembrances of the Holocaust-The Eva Schloss Story"/>
    <s v="A one-woman show about the life of Eva Schloss, her time in Auschwitz, and the positive impact she has had on thousands of lives."/>
    <x v="47"/>
    <x v="800"/>
    <x v="2"/>
    <s v="US"/>
    <s v="USD"/>
    <n v="1462112318"/>
    <n v="1459520318"/>
    <b v="0"/>
    <n v="4"/>
    <b v="0"/>
    <s v="theater/plays"/>
    <n v="6300"/>
    <x v="1"/>
    <x v="6"/>
    <x v="2882"/>
    <x v="2"/>
  </r>
  <r>
    <n v="2883"/>
    <s v="&quot;Skip To My Lou,&quot; a NEW play by Steve Romagnoli"/>
    <s v="Ticket sales benefit Bedford Hills Maximum Security Prison, Women's College Program Library. Presented by Theater For The New City."/>
    <x v="3"/>
    <x v="1934"/>
    <x v="2"/>
    <s v="US"/>
    <s v="USD"/>
    <n v="1454734740"/>
    <n v="1451684437"/>
    <b v="0"/>
    <n v="5"/>
    <b v="0"/>
    <s v="theater/plays"/>
    <n v="38160"/>
    <x v="1"/>
    <x v="6"/>
    <x v="2883"/>
    <x v="2"/>
  </r>
  <r>
    <n v="2884"/>
    <s v="The Lizard King, a play by Jay Jeff Jones"/>
    <s v="Come explore the dream world of Jim Morrison, rock singer, mystic, poet, shaman."/>
    <x v="101"/>
    <x v="1935"/>
    <x v="2"/>
    <s v="US"/>
    <s v="USD"/>
    <n v="1417800435"/>
    <n v="1415208435"/>
    <b v="0"/>
    <n v="4"/>
    <b v="0"/>
    <s v="theater/plays"/>
    <n v="4625"/>
    <x v="1"/>
    <x v="6"/>
    <x v="2884"/>
    <x v="3"/>
  </r>
  <r>
    <n v="2885"/>
    <s v="The Wedding"/>
    <s v="An historic and proud work of Polish nationalistic literature performed on stage."/>
    <x v="44"/>
    <x v="176"/>
    <x v="2"/>
    <s v="US"/>
    <s v="USD"/>
    <n v="1426294201"/>
    <n v="1423705801"/>
    <b v="0"/>
    <n v="5"/>
    <b v="0"/>
    <s v="theater/plays"/>
    <n v="2600"/>
    <x v="1"/>
    <x v="6"/>
    <x v="2885"/>
    <x v="0"/>
  </r>
  <r>
    <n v="2886"/>
    <s v="Artists' tickets to VARIATIONS ON FAMILY"/>
    <s v="Help us provide half-price tickets to the 11th annual Variations Project, allowing our fellow artists to see this wonderful production."/>
    <x v="48"/>
    <x v="115"/>
    <x v="2"/>
    <s v="US"/>
    <s v="USD"/>
    <n v="1442635140"/>
    <n v="1442243484"/>
    <b v="0"/>
    <n v="1"/>
    <b v="0"/>
    <s v="theater/plays"/>
    <n v="1000"/>
    <x v="1"/>
    <x v="6"/>
    <x v="2886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x v="9"/>
    <x v="139"/>
    <x v="2"/>
    <s v="US"/>
    <s v="USD"/>
    <n v="1420971324"/>
    <n v="1418379324"/>
    <b v="0"/>
    <n v="1"/>
    <b v="0"/>
    <s v="theater/plays"/>
    <n v="500"/>
    <x v="1"/>
    <x v="6"/>
    <x v="2887"/>
    <x v="3"/>
  </r>
  <r>
    <n v="2888"/>
    <s v="ARTS to HEARTS - The Holidate (An Original Stage Play)"/>
    <s v="We're dedicated to writing &amp; producing plays, infusing inspirational, universal principles that aren't commonly displayed in America."/>
    <x v="11"/>
    <x v="117"/>
    <x v="2"/>
    <s v="US"/>
    <s v="USD"/>
    <n v="1413608340"/>
    <n v="1412945440"/>
    <b v="0"/>
    <n v="0"/>
    <b v="0"/>
    <s v="theater/plays"/>
    <n v="0"/>
    <x v="1"/>
    <x v="6"/>
    <x v="2888"/>
    <x v="3"/>
  </r>
  <r>
    <n v="2889"/>
    <s v="Halfway, Nebraska"/>
    <s v="Halfway, Nebraska explores the limits of hope and what it means to love someone who may be too far damaged to save."/>
    <x v="9"/>
    <x v="1936"/>
    <x v="2"/>
    <s v="US"/>
    <s v="USD"/>
    <n v="1409344985"/>
    <n v="1406752985"/>
    <b v="0"/>
    <n v="14"/>
    <b v="0"/>
    <s v="theater/plays"/>
    <n v="8157.1428999999998"/>
    <x v="1"/>
    <x v="6"/>
    <x v="2889"/>
    <x v="3"/>
  </r>
  <r>
    <n v="2890"/>
    <s v="the Savannah Disputation"/>
    <s v="This Theological Comedy tells a story of when seemingly similar beliefs are discovered to be worlds apart; Damnation-Southern Style."/>
    <x v="13"/>
    <x v="577"/>
    <x v="2"/>
    <s v="US"/>
    <s v="USD"/>
    <n v="1407553200"/>
    <n v="1405100992"/>
    <b v="0"/>
    <n v="3"/>
    <b v="0"/>
    <s v="theater/plays"/>
    <n v="700"/>
    <x v="1"/>
    <x v="6"/>
    <x v="2890"/>
    <x v="3"/>
  </r>
  <r>
    <n v="2891"/>
    <s v="Literacy for Brooklyn Kids"/>
    <s v="Did you know that we are enriching the lives of Brooklyn kids through literacy and educational theater? We just need a little help."/>
    <x v="3"/>
    <x v="687"/>
    <x v="2"/>
    <s v="US"/>
    <s v="USD"/>
    <n v="1460751128"/>
    <n v="1455570728"/>
    <b v="0"/>
    <n v="10"/>
    <b v="0"/>
    <s v="theater/plays"/>
    <n v="2730"/>
    <x v="1"/>
    <x v="6"/>
    <x v="2891"/>
    <x v="2"/>
  </r>
  <r>
    <n v="2892"/>
    <s v="Something Precious"/>
    <s v="Something Precious is the world's first musical to alert folks to the harmful effects of technology on the human spirit."/>
    <x v="62"/>
    <x v="83"/>
    <x v="2"/>
    <s v="US"/>
    <s v="USD"/>
    <n v="1409000400"/>
    <n v="1408381704"/>
    <b v="0"/>
    <n v="17"/>
    <b v="0"/>
    <s v="theater/plays"/>
    <n v="2941.1765"/>
    <x v="1"/>
    <x v="6"/>
    <x v="2892"/>
    <x v="3"/>
  </r>
  <r>
    <n v="2893"/>
    <s v="REDISCOVERING KIA THE PLAY"/>
    <s v="Fundraising for REDISCOVERING KIA THE PLAY"/>
    <x v="10"/>
    <x v="379"/>
    <x v="2"/>
    <s v="US"/>
    <s v="USD"/>
    <n v="1420768800"/>
    <n v="1415644395"/>
    <b v="0"/>
    <n v="2"/>
    <b v="0"/>
    <s v="theater/plays"/>
    <n v="1250"/>
    <x v="1"/>
    <x v="6"/>
    <x v="2893"/>
    <x v="3"/>
  </r>
  <r>
    <n v="2894"/>
    <s v="How Could You Do This To Me (The Stage Play)"/>
    <s v="This Is A Story About A Woman A Man And A Woman"/>
    <x v="63"/>
    <x v="117"/>
    <x v="2"/>
    <s v="US"/>
    <s v="USD"/>
    <n v="1428100815"/>
    <n v="1422920415"/>
    <b v="0"/>
    <n v="0"/>
    <b v="0"/>
    <s v="theater/plays"/>
    <n v="0"/>
    <x v="1"/>
    <x v="6"/>
    <x v="2894"/>
    <x v="0"/>
  </r>
  <r>
    <n v="2895"/>
    <s v="Alice In Wonderland (Polish) ALICJA W KRAINIE CZARÃ“W"/>
    <s v="Alice on stage with a magical twist to brighten your smile and warm your heart. Project is in Polish with semi-pro actors and children."/>
    <x v="2"/>
    <x v="1937"/>
    <x v="2"/>
    <s v="US"/>
    <s v="USD"/>
    <n v="1403470800"/>
    <n v="1403356792"/>
    <b v="0"/>
    <n v="4"/>
    <b v="0"/>
    <s v="theater/plays"/>
    <n v="575"/>
    <x v="1"/>
    <x v="6"/>
    <x v="2895"/>
    <x v="3"/>
  </r>
  <r>
    <n v="2896"/>
    <s v="&quot;Miracle on 34th Street&quot; - We believe. Do you believe in us?"/>
    <s v="&quot;Miracle on 34th Street&quot; is about faith and believing in others. _x000a_We believe. Do you?"/>
    <x v="9"/>
    <x v="1370"/>
    <x v="2"/>
    <s v="US"/>
    <s v="USD"/>
    <n v="1481522400"/>
    <n v="1480283321"/>
    <b v="0"/>
    <n v="12"/>
    <b v="0"/>
    <s v="theater/plays"/>
    <n v="5208.3333000000002"/>
    <x v="1"/>
    <x v="6"/>
    <x v="2896"/>
    <x v="2"/>
  </r>
  <r>
    <n v="2897"/>
    <s v="CAYCE"/>
    <s v="A unique stage play about the epic struggle of psychic Edgar Cayce to deal with his extraordinary abilities and find his place in life."/>
    <x v="14"/>
    <x v="1100"/>
    <x v="2"/>
    <s v="US"/>
    <s v="USD"/>
    <n v="1444577345"/>
    <n v="1441985458"/>
    <b v="0"/>
    <n v="3"/>
    <b v="0"/>
    <s v="theater/plays"/>
    <n v="18333.333299999998"/>
    <x v="1"/>
    <x v="6"/>
    <x v="2897"/>
    <x v="0"/>
  </r>
  <r>
    <n v="2898"/>
    <s v="Galaxy Express - The Play"/>
    <s v="This is an action packed Sci-Fi stage play, using foam latex creature puppets, projected video footage, and audience participation."/>
    <x v="51"/>
    <x v="1938"/>
    <x v="2"/>
    <s v="US"/>
    <s v="USD"/>
    <n v="1446307053"/>
    <n v="1443715053"/>
    <b v="0"/>
    <n v="12"/>
    <b v="0"/>
    <s v="theater/plays"/>
    <n v="2633.3332999999998"/>
    <x v="1"/>
    <x v="6"/>
    <x v="2898"/>
    <x v="0"/>
  </r>
  <r>
    <n v="2899"/>
    <s v="The Esoteric Camgirl"/>
    <s v="Sex, intrigue, lust, &amp; love; follow the lives of two individuals as their romance turns from innocent online flirting to something more"/>
    <x v="3"/>
    <x v="117"/>
    <x v="2"/>
    <s v="US"/>
    <s v="USD"/>
    <n v="1469325158"/>
    <n v="1464141158"/>
    <b v="0"/>
    <n v="0"/>
    <b v="0"/>
    <s v="theater/plays"/>
    <n v="0"/>
    <x v="1"/>
    <x v="6"/>
    <x v="2899"/>
    <x v="2"/>
  </r>
  <r>
    <n v="2900"/>
    <s v="Bring Oedipus Revenant to Life!"/>
    <s v="In October, we plan to premiere Oedipus Revenant, a historically grounded horror adaptation of Sophoclesâ€™ classic, Oedipus the Tyrant."/>
    <x v="62"/>
    <x v="1939"/>
    <x v="2"/>
    <s v="US"/>
    <s v="USD"/>
    <n v="1407562632"/>
    <n v="1404970632"/>
    <b v="0"/>
    <n v="7"/>
    <b v="0"/>
    <s v="theater/plays"/>
    <n v="48642.857100000001"/>
    <x v="1"/>
    <x v="6"/>
    <x v="2900"/>
    <x v="3"/>
  </r>
  <r>
    <n v="2901"/>
    <s v="Avarimor Series (Audio Plays)"/>
    <s v="How can the visual age appreciate something that cant see? With these Audio Plays I will show you, if your willing to listen."/>
    <x v="47"/>
    <x v="360"/>
    <x v="2"/>
    <s v="US"/>
    <s v="USD"/>
    <n v="1423345339"/>
    <n v="1418161339"/>
    <b v="0"/>
    <n v="2"/>
    <b v="0"/>
    <s v="theater/plays"/>
    <n v="300"/>
    <x v="1"/>
    <x v="6"/>
    <x v="2901"/>
    <x v="3"/>
  </r>
  <r>
    <n v="2902"/>
    <s v="Bring the iconic story of Leontyne Price to the stage."/>
    <s v="Help me honor and bring &quot;The American Soprano&quot; Leontyne Price back to the stage one more time."/>
    <x v="60"/>
    <x v="379"/>
    <x v="2"/>
    <s v="US"/>
    <s v="USD"/>
    <n v="1440412396"/>
    <n v="1437820396"/>
    <b v="0"/>
    <n v="1"/>
    <b v="0"/>
    <s v="theater/plays"/>
    <n v="2500"/>
    <x v="1"/>
    <x v="6"/>
    <x v="2902"/>
    <x v="0"/>
  </r>
  <r>
    <n v="2903"/>
    <s v="GettingTeensSaved.org Play in Richmond, California 2016"/>
    <s v="We are raising funds to rent a theater hall for a play to help educate teenagers and parents on the pitfalls teenagers currently face."/>
    <x v="10"/>
    <x v="1665"/>
    <x v="2"/>
    <s v="US"/>
    <s v="USD"/>
    <n v="1441771218"/>
    <n v="1436587218"/>
    <b v="0"/>
    <n v="4"/>
    <b v="0"/>
    <s v="theater/plays"/>
    <n v="975"/>
    <x v="1"/>
    <x v="6"/>
    <x v="2903"/>
    <x v="0"/>
  </r>
  <r>
    <n v="2904"/>
    <s v="The Love Shack"/>
    <s v="A Tequila slammer with a slice of Tarantino, a line of the London Fringe scene and a shot of â€œBreaking Badâ€. New Writing."/>
    <x v="15"/>
    <x v="735"/>
    <x v="2"/>
    <s v="GB"/>
    <s v="GBP"/>
    <n v="1415534400"/>
    <n v="1414538031"/>
    <b v="0"/>
    <n v="4"/>
    <b v="0"/>
    <s v="theater/plays"/>
    <n v="1875"/>
    <x v="1"/>
    <x v="6"/>
    <x v="2904"/>
    <x v="3"/>
  </r>
  <r>
    <n v="2905"/>
    <s v="DIANA's &quot;Late: A Cowboy Song&quot; by Sarah Ruhl"/>
    <s v="Philly-based feminist theatre's inaugural production about a woman's friendship with an awesome lady cowboy."/>
    <x v="8"/>
    <x v="1940"/>
    <x v="2"/>
    <s v="US"/>
    <s v="USD"/>
    <n v="1473211313"/>
    <n v="1472001713"/>
    <b v="0"/>
    <n v="17"/>
    <b v="0"/>
    <s v="theater/plays"/>
    <n v="3658.8235"/>
    <x v="1"/>
    <x v="6"/>
    <x v="2905"/>
    <x v="2"/>
  </r>
  <r>
    <n v="2906"/>
    <s v="NO HOMO at Atwater Village Theatre"/>
    <s v="The smash hit, award-winning comedy sashays onto the Los Angeles Theater Scene in a fabulous new production at Atwater Village Theatre."/>
    <x v="12"/>
    <x v="1941"/>
    <x v="2"/>
    <s v="US"/>
    <s v="USD"/>
    <n v="1438390800"/>
    <n v="1436888066"/>
    <b v="0"/>
    <n v="7"/>
    <b v="0"/>
    <s v="theater/plays"/>
    <n v="8071.4286000000002"/>
    <x v="1"/>
    <x v="6"/>
    <x v="2906"/>
    <x v="0"/>
  </r>
  <r>
    <n v="2907"/>
    <s v="Little Nell's - a play"/>
    <s v="Spend an evening in the afterlife with some of the greatest women who ever lived. LITTLE NELL's,by Jill Hughes, Los Angeles- June, 2016"/>
    <x v="30"/>
    <x v="369"/>
    <x v="2"/>
    <s v="US"/>
    <s v="USD"/>
    <n v="1463259837"/>
    <n v="1458075837"/>
    <b v="0"/>
    <n v="2"/>
    <b v="0"/>
    <s v="theater/plays"/>
    <n v="100"/>
    <x v="1"/>
    <x v="6"/>
    <x v="2907"/>
    <x v="2"/>
  </r>
  <r>
    <n v="2908"/>
    <s v="&quot;THIS THING OF OURS&quot;"/>
    <s v="A dinner theatre/show about a day in the life of a Vegas &quot;Mob Boss&quot;_x000a_circa 1965- ish. It is all at once realistic,tragic, farce/comical"/>
    <x v="376"/>
    <x v="1942"/>
    <x v="2"/>
    <s v="US"/>
    <s v="USD"/>
    <n v="1465407219"/>
    <n v="1462815219"/>
    <b v="0"/>
    <n v="5"/>
    <b v="0"/>
    <s v="theater/plays"/>
    <n v="5280"/>
    <x v="1"/>
    <x v="6"/>
    <x v="2908"/>
    <x v="2"/>
  </r>
  <r>
    <n v="2909"/>
    <s v="CONVERSATIONS WITH AN AVERAGE JOE"/>
    <s v="CONVERSATIONS WITH AN AVERAGE JOE tells our stories exposing those in charge of our lives and tells how to take control of country back"/>
    <x v="237"/>
    <x v="170"/>
    <x v="2"/>
    <s v="US"/>
    <s v="USD"/>
    <n v="1416944760"/>
    <n v="1413527001"/>
    <b v="0"/>
    <n v="1"/>
    <b v="0"/>
    <s v="theater/plays"/>
    <n v="2000"/>
    <x v="1"/>
    <x v="6"/>
    <x v="2909"/>
    <x v="3"/>
  </r>
  <r>
    <n v="2910"/>
    <s v="Strive"/>
    <s v="Free drama, dance and singing workshops for disadvantaged young people to inspire, create and help them follow their dreams."/>
    <x v="11"/>
    <x v="116"/>
    <x v="2"/>
    <s v="GB"/>
    <s v="GBP"/>
    <n v="1434139887"/>
    <n v="1428955887"/>
    <b v="0"/>
    <n v="1"/>
    <b v="0"/>
    <s v="theater/plays"/>
    <n v="100"/>
    <x v="1"/>
    <x v="6"/>
    <x v="2910"/>
    <x v="0"/>
  </r>
  <r>
    <n v="2911"/>
    <s v="The Drama Factory presents &quot; The Moon Princess &quot;"/>
    <s v="The Most Beautiful Things in Japan are Hidden...Our different &amp; original play from the Japanese folk tale The Bamboo Cutters Daughter."/>
    <x v="40"/>
    <x v="1943"/>
    <x v="2"/>
    <s v="US"/>
    <s v="USD"/>
    <n v="1435429626"/>
    <n v="1431973626"/>
    <b v="0"/>
    <n v="14"/>
    <b v="0"/>
    <s v="theater/plays"/>
    <n v="4692.8571000000002"/>
    <x v="1"/>
    <x v="6"/>
    <x v="2911"/>
    <x v="0"/>
  </r>
  <r>
    <n v="2912"/>
    <s v="Fair Play"/>
    <s v="Set in Iceland, Fair Play is a a dark comedy- a play within a play. An extravaganza, fueled by Absinthe, and touched by the Surreal."/>
    <x v="377"/>
    <x v="1944"/>
    <x v="2"/>
    <s v="US"/>
    <s v="USD"/>
    <n v="1452827374"/>
    <n v="1450235374"/>
    <b v="0"/>
    <n v="26"/>
    <b v="0"/>
    <s v="theater/plays"/>
    <n v="7807.6922999999997"/>
    <x v="1"/>
    <x v="6"/>
    <x v="2912"/>
    <x v="0"/>
  </r>
  <r>
    <n v="2913"/>
    <s v="The Salem Haunted Magic Show"/>
    <s v="A LIVE history infused, frightening magic and mind reading show in the heart of the Halloween capital of the world, Salem, MA!!"/>
    <x v="3"/>
    <x v="369"/>
    <x v="2"/>
    <s v="US"/>
    <s v="USD"/>
    <n v="1410041339"/>
    <n v="1404857339"/>
    <b v="0"/>
    <n v="2"/>
    <b v="0"/>
    <s v="theater/plays"/>
    <n v="100"/>
    <x v="1"/>
    <x v="6"/>
    <x v="2913"/>
    <x v="3"/>
  </r>
  <r>
    <n v="2914"/>
    <s v="Hercules the Panto"/>
    <s v="Hercules must complete four challenges in order to meet the father he never knew"/>
    <x v="31"/>
    <x v="116"/>
    <x v="2"/>
    <s v="GB"/>
    <s v="GBP"/>
    <n v="1426365994"/>
    <n v="1421185594"/>
    <b v="0"/>
    <n v="1"/>
    <b v="0"/>
    <s v="theater/plays"/>
    <n v="100"/>
    <x v="1"/>
    <x v="6"/>
    <x v="2914"/>
    <x v="0"/>
  </r>
  <r>
    <n v="2915"/>
    <s v="A Grimm Night for Hans Christian Anderson"/>
    <s v="An inclusive, cross community, multi-cultural theatre production for children aged 3 to 16 and their families"/>
    <x v="28"/>
    <x v="1945"/>
    <x v="2"/>
    <s v="GB"/>
    <s v="GBP"/>
    <n v="1458117190"/>
    <n v="1455528790"/>
    <b v="0"/>
    <n v="3"/>
    <b v="0"/>
    <s v="theater/plays"/>
    <n v="20366.666700000002"/>
    <x v="1"/>
    <x v="6"/>
    <x v="2915"/>
    <x v="2"/>
  </r>
  <r>
    <n v="2916"/>
    <s v="An Interview With Gaddafi - The Stage Play"/>
    <s v="The moving dramatisation of one man's journey to find the truth behind the Libyan regime change."/>
    <x v="378"/>
    <x v="1011"/>
    <x v="2"/>
    <s v="GB"/>
    <s v="GBP"/>
    <n v="1400498789"/>
    <n v="1398511589"/>
    <b v="0"/>
    <n v="7"/>
    <b v="0"/>
    <s v="theater/plays"/>
    <n v="2071.4286000000002"/>
    <x v="1"/>
    <x v="6"/>
    <x v="2916"/>
    <x v="3"/>
  </r>
  <r>
    <n v="2917"/>
    <s v="Elevation Twelfth Night"/>
    <s v="Cross dressing, cross gartering, crossed swords. Cross a bridge and come see this fantastically fun rendition of Twelfth Night"/>
    <x v="13"/>
    <x v="1946"/>
    <x v="2"/>
    <s v="US"/>
    <s v="USD"/>
    <n v="1442381847"/>
    <n v="1440826647"/>
    <b v="0"/>
    <n v="9"/>
    <b v="0"/>
    <s v="theater/plays"/>
    <n v="4855.5555999999997"/>
    <x v="1"/>
    <x v="6"/>
    <x v="2917"/>
    <x v="0"/>
  </r>
  <r>
    <n v="2918"/>
    <s v="When Johnny Comes Marching Home"/>
    <s v="A meta-theatrical retelling of Chekhov's Three Sisters, framed with Civil War Hymns, Dance, and wild theatricality."/>
    <x v="10"/>
    <x v="1947"/>
    <x v="2"/>
    <s v="US"/>
    <s v="USD"/>
    <n v="1446131207"/>
    <n v="1443712007"/>
    <b v="0"/>
    <n v="20"/>
    <b v="0"/>
    <s v="theater/plays"/>
    <n v="6810"/>
    <x v="1"/>
    <x v="6"/>
    <x v="2918"/>
    <x v="0"/>
  </r>
  <r>
    <n v="2919"/>
    <s v="While the Stars Fall"/>
    <s v="A full staged reading of a new play about a boy who learns how to be happy from the most unexpected person."/>
    <x v="20"/>
    <x v="152"/>
    <x v="2"/>
    <s v="US"/>
    <s v="USD"/>
    <n v="1407250329"/>
    <n v="1404658329"/>
    <b v="0"/>
    <n v="6"/>
    <b v="0"/>
    <s v="theater/plays"/>
    <n v="850"/>
    <x v="1"/>
    <x v="6"/>
    <x v="2919"/>
    <x v="3"/>
  </r>
  <r>
    <n v="2920"/>
    <s v="Save 'The Stage Door'."/>
    <s v="Help save this village theatre group. Funding required for lighting, stage equipment, &amp; ongoing productions. Involves youth  &amp; adults."/>
    <x v="30"/>
    <x v="1948"/>
    <x v="2"/>
    <s v="CA"/>
    <s v="CAD"/>
    <n v="1427306470"/>
    <n v="1424718070"/>
    <b v="0"/>
    <n v="13"/>
    <b v="0"/>
    <s v="theater/plays"/>
    <n v="5161.5384999999997"/>
    <x v="1"/>
    <x v="6"/>
    <x v="2920"/>
    <x v="0"/>
  </r>
  <r>
    <n v="2921"/>
    <s v="Fools Rush In: A Cabaret Benefiting BC/EFA Kickstarter"/>
    <s v="I'm creating a cabaret in which all donations go directly to Broadway Cares/Equity Fights AIDS."/>
    <x v="213"/>
    <x v="1949"/>
    <x v="0"/>
    <s v="US"/>
    <s v="USD"/>
    <n v="1411679804"/>
    <n v="1409087804"/>
    <b v="0"/>
    <n v="3"/>
    <b v="1"/>
    <s v="theater/musical"/>
    <n v="4300"/>
    <x v="1"/>
    <x v="40"/>
    <x v="2921"/>
    <x v="3"/>
  </r>
  <r>
    <n v="2922"/>
    <s v="Les Miserables - Backing fund"/>
    <s v="We as a Performing Arts College are to perform 'Les Miserables'. We need backing in order to afford the set, costume and other aspects."/>
    <x v="2"/>
    <x v="83"/>
    <x v="0"/>
    <s v="GB"/>
    <s v="GBP"/>
    <n v="1431982727"/>
    <n v="1428094727"/>
    <b v="0"/>
    <n v="6"/>
    <b v="1"/>
    <s v="theater/musical"/>
    <n v="8333.3333000000002"/>
    <x v="1"/>
    <x v="40"/>
    <x v="2922"/>
    <x v="0"/>
  </r>
  <r>
    <n v="2923"/>
    <s v="Kaylee's Senior Project"/>
    <s v="Spreading the love of theatre, one step at a time. I would like to produce a reading of one of my favorite musicals"/>
    <x v="43"/>
    <x v="452"/>
    <x v="0"/>
    <s v="US"/>
    <s v="USD"/>
    <n v="1422068400"/>
    <n v="1420774779"/>
    <b v="0"/>
    <n v="10"/>
    <b v="1"/>
    <s v="theater/musical"/>
    <n v="3000"/>
    <x v="1"/>
    <x v="40"/>
    <x v="2923"/>
    <x v="0"/>
  </r>
  <r>
    <n v="2924"/>
    <s v="There's No Place Like Home!"/>
    <s v="Theatre is home and there's no place like home!  So, click your heels three times, and come home to the magic we create for you!"/>
    <x v="31"/>
    <x v="1950"/>
    <x v="0"/>
    <s v="US"/>
    <s v="USD"/>
    <n v="1431143940"/>
    <n v="1428585710"/>
    <b v="0"/>
    <n v="147"/>
    <b v="1"/>
    <s v="theater/musical"/>
    <n v="17551.020400000001"/>
    <x v="1"/>
    <x v="40"/>
    <x v="2924"/>
    <x v="0"/>
  </r>
  <r>
    <n v="2925"/>
    <s v="Bring &quot;Snow White and the Seven Bottoms&quot; to NYC!"/>
    <s v="Help the Gold Dust Orphans bring their new musical 'SNOW WHITE AND THE SEVEN BOTTOMS' to New York City this fall!"/>
    <x v="101"/>
    <x v="1951"/>
    <x v="0"/>
    <s v="US"/>
    <s v="USD"/>
    <n v="1410444068"/>
    <n v="1407852068"/>
    <b v="0"/>
    <n v="199"/>
    <b v="1"/>
    <s v="theater/musical"/>
    <n v="23166.175899999998"/>
    <x v="1"/>
    <x v="40"/>
    <x v="2925"/>
    <x v="3"/>
  </r>
  <r>
    <n v="2926"/>
    <s v="Mirror Image - An Original Musical"/>
    <s v="A musical, by Louis Lagalante and Patty Hamilton, that explores loss and the different ways we can choose to move on from it."/>
    <x v="9"/>
    <x v="1952"/>
    <x v="0"/>
    <s v="US"/>
    <s v="USD"/>
    <n v="1424715779"/>
    <n v="1423506179"/>
    <b v="0"/>
    <n v="50"/>
    <b v="1"/>
    <s v="theater/musical"/>
    <n v="7500"/>
    <x v="1"/>
    <x v="40"/>
    <x v="2926"/>
    <x v="0"/>
  </r>
  <r>
    <n v="2927"/>
    <s v="The Addams Family Comes To Tuscaloosa"/>
    <s v="They're Creepy, They're Kooky, And They're coming to Tuscaloosa this October! Help Us Bring the World of The Addams Family To Life!"/>
    <x v="40"/>
    <x v="1229"/>
    <x v="0"/>
    <s v="US"/>
    <s v="USD"/>
    <n v="1405400400"/>
    <n v="1402934629"/>
    <b v="0"/>
    <n v="21"/>
    <b v="1"/>
    <s v="theater/musical"/>
    <n v="11214.2857"/>
    <x v="1"/>
    <x v="40"/>
    <x v="2927"/>
    <x v="3"/>
  </r>
  <r>
    <n v="2928"/>
    <s v="Music Theatre of Idaho Presents &quot;A Year with Frog and Toad"/>
    <s v="This is a touring production for schools in the Treasure Valley!"/>
    <x v="28"/>
    <x v="325"/>
    <x v="0"/>
    <s v="US"/>
    <s v="USD"/>
    <n v="1457135846"/>
    <n v="1454543846"/>
    <b v="0"/>
    <n v="24"/>
    <b v="1"/>
    <s v="theater/musical"/>
    <n v="4166.6666999999998"/>
    <x v="1"/>
    <x v="40"/>
    <x v="2928"/>
    <x v="2"/>
  </r>
  <r>
    <n v="2929"/>
    <s v="Right On Cue Kids Theater (ROCKT) First Show"/>
    <s v="Help fund ROCKT's first production!  We want to bring musical theater to kids who have limited access to it, and offer it free to kids."/>
    <x v="6"/>
    <x v="1953"/>
    <x v="0"/>
    <s v="US"/>
    <s v="USD"/>
    <n v="1401024758"/>
    <n v="1398432758"/>
    <b v="0"/>
    <n v="32"/>
    <b v="1"/>
    <s v="theater/musical"/>
    <n v="25517.343799999999"/>
    <x v="1"/>
    <x v="40"/>
    <x v="2929"/>
    <x v="3"/>
  </r>
  <r>
    <n v="2930"/>
    <s v="Forbear! Theatre"/>
    <s v="Forbear! is a new theatre company aiming to produce exciting and innovative theatre using performers from a variety of disciplines."/>
    <x v="3"/>
    <x v="1954"/>
    <x v="0"/>
    <s v="GB"/>
    <s v="GBP"/>
    <n v="1431007264"/>
    <n v="1428415264"/>
    <b v="0"/>
    <n v="62"/>
    <b v="1"/>
    <s v="theater/musical"/>
    <n v="16277.419400000001"/>
    <x v="1"/>
    <x v="40"/>
    <x v="2930"/>
    <x v="0"/>
  </r>
  <r>
    <n v="2931"/>
    <s v="And More Shenanigans Theatre Company"/>
    <s v="And More Shenanigans Theatre is a brand new Edmonton based theatre company dedicated to creating and developing quirky original works"/>
    <x v="47"/>
    <x v="1955"/>
    <x v="0"/>
    <s v="CA"/>
    <s v="CAD"/>
    <n v="1410761280"/>
    <n v="1408604363"/>
    <b v="0"/>
    <n v="9"/>
    <b v="1"/>
    <s v="theater/musical"/>
    <n v="8833.3333000000002"/>
    <x v="1"/>
    <x v="40"/>
    <x v="2931"/>
    <x v="3"/>
  </r>
  <r>
    <n v="2932"/>
    <s v="Magpie- A Melbourne Written Dramatic Musical"/>
    <s v="When a rich girl fakes destitution so she can audition for a homeless talent show, she bridges our wealth gap with a tragic love."/>
    <x v="379"/>
    <x v="1681"/>
    <x v="0"/>
    <s v="AU"/>
    <s v="AUD"/>
    <n v="1424516400"/>
    <n v="1421812637"/>
    <b v="0"/>
    <n v="38"/>
    <b v="1"/>
    <s v="theater/musical"/>
    <n v="8573.6841999999997"/>
    <x v="1"/>
    <x v="40"/>
    <x v="2932"/>
    <x v="0"/>
  </r>
  <r>
    <n v="2933"/>
    <s v="Three Postcards: Pre-Production Costs"/>
    <s v="An intimate musical about friendship and time, growing up, and coming of age. Music and words that will stay with you for years to come"/>
    <x v="30"/>
    <x v="1956"/>
    <x v="0"/>
    <s v="US"/>
    <s v="USD"/>
    <n v="1465081053"/>
    <n v="1462489053"/>
    <b v="0"/>
    <n v="54"/>
    <b v="1"/>
    <s v="theater/musical"/>
    <n v="4757.4074000000001"/>
    <x v="1"/>
    <x v="40"/>
    <x v="2933"/>
    <x v="2"/>
  </r>
  <r>
    <n v="2934"/>
    <s v="Songs for a New World"/>
    <s v="Powerful community theatre production of Jason Robert Brown's &quot;Songs for a New World&quot; in London, Ontario."/>
    <x v="30"/>
    <x v="651"/>
    <x v="0"/>
    <s v="CA"/>
    <s v="CAD"/>
    <n v="1402845364"/>
    <n v="1400253364"/>
    <b v="0"/>
    <n v="37"/>
    <b v="1"/>
    <s v="theater/musical"/>
    <n v="7297.2973000000002"/>
    <x v="1"/>
    <x v="40"/>
    <x v="2934"/>
    <x v="3"/>
  </r>
  <r>
    <n v="2935"/>
    <s v="Fresco presents SNOW WHITE - GARAGE OPERA!"/>
    <s v="Fresco brings a full scale operatic production to your neighborhood - SNOW WHITE, set to the world's greatest music!"/>
    <x v="8"/>
    <x v="1957"/>
    <x v="0"/>
    <s v="US"/>
    <s v="USD"/>
    <n v="1472490000"/>
    <n v="1467468008"/>
    <b v="0"/>
    <n v="39"/>
    <b v="1"/>
    <s v="theater/musical"/>
    <n v="9053.8462"/>
    <x v="1"/>
    <x v="40"/>
    <x v="2935"/>
    <x v="2"/>
  </r>
  <r>
    <n v="2936"/>
    <s v="Put Music in our Musical: Rosetown Playhouse"/>
    <s v="We need your help to complete our musical! Help us add two more original songs to our winter show, Babes in Toyland."/>
    <x v="28"/>
    <x v="1958"/>
    <x v="0"/>
    <s v="US"/>
    <s v="USD"/>
    <n v="1413176340"/>
    <n v="1412091423"/>
    <b v="0"/>
    <n v="34"/>
    <b v="1"/>
    <s v="theater/musical"/>
    <n v="3764.7058999999999"/>
    <x v="1"/>
    <x v="40"/>
    <x v="2936"/>
    <x v="3"/>
  </r>
  <r>
    <n v="2937"/>
    <s v="UCAS"/>
    <s v="UCAS is a new British musical premiering at the Edinburgh Fringe Festival 2014."/>
    <x v="15"/>
    <x v="41"/>
    <x v="0"/>
    <s v="GB"/>
    <s v="GBP"/>
    <n v="1405249113"/>
    <n v="1402657113"/>
    <b v="0"/>
    <n v="55"/>
    <b v="1"/>
    <s v="theater/musical"/>
    <n v="3636.3636000000001"/>
    <x v="1"/>
    <x v="40"/>
    <x v="2937"/>
    <x v="3"/>
  </r>
  <r>
    <n v="2938"/>
    <s v="Keep It Spinning."/>
    <s v="Keep It Spinning! Is an after-school, six week workshop, during which students create an musical based on on an overarching theme."/>
    <x v="23"/>
    <x v="1959"/>
    <x v="0"/>
    <s v="US"/>
    <s v="USD"/>
    <n v="1422636814"/>
    <n v="1420044814"/>
    <b v="0"/>
    <n v="32"/>
    <b v="1"/>
    <s v="theater/musical"/>
    <n v="12671.875"/>
    <x v="1"/>
    <x v="40"/>
    <x v="2938"/>
    <x v="3"/>
  </r>
  <r>
    <n v="2939"/>
    <s v="Dreamgirls - Skyline got a Matching Grant!"/>
    <s v="Skyline Board Trustees have offered matching grants to help fund next season's production of Dreamgirls! Your donation will be doubled!"/>
    <x v="6"/>
    <x v="1960"/>
    <x v="0"/>
    <s v="US"/>
    <s v="USD"/>
    <n v="1409187600"/>
    <n v="1406316312"/>
    <b v="0"/>
    <n v="25"/>
    <b v="1"/>
    <s v="theater/musical"/>
    <n v="32920"/>
    <x v="1"/>
    <x v="40"/>
    <x v="2939"/>
    <x v="3"/>
  </r>
  <r>
    <n v="2940"/>
    <s v="ITAVA Players &quot;Little Shop of Horrors&quot;"/>
    <s v="We are asking for people to donate to our theater club, the ITAVA Players, a public high school club from Brooklyn, NY."/>
    <x v="30"/>
    <x v="615"/>
    <x v="0"/>
    <s v="US"/>
    <s v="USD"/>
    <n v="1421606018"/>
    <n v="1418150018"/>
    <b v="0"/>
    <n v="33"/>
    <b v="1"/>
    <s v="theater/musical"/>
    <n v="8124.2424000000001"/>
    <x v="1"/>
    <x v="40"/>
    <x v="2940"/>
    <x v="3"/>
  </r>
  <r>
    <n v="2941"/>
    <s v="Help Us Help Artists"/>
    <s v="Ovations wants to buy property to open a variety club to become the 1st minority owned club in Cincy, focusing on artists on the rise."/>
    <x v="31"/>
    <x v="116"/>
    <x v="2"/>
    <s v="US"/>
    <s v="USD"/>
    <n v="1425250955"/>
    <n v="1422658955"/>
    <b v="0"/>
    <n v="1"/>
    <b v="0"/>
    <s v="theater/spaces"/>
    <n v="100"/>
    <x v="1"/>
    <x v="38"/>
    <x v="2941"/>
    <x v="0"/>
  </r>
  <r>
    <n v="2942"/>
    <s v="Penmar Community Arts Society"/>
    <s v="YOUR community theatre:  provide a facility that is usable for presentation of movies, live music, live theatre and community events"/>
    <x v="61"/>
    <x v="1961"/>
    <x v="2"/>
    <s v="CA"/>
    <s v="CAD"/>
    <n v="1450297080"/>
    <n v="1448565459"/>
    <b v="0"/>
    <n v="202"/>
    <b v="0"/>
    <s v="theater/spaces"/>
    <n v="20222.772300000001"/>
    <x v="1"/>
    <x v="38"/>
    <x v="2942"/>
    <x v="0"/>
  </r>
  <r>
    <n v="2943"/>
    <s v="BlackSpace: Urban Performance Arts Collective"/>
    <s v="Building a Resource Network and Funding Capacity to support, empower and promote Afrocentric Arts in Metro Columbus"/>
    <x v="9"/>
    <x v="117"/>
    <x v="2"/>
    <s v="US"/>
    <s v="USD"/>
    <n v="1428894380"/>
    <n v="1426302380"/>
    <b v="0"/>
    <n v="0"/>
    <b v="0"/>
    <s v="theater/spaces"/>
    <n v="0"/>
    <x v="1"/>
    <x v="38"/>
    <x v="2943"/>
    <x v="0"/>
  </r>
  <r>
    <n v="2944"/>
    <s v="Guardian Theatre, Arts in Education Theatre"/>
    <s v="Our vision: build and operate a Theater Arts Center for south-central Washington state in Goldendale."/>
    <x v="3"/>
    <x v="173"/>
    <x v="2"/>
    <s v="US"/>
    <s v="USD"/>
    <n v="1433714198"/>
    <n v="1431122198"/>
    <b v="0"/>
    <n v="1"/>
    <b v="0"/>
    <s v="theater/spaces"/>
    <n v="10000"/>
    <x v="1"/>
    <x v="38"/>
    <x v="2944"/>
    <x v="0"/>
  </r>
  <r>
    <n v="2945"/>
    <s v="A Midsummer Night's Pub"/>
    <s v="Where people that enjoy theater, or just something new can go to have fun and experience varying types of theater in Albuquerque."/>
    <x v="63"/>
    <x v="117"/>
    <x v="2"/>
    <s v="US"/>
    <s v="USD"/>
    <n v="1432437660"/>
    <n v="1429845660"/>
    <b v="0"/>
    <n v="0"/>
    <b v="0"/>
    <s v="theater/spaces"/>
    <n v="0"/>
    <x v="1"/>
    <x v="38"/>
    <x v="2945"/>
    <x v="0"/>
  </r>
  <r>
    <n v="2946"/>
    <s v="Create The Twisted Tree Theatre"/>
    <s v="I have set up a new theatre company, and am looking to raise funds to purchase a venue with a difference to a standard theatre."/>
    <x v="13"/>
    <x v="369"/>
    <x v="2"/>
    <s v="GB"/>
    <s v="GBP"/>
    <n v="1471265092"/>
    <n v="1468673092"/>
    <b v="0"/>
    <n v="2"/>
    <b v="0"/>
    <s v="theater/spaces"/>
    <n v="100"/>
    <x v="1"/>
    <x v="38"/>
    <x v="2946"/>
    <x v="2"/>
  </r>
  <r>
    <n v="2947"/>
    <s v="'The Float Lodge' - Duluth's First Premiere Float Center"/>
    <s v="Bringing Health, Wellness and Creative Empowerment to an active community in a whole new way... are you ready to 'FLOAT', Duluth?"/>
    <x v="31"/>
    <x v="1962"/>
    <x v="2"/>
    <s v="US"/>
    <s v="USD"/>
    <n v="1480007460"/>
    <n v="1475760567"/>
    <b v="0"/>
    <n v="13"/>
    <b v="0"/>
    <s v="theater/spaces"/>
    <n v="8246.1538"/>
    <x v="1"/>
    <x v="38"/>
    <x v="2947"/>
    <x v="2"/>
  </r>
  <r>
    <n v="2948"/>
    <s v="Xenu's Space Opera"/>
    <s v="The Space Opera is an action packed reenactment of Xenu's story, a sacred teaching thats considered a secret of the Scientology church"/>
    <x v="69"/>
    <x v="363"/>
    <x v="2"/>
    <s v="US"/>
    <s v="USD"/>
    <n v="1433259293"/>
    <n v="1428075293"/>
    <b v="0"/>
    <n v="9"/>
    <b v="0"/>
    <s v="theater/spaces"/>
    <n v="266.66669999999999"/>
    <x v="1"/>
    <x v="38"/>
    <x v="2948"/>
    <x v="0"/>
  </r>
  <r>
    <n v="2949"/>
    <s v="Spiritual Enlightenment Center - Help raise our vibrations!"/>
    <s v="This center will be open to any and all people regardless of their religion.   We will be offering art, music, empowerment, and more!"/>
    <x v="28"/>
    <x v="379"/>
    <x v="2"/>
    <s v="US"/>
    <s v="USD"/>
    <n v="1447965917"/>
    <n v="1445370317"/>
    <b v="0"/>
    <n v="2"/>
    <b v="0"/>
    <s v="theater/spaces"/>
    <n v="1250"/>
    <x v="1"/>
    <x v="38"/>
    <x v="2949"/>
    <x v="0"/>
  </r>
  <r>
    <n v="2950"/>
    <s v="Tahoe Children's Museum with Exploratorium Inside"/>
    <s v="Help www.KidZoneMuseum.org grow to serve children 1-18 with science, engineering, arts and PLAY especially low-income families."/>
    <x v="380"/>
    <x v="117"/>
    <x v="2"/>
    <s v="US"/>
    <s v="USD"/>
    <n v="1453538752"/>
    <n v="1450946752"/>
    <b v="0"/>
    <n v="0"/>
    <b v="0"/>
    <s v="theater/spaces"/>
    <n v="0"/>
    <x v="1"/>
    <x v="38"/>
    <x v="2950"/>
    <x v="0"/>
  </r>
  <r>
    <n v="2951"/>
    <s v="Brentwood Theater Company needs a Rehearsal Space."/>
    <s v="A building w/office, rehearsal space and classrooms centered on performing arts._x000a_Brentwood Theater Company is a non-profit 501(c)(3)"/>
    <x v="63"/>
    <x v="1963"/>
    <x v="1"/>
    <s v="US"/>
    <s v="USD"/>
    <n v="1412536573"/>
    <n v="1408648573"/>
    <b v="0"/>
    <n v="58"/>
    <b v="0"/>
    <s v="theater/spaces"/>
    <n v="1889.6551999999999"/>
    <x v="1"/>
    <x v="38"/>
    <x v="2951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x v="22"/>
    <x v="1964"/>
    <x v="1"/>
    <s v="US"/>
    <s v="USD"/>
    <n v="1476676800"/>
    <n v="1473957239"/>
    <b v="0"/>
    <n v="8"/>
    <b v="0"/>
    <s v="theater/spaces"/>
    <n v="20062.5"/>
    <x v="1"/>
    <x v="38"/>
    <x v="2952"/>
    <x v="2"/>
  </r>
  <r>
    <n v="2953"/>
    <s v="Pueblo Underground Theater (Canceled)"/>
    <s v="I want to purchase the former Bread Of Life Church and convert it into a multipurpose theater space for local talent."/>
    <x v="307"/>
    <x v="898"/>
    <x v="1"/>
    <s v="US"/>
    <s v="USD"/>
    <n v="1444330821"/>
    <n v="1441738821"/>
    <b v="0"/>
    <n v="3"/>
    <b v="0"/>
    <s v="theater/spaces"/>
    <n v="20166.666700000002"/>
    <x v="1"/>
    <x v="38"/>
    <x v="2953"/>
    <x v="0"/>
  </r>
  <r>
    <n v="2954"/>
    <s v="ONGO CENTRE | An Incubator Creative Space to self-funds (Canceled)"/>
    <s v="Independent film theater, studio and tech lab with storefront, open space for creative people to grow their dream into a profit."/>
    <x v="36"/>
    <x v="117"/>
    <x v="1"/>
    <s v="US"/>
    <s v="USD"/>
    <n v="1489669203"/>
    <n v="1487944803"/>
    <b v="0"/>
    <n v="0"/>
    <b v="0"/>
    <s v="theater/spaces"/>
    <n v="0"/>
    <x v="1"/>
    <x v="38"/>
    <x v="2954"/>
    <x v="1"/>
  </r>
  <r>
    <n v="2955"/>
    <s v="A Stage for Stage Door Theater Company (Canceled)"/>
    <s v="Stage Door Theater needs a stage for its current and future productions. Can you help?"/>
    <x v="38"/>
    <x v="526"/>
    <x v="1"/>
    <s v="US"/>
    <s v="USD"/>
    <n v="1434476849"/>
    <n v="1431884849"/>
    <b v="0"/>
    <n v="11"/>
    <b v="0"/>
    <s v="theater/spaces"/>
    <n v="6500"/>
    <x v="1"/>
    <x v="38"/>
    <x v="2955"/>
    <x v="0"/>
  </r>
  <r>
    <n v="2956"/>
    <s v="A Happy Home for Hagan's House of Horrors (Canceled)"/>
    <s v="Family-owned and community-operated haunted Halloween attraction in Bladensburg, OH, needs your help to grow bigger!"/>
    <x v="278"/>
    <x v="1965"/>
    <x v="1"/>
    <s v="US"/>
    <s v="USD"/>
    <n v="1462402850"/>
    <n v="1459810850"/>
    <b v="0"/>
    <n v="20"/>
    <b v="0"/>
    <s v="theater/spaces"/>
    <n v="6610"/>
    <x v="1"/>
    <x v="38"/>
    <x v="2956"/>
    <x v="2"/>
  </r>
  <r>
    <n v="2957"/>
    <s v="BAMA Theatre Headset Campaign (Canceled)"/>
    <s v="Theatre in Tuscaloosa, AL built in the 1930s.  The headsets seem about that old. They are almost unusable."/>
    <x v="36"/>
    <x v="668"/>
    <x v="1"/>
    <s v="US"/>
    <s v="USD"/>
    <n v="1427498172"/>
    <n v="1422317772"/>
    <b v="0"/>
    <n v="3"/>
    <b v="0"/>
    <s v="theater/spaces"/>
    <n v="9333.3333000000002"/>
    <x v="1"/>
    <x v="38"/>
    <x v="2957"/>
    <x v="0"/>
  </r>
  <r>
    <n v="2958"/>
    <s v="Uprising Theater (Canceled)"/>
    <s v="Chicago Based Theater Company and Venue Dedicated to Social Justice and Mainstreaming the Palestinian Narrative"/>
    <x v="58"/>
    <x v="117"/>
    <x v="1"/>
    <s v="US"/>
    <s v="USD"/>
    <n v="1462729317"/>
    <n v="1457548917"/>
    <b v="0"/>
    <n v="0"/>
    <b v="0"/>
    <s v="theater/spaces"/>
    <n v="0"/>
    <x v="1"/>
    <x v="38"/>
    <x v="2958"/>
    <x v="2"/>
  </r>
  <r>
    <n v="2959"/>
    <s v="The Bath Theatre Bus (Canceled)"/>
    <s v="A magical, unique, theatre bus which aims to inspire the creative communities around Bath and create unique performance opportunities."/>
    <x v="3"/>
    <x v="117"/>
    <x v="1"/>
    <s v="GB"/>
    <s v="GBP"/>
    <n v="1465258325"/>
    <n v="1462666325"/>
    <b v="0"/>
    <n v="0"/>
    <b v="0"/>
    <s v="theater/spaces"/>
    <n v="0"/>
    <x v="1"/>
    <x v="38"/>
    <x v="2959"/>
    <x v="2"/>
  </r>
  <r>
    <n v="2960"/>
    <s v="Lynnewood Hall Restoration (Canceled)"/>
    <s v="Built in the late 1800's, this 70K sq. feet estate has fallen into disrepair.  Seeking to buy and convert to useful space"/>
    <x v="381"/>
    <x v="117"/>
    <x v="1"/>
    <s v="US"/>
    <s v="USD"/>
    <n v="1410459023"/>
    <n v="1407867023"/>
    <b v="0"/>
    <n v="0"/>
    <b v="0"/>
    <s v="theater/spaces"/>
    <n v="0"/>
    <x v="1"/>
    <x v="38"/>
    <x v="2960"/>
    <x v="3"/>
  </r>
  <r>
    <n v="2961"/>
    <s v="Shakespeare in the Park! A Comedy of Errors"/>
    <s v="Teens in Take Note Troupe put on Shakespeare in the Park annually. Keep relevant, family-friendly Shakespeare in the community!"/>
    <x v="10"/>
    <x v="1966"/>
    <x v="0"/>
    <s v="US"/>
    <s v="USD"/>
    <n v="1427342400"/>
    <n v="1424927159"/>
    <b v="0"/>
    <n v="108"/>
    <b v="1"/>
    <s v="theater/plays"/>
    <n v="5075"/>
    <x v="1"/>
    <x v="6"/>
    <x v="2961"/>
    <x v="0"/>
  </r>
  <r>
    <n v="2962"/>
    <s v="Grassroots Shakespeare Company â€¢ Arizona"/>
    <s v="A pop-up outdoor theatre company bringing accessible Shakespeare to parks and other locations in the greater Phoenix area!"/>
    <x v="28"/>
    <x v="1967"/>
    <x v="0"/>
    <s v="US"/>
    <s v="USD"/>
    <n v="1425193140"/>
    <n v="1422769906"/>
    <b v="0"/>
    <n v="20"/>
    <b v="1"/>
    <s v="theater/plays"/>
    <n v="6090"/>
    <x v="1"/>
    <x v="6"/>
    <x v="2962"/>
    <x v="0"/>
  </r>
  <r>
    <n v="2963"/>
    <s v="One Funny Mother: I'm Not Crazy!!"/>
    <s v="A hilarious comedy show about motherhood...through stories, videos and stand-up you'll realize YOUâ€™RE NOT CRAZY, motherhood is!"/>
    <x v="3"/>
    <x v="1968"/>
    <x v="0"/>
    <s v="US"/>
    <s v="USD"/>
    <n v="1435835824"/>
    <n v="1433243824"/>
    <b v="0"/>
    <n v="98"/>
    <b v="1"/>
    <s v="theater/plays"/>
    <n v="10903.0612"/>
    <x v="1"/>
    <x v="6"/>
    <x v="2963"/>
    <x v="0"/>
  </r>
  <r>
    <n v="2964"/>
    <s v="Pug-let: The First Ever All-Pug Production of Hamlet"/>
    <s v="I want to produce the first-ever all-pug production of &quot;Hamlet.&quot;  As you can imagine, this will require finding very talented pugs."/>
    <x v="10"/>
    <x v="1969"/>
    <x v="0"/>
    <s v="US"/>
    <s v="USD"/>
    <n v="1407360720"/>
    <n v="1404769819"/>
    <b v="0"/>
    <n v="196"/>
    <b v="1"/>
    <s v="theater/plays"/>
    <n v="2569.2296000000001"/>
    <x v="1"/>
    <x v="6"/>
    <x v="2964"/>
    <x v="3"/>
  </r>
  <r>
    <n v="2965"/>
    <s v="Imaginary Theater Company Presents the Premiere of The Boat"/>
    <s v="Marina's mother has disappeared at sea.  Everyone believes she has drowned.  But Marina believes her mother has become a mermaid."/>
    <x v="15"/>
    <x v="1970"/>
    <x v="0"/>
    <s v="US"/>
    <s v="USD"/>
    <n v="1436290233"/>
    <n v="1433698233"/>
    <b v="0"/>
    <n v="39"/>
    <b v="1"/>
    <s v="theater/plays"/>
    <n v="4192.3077000000003"/>
    <x v="1"/>
    <x v="6"/>
    <x v="2965"/>
    <x v="0"/>
  </r>
  <r>
    <n v="2966"/>
    <s v="Fat Pig, The Play!"/>
    <s v="Bringing one of Neil LaBute's incredibly witty and viciously honest plays, about body image and the effect it has on us, to life!"/>
    <x v="3"/>
    <x v="1971"/>
    <x v="0"/>
    <s v="US"/>
    <s v="USD"/>
    <n v="1442425412"/>
    <n v="1439833412"/>
    <b v="0"/>
    <n v="128"/>
    <b v="1"/>
    <s v="theater/plays"/>
    <n v="8877.3438000000006"/>
    <x v="1"/>
    <x v="6"/>
    <x v="2966"/>
    <x v="0"/>
  </r>
  <r>
    <n v="2967"/>
    <s v="Scissortail: A play about the Oklahoma City Bombing"/>
    <s v="Scissortail is a story of loss, grief, and recovery based on the events of the 1995 Oklahoma City Bombing."/>
    <x v="10"/>
    <x v="1972"/>
    <x v="0"/>
    <s v="US"/>
    <s v="USD"/>
    <n v="1425872692"/>
    <n v="1423284292"/>
    <b v="0"/>
    <n v="71"/>
    <b v="1"/>
    <s v="theater/plays"/>
    <n v="8022.5352000000003"/>
    <x v="1"/>
    <x v="6"/>
    <x v="2967"/>
    <x v="0"/>
  </r>
  <r>
    <n v="2968"/>
    <s v="The Curse of the Babywoman @ FringeNYC"/>
    <s v="The Curse of the Babywoman is real â€” and it is coming to FringeNYC this August."/>
    <x v="8"/>
    <x v="1973"/>
    <x v="0"/>
    <s v="US"/>
    <s v="USD"/>
    <n v="1471406340"/>
    <n v="1470227660"/>
    <b v="0"/>
    <n v="47"/>
    <b v="1"/>
    <s v="theater/plays"/>
    <n v="7893.6170000000002"/>
    <x v="1"/>
    <x v="6"/>
    <x v="2968"/>
    <x v="2"/>
  </r>
  <r>
    <n v="2969"/>
    <s v="Dog Sees God - Calgary Production"/>
    <s v="A poignant &amp; hilarious tale of Charlie Brown &amp; friends navigating high school. A fresh take on the off Broadway hit by YYC artists."/>
    <x v="28"/>
    <x v="897"/>
    <x v="0"/>
    <s v="CA"/>
    <s v="CAD"/>
    <n v="1430693460"/>
    <n v="1428087153"/>
    <b v="0"/>
    <n v="17"/>
    <b v="1"/>
    <s v="theater/plays"/>
    <n v="9558.8235000000004"/>
    <x v="1"/>
    <x v="6"/>
    <x v="2969"/>
    <x v="0"/>
  </r>
  <r>
    <n v="2970"/>
    <s v="Leah in Vegas at The New York International Fringe Festival"/>
    <s v="Kara Ayn Napolitano's latest play about a young mother's attempt to reclaim her life after making a serious mistake."/>
    <x v="12"/>
    <x v="834"/>
    <x v="0"/>
    <s v="US"/>
    <s v="USD"/>
    <n v="1405699451"/>
    <n v="1403107451"/>
    <b v="0"/>
    <n v="91"/>
    <b v="1"/>
    <s v="theater/plays"/>
    <n v="6989.0110000000004"/>
    <x v="1"/>
    <x v="6"/>
    <x v="2970"/>
    <x v="3"/>
  </r>
  <r>
    <n v="2971"/>
    <s v="World Premiere of &quot;The Piano&quot;"/>
    <s v="An Asian-Jewish-American family collides with music, food, and identity crises in this world premiere New York theater production."/>
    <x v="50"/>
    <x v="1974"/>
    <x v="0"/>
    <s v="US"/>
    <s v="USD"/>
    <n v="1409500078"/>
    <n v="1406908078"/>
    <b v="0"/>
    <n v="43"/>
    <b v="1"/>
    <s v="theater/plays"/>
    <n v="7453.4884000000002"/>
    <x v="1"/>
    <x v="6"/>
    <x v="2971"/>
    <x v="3"/>
  </r>
  <r>
    <n v="2972"/>
    <s v="A Bad Plan"/>
    <s v="A group of artists. A mythical art piece. A harrowing quest. And some margaritas."/>
    <x v="13"/>
    <x v="1975"/>
    <x v="0"/>
    <s v="US"/>
    <s v="USD"/>
    <n v="1480899600"/>
    <n v="1479609520"/>
    <b v="0"/>
    <n v="17"/>
    <b v="1"/>
    <s v="theater/plays"/>
    <n v="12394.1176"/>
    <x v="1"/>
    <x v="6"/>
    <x v="2972"/>
    <x v="2"/>
  </r>
  <r>
    <n v="2973"/>
    <s v="CST's As You Like It goes to Canada!"/>
    <s v="We're going to represent the entire USA at the World Festival of Children's Theater in Stratford, ON in June, 2016. Help us get there!"/>
    <x v="10"/>
    <x v="1976"/>
    <x v="0"/>
    <s v="US"/>
    <s v="USD"/>
    <n v="1451620800"/>
    <n v="1449171508"/>
    <b v="0"/>
    <n v="33"/>
    <b v="1"/>
    <s v="theater/plays"/>
    <n v="26484.8485"/>
    <x v="1"/>
    <x v="6"/>
    <x v="2973"/>
    <x v="0"/>
  </r>
  <r>
    <n v="2974"/>
    <s v="The World Premiere of Fire Work by Lauren Gunderson"/>
    <s v="Known for producing gritty new work, TheatreFIRST presents an exciting new romantic comedy by the hottest playwright in the country."/>
    <x v="10"/>
    <x v="1977"/>
    <x v="0"/>
    <s v="US"/>
    <s v="USD"/>
    <n v="1411695300"/>
    <n v="1409275671"/>
    <b v="0"/>
    <n v="87"/>
    <b v="1"/>
    <s v="theater/plays"/>
    <n v="5862.0690000000004"/>
    <x v="1"/>
    <x v="6"/>
    <x v="2974"/>
    <x v="3"/>
  </r>
  <r>
    <n v="2975"/>
    <s v="The Butterfingers Angel... [By The Mummers]"/>
    <s v="[By The Mummers] needs your help this holiday season to stage a full scale production of William Gibson's &quot;The Butterfingers Angel...&quot;"/>
    <x v="6"/>
    <x v="1978"/>
    <x v="0"/>
    <s v="US"/>
    <s v="USD"/>
    <n v="1417057200"/>
    <n v="1414599886"/>
    <b v="0"/>
    <n v="113"/>
    <b v="1"/>
    <s v="theater/plays"/>
    <n v="7088.4956000000002"/>
    <x v="1"/>
    <x v="6"/>
    <x v="2975"/>
    <x v="3"/>
  </r>
  <r>
    <n v="2976"/>
    <s v="Pizza Delique"/>
    <s v="A play that addresses an important social issue, brought to light by members of the UoM Drama Society."/>
    <x v="159"/>
    <x v="678"/>
    <x v="0"/>
    <s v="GB"/>
    <s v="GBP"/>
    <n v="1457870400"/>
    <n v="1456421530"/>
    <b v="0"/>
    <n v="14"/>
    <b v="1"/>
    <s v="theater/plays"/>
    <n v="857.14290000000005"/>
    <x v="1"/>
    <x v="6"/>
    <x v="2976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x v="9"/>
    <x v="767"/>
    <x v="0"/>
    <s v="US"/>
    <s v="USD"/>
    <n v="1427076840"/>
    <n v="1421960934"/>
    <b v="0"/>
    <n v="30"/>
    <b v="1"/>
    <s v="theater/plays"/>
    <n v="11356.6667"/>
    <x v="1"/>
    <x v="6"/>
    <x v="2977"/>
    <x v="0"/>
  </r>
  <r>
    <n v="2978"/>
    <s v="The Fall of Wallace Winter at the Plaza Theatre"/>
    <s v="The Border Theatre presents The Fall of Wallace Winter, an exploration of American obsessions, this Nov. 7th-9th at the Plaza Theatre"/>
    <x v="47"/>
    <x v="1979"/>
    <x v="0"/>
    <s v="US"/>
    <s v="USD"/>
    <n v="1413784740"/>
    <n v="1412954547"/>
    <b v="0"/>
    <n v="16"/>
    <b v="1"/>
    <s v="theater/plays"/>
    <n v="6068.75"/>
    <x v="1"/>
    <x v="6"/>
    <x v="2978"/>
    <x v="3"/>
  </r>
  <r>
    <n v="2979"/>
    <s v="'ART'"/>
    <s v="Dear Stone returns with Yasmina Reza's 'ART', a compelling, clever exploration of friendship under duress. Thanks for watching!"/>
    <x v="10"/>
    <x v="1896"/>
    <x v="0"/>
    <s v="US"/>
    <s v="USD"/>
    <n v="1420524000"/>
    <n v="1419104823"/>
    <b v="0"/>
    <n v="46"/>
    <b v="1"/>
    <s v="theater/plays"/>
    <n v="11021.739100000001"/>
    <x v="1"/>
    <x v="6"/>
    <x v="2979"/>
    <x v="3"/>
  </r>
  <r>
    <n v="2980"/>
    <s v="INDEPENDENCE NYC"/>
    <s v="1 director, 4 actors, and a whole lotta determination. Help us bring this brilliant story to the heart of NYC!"/>
    <x v="9"/>
    <x v="1980"/>
    <x v="0"/>
    <s v="US"/>
    <s v="USD"/>
    <n v="1440381600"/>
    <n v="1438639130"/>
    <b v="0"/>
    <n v="24"/>
    <b v="1"/>
    <s v="theater/plays"/>
    <n v="13645.8333"/>
    <x v="1"/>
    <x v="6"/>
    <x v="2980"/>
    <x v="0"/>
  </r>
  <r>
    <n v="2981"/>
    <s v="Creation of the Dublin Circus Centre"/>
    <s v="We are fundraising to create a Dublin based circus training centre for public and professionals to learn, upskill, perform and teach."/>
    <x v="23"/>
    <x v="1981"/>
    <x v="0"/>
    <s v="IE"/>
    <s v="EUR"/>
    <n v="1443014756"/>
    <n v="1439126756"/>
    <b v="1"/>
    <n v="97"/>
    <b v="1"/>
    <s v="theater/spaces"/>
    <n v="5316.4948000000004"/>
    <x v="1"/>
    <x v="38"/>
    <x v="2981"/>
    <x v="0"/>
  </r>
  <r>
    <n v="2982"/>
    <s v="Railway Playhouse: Setting up a community arts space"/>
    <s v="Renovating this historical landmark, into an arts venue and theatre space for the community."/>
    <x v="10"/>
    <x v="1982"/>
    <x v="0"/>
    <s v="GB"/>
    <s v="GBP"/>
    <n v="1455208143"/>
    <n v="1452616143"/>
    <b v="1"/>
    <n v="59"/>
    <b v="1"/>
    <s v="theater/spaces"/>
    <n v="8649.1525000000001"/>
    <x v="1"/>
    <x v="38"/>
    <x v="2982"/>
    <x v="2"/>
  </r>
  <r>
    <n v="2983"/>
    <s v="Build the House of Dad's!"/>
    <s v="Dad's Garage Theatre Company needs your help buying our new, forever home by hitting our $150,000 STRETCH GOAL!"/>
    <x v="382"/>
    <x v="1983"/>
    <x v="0"/>
    <s v="US"/>
    <s v="USD"/>
    <n v="1415722236"/>
    <n v="1410534636"/>
    <b v="1"/>
    <n v="1095"/>
    <b v="1"/>
    <s v="theater/spaces"/>
    <n v="15523.8274"/>
    <x v="1"/>
    <x v="38"/>
    <x v="2983"/>
    <x v="3"/>
  </r>
  <r>
    <n v="2984"/>
    <s v="BABA YAGA: A Traveling Performing Arts Wagon"/>
    <s v="A traveling wooden wagon that transforms into a theatrical playing space presenting FREE original performance while building community!"/>
    <x v="31"/>
    <x v="1984"/>
    <x v="0"/>
    <s v="US"/>
    <s v="USD"/>
    <n v="1472020881"/>
    <n v="1469428881"/>
    <b v="1"/>
    <n v="218"/>
    <b v="1"/>
    <s v="theater/spaces"/>
    <n v="11508.2569"/>
    <x v="1"/>
    <x v="38"/>
    <x v="2984"/>
    <x v="2"/>
  </r>
  <r>
    <n v="2985"/>
    <s v="React Aerial Studio"/>
    <s v="From the moment we flew in to the world of The Circus, we have dreamed of opening our own studio. Help us get our dream off the ground!"/>
    <x v="3"/>
    <x v="297"/>
    <x v="0"/>
    <s v="NZ"/>
    <s v="NZD"/>
    <n v="1477886400"/>
    <n v="1476228128"/>
    <b v="0"/>
    <n v="111"/>
    <b v="1"/>
    <s v="theater/spaces"/>
    <n v="10959.459500000001"/>
    <x v="1"/>
    <x v="38"/>
    <x v="2985"/>
    <x v="2"/>
  </r>
  <r>
    <n v="2986"/>
    <s v="Higher Education"/>
    <s v="Support the circus arts and help our aerial students work with more height. With your support, we will install beams at 19ft!"/>
    <x v="262"/>
    <x v="1985"/>
    <x v="0"/>
    <s v="GB"/>
    <s v="GBP"/>
    <n v="1462100406"/>
    <n v="1456920006"/>
    <b v="0"/>
    <n v="56"/>
    <b v="1"/>
    <s v="theater/spaces"/>
    <n v="4521.4286000000002"/>
    <x v="1"/>
    <x v="38"/>
    <x v="2986"/>
    <x v="2"/>
  </r>
  <r>
    <n v="2987"/>
    <s v="Curious Comedy's Remodel &amp; Technical Equipment Upgrade"/>
    <s v="Help Curious Comedy evolve into an independent comedy theater with a complete professional digital production studio built right in."/>
    <x v="31"/>
    <x v="1986"/>
    <x v="0"/>
    <s v="US"/>
    <s v="USD"/>
    <n v="1476316800"/>
    <n v="1473837751"/>
    <b v="0"/>
    <n v="265"/>
    <b v="1"/>
    <s v="theater/spaces"/>
    <n v="10415.1698"/>
    <x v="1"/>
    <x v="38"/>
    <x v="2987"/>
    <x v="2"/>
  </r>
  <r>
    <n v="2988"/>
    <s v="Curtain up at the Shoebox Theatre!"/>
    <s v="Since October 2015 the Shoebox Theatre has become a hub of creativity - The next step in our journey is to hang stage curtains!"/>
    <x v="28"/>
    <x v="325"/>
    <x v="0"/>
    <s v="GB"/>
    <s v="GBP"/>
    <n v="1466412081"/>
    <n v="1463820081"/>
    <b v="0"/>
    <n v="28"/>
    <b v="1"/>
    <s v="theater/spaces"/>
    <n v="3571.4286000000002"/>
    <x v="1"/>
    <x v="38"/>
    <x v="2988"/>
    <x v="2"/>
  </r>
  <r>
    <n v="2989"/>
    <s v="Let's Light Up The Gem!"/>
    <s v="Bring the movies back to Bethel, Maine."/>
    <x v="22"/>
    <x v="1987"/>
    <x v="0"/>
    <s v="US"/>
    <s v="USD"/>
    <n v="1450673940"/>
    <n v="1448756962"/>
    <b v="0"/>
    <n v="364"/>
    <b v="1"/>
    <s v="theater/spaces"/>
    <n v="9699.7253000000001"/>
    <x v="1"/>
    <x v="38"/>
    <x v="2989"/>
    <x v="0"/>
  </r>
  <r>
    <n v="2990"/>
    <s v="The Gloria Theatre Project"/>
    <s v="We are a non-profit revitalizing the Gloria Theatre - our gift to the community - and we need your help #arts #community #theater"/>
    <x v="3"/>
    <x v="1117"/>
    <x v="0"/>
    <s v="US"/>
    <s v="USD"/>
    <n v="1452174420"/>
    <n v="1449150420"/>
    <b v="0"/>
    <n v="27"/>
    <b v="1"/>
    <s v="theater/spaces"/>
    <n v="37037.036999999997"/>
    <x v="1"/>
    <x v="38"/>
    <x v="2990"/>
    <x v="0"/>
  </r>
  <r>
    <n v="2991"/>
    <s v="gimmeLIVE @ 9 Wallis"/>
    <s v="A new intimate listening room with tables &amp; theatre seating where artist &amp; fans connect through music, comedy &amp; performing arts."/>
    <x v="0"/>
    <x v="1988"/>
    <x v="0"/>
    <s v="US"/>
    <s v="USD"/>
    <n v="1485547530"/>
    <n v="1483646730"/>
    <b v="0"/>
    <n v="93"/>
    <b v="1"/>
    <s v="theater/spaces"/>
    <n v="9440.8601999999992"/>
    <x v="1"/>
    <x v="38"/>
    <x v="2991"/>
    <x v="1"/>
  </r>
  <r>
    <n v="2992"/>
    <s v="Th'underGrounds"/>
    <s v="Creating a non-profit CAFE &amp; VILLAGE COMMONS in SE Portland, in service to Neighbors, Kids, Artists &amp; the Underserved"/>
    <x v="9"/>
    <x v="1989"/>
    <x v="0"/>
    <s v="US"/>
    <s v="USD"/>
    <n v="1476037510"/>
    <n v="1473445510"/>
    <b v="0"/>
    <n v="64"/>
    <b v="1"/>
    <s v="theater/spaces"/>
    <n v="4898.4375"/>
    <x v="1"/>
    <x v="38"/>
    <x v="2992"/>
    <x v="2"/>
  </r>
  <r>
    <n v="2993"/>
    <s v="TRUE WEST: Think, Dog! Productions"/>
    <s v="Help us build the Kitchen from Hell!"/>
    <x v="28"/>
    <x v="1141"/>
    <x v="0"/>
    <s v="US"/>
    <s v="USD"/>
    <n v="1455998867"/>
    <n v="1453406867"/>
    <b v="0"/>
    <n v="22"/>
    <b v="1"/>
    <s v="theater/spaces"/>
    <n v="4559.0909000000001"/>
    <x v="1"/>
    <x v="38"/>
    <x v="2993"/>
    <x v="2"/>
  </r>
  <r>
    <n v="2994"/>
    <s v="St. Michael Boat Parties - Halloween and Beyond!"/>
    <s v="Help the hosts of the infamous St. Michael sustain and create epic boat parties through Halloween and into 2015"/>
    <x v="43"/>
    <x v="1990"/>
    <x v="0"/>
    <s v="GB"/>
    <s v="GBP"/>
    <n v="1412335772"/>
    <n v="1409743772"/>
    <b v="0"/>
    <n v="59"/>
    <b v="1"/>
    <s v="theater/spaces"/>
    <n v="2327.5254"/>
    <x v="1"/>
    <x v="38"/>
    <x v="2994"/>
    <x v="3"/>
  </r>
  <r>
    <n v="2995"/>
    <s v="Help Austin's Blue Starlite Drive-in MOVE + ADD 35MM"/>
    <s v="Keeping the drive-in culture alive for 6 years, we now ask for your help so we can CREATE A NEW HOME and save 35MM movies!"/>
    <x v="36"/>
    <x v="1991"/>
    <x v="0"/>
    <s v="US"/>
    <s v="USD"/>
    <n v="1484841471"/>
    <n v="1482249471"/>
    <b v="0"/>
    <n v="249"/>
    <b v="1"/>
    <s v="theater/spaces"/>
    <n v="6322.8915999999999"/>
    <x v="1"/>
    <x v="38"/>
    <x v="2995"/>
    <x v="2"/>
  </r>
  <r>
    <n v="2996"/>
    <s v="Sea Tea Improv's Comedy Theater in Hartford, CT"/>
    <s v="A permanent home for comedy in Connecticut in the heart of downtown Hartford."/>
    <x v="19"/>
    <x v="1992"/>
    <x v="0"/>
    <s v="US"/>
    <s v="USD"/>
    <n v="1432677240"/>
    <n v="1427493240"/>
    <b v="0"/>
    <n v="392"/>
    <b v="1"/>
    <s v="theater/spaces"/>
    <n v="15352.040800000001"/>
    <x v="1"/>
    <x v="38"/>
    <x v="2996"/>
    <x v="0"/>
  </r>
  <r>
    <n v="2997"/>
    <s v="Sonorous Road is Expanding! Join Us!"/>
    <s v="We're moving to a new space and upgrading our facilities to continue providing a local theatre venue and arts education program!"/>
    <x v="3"/>
    <x v="1993"/>
    <x v="0"/>
    <s v="US"/>
    <s v="USD"/>
    <n v="1488171540"/>
    <n v="1486661793"/>
    <b v="0"/>
    <n v="115"/>
    <b v="1"/>
    <s v="theater/spaces"/>
    <n v="9020"/>
    <x v="1"/>
    <x v="38"/>
    <x v="2997"/>
    <x v="1"/>
  </r>
  <r>
    <n v="2998"/>
    <s v="A bigger, better home for the New Orleans comedy scene"/>
    <s v="The New Movement works tirelessly to put Nola on the comedy map. This project will upgrade our theater and production facilities."/>
    <x v="63"/>
    <x v="1994"/>
    <x v="0"/>
    <s v="US"/>
    <s v="USD"/>
    <n v="1402892700"/>
    <n v="1400474329"/>
    <b v="0"/>
    <n v="433"/>
    <b v="1"/>
    <s v="theater/spaces"/>
    <n v="11897.1132"/>
    <x v="1"/>
    <x v="38"/>
    <x v="2998"/>
    <x v="3"/>
  </r>
  <r>
    <n v="2999"/>
    <s v="RAT Fund-Riser"/>
    <s v="Restless Artists' Theatre is building risers and installing better lighting for our patrons.  We need to purchase raw materials."/>
    <x v="383"/>
    <x v="1964"/>
    <x v="0"/>
    <s v="US"/>
    <s v="USD"/>
    <n v="1488333600"/>
    <n v="1487094360"/>
    <b v="0"/>
    <n v="20"/>
    <b v="1"/>
    <s v="theater/spaces"/>
    <n v="8025"/>
    <x v="1"/>
    <x v="38"/>
    <x v="2999"/>
    <x v="1"/>
  </r>
  <r>
    <n v="3000"/>
    <s v="Voices From The Future"/>
    <s v="A benefit show featuring musicians, dancers &amp; poets all under age 30 to raise money in support of LGBTQ rights and programs."/>
    <x v="2"/>
    <x v="83"/>
    <x v="0"/>
    <s v="US"/>
    <s v="USD"/>
    <n v="1485885600"/>
    <n v="1484682670"/>
    <b v="0"/>
    <n v="8"/>
    <b v="1"/>
    <s v="theater/spaces"/>
    <n v="6250"/>
    <x v="1"/>
    <x v="38"/>
    <x v="3000"/>
    <x v="1"/>
  </r>
  <r>
    <n v="3001"/>
    <s v="New Comedy Venue and Training Facility"/>
    <s v="Get Scene Studios and Highwire Comedy Co. creating an amazing training facility and theater for Atlanta comedy and film talent!"/>
    <x v="384"/>
    <x v="1995"/>
    <x v="0"/>
    <s v="US"/>
    <s v="USD"/>
    <n v="1468445382"/>
    <n v="1465853382"/>
    <b v="0"/>
    <n v="175"/>
    <b v="1"/>
    <s v="theater/spaces"/>
    <n v="13137.72"/>
    <x v="1"/>
    <x v="38"/>
    <x v="3001"/>
    <x v="2"/>
  </r>
  <r>
    <n v="3002"/>
    <s v="Help Fund the &quot;Back Room&quot; Arts Space at Jimmy's No 43!"/>
    <s v="Make the workshop/ small stage space at Jimmy's No 43 even better than before!"/>
    <x v="39"/>
    <x v="1996"/>
    <x v="0"/>
    <s v="US"/>
    <s v="USD"/>
    <n v="1356552252"/>
    <n v="1353960252"/>
    <b v="0"/>
    <n v="104"/>
    <b v="1"/>
    <s v="theater/spaces"/>
    <n v="7303.2981"/>
    <x v="1"/>
    <x v="38"/>
    <x v="3002"/>
    <x v="5"/>
  </r>
  <r>
    <n v="3003"/>
    <s v="Outskirts Theatre Co. Finds a Home!"/>
    <s v="We finally found a place to call home! Help us move in to (and collaborate with) the NEW Fischer Creative Arts Center in Waukesha, WI!"/>
    <x v="9"/>
    <x v="1891"/>
    <x v="0"/>
    <s v="US"/>
    <s v="USD"/>
    <n v="1456811940"/>
    <n v="1454098976"/>
    <b v="0"/>
    <n v="17"/>
    <b v="1"/>
    <s v="theater/spaces"/>
    <n v="17852.941200000001"/>
    <x v="1"/>
    <x v="38"/>
    <x v="3003"/>
    <x v="2"/>
  </r>
  <r>
    <n v="3004"/>
    <s v="Save the Agawam Cinemas"/>
    <s v="The Agawam Cinemas is to be successfully reopened by new ownership and the twin theaters must be converted to digital projection."/>
    <x v="79"/>
    <x v="1997"/>
    <x v="0"/>
    <s v="US"/>
    <s v="USD"/>
    <n v="1416089324"/>
    <n v="1413493724"/>
    <b v="0"/>
    <n v="277"/>
    <b v="1"/>
    <s v="theater/spaces"/>
    <n v="16290.974700000001"/>
    <x v="1"/>
    <x v="38"/>
    <x v="3004"/>
    <x v="3"/>
  </r>
  <r>
    <n v="3005"/>
    <s v="Pangea House Revitalization Project"/>
    <s v="Pangea House is a collectively run, all ages music venue and community space in desperate need of some renovation and updates."/>
    <x v="385"/>
    <x v="1998"/>
    <x v="0"/>
    <s v="US"/>
    <s v="USD"/>
    <n v="1412611905"/>
    <n v="1410019905"/>
    <b v="0"/>
    <n v="118"/>
    <b v="1"/>
    <s v="theater/spaces"/>
    <n v="10824.237300000001"/>
    <x v="1"/>
    <x v="38"/>
    <x v="3005"/>
    <x v="3"/>
  </r>
  <r>
    <n v="3006"/>
    <s v="ONTARIO STREET THEATRE in Port Hope."/>
    <s v="We're an affordable theatre and rental space that can be molded into anything by anyone."/>
    <x v="6"/>
    <x v="1999"/>
    <x v="0"/>
    <s v="CA"/>
    <s v="CAD"/>
    <n v="1418580591"/>
    <n v="1415988591"/>
    <b v="0"/>
    <n v="97"/>
    <b v="1"/>
    <s v="theater/spaces"/>
    <n v="8886.5979000000007"/>
    <x v="1"/>
    <x v="38"/>
    <x v="3006"/>
    <x v="3"/>
  </r>
  <r>
    <n v="3007"/>
    <s v="Bethlem"/>
    <s v="Consuite for 2015 CoreCon.  An adventure into insanity."/>
    <x v="20"/>
    <x v="1144"/>
    <x v="0"/>
    <s v="US"/>
    <s v="USD"/>
    <n v="1429938683"/>
    <n v="1428124283"/>
    <b v="0"/>
    <n v="20"/>
    <b v="1"/>
    <s v="theater/spaces"/>
    <n v="5400"/>
    <x v="1"/>
    <x v="38"/>
    <x v="3007"/>
    <x v="0"/>
  </r>
  <r>
    <n v="3008"/>
    <s v="Baby It's Cold Outside: Silver Spring Stage HVAC Fund!"/>
    <s v="Help fund Silver Spring Stage's HVAC costs for the upcoming year! Don't leave us out in the cold (pun intended)!"/>
    <x v="9"/>
    <x v="1891"/>
    <x v="0"/>
    <s v="US"/>
    <s v="USD"/>
    <n v="1453352719"/>
    <n v="1450760719"/>
    <b v="0"/>
    <n v="26"/>
    <b v="1"/>
    <s v="theater/spaces"/>
    <n v="11673.0769"/>
    <x v="1"/>
    <x v="38"/>
    <x v="3008"/>
    <x v="0"/>
  </r>
  <r>
    <n v="3009"/>
    <s v="Montauk Surf Museum"/>
    <s v="The Montauk Surf Museum will present ocean science, as well as the art and history of surfing to visitors and schools in creative ways."/>
    <x v="31"/>
    <x v="2000"/>
    <x v="0"/>
    <s v="US"/>
    <s v="USD"/>
    <n v="1417012840"/>
    <n v="1414417240"/>
    <b v="0"/>
    <n v="128"/>
    <b v="1"/>
    <s v="theater/spaces"/>
    <n v="23389.843799999999"/>
    <x v="1"/>
    <x v="38"/>
    <x v="3009"/>
    <x v="3"/>
  </r>
  <r>
    <n v="3010"/>
    <s v="Put Your Money Where Your Ear Is!"/>
    <s v="STC &amp; the Sheboygan Area School District are working tirelessly to renovate our 30-year-old sound system. Help us sound better for you!"/>
    <x v="15"/>
    <x v="23"/>
    <x v="0"/>
    <s v="US"/>
    <s v="USD"/>
    <n v="1424548719"/>
    <n v="1419364719"/>
    <b v="0"/>
    <n v="15"/>
    <b v="1"/>
    <s v="theater/spaces"/>
    <n v="15800"/>
    <x v="1"/>
    <x v="38"/>
    <x v="3010"/>
    <x v="3"/>
  </r>
  <r>
    <n v="3011"/>
    <s v="Katharsis Teatro en Navidad"/>
    <s v="Necesitamos tu ayuda para poder llevar la magia del teatro universitario al Teatro Lagrada de Madrid el 23 de diciembre :)"/>
    <x v="43"/>
    <x v="2001"/>
    <x v="0"/>
    <s v="ES"/>
    <s v="EUR"/>
    <n v="1450911540"/>
    <n v="1448536516"/>
    <b v="0"/>
    <n v="25"/>
    <b v="1"/>
    <s v="theater/spaces"/>
    <n v="1484"/>
    <x v="1"/>
    <x v="38"/>
    <x v="3011"/>
    <x v="0"/>
  </r>
  <r>
    <n v="3012"/>
    <s v="Up-lifting Up-Fit!"/>
    <s v="Spring Theatre has recently found a new home in the heart of Winston Salem. We need your help for an up-lifting up-fit!"/>
    <x v="23"/>
    <x v="2002"/>
    <x v="0"/>
    <s v="US"/>
    <s v="USD"/>
    <n v="1423587130"/>
    <n v="1421772730"/>
    <b v="0"/>
    <n v="55"/>
    <b v="1"/>
    <s v="theater/spaces"/>
    <n v="8518.1818000000003"/>
    <x v="1"/>
    <x v="38"/>
    <x v="3012"/>
    <x v="0"/>
  </r>
  <r>
    <n v="3013"/>
    <s v="Barebones Black Box Theater in Braddock, PA"/>
    <s v="Barebones Productions is developing a new theater and performance facility in Braddock, Pa. &quot;The barebones black box&quot;"/>
    <x v="3"/>
    <x v="2003"/>
    <x v="0"/>
    <s v="US"/>
    <s v="USD"/>
    <n v="1434917049"/>
    <n v="1432325049"/>
    <b v="0"/>
    <n v="107"/>
    <b v="1"/>
    <s v="theater/spaces"/>
    <n v="14669.1589"/>
    <x v="1"/>
    <x v="38"/>
    <x v="3013"/>
    <x v="0"/>
  </r>
  <r>
    <n v="3014"/>
    <s v="The North Pole at the Fair - A Christmas Paradise for kids."/>
    <s v="Help build an immersion experience for kids to have fun with Santa and make their Christmas season shine just a little bit brighter."/>
    <x v="31"/>
    <x v="2004"/>
    <x v="0"/>
    <s v="US"/>
    <s v="USD"/>
    <n v="1415163600"/>
    <n v="1412737080"/>
    <b v="0"/>
    <n v="557"/>
    <b v="1"/>
    <s v="theater/spaces"/>
    <n v="5076.4811"/>
    <x v="1"/>
    <x v="38"/>
    <x v="3014"/>
    <x v="3"/>
  </r>
  <r>
    <n v="3015"/>
    <s v="A Sign for 34 West"/>
    <s v="We're turning an old yogurt shop into a live theater in downtown Charleston.   Please help us hang our sign!"/>
    <x v="104"/>
    <x v="2005"/>
    <x v="0"/>
    <s v="US"/>
    <s v="USD"/>
    <n v="1402459200"/>
    <n v="1401125238"/>
    <b v="0"/>
    <n v="40"/>
    <b v="1"/>
    <s v="theater/spaces"/>
    <n v="8770"/>
    <x v="1"/>
    <x v="38"/>
    <x v="3015"/>
    <x v="3"/>
  </r>
  <r>
    <n v="3016"/>
    <s v="Let there be sound! A sound and hearing assistance system"/>
    <s v="Let there be sound! Make our new theatre more accessible by installing a modern sound and hearing assistance system for our audience."/>
    <x v="0"/>
    <x v="2006"/>
    <x v="0"/>
    <s v="US"/>
    <s v="USD"/>
    <n v="1405688952"/>
    <n v="1400504952"/>
    <b v="0"/>
    <n v="36"/>
    <b v="1"/>
    <s v="theater/spaces"/>
    <n v="24227.7778"/>
    <x v="1"/>
    <x v="38"/>
    <x v="3016"/>
    <x v="3"/>
  </r>
  <r>
    <n v="3017"/>
    <s v="ACT's Spotlight Initiative- Let's Build a Theater!"/>
    <s v="Help us build a 200 seat theater and classroom space in North Andover, MA. Let's get kids off the screens, and into the spotlight!"/>
    <x v="29"/>
    <x v="2007"/>
    <x v="0"/>
    <s v="US"/>
    <s v="USD"/>
    <n v="1408566243"/>
    <n v="1405974243"/>
    <b v="0"/>
    <n v="159"/>
    <b v="1"/>
    <s v="theater/spaces"/>
    <n v="14644.6541"/>
    <x v="1"/>
    <x v="38"/>
    <x v="3017"/>
    <x v="3"/>
  </r>
  <r>
    <n v="3018"/>
    <s v="Why Theatre"/>
    <s v="Le projet vise la crÃ©ation dâ€™un lieu de rÃ©sidence, recherche et formation dÃ©diÃ© Ã  l'art vivant, l'image et la narration."/>
    <x v="285"/>
    <x v="2008"/>
    <x v="0"/>
    <s v="FR"/>
    <s v="EUR"/>
    <n v="1437429600"/>
    <n v="1433747376"/>
    <b v="0"/>
    <n v="41"/>
    <b v="1"/>
    <s v="theater/spaces"/>
    <n v="10317.073200000001"/>
    <x v="1"/>
    <x v="38"/>
    <x v="3018"/>
    <x v="0"/>
  </r>
  <r>
    <n v="3019"/>
    <s v="Small town theatre, the Gibson Theatre goes Digital"/>
    <s v="We plan to transition from 35mm to the new digital projection format to continue to show current first run films for our community."/>
    <x v="36"/>
    <x v="2009"/>
    <x v="0"/>
    <s v="US"/>
    <s v="USD"/>
    <n v="1401159600"/>
    <n v="1398801620"/>
    <b v="0"/>
    <n v="226"/>
    <b v="1"/>
    <s v="theater/spaces"/>
    <n v="8046.4602000000004"/>
    <x v="1"/>
    <x v="38"/>
    <x v="3019"/>
    <x v="3"/>
  </r>
  <r>
    <n v="3020"/>
    <s v="Prime Stage Theater Studio Upgrades!"/>
    <s v="Any donation--big or small--will help us upgrade our studio/rehearsal space into a black box theater and offer even more programs."/>
    <x v="39"/>
    <x v="2010"/>
    <x v="0"/>
    <s v="US"/>
    <s v="USD"/>
    <n v="1439583533"/>
    <n v="1434399533"/>
    <b v="0"/>
    <n v="30"/>
    <b v="1"/>
    <s v="theater/spaces"/>
    <n v="23466.666700000002"/>
    <x v="1"/>
    <x v="38"/>
    <x v="3020"/>
    <x v="0"/>
  </r>
  <r>
    <n v="3021"/>
    <s v="BEEP! BEEP! 2ND STORY IS ON THE MOVE!"/>
    <s v="At the end of October 2016, 2nd Story will be moving from its current office space to a storefront space in Albany Park, Chicago, IL."/>
    <x v="37"/>
    <x v="2011"/>
    <x v="0"/>
    <s v="US"/>
    <s v="USD"/>
    <n v="1479794340"/>
    <n v="1476715869"/>
    <b v="0"/>
    <n v="103"/>
    <b v="1"/>
    <s v="theater/spaces"/>
    <n v="5068.9319999999998"/>
    <x v="1"/>
    <x v="38"/>
    <x v="3021"/>
    <x v="2"/>
  </r>
  <r>
    <n v="3022"/>
    <s v="A Performing Arts Complex in Central Square, Cambridge"/>
    <s v="Help us launch a new performing arts complex in Cambridge! The Thalia provides space for performance, rehearsals, and collaboration!"/>
    <x v="3"/>
    <x v="2012"/>
    <x v="0"/>
    <s v="US"/>
    <s v="USD"/>
    <n v="1472338409"/>
    <n v="1468450409"/>
    <b v="0"/>
    <n v="62"/>
    <b v="1"/>
    <s v="theater/spaces"/>
    <n v="16270.967699999999"/>
    <x v="1"/>
    <x v="38"/>
    <x v="3022"/>
    <x v="2"/>
  </r>
  <r>
    <n v="3023"/>
    <s v="The Night Watch"/>
    <s v="Antonia Goddard Productions in association with Jethro Compton Productions presents THE NIGHT WATCH, an exciting new historical drama."/>
    <x v="176"/>
    <x v="2013"/>
    <x v="0"/>
    <s v="GB"/>
    <s v="GBP"/>
    <n v="1434039186"/>
    <n v="1430151186"/>
    <b v="0"/>
    <n v="6"/>
    <b v="1"/>
    <s v="theater/spaces"/>
    <n v="12016.6667"/>
    <x v="1"/>
    <x v="38"/>
    <x v="3023"/>
    <x v="0"/>
  </r>
  <r>
    <n v="3024"/>
    <s v="Build a New Home for Improv Comedy in Pittsburgh"/>
    <s v="Steel City Improv Theater has found a new space in the Shadyside neighborhood of Pittsburgh and we're raising $5000 to build it!"/>
    <x v="10"/>
    <x v="2014"/>
    <x v="0"/>
    <s v="US"/>
    <s v="USD"/>
    <n v="1349567475"/>
    <n v="1346975475"/>
    <b v="0"/>
    <n v="182"/>
    <b v="1"/>
    <s v="theater/spaces"/>
    <n v="6769.7802000000001"/>
    <x v="1"/>
    <x v="38"/>
    <x v="3024"/>
    <x v="5"/>
  </r>
  <r>
    <n v="3025"/>
    <s v="The Other Room â€“ Cardiffâ€™s First Pub Theatre"/>
    <s v="Be part of building Cardiff's first pub theatre, located right in the city centre. Launching January 2015."/>
    <x v="30"/>
    <x v="2015"/>
    <x v="0"/>
    <s v="GB"/>
    <s v="GBP"/>
    <n v="1401465600"/>
    <n v="1399032813"/>
    <b v="0"/>
    <n v="145"/>
    <b v="1"/>
    <s v="theater/spaces"/>
    <n v="5210.3447999999999"/>
    <x v="1"/>
    <x v="38"/>
    <x v="3025"/>
    <x v="3"/>
  </r>
  <r>
    <n v="3026"/>
    <s v="The Bohemian Balcony - A Creative Space For All"/>
    <s v="The Bohemian Balcony is a innovate multi-arts venue created by the people for the community. A platform for our arts to grow and shine."/>
    <x v="42"/>
    <x v="2016"/>
    <x v="0"/>
    <s v="GB"/>
    <s v="GBP"/>
    <n v="1488538892"/>
    <n v="1487329292"/>
    <b v="0"/>
    <n v="25"/>
    <b v="1"/>
    <s v="theater/spaces"/>
    <n v="5160"/>
    <x v="1"/>
    <x v="38"/>
    <x v="3026"/>
    <x v="1"/>
  </r>
  <r>
    <n v="3027"/>
    <s v="Help ReNew the Rainbow Stage (&amp; office) for Future Stars"/>
    <s v="Wavy says let's LIGHT UP THE RAINBOW STAGE and as our stretch reward we'll throw all of us a PARTY!"/>
    <x v="79"/>
    <x v="2017"/>
    <x v="0"/>
    <s v="US"/>
    <s v="USD"/>
    <n v="1426866851"/>
    <n v="1424278451"/>
    <b v="0"/>
    <n v="320"/>
    <b v="1"/>
    <s v="theater/spaces"/>
    <n v="16430"/>
    <x v="1"/>
    <x v="38"/>
    <x v="3027"/>
    <x v="0"/>
  </r>
  <r>
    <n v="3028"/>
    <s v="A Home for Vegas Theatre Hub"/>
    <s v="We have a space! Help us fill it with a stage, chairs, gear and audiences' laughter!"/>
    <x v="10"/>
    <x v="2018"/>
    <x v="0"/>
    <s v="US"/>
    <s v="USD"/>
    <n v="1471242025"/>
    <n v="1468650025"/>
    <b v="0"/>
    <n v="99"/>
    <b v="1"/>
    <s v="theater/spaces"/>
    <n v="8485.8585999999996"/>
    <x v="1"/>
    <x v="38"/>
    <x v="3028"/>
    <x v="2"/>
  </r>
  <r>
    <n v="3029"/>
    <s v="Ground Floor Theatre"/>
    <s v="We're building a new theatre venue in Austin! Austin is growing, but we are losing space for artists- help us keep local theatre alive!"/>
    <x v="11"/>
    <x v="2019"/>
    <x v="0"/>
    <s v="US"/>
    <s v="USD"/>
    <n v="1416285300"/>
    <n v="1413824447"/>
    <b v="0"/>
    <n v="348"/>
    <b v="1"/>
    <s v="theater/spaces"/>
    <n v="9454.8850999999995"/>
    <x v="1"/>
    <x v="38"/>
    <x v="3029"/>
    <x v="3"/>
  </r>
  <r>
    <n v="3030"/>
    <s v="Guilford Center Stage Lights Up"/>
    <s v="Guilford Center Stage is a new project bringing theater to our 1896 Grange; we need to purchase simple theater lighting for our stage."/>
    <x v="257"/>
    <x v="122"/>
    <x v="0"/>
    <s v="US"/>
    <s v="USD"/>
    <n v="1442426171"/>
    <n v="1439834171"/>
    <b v="0"/>
    <n v="41"/>
    <b v="1"/>
    <s v="theater/spaces"/>
    <n v="4553.6584999999995"/>
    <x v="1"/>
    <x v="38"/>
    <x v="3030"/>
    <x v="0"/>
  </r>
  <r>
    <n v="3031"/>
    <s v="Blue Thyme Nights"/>
    <s v="Blue Thyme Nights is the production of Am I Blue by Beth Henley &amp; Thymus Vulgaris by Lanford  Wilson._x000a__x000a_Artwork by Charlotte Ager"/>
    <x v="15"/>
    <x v="646"/>
    <x v="0"/>
    <s v="US"/>
    <s v="USD"/>
    <n v="1476479447"/>
    <n v="1471295447"/>
    <b v="0"/>
    <n v="29"/>
    <b v="1"/>
    <s v="theater/spaces"/>
    <n v="5172.4138000000003"/>
    <x v="1"/>
    <x v="38"/>
    <x v="3031"/>
    <x v="2"/>
  </r>
  <r>
    <n v="3032"/>
    <s v="Silent Valley : A Haunting"/>
    <s v="One night only, not-for-profit, neighborhood haunted attraction that will scare your mask off! Coming this Halloween."/>
    <x v="28"/>
    <x v="2020"/>
    <x v="0"/>
    <s v="US"/>
    <s v="USD"/>
    <n v="1441933459"/>
    <n v="1439341459"/>
    <b v="0"/>
    <n v="25"/>
    <b v="1"/>
    <s v="theater/spaces"/>
    <n v="5088"/>
    <x v="1"/>
    <x v="38"/>
    <x v="3032"/>
    <x v="0"/>
  </r>
  <r>
    <n v="3033"/>
    <s v="Stagelights Studio by Pam Kinter, Greensboro"/>
    <s v="Finally Stagelights will have a space of our very own!  Be a part of this exciting new adventure in Greensboro!!"/>
    <x v="9"/>
    <x v="2021"/>
    <x v="0"/>
    <s v="US"/>
    <s v="USD"/>
    <n v="1471487925"/>
    <n v="1468895925"/>
    <b v="0"/>
    <n v="23"/>
    <b v="1"/>
    <s v="theater/spaces"/>
    <n v="19113.0435"/>
    <x v="1"/>
    <x v="38"/>
    <x v="3033"/>
    <x v="2"/>
  </r>
  <r>
    <n v="3034"/>
    <s v="Save Our Butts The Seat-quel"/>
    <s v="Pretty please with popcorn on top!Help!!_x000a__x000a_Our family owned &amp; operated Theatre in Fairfax VA is looking to get help upgrading our seats."/>
    <x v="57"/>
    <x v="2022"/>
    <x v="0"/>
    <s v="US"/>
    <s v="USD"/>
    <n v="1477972740"/>
    <n v="1475326255"/>
    <b v="0"/>
    <n v="1260"/>
    <b v="1"/>
    <s v="theater/spaces"/>
    <n v="8931.4285999999993"/>
    <x v="1"/>
    <x v="38"/>
    <x v="3034"/>
    <x v="2"/>
  </r>
  <r>
    <n v="3035"/>
    <s v="The Coalition Theater"/>
    <s v="Help create a permanent home for live comedy shows and classes in Downtown RVA."/>
    <x v="31"/>
    <x v="2023"/>
    <x v="0"/>
    <s v="US"/>
    <s v="USD"/>
    <n v="1367674009"/>
    <n v="1365082009"/>
    <b v="0"/>
    <n v="307"/>
    <b v="1"/>
    <s v="theater/spaces"/>
    <n v="8858.8631999999998"/>
    <x v="1"/>
    <x v="38"/>
    <x v="3035"/>
    <x v="4"/>
  </r>
  <r>
    <n v="3036"/>
    <s v="Save the Studio!"/>
    <s v="Help Synetic Theater create a new Studio to produce amazing  shows in the 2013/14 season and train awesome artists of all ages!"/>
    <x v="31"/>
    <x v="2024"/>
    <x v="0"/>
    <s v="US"/>
    <s v="USD"/>
    <n v="1376654340"/>
    <n v="1373568644"/>
    <b v="0"/>
    <n v="329"/>
    <b v="1"/>
    <s v="theater/spaces"/>
    <n v="9630.0912000000008"/>
    <x v="1"/>
    <x v="38"/>
    <x v="3036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x v="2"/>
    <x v="1761"/>
    <x v="0"/>
    <s v="US"/>
    <s v="USD"/>
    <n v="1285995540"/>
    <n v="1279574773"/>
    <b v="0"/>
    <n v="32"/>
    <b v="1"/>
    <s v="theater/spaces"/>
    <n v="3331.25"/>
    <x v="1"/>
    <x v="38"/>
    <x v="3037"/>
    <x v="7"/>
  </r>
  <r>
    <n v="3038"/>
    <s v="Overtime Theater Spruce Up"/>
    <s v="Our little theater needs some love. We took over a lab and need to make our space look more inviting and well, like a theater!"/>
    <x v="28"/>
    <x v="2025"/>
    <x v="0"/>
    <s v="US"/>
    <s v="USD"/>
    <n v="1457071397"/>
    <n v="1451887397"/>
    <b v="0"/>
    <n v="27"/>
    <b v="1"/>
    <s v="theater/spaces"/>
    <n v="3722.2222000000002"/>
    <x v="1"/>
    <x v="38"/>
    <x v="3038"/>
    <x v="2"/>
  </r>
  <r>
    <n v="3039"/>
    <s v="Shelter the Schmee"/>
    <s v="After 22 yrs downstairs we are &quot;getting out of  our parents basement&quot; and building a new 50 seat theater in a new location."/>
    <x v="22"/>
    <x v="2026"/>
    <x v="0"/>
    <s v="US"/>
    <s v="USD"/>
    <n v="1388303940"/>
    <n v="1386011038"/>
    <b v="0"/>
    <n v="236"/>
    <b v="1"/>
    <s v="theater/spaces"/>
    <n v="9213.0424000000003"/>
    <x v="1"/>
    <x v="38"/>
    <x v="3039"/>
    <x v="4"/>
  </r>
  <r>
    <n v="3040"/>
    <s v="Jayhawk Makeover"/>
    <s v="48 hours of deck screws, dry wall, hard hats and needed renovation to help the Jayhawk rise from the ashes."/>
    <x v="9"/>
    <x v="2027"/>
    <x v="0"/>
    <s v="US"/>
    <s v="USD"/>
    <n v="1435359600"/>
    <n v="1434999621"/>
    <b v="0"/>
    <n v="42"/>
    <b v="1"/>
    <s v="theater/spaces"/>
    <n v="7678.5713999999998"/>
    <x v="1"/>
    <x v="38"/>
    <x v="3040"/>
    <x v="0"/>
  </r>
  <r>
    <n v="3041"/>
    <s v="Lend a Hand in Our Home"/>
    <s v="Privet! Hello! Bon Jour! We are the Arlekin Players Theatre and we need a home."/>
    <x v="386"/>
    <x v="2028"/>
    <x v="0"/>
    <s v="US"/>
    <s v="USD"/>
    <n v="1453323048"/>
    <n v="1450731048"/>
    <b v="0"/>
    <n v="95"/>
    <b v="1"/>
    <s v="theater/spaces"/>
    <n v="9652.6316000000006"/>
    <x v="1"/>
    <x v="38"/>
    <x v="3041"/>
    <x v="0"/>
  </r>
  <r>
    <n v="3042"/>
    <s v="HOPE MILL THEATRE - CHAIR FUND"/>
    <s v="Hope Mill Theatre is a brand new Fringe Theatre in the heart of Manchester city - bringing a diverse programme of entertainment!"/>
    <x v="15"/>
    <x v="1151"/>
    <x v="0"/>
    <s v="GB"/>
    <s v="GBP"/>
    <n v="1444149047"/>
    <n v="1441557047"/>
    <b v="0"/>
    <n v="37"/>
    <b v="1"/>
    <s v="theater/spaces"/>
    <n v="5189.1891999999998"/>
    <x v="1"/>
    <x v="38"/>
    <x v="3042"/>
    <x v="0"/>
  </r>
  <r>
    <n v="3043"/>
    <s v="Like This Post (The Post at 750)"/>
    <s v="Introducing The Post at 750! Join us in the creation of Vancouver's most exciting new cultural space in the heart of downtown."/>
    <x v="36"/>
    <x v="2029"/>
    <x v="0"/>
    <s v="CA"/>
    <s v="CAD"/>
    <n v="1429152600"/>
    <n v="1426815699"/>
    <b v="0"/>
    <n v="128"/>
    <b v="1"/>
    <s v="theater/spaces"/>
    <n v="12891.406300000001"/>
    <x v="1"/>
    <x v="38"/>
    <x v="3043"/>
    <x v="0"/>
  </r>
  <r>
    <n v="3044"/>
    <s v="Minnsky's Theater- A Vaudeville Circus Experiment"/>
    <s v="Minnsky's - a theater in the Minneapolis NE Arts District that will harken back to a time of Vaudeville and Circus Entertainment!"/>
    <x v="14"/>
    <x v="2030"/>
    <x v="0"/>
    <s v="US"/>
    <s v="USD"/>
    <n v="1454433998"/>
    <n v="1453137998"/>
    <b v="0"/>
    <n v="156"/>
    <b v="1"/>
    <s v="theater/spaces"/>
    <n v="8410.8973999999998"/>
    <x v="1"/>
    <x v="38"/>
    <x v="3044"/>
    <x v="2"/>
  </r>
  <r>
    <n v="3045"/>
    <s v="Colorado ACTS Black Box Painting"/>
    <s v="Walmart decided they wanted our space, so we had to move to a new theater. Help us make it an awesome space by painting it all black!"/>
    <x v="23"/>
    <x v="2031"/>
    <x v="0"/>
    <s v="US"/>
    <s v="USD"/>
    <n v="1408679055"/>
    <n v="1406087055"/>
    <b v="0"/>
    <n v="64"/>
    <b v="1"/>
    <s v="theater/spaces"/>
    <n v="8294.1563000000006"/>
    <x v="1"/>
    <x v="38"/>
    <x v="3045"/>
    <x v="3"/>
  </r>
  <r>
    <n v="3046"/>
    <s v="improvMANIA Improv Comedy Theater - Chandler, Arizona"/>
    <s v="Your opportunity to help improvMANIA open Chandler, Arizona's new home for family-friendly improv comedy in Historic Downtown Chandler!"/>
    <x v="278"/>
    <x v="2032"/>
    <x v="0"/>
    <s v="US"/>
    <s v="USD"/>
    <n v="1410324720"/>
    <n v="1407784586"/>
    <b v="0"/>
    <n v="58"/>
    <b v="1"/>
    <s v="theater/spaces"/>
    <n v="25994.827600000001"/>
    <x v="1"/>
    <x v="38"/>
    <x v="3046"/>
    <x v="3"/>
  </r>
  <r>
    <n v="3047"/>
    <s v="Acting V Senior Showcase"/>
    <s v="Hi! We're the Graduating Seniors Acting V Seniors at Temple University! Welcome to our Kick starter Page!"/>
    <x v="2"/>
    <x v="2033"/>
    <x v="0"/>
    <s v="US"/>
    <s v="USD"/>
    <n v="1461762960"/>
    <n v="1457999054"/>
    <b v="0"/>
    <n v="20"/>
    <b v="1"/>
    <s v="theater/spaces"/>
    <n v="3725"/>
    <x v="1"/>
    <x v="38"/>
    <x v="3047"/>
    <x v="2"/>
  </r>
  <r>
    <n v="3048"/>
    <s v="December Match Campaign"/>
    <s v="By matching donations up to $5000, Jack Kesler and Maurice Richards have challenged YOU to help Urbanite outfit their brand new space."/>
    <x v="10"/>
    <x v="2034"/>
    <x v="0"/>
    <s v="US"/>
    <s v="USD"/>
    <n v="1420060920"/>
    <n v="1417556262"/>
    <b v="0"/>
    <n v="47"/>
    <b v="1"/>
    <s v="theater/spaces"/>
    <n v="17702.127700000001"/>
    <x v="1"/>
    <x v="38"/>
    <x v="3048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x v="192"/>
    <x v="417"/>
    <x v="0"/>
    <s v="US"/>
    <s v="USD"/>
    <n v="1434241255"/>
    <n v="1431649255"/>
    <b v="0"/>
    <n v="54"/>
    <b v="1"/>
    <s v="theater/spaces"/>
    <n v="7407.4074000000001"/>
    <x v="1"/>
    <x v="38"/>
    <x v="3049"/>
    <x v="0"/>
  </r>
  <r>
    <n v="3050"/>
    <s v="The Black Pearl Consuite at CoreCon VIII: On Ancient Seas"/>
    <s v="Help fund The Black Pearl Consuite at CoreCon VIII: On Ancient Seas!"/>
    <x v="20"/>
    <x v="69"/>
    <x v="0"/>
    <s v="US"/>
    <s v="USD"/>
    <n v="1462420960"/>
    <n v="1459828960"/>
    <b v="0"/>
    <n v="9"/>
    <b v="1"/>
    <s v="theater/spaces"/>
    <n v="7066.6666999999998"/>
    <x v="1"/>
    <x v="38"/>
    <x v="3050"/>
    <x v="2"/>
  </r>
  <r>
    <n v="3051"/>
    <s v="Jon Udry's ABC Tour"/>
    <s v="The ABC tour: 26 comedy-juggling shows in 26 different venues - chosen by YOU - each beginning with a different letter of the alphabet."/>
    <x v="8"/>
    <x v="2035"/>
    <x v="2"/>
    <s v="GB"/>
    <s v="GBP"/>
    <n v="1486547945"/>
    <n v="1483955945"/>
    <b v="1"/>
    <n v="35"/>
    <b v="0"/>
    <s v="theater/spaces"/>
    <n v="2362.8571000000002"/>
    <x v="1"/>
    <x v="38"/>
    <x v="3051"/>
    <x v="1"/>
  </r>
  <r>
    <n v="3052"/>
    <s v="Funding for a new theater facility in Walker Minnesota"/>
    <s v="To let the arts continue in Walker Minnesota We need a performing arts space and art gallery"/>
    <x v="63"/>
    <x v="735"/>
    <x v="2"/>
    <s v="US"/>
    <s v="USD"/>
    <n v="1432828740"/>
    <n v="1430237094"/>
    <b v="0"/>
    <n v="2"/>
    <b v="0"/>
    <s v="theater/spaces"/>
    <n v="3750"/>
    <x v="1"/>
    <x v="38"/>
    <x v="3052"/>
    <x v="0"/>
  </r>
  <r>
    <n v="3053"/>
    <s v="Showroom"/>
    <s v="Showroom is a multi-disciplinary space providing unorthodox concerts, events &amp; a platform creatives can express their creative vision"/>
    <x v="3"/>
    <x v="130"/>
    <x v="2"/>
    <s v="US"/>
    <s v="USD"/>
    <n v="1412222340"/>
    <n v="1407781013"/>
    <b v="0"/>
    <n v="3"/>
    <b v="0"/>
    <s v="theater/spaces"/>
    <n v="1333.3333"/>
    <x v="1"/>
    <x v="38"/>
    <x v="3053"/>
    <x v="3"/>
  </r>
  <r>
    <n v="3054"/>
    <s v="Shady Slaughters Productions Haunted attraction"/>
    <s v="A &quot;haunted house&quot; that benefits the community by helping local college students with volunteer hours and helping out local charities."/>
    <x v="43"/>
    <x v="117"/>
    <x v="2"/>
    <s v="US"/>
    <s v="USD"/>
    <n v="1425258240"/>
    <n v="1422043154"/>
    <b v="0"/>
    <n v="0"/>
    <b v="0"/>
    <s v="theater/spaces"/>
    <n v="0"/>
    <x v="1"/>
    <x v="38"/>
    <x v="3054"/>
    <x v="0"/>
  </r>
  <r>
    <n v="3055"/>
    <s v="Bungers surfing Museum"/>
    <s v="I have been in the Surfing business since 1962 have a collection of surfing memorabilia I would like to open a surfing museum"/>
    <x v="22"/>
    <x v="116"/>
    <x v="2"/>
    <s v="US"/>
    <s v="USD"/>
    <n v="1420844390"/>
    <n v="1415660390"/>
    <b v="0"/>
    <n v="1"/>
    <b v="0"/>
    <s v="theater/spaces"/>
    <n v="100"/>
    <x v="1"/>
    <x v="38"/>
    <x v="3055"/>
    <x v="3"/>
  </r>
  <r>
    <n v="3056"/>
    <s v="Palace Flophouse Theater"/>
    <s v="Looking to establish a communal space for art shows, bands, farmer's markets, environmental education, and traditional skills."/>
    <x v="31"/>
    <x v="117"/>
    <x v="2"/>
    <s v="US"/>
    <s v="USD"/>
    <n v="1412003784"/>
    <n v="1406819784"/>
    <b v="0"/>
    <n v="0"/>
    <b v="0"/>
    <s v="theater/spaces"/>
    <n v="0"/>
    <x v="1"/>
    <x v="38"/>
    <x v="3056"/>
    <x v="3"/>
  </r>
  <r>
    <n v="3057"/>
    <s v="1 World Educational Theme Parks"/>
    <s v="A series of 6 educational theme parks. This project is to fund the plans and 3D designs required to build the first park."/>
    <x v="63"/>
    <x v="117"/>
    <x v="2"/>
    <s v="GB"/>
    <s v="GBP"/>
    <n v="1459694211"/>
    <n v="1457105811"/>
    <b v="0"/>
    <n v="0"/>
    <b v="0"/>
    <s v="theater/spaces"/>
    <n v="0"/>
    <x v="1"/>
    <x v="38"/>
    <x v="3057"/>
    <x v="2"/>
  </r>
  <r>
    <n v="3058"/>
    <s v="OPEN THE OLD &quot;RIGON&quot; THEATER"/>
    <s v="Restoration of a theatre to make an educational center for youngs and a place to socialize for everybody through the power of art."/>
    <x v="102"/>
    <x v="158"/>
    <x v="2"/>
    <s v="IT"/>
    <s v="EUR"/>
    <n v="1463734740"/>
    <n v="1459414740"/>
    <b v="0"/>
    <n v="3"/>
    <b v="0"/>
    <s v="theater/spaces"/>
    <n v="100"/>
    <x v="1"/>
    <x v="38"/>
    <x v="3058"/>
    <x v="2"/>
  </r>
  <r>
    <n v="3059"/>
    <s v="Let There Be Light! (and you get to name a ghost too!)"/>
    <s v="We, as a theatre, are 50 years old and our lights and building are even older so we are looking to update and revamp our lights."/>
    <x v="36"/>
    <x v="2036"/>
    <x v="2"/>
    <s v="US"/>
    <s v="USD"/>
    <n v="1407536846"/>
    <n v="1404944846"/>
    <b v="0"/>
    <n v="11"/>
    <b v="0"/>
    <s v="theater/spaces"/>
    <n v="4100"/>
    <x v="1"/>
    <x v="38"/>
    <x v="3059"/>
    <x v="3"/>
  </r>
  <r>
    <n v="3060"/>
    <s v="Save the Roxy Theatre in Bremerton WA"/>
    <s v="Save the historic Roxy theatre in Bremerton WA from being repurposed as office space."/>
    <x v="135"/>
    <x v="400"/>
    <x v="2"/>
    <s v="US"/>
    <s v="USD"/>
    <n v="1443422134"/>
    <n v="1440830134"/>
    <b v="0"/>
    <n v="6"/>
    <b v="0"/>
    <s v="theater/spaces"/>
    <n v="5583.3333000000002"/>
    <x v="1"/>
    <x v="38"/>
    <x v="3060"/>
    <x v="0"/>
  </r>
  <r>
    <n v="3061"/>
    <s v="Help Save Parkway Cinemas!"/>
    <s v="Save a historic Local theater."/>
    <x v="80"/>
    <x v="117"/>
    <x v="2"/>
    <s v="US"/>
    <s v="USD"/>
    <n v="1407955748"/>
    <n v="1405363748"/>
    <b v="0"/>
    <n v="0"/>
    <b v="0"/>
    <s v="theater/spaces"/>
    <n v="0"/>
    <x v="1"/>
    <x v="38"/>
    <x v="3061"/>
    <x v="3"/>
  </r>
  <r>
    <n v="3062"/>
    <s v="The Comedy Catch Relocation to the Choo Choo"/>
    <s v="In our 30th year we are relocating to the world famous Choo Choo on The South Side. We will be remodeling the old Station House."/>
    <x v="3"/>
    <x v="2037"/>
    <x v="2"/>
    <s v="US"/>
    <s v="USD"/>
    <n v="1443636000"/>
    <n v="1441111892"/>
    <b v="0"/>
    <n v="67"/>
    <b v="0"/>
    <s v="theater/spaces"/>
    <n v="9976.1193999999996"/>
    <x v="1"/>
    <x v="38"/>
    <x v="3062"/>
    <x v="0"/>
  </r>
  <r>
    <n v="3063"/>
    <s v="Spec Haus"/>
    <s v="Members of the local Miami music scene are putting together a venue/creative space in Kendall!"/>
    <x v="9"/>
    <x v="2038"/>
    <x v="2"/>
    <s v="US"/>
    <s v="USD"/>
    <n v="1477174138"/>
    <n v="1474150138"/>
    <b v="0"/>
    <n v="23"/>
    <b v="0"/>
    <s v="theater/spaces"/>
    <n v="2552.1738999999998"/>
    <x v="1"/>
    <x v="38"/>
    <x v="3063"/>
    <x v="2"/>
  </r>
  <r>
    <n v="3064"/>
    <s v="Kickstart the Crossroads Community"/>
    <s v="An epicenter for connection, creation and expression of the community."/>
    <x v="96"/>
    <x v="2039"/>
    <x v="2"/>
    <s v="US"/>
    <s v="USD"/>
    <n v="1448175540"/>
    <n v="1445483246"/>
    <b v="0"/>
    <n v="72"/>
    <b v="0"/>
    <s v="theater/spaces"/>
    <n v="11765.2778"/>
    <x v="1"/>
    <x v="38"/>
    <x v="3064"/>
    <x v="0"/>
  </r>
  <r>
    <n v="3065"/>
    <s v="The Castle Project"/>
    <s v="A castle themed events center with large and small spaces to support a variety of arts i.e. performing, visual, music, theater, dance"/>
    <x v="31"/>
    <x v="115"/>
    <x v="2"/>
    <s v="US"/>
    <s v="USD"/>
    <n v="1406683172"/>
    <n v="1404523172"/>
    <b v="0"/>
    <n v="2"/>
    <b v="0"/>
    <s v="theater/spaces"/>
    <n v="500"/>
    <x v="1"/>
    <x v="38"/>
    <x v="3065"/>
    <x v="3"/>
  </r>
  <r>
    <n v="3066"/>
    <s v="Gold Coast Wake Park"/>
    <s v="Our mission is to offer an innovative family watersports attraction that is fun, safe, economical and a leader in its field."/>
    <x v="90"/>
    <x v="2040"/>
    <x v="2"/>
    <s v="AU"/>
    <s v="AUD"/>
    <n v="1468128537"/>
    <n v="1465536537"/>
    <b v="0"/>
    <n v="15"/>
    <b v="0"/>
    <s v="theater/spaces"/>
    <n v="279666.6667"/>
    <x v="1"/>
    <x v="38"/>
    <x v="3066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x v="6"/>
    <x v="148"/>
    <x v="2"/>
    <s v="NZ"/>
    <s v="NZD"/>
    <n v="1441837879"/>
    <n v="1439245879"/>
    <b v="0"/>
    <n v="1"/>
    <b v="0"/>
    <s v="theater/spaces"/>
    <n v="20000"/>
    <x v="1"/>
    <x v="38"/>
    <x v="3067"/>
    <x v="0"/>
  </r>
  <r>
    <n v="3068"/>
    <s v="Theaters in the Loop - Hearing Loop Installation Project"/>
    <s v="Hearing loops will be installed in theaters to give hearing loss sufferers with cochlear implants and hearing aids much needed access."/>
    <x v="65"/>
    <x v="442"/>
    <x v="2"/>
    <s v="US"/>
    <s v="USD"/>
    <n v="1445013352"/>
    <n v="1442421352"/>
    <b v="0"/>
    <n v="2"/>
    <b v="0"/>
    <s v="theater/spaces"/>
    <n v="8750"/>
    <x v="1"/>
    <x v="38"/>
    <x v="3068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x v="28"/>
    <x v="385"/>
    <x v="2"/>
    <s v="US"/>
    <s v="USD"/>
    <n v="1418587234"/>
    <n v="1415995234"/>
    <b v="0"/>
    <n v="7"/>
    <b v="0"/>
    <s v="theater/spaces"/>
    <n v="2014.2856999999999"/>
    <x v="1"/>
    <x v="38"/>
    <x v="3069"/>
    <x v="3"/>
  </r>
  <r>
    <n v="3070"/>
    <s v="Purpose Built Liverpool Comedy Club, Restaurant &amp; Bar"/>
    <s v="Liverpool's 1st purpose built 7 night a week comedy club, bar &amp; restaurant with live music &amp; much more"/>
    <x v="3"/>
    <x v="2041"/>
    <x v="2"/>
    <s v="GB"/>
    <s v="GBP"/>
    <n v="1481132169"/>
    <n v="1479317769"/>
    <b v="0"/>
    <n v="16"/>
    <b v="0"/>
    <s v="theater/spaces"/>
    <n v="2087.5"/>
    <x v="1"/>
    <x v="38"/>
    <x v="3070"/>
    <x v="2"/>
  </r>
  <r>
    <n v="3071"/>
    <s v="The Echo Theatre 2015"/>
    <s v="Anyone can create. They just need a place and an opportunity. The Echo Theatre (Provo) provides that opportunity."/>
    <x v="14"/>
    <x v="2042"/>
    <x v="2"/>
    <s v="US"/>
    <s v="USD"/>
    <n v="1429595940"/>
    <n v="1428082481"/>
    <b v="0"/>
    <n v="117"/>
    <b v="0"/>
    <s v="theater/spaces"/>
    <n v="6130.7691999999997"/>
    <x v="1"/>
    <x v="38"/>
    <x v="3071"/>
    <x v="0"/>
  </r>
  <r>
    <n v="3072"/>
    <s v="Crosswalk Theatre - Starting Capital"/>
    <s v="Crosswalk Theatre Company - Network Directory promotes all stage talent. Increasing your odds to connect to the right hiring person."/>
    <x v="14"/>
    <x v="369"/>
    <x v="2"/>
    <s v="US"/>
    <s v="USD"/>
    <n v="1477791960"/>
    <n v="1476549262"/>
    <b v="0"/>
    <n v="2"/>
    <b v="0"/>
    <s v="theater/spaces"/>
    <n v="100"/>
    <x v="1"/>
    <x v="38"/>
    <x v="3072"/>
    <x v="2"/>
  </r>
  <r>
    <n v="3073"/>
    <s v="Performing and Visual Arts Center, Rochester, NY"/>
    <s v="Conversion of a long dormant synagogue into a Performing and Visual Arts Center, revitalizing Rochester's inner city."/>
    <x v="387"/>
    <x v="2043"/>
    <x v="2"/>
    <s v="US"/>
    <s v="USD"/>
    <n v="1434309540"/>
    <n v="1429287900"/>
    <b v="0"/>
    <n v="7"/>
    <b v="0"/>
    <s v="theater/spaces"/>
    <n v="9214.2857000000004"/>
    <x v="1"/>
    <x v="38"/>
    <x v="3073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x v="31"/>
    <x v="1178"/>
    <x v="2"/>
    <s v="FR"/>
    <s v="EUR"/>
    <n v="1457617359"/>
    <n v="1455025359"/>
    <b v="0"/>
    <n v="3"/>
    <b v="0"/>
    <s v="theater/spaces"/>
    <n v="733.33330000000001"/>
    <x v="1"/>
    <x v="38"/>
    <x v="3074"/>
    <x v="2"/>
  </r>
  <r>
    <n v="3075"/>
    <s v="The Little MAGIC Theatre"/>
    <s v="Magic Morgan &amp; Liliana are raising funds to expand their famed traveling magic show to a theater of magic."/>
    <x v="36"/>
    <x v="2044"/>
    <x v="2"/>
    <s v="US"/>
    <s v="USD"/>
    <n v="1471573640"/>
    <n v="1467253640"/>
    <b v="0"/>
    <n v="20"/>
    <b v="0"/>
    <s v="theater/spaces"/>
    <n v="6480"/>
    <x v="1"/>
    <x v="38"/>
    <x v="3075"/>
    <x v="2"/>
  </r>
  <r>
    <n v="3076"/>
    <s v="10,000 Hours"/>
    <s v="Helping female comedians get in their 10,000 Hours of practice!"/>
    <x v="3"/>
    <x v="84"/>
    <x v="2"/>
    <s v="US"/>
    <s v="USD"/>
    <n v="1444405123"/>
    <n v="1439221123"/>
    <b v="0"/>
    <n v="50"/>
    <b v="0"/>
    <s v="theater/spaces"/>
    <n v="3012"/>
    <x v="1"/>
    <x v="38"/>
    <x v="3076"/>
    <x v="0"/>
  </r>
  <r>
    <n v="3077"/>
    <s v="Brothers in Arms Building Better Lives Workshop For Men"/>
    <s v="I've created a live workshop for men who cannot afford it, giving them an opportunity to have healing, peace &amp; love in their lives."/>
    <x v="29"/>
    <x v="522"/>
    <x v="2"/>
    <s v="CA"/>
    <s v="CAD"/>
    <n v="1488495478"/>
    <n v="1485903478"/>
    <b v="0"/>
    <n v="2"/>
    <b v="0"/>
    <s v="theater/spaces"/>
    <n v="5250"/>
    <x v="1"/>
    <x v="38"/>
    <x v="3077"/>
    <x v="1"/>
  </r>
  <r>
    <n v="3078"/>
    <s v="Make The Historic Dungeness Schoolhouse Stage ADA Accessible"/>
    <s v="Help replace a broken chairlift with a vertical lift making all forms of arts and education accessible on our historical antique stage."/>
    <x v="127"/>
    <x v="1840"/>
    <x v="2"/>
    <s v="US"/>
    <s v="USD"/>
    <n v="1424920795"/>
    <n v="1422328795"/>
    <b v="0"/>
    <n v="3"/>
    <b v="0"/>
    <s v="theater/spaces"/>
    <n v="2366.6667000000002"/>
    <x v="1"/>
    <x v="38"/>
    <x v="3078"/>
    <x v="0"/>
  </r>
  <r>
    <n v="3079"/>
    <s v="Join us in creating a new Hell on Earth!"/>
    <s v="We desire to purchase a portion of Hell, in Michigan just outside of Detroit, to create a world-class performance art space.  Join us."/>
    <x v="388"/>
    <x v="2045"/>
    <x v="2"/>
    <s v="US"/>
    <s v="USD"/>
    <n v="1427040435"/>
    <n v="1424452035"/>
    <b v="0"/>
    <n v="27"/>
    <b v="0"/>
    <s v="theater/spaces"/>
    <n v="41577.777800000003"/>
    <x v="1"/>
    <x v="38"/>
    <x v="3079"/>
    <x v="0"/>
  </r>
  <r>
    <n v="3080"/>
    <s v="Global Community Theater One."/>
    <s v="Sustainable, fire-proof, carbon-negative, and all-season recreation of the Globe Theater made famous by Shakespeare, with gardens."/>
    <x v="71"/>
    <x v="308"/>
    <x v="2"/>
    <s v="US"/>
    <s v="USD"/>
    <n v="1419644444"/>
    <n v="1414456844"/>
    <b v="0"/>
    <n v="7"/>
    <b v="0"/>
    <s v="theater/spaces"/>
    <n v="5371.4286000000002"/>
    <x v="1"/>
    <x v="38"/>
    <x v="3080"/>
    <x v="3"/>
  </r>
  <r>
    <n v="3081"/>
    <s v="Help! World Tour ~ A Theatrical Revival of Hope"/>
    <s v="Help! is a full scale mobile theatrical musical bringing a Gospel revival through a story of love and hope to communities world wide."/>
    <x v="80"/>
    <x v="2046"/>
    <x v="2"/>
    <s v="US"/>
    <s v="USD"/>
    <n v="1442722891"/>
    <n v="1440130891"/>
    <b v="0"/>
    <n v="5"/>
    <b v="0"/>
    <s v="theater/spaces"/>
    <n v="42060"/>
    <x v="1"/>
    <x v="38"/>
    <x v="3081"/>
    <x v="0"/>
  </r>
  <r>
    <n v="3082"/>
    <s v="Magical Workshop, Magic/Hobby Store"/>
    <s v="Help expand the time of everyones favorite magic store!  It currently limited to 3 days a week. If not for you, then the children!"/>
    <x v="7"/>
    <x v="117"/>
    <x v="2"/>
    <s v="US"/>
    <s v="USD"/>
    <n v="1447628946"/>
    <n v="1445033346"/>
    <b v="0"/>
    <n v="0"/>
    <b v="0"/>
    <s v="theater/spaces"/>
    <n v="0"/>
    <x v="1"/>
    <x v="38"/>
    <x v="3082"/>
    <x v="0"/>
  </r>
  <r>
    <n v="3083"/>
    <s v="Crystal City Haunted Undergound"/>
    <s v="Crystal City Underground is a New &amp; Unique_x000a_indoor recreational facility, using an old silica sand mine,_x000a_we are the Haunted Maze"/>
    <x v="22"/>
    <x v="443"/>
    <x v="2"/>
    <s v="US"/>
    <s v="USD"/>
    <n v="1409547600"/>
    <n v="1406986278"/>
    <b v="0"/>
    <n v="3"/>
    <b v="0"/>
    <s v="theater/spaces"/>
    <n v="1866.6667"/>
    <x v="1"/>
    <x v="38"/>
    <x v="3083"/>
    <x v="3"/>
  </r>
  <r>
    <n v="3084"/>
    <s v="URGENT: Help Us Replace Our Ramp!"/>
    <s v="18-yr-old handicap-access ramp collapsed, must replace. Help fund &amp; ensure everyone access to our 35-seat non-profit community theater!"/>
    <x v="389"/>
    <x v="2047"/>
    <x v="2"/>
    <s v="US"/>
    <s v="USD"/>
    <n v="1430851680"/>
    <n v="1428340931"/>
    <b v="0"/>
    <n v="6"/>
    <b v="0"/>
    <s v="theater/spaces"/>
    <n v="7833.3333000000002"/>
    <x v="1"/>
    <x v="38"/>
    <x v="3084"/>
    <x v="0"/>
  </r>
  <r>
    <n v="3085"/>
    <s v="Paper Tank Theater Music Madness Party"/>
    <s v="Get behind a new music venue in our city by helping with equipment! We're pre-selling tickets to our party and offering other perks."/>
    <x v="31"/>
    <x v="904"/>
    <x v="2"/>
    <s v="US"/>
    <s v="USD"/>
    <n v="1443561159"/>
    <n v="1440969159"/>
    <b v="0"/>
    <n v="9"/>
    <b v="0"/>
    <s v="theater/spaces"/>
    <n v="6777.7777999999998"/>
    <x v="1"/>
    <x v="38"/>
    <x v="3085"/>
    <x v="0"/>
  </r>
  <r>
    <n v="3086"/>
    <s v="&quot;Un parco di Risate&quot; - open air theatre to save TKC"/>
    <s v="A memorable theatre experience in the middle of Genoa's old town. Summer is coming and we have no intention to stop making you laugh."/>
    <x v="22"/>
    <x v="155"/>
    <x v="2"/>
    <s v="IT"/>
    <s v="EUR"/>
    <n v="1439827559"/>
    <n v="1434643559"/>
    <b v="0"/>
    <n v="3"/>
    <b v="0"/>
    <s v="theater/spaces"/>
    <n v="1666.6667"/>
    <x v="1"/>
    <x v="38"/>
    <x v="3086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x v="22"/>
    <x v="366"/>
    <x v="2"/>
    <s v="US"/>
    <s v="USD"/>
    <n v="1482294990"/>
    <n v="1477107390"/>
    <b v="0"/>
    <n v="2"/>
    <b v="0"/>
    <s v="theater/spaces"/>
    <n v="6250"/>
    <x v="1"/>
    <x v="38"/>
    <x v="3087"/>
    <x v="2"/>
  </r>
  <r>
    <n v="3088"/>
    <s v="Destination Small Town &quot;Visitor Center&quot; To The Midwest"/>
    <s v="We believe it's time to open a visitor's center that highlights the small towns of the upper Midwest."/>
    <x v="99"/>
    <x v="691"/>
    <x v="2"/>
    <s v="US"/>
    <s v="USD"/>
    <n v="1420724460"/>
    <n v="1418046247"/>
    <b v="0"/>
    <n v="3"/>
    <b v="0"/>
    <s v="theater/spaces"/>
    <n v="4200"/>
    <x v="1"/>
    <x v="38"/>
    <x v="3088"/>
    <x v="3"/>
  </r>
  <r>
    <n v="3089"/>
    <s v="The ClubHouse: A Community-Focused Sports &amp; Culture Space"/>
    <s v="A community space in Somerville, MA to celebrate the beautiful intersection of sports and creativity."/>
    <x v="31"/>
    <x v="2048"/>
    <x v="2"/>
    <s v="US"/>
    <s v="USD"/>
    <n v="1468029540"/>
    <n v="1465304483"/>
    <b v="0"/>
    <n v="45"/>
    <b v="0"/>
    <s v="theater/spaces"/>
    <n v="13008.8889"/>
    <x v="1"/>
    <x v="38"/>
    <x v="3089"/>
    <x v="2"/>
  </r>
  <r>
    <n v="3090"/>
    <s v="Save the Stage"/>
    <s v="To create a space by restoring a historic church in Burlington, Ky where community theater, dance and music and art can be performed."/>
    <x v="390"/>
    <x v="2049"/>
    <x v="2"/>
    <s v="US"/>
    <s v="USD"/>
    <n v="1430505545"/>
    <n v="1425325145"/>
    <b v="0"/>
    <n v="9"/>
    <b v="0"/>
    <s v="theater/spaces"/>
    <n v="127022.2222"/>
    <x v="1"/>
    <x v="38"/>
    <x v="3090"/>
    <x v="0"/>
  </r>
  <r>
    <n v="3091"/>
    <s v="Bustduck Theatre"/>
    <s v="Roanoke, Virginia's first long-form improv theatre company. Producing improv and scripted theatre, with a dynamic training program."/>
    <x v="10"/>
    <x v="2050"/>
    <x v="2"/>
    <s v="US"/>
    <s v="USD"/>
    <n v="1471214743"/>
    <n v="1468622743"/>
    <b v="0"/>
    <n v="9"/>
    <b v="0"/>
    <s v="theater/spaces"/>
    <n v="8844.4444000000003"/>
    <x v="1"/>
    <x v="38"/>
    <x v="3091"/>
    <x v="2"/>
  </r>
  <r>
    <n v="3092"/>
    <s v="A home for the arts on the Upper East Side/Yorkville"/>
    <s v="Our goal is to purchase a theater on the Upper East Side of Manhattan that will act as a home for four theater companies."/>
    <x v="57"/>
    <x v="2051"/>
    <x v="2"/>
    <s v="US"/>
    <s v="USD"/>
    <n v="1444946400"/>
    <n v="1441723912"/>
    <b v="0"/>
    <n v="21"/>
    <b v="0"/>
    <s v="theater/spaces"/>
    <n v="5634.2380999999996"/>
    <x v="1"/>
    <x v="38"/>
    <x v="3092"/>
    <x v="0"/>
  </r>
  <r>
    <n v="3093"/>
    <s v="Theatre of the Black Butterfly's POOL (NO WATER)"/>
    <s v="Jump in the deep end of the provocative and darkly humourous, POOL (NO WATER)...to be performed in a Pool!  Directed by Gordon McCall."/>
    <x v="23"/>
    <x v="2052"/>
    <x v="2"/>
    <s v="CA"/>
    <s v="CAD"/>
    <n v="1401595140"/>
    <n v="1398980941"/>
    <b v="0"/>
    <n v="17"/>
    <b v="0"/>
    <s v="theater/spaces"/>
    <n v="5352.9412000000002"/>
    <x v="1"/>
    <x v="38"/>
    <x v="3093"/>
    <x v="3"/>
  </r>
  <r>
    <n v="3094"/>
    <s v="Nothing Up My Sleeves Tour: Summer 2016"/>
    <s v="This is a Kickstarter to help with the start up costs for Illusionist, Chris Lengyel's Summer 2016 Tour!"/>
    <x v="57"/>
    <x v="379"/>
    <x v="2"/>
    <s v="US"/>
    <s v="USD"/>
    <n v="1442775956"/>
    <n v="1437591956"/>
    <b v="0"/>
    <n v="1"/>
    <b v="0"/>
    <s v="theater/spaces"/>
    <n v="2500"/>
    <x v="1"/>
    <x v="38"/>
    <x v="3094"/>
    <x v="0"/>
  </r>
  <r>
    <n v="3095"/>
    <s v="The Old Howard Theatre Company"/>
    <s v="We are a small theatre company looking to provide world class theatre to the working class in the Greater New York area."/>
    <x v="391"/>
    <x v="155"/>
    <x v="2"/>
    <s v="US"/>
    <s v="USD"/>
    <n v="1470011780"/>
    <n v="1464827780"/>
    <b v="0"/>
    <n v="1"/>
    <b v="0"/>
    <s v="theater/spaces"/>
    <n v="5000"/>
    <x v="1"/>
    <x v="38"/>
    <x v="3095"/>
    <x v="2"/>
  </r>
  <r>
    <n v="3096"/>
    <s v="LaPorte Institute for Dramatic and Creative Arts"/>
    <s v="To create a learning center for acting and all art types including anything that expresses the emotion of the human spirit."/>
    <x v="22"/>
    <x v="1955"/>
    <x v="2"/>
    <s v="US"/>
    <s v="USD"/>
    <n v="1432151326"/>
    <n v="1429559326"/>
    <b v="0"/>
    <n v="14"/>
    <b v="0"/>
    <s v="theater/spaces"/>
    <n v="5678.5713999999998"/>
    <x v="1"/>
    <x v="38"/>
    <x v="3096"/>
    <x v="0"/>
  </r>
  <r>
    <n v="3097"/>
    <s v="Help launch The Bunker: London's newest Off-West End theatre"/>
    <s v="The Bunker makes theatre with purpose: We provide ambitious artists a home in which to share their work with adventurous audiences."/>
    <x v="3"/>
    <x v="2053"/>
    <x v="2"/>
    <s v="GB"/>
    <s v="GBP"/>
    <n v="1475848800"/>
    <n v="1474027501"/>
    <b v="0"/>
    <n v="42"/>
    <b v="0"/>
    <s v="theater/spaces"/>
    <n v="4083.3332999999998"/>
    <x v="1"/>
    <x v="38"/>
    <x v="3097"/>
    <x v="2"/>
  </r>
  <r>
    <n v="3098"/>
    <s v="The Enchanted Cottage"/>
    <s v="A magical space, full of fairytale favorites, designed to make each individual have a unique experience; children's dreams made real."/>
    <x v="392"/>
    <x v="2054"/>
    <x v="2"/>
    <s v="US"/>
    <s v="USD"/>
    <n v="1454890620"/>
    <n v="1450724449"/>
    <b v="0"/>
    <n v="27"/>
    <b v="0"/>
    <s v="theater/spaces"/>
    <n v="6511.1111000000001"/>
    <x v="1"/>
    <x v="38"/>
    <x v="3098"/>
    <x v="0"/>
  </r>
  <r>
    <n v="3099"/>
    <s v="Screening for Unapologetically Black the Movie"/>
    <s v="I would like to screen this documentary at CSU at their Black Studies Dept. Looking to fly panelist in. Hoping to screen nationwide. &lt;3"/>
    <x v="13"/>
    <x v="2055"/>
    <x v="2"/>
    <s v="US"/>
    <s v="USD"/>
    <n v="1455251591"/>
    <n v="1452659591"/>
    <b v="0"/>
    <n v="5"/>
    <b v="0"/>
    <s v="theater/spaces"/>
    <n v="5560"/>
    <x v="1"/>
    <x v="38"/>
    <x v="3099"/>
    <x v="2"/>
  </r>
  <r>
    <n v="3100"/>
    <s v="Build Our Ampitheater - Build Franklin County, MO!"/>
    <s v="Friends for Change, a group of girls between the ages of 12 and 18 are building an outdoor Amphitheater as a gift to our community!"/>
    <x v="14"/>
    <x v="2056"/>
    <x v="2"/>
    <s v="US"/>
    <s v="USD"/>
    <n v="1413816975"/>
    <n v="1411224975"/>
    <b v="0"/>
    <n v="13"/>
    <b v="0"/>
    <s v="theater/spaces"/>
    <n v="14053.8462"/>
    <x v="1"/>
    <x v="38"/>
    <x v="3100"/>
    <x v="3"/>
  </r>
  <r>
    <n v="3101"/>
    <s v="Mots Ã‰crits"/>
    <s v="LabellisÃ© 14-18, Mots Ã‰crits est un projet itinÃ©rant de lectures Ã  voix haute par des amateurs, mises en espace par une comÃ©dienne."/>
    <x v="30"/>
    <x v="452"/>
    <x v="2"/>
    <s v="FR"/>
    <s v="EUR"/>
    <n v="1437033360"/>
    <n v="1434445937"/>
    <b v="0"/>
    <n v="12"/>
    <b v="0"/>
    <s v="theater/spaces"/>
    <n v="2500"/>
    <x v="1"/>
    <x v="38"/>
    <x v="3101"/>
    <x v="0"/>
  </r>
  <r>
    <n v="3102"/>
    <s v="Theatre Bath Bus"/>
    <s v="Imagine being able to take a performance anywhere! Meet the Theatre Bath Bus - a magical performance space where anything is possible."/>
    <x v="194"/>
    <x v="2057"/>
    <x v="2"/>
    <s v="GB"/>
    <s v="GBP"/>
    <n v="1471939818"/>
    <n v="1467619818"/>
    <b v="0"/>
    <n v="90"/>
    <b v="0"/>
    <s v="theater/spaces"/>
    <n v="6953.3333000000002"/>
    <x v="1"/>
    <x v="38"/>
    <x v="3102"/>
    <x v="2"/>
  </r>
  <r>
    <n v="3103"/>
    <s v="Professional Venue for local artists!!"/>
    <s v="Creating a place for local artists to perform, at substantially less cost for them"/>
    <x v="393"/>
    <x v="143"/>
    <x v="2"/>
    <s v="US"/>
    <s v="USD"/>
    <n v="1434080706"/>
    <n v="1428896706"/>
    <b v="0"/>
    <n v="2"/>
    <b v="0"/>
    <s v="theater/spaces"/>
    <n v="550"/>
    <x v="1"/>
    <x v="38"/>
    <x v="3103"/>
    <x v="0"/>
  </r>
  <r>
    <n v="3104"/>
    <s v="CQ EAP Performing Arts 'THE LOFT'"/>
    <s v="The Loft is CQEAP's latest studio. Located in Rockhampton's CBD we'll be running performing arts workshops for 5yrs to adults."/>
    <x v="23"/>
    <x v="1699"/>
    <x v="2"/>
    <s v="AU"/>
    <s v="AUD"/>
    <n v="1422928800"/>
    <n v="1420235311"/>
    <b v="0"/>
    <n v="5"/>
    <b v="0"/>
    <s v="theater/spaces"/>
    <n v="23700"/>
    <x v="1"/>
    <x v="38"/>
    <x v="3104"/>
    <x v="0"/>
  </r>
  <r>
    <n v="3105"/>
    <s v="Paddock School Theater Improvement"/>
    <s v="My hope is to raise $5845 and replace old stained and mismatched border curtains, cyclorama curtain, and backdrop."/>
    <x v="394"/>
    <x v="2058"/>
    <x v="2"/>
    <s v="US"/>
    <s v="USD"/>
    <n v="1413694800"/>
    <n v="1408986916"/>
    <b v="0"/>
    <n v="31"/>
    <b v="0"/>
    <s v="theater/spaces"/>
    <n v="7987.0968000000003"/>
    <x v="1"/>
    <x v="38"/>
    <x v="3105"/>
    <x v="3"/>
  </r>
  <r>
    <n v="3106"/>
    <s v="Wild Men at the Bristol Cathedral"/>
    <s v="Help fund the exciting first collaboration between Hotel Echo and Bristol Cathedral: WILD MEN, a show commemorating those lost in WW1."/>
    <x v="28"/>
    <x v="781"/>
    <x v="2"/>
    <s v="GB"/>
    <s v="GBP"/>
    <n v="1442440800"/>
    <n v="1440497876"/>
    <b v="0"/>
    <n v="4"/>
    <b v="0"/>
    <s v="theater/spaces"/>
    <n v="1025"/>
    <x v="1"/>
    <x v="38"/>
    <x v="3106"/>
    <x v="0"/>
  </r>
  <r>
    <n v="3107"/>
    <s v="Creating Cabaret"/>
    <s v="When opportunity knocks, we answer!  Help expand the ravishingly talented troupe into a new and exciting market and venue!"/>
    <x v="79"/>
    <x v="2059"/>
    <x v="2"/>
    <s v="US"/>
    <s v="USD"/>
    <n v="1431372751"/>
    <n v="1430767951"/>
    <b v="0"/>
    <n v="29"/>
    <b v="0"/>
    <s v="theater/spaces"/>
    <n v="27258.620699999999"/>
    <x v="1"/>
    <x v="38"/>
    <x v="3107"/>
    <x v="0"/>
  </r>
  <r>
    <n v="3108"/>
    <s v="Funding a home for our Children's Theater"/>
    <s v="We need a permanent home for the theater!"/>
    <x v="63"/>
    <x v="375"/>
    <x v="2"/>
    <s v="US"/>
    <s v="USD"/>
    <n v="1430234394"/>
    <n v="1425053994"/>
    <b v="0"/>
    <n v="2"/>
    <b v="0"/>
    <s v="theater/spaces"/>
    <n v="1300"/>
    <x v="1"/>
    <x v="38"/>
    <x v="3108"/>
    <x v="0"/>
  </r>
  <r>
    <n v="3109"/>
    <s v="Saving Americana: The Sidney Auto Vue Drive-In needs digital"/>
    <s v="Help us exceed our goal to convert the Sidney Auto Vue Drive-In from 35mm to digital. This will cost upwards of $75,000. Thank you!"/>
    <x v="228"/>
    <x v="2060"/>
    <x v="2"/>
    <s v="US"/>
    <s v="USD"/>
    <n v="1409194810"/>
    <n v="1406170810"/>
    <b v="0"/>
    <n v="114"/>
    <b v="0"/>
    <s v="theater/spaces"/>
    <n v="5818.4210999999996"/>
    <x v="1"/>
    <x v="38"/>
    <x v="3109"/>
    <x v="3"/>
  </r>
  <r>
    <n v="3110"/>
    <s v="Hip Justice Catmunity Center"/>
    <s v="Cat People Unite! It's time we get a space of our own to relax, socialize and learn! Join the Catmunity!"/>
    <x v="31"/>
    <x v="115"/>
    <x v="2"/>
    <s v="US"/>
    <s v="USD"/>
    <n v="1487465119"/>
    <n v="1484009119"/>
    <b v="0"/>
    <n v="1"/>
    <b v="0"/>
    <s v="theater/spaces"/>
    <n v="1000"/>
    <x v="1"/>
    <x v="38"/>
    <x v="3110"/>
    <x v="1"/>
  </r>
  <r>
    <n v="3111"/>
    <s v="All Puppet Players Need a Home"/>
    <s v="Help All Puppet Players perform it's 2015 season in a beautiful 200 seat theater for an entire year."/>
    <x v="22"/>
    <x v="2061"/>
    <x v="2"/>
    <s v="US"/>
    <s v="USD"/>
    <n v="1412432220"/>
    <n v="1409753820"/>
    <b v="0"/>
    <n v="76"/>
    <b v="0"/>
    <s v="theater/spaces"/>
    <n v="7010.5263000000004"/>
    <x v="1"/>
    <x v="38"/>
    <x v="3111"/>
    <x v="3"/>
  </r>
  <r>
    <n v="3112"/>
    <s v="Kids Zone start up"/>
    <s v="Children only have a short period of time to live care free, play hard, get dirty, I want to help every child in my Town play everyday."/>
    <x v="34"/>
    <x v="2062"/>
    <x v="2"/>
    <s v="US"/>
    <s v="USD"/>
    <n v="1477968934"/>
    <n v="1472784934"/>
    <b v="0"/>
    <n v="9"/>
    <b v="0"/>
    <s v="theater/spaces"/>
    <n v="5788.8888999999999"/>
    <x v="1"/>
    <x v="38"/>
    <x v="3112"/>
    <x v="2"/>
  </r>
  <r>
    <n v="3113"/>
    <s v="The Shamrock Drafthouse Theater"/>
    <s v="An arts and craft beer theater showcasing local talent, locally crafted beer and providing performance and rehearsal space."/>
    <x v="395"/>
    <x v="673"/>
    <x v="2"/>
    <s v="US"/>
    <s v="USD"/>
    <n v="1429291982"/>
    <n v="1426699982"/>
    <b v="0"/>
    <n v="37"/>
    <b v="0"/>
    <s v="theater/spaces"/>
    <n v="12527.027"/>
    <x v="1"/>
    <x v="38"/>
    <x v="3113"/>
    <x v="0"/>
  </r>
  <r>
    <n v="3114"/>
    <s v="Urban Nightmares - A Scary Adventure in Southwest Oklahoma"/>
    <s v="A scary place to bring your friends. Interactive so that the people that were scared before get to scare others later. A diner on site."/>
    <x v="96"/>
    <x v="117"/>
    <x v="2"/>
    <s v="US"/>
    <s v="USD"/>
    <n v="1411312250"/>
    <n v="1406128250"/>
    <b v="0"/>
    <n v="0"/>
    <b v="0"/>
    <s v="theater/spaces"/>
    <n v="0"/>
    <x v="1"/>
    <x v="38"/>
    <x v="3114"/>
    <x v="3"/>
  </r>
  <r>
    <n v="3115"/>
    <s v="spoken word pop-up:"/>
    <s v="We are creating a mobile community devoted to the spreading and sharing of spoken word and other kinds of storytelling."/>
    <x v="3"/>
    <x v="452"/>
    <x v="2"/>
    <s v="SE"/>
    <s v="SEK"/>
    <n v="1465123427"/>
    <n v="1462531427"/>
    <b v="0"/>
    <n v="1"/>
    <b v="0"/>
    <s v="theater/spaces"/>
    <n v="30000"/>
    <x v="1"/>
    <x v="38"/>
    <x v="3115"/>
    <x v="2"/>
  </r>
  <r>
    <n v="3116"/>
    <s v="CoreCon Asylum"/>
    <s v="Creating a consuite for CoreCon. A focus on the insanity of asylums and early medical practices from history."/>
    <x v="47"/>
    <x v="357"/>
    <x v="2"/>
    <s v="US"/>
    <s v="USD"/>
    <n v="1427890925"/>
    <n v="1426681325"/>
    <b v="0"/>
    <n v="10"/>
    <b v="0"/>
    <s v="theater/spaces"/>
    <n v="4300"/>
    <x v="1"/>
    <x v="38"/>
    <x v="3116"/>
    <x v="0"/>
  </r>
  <r>
    <n v="3117"/>
    <s v="Cowes and The Sea"/>
    <s v="Performing Arts workshops, for young people aged 5 -16, exploring how the sea has shaped Cowes as a settlement."/>
    <x v="28"/>
    <x v="116"/>
    <x v="2"/>
    <s v="GB"/>
    <s v="GBP"/>
    <n v="1464354720"/>
    <n v="1463648360"/>
    <b v="0"/>
    <n v="1"/>
    <b v="0"/>
    <s v="theater/spaces"/>
    <n v="100"/>
    <x v="1"/>
    <x v="38"/>
    <x v="3117"/>
    <x v="2"/>
  </r>
  <r>
    <n v="3118"/>
    <s v="Garden Eden, theatre, meeting, culture, music, art"/>
    <s v="a magical place for all kind of people, like a fairytaile in all colours"/>
    <x v="69"/>
    <x v="551"/>
    <x v="2"/>
    <s v="SE"/>
    <s v="SEK"/>
    <n v="1467473723"/>
    <n v="1465832123"/>
    <b v="0"/>
    <n v="2"/>
    <b v="0"/>
    <s v="theater/spaces"/>
    <n v="77500"/>
    <x v="1"/>
    <x v="38"/>
    <x v="3118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x v="3"/>
    <x v="139"/>
    <x v="2"/>
    <s v="US"/>
    <s v="USD"/>
    <n v="1427414732"/>
    <n v="1424826332"/>
    <b v="0"/>
    <n v="1"/>
    <b v="0"/>
    <s v="theater/spaces"/>
    <n v="500"/>
    <x v="1"/>
    <x v="38"/>
    <x v="3119"/>
    <x v="0"/>
  </r>
  <r>
    <n v="3120"/>
    <s v="Subtropisch zwemparadijs Tropicana"/>
    <s v="Wij willen Tropicana het subtropisch zwemparadijs van Rotterdam op een nieuwe locatie gaan bouwen."/>
    <x v="396"/>
    <x v="1491"/>
    <x v="2"/>
    <s v="NL"/>
    <s v="EUR"/>
    <n v="1462484196"/>
    <n v="1457303796"/>
    <b v="0"/>
    <n v="10"/>
    <b v="0"/>
    <s v="theater/spaces"/>
    <n v="1280"/>
    <x v="1"/>
    <x v="38"/>
    <x v="3120"/>
    <x v="2"/>
  </r>
  <r>
    <n v="3121"/>
    <s v="Ant Farm Theatre Project (Canceled)"/>
    <s v="I going to build a theatre for a local ant farm so that Ants can put on their theatre productions."/>
    <x v="15"/>
    <x v="115"/>
    <x v="1"/>
    <s v="CA"/>
    <s v="CAD"/>
    <n v="1411748335"/>
    <n v="1406564335"/>
    <b v="0"/>
    <n v="1"/>
    <b v="0"/>
    <s v="theater/spaces"/>
    <n v="1000"/>
    <x v="1"/>
    <x v="38"/>
    <x v="3121"/>
    <x v="3"/>
  </r>
  <r>
    <n v="3122"/>
    <s v="be back soon (Canceled)"/>
    <s v="cancelled until further notice"/>
    <x v="212"/>
    <x v="851"/>
    <x v="1"/>
    <s v="US"/>
    <s v="USD"/>
    <n v="1478733732"/>
    <n v="1478298132"/>
    <b v="0"/>
    <n v="2"/>
    <b v="0"/>
    <s v="theater/spaces"/>
    <n v="5800"/>
    <x v="1"/>
    <x v="38"/>
    <x v="3122"/>
    <x v="2"/>
  </r>
  <r>
    <n v="3123"/>
    <s v="Save the Larchmont Playhouse! (Canceled)"/>
    <s v="The Larchmont Playhouse is threatened! Help save the theater by becoming a Preservation Member of The Larchmont Playhouse."/>
    <x v="152"/>
    <x v="2063"/>
    <x v="1"/>
    <s v="US"/>
    <s v="USD"/>
    <n v="1468108198"/>
    <n v="1465516198"/>
    <b v="0"/>
    <n v="348"/>
    <b v="0"/>
    <s v="theater/spaces"/>
    <n v="24480.459800000001"/>
    <x v="1"/>
    <x v="38"/>
    <x v="3123"/>
    <x v="2"/>
  </r>
  <r>
    <n v="3124"/>
    <s v="Theater &amp; Arts &amp; Day Care (Canceled)"/>
    <s v="A place where kids/ teens' dreams come true, and one finds there home without sparkly red shoes!"/>
    <x v="397"/>
    <x v="375"/>
    <x v="1"/>
    <s v="US"/>
    <s v="USD"/>
    <n v="1422902601"/>
    <n v="1417718601"/>
    <b v="0"/>
    <n v="4"/>
    <b v="0"/>
    <s v="theater/spaces"/>
    <n v="650"/>
    <x v="1"/>
    <x v="38"/>
    <x v="3124"/>
    <x v="3"/>
  </r>
  <r>
    <n v="3125"/>
    <s v="N/A (Canceled)"/>
    <s v="N/A"/>
    <x v="86"/>
    <x v="117"/>
    <x v="1"/>
    <s v="US"/>
    <s v="USD"/>
    <n v="1452142672"/>
    <n v="1449550672"/>
    <b v="0"/>
    <n v="0"/>
    <b v="0"/>
    <s v="theater/spaces"/>
    <n v="0"/>
    <x v="1"/>
    <x v="38"/>
    <x v="3125"/>
    <x v="0"/>
  </r>
  <r>
    <n v="3126"/>
    <s v="Urban Roots SkatePark (Canceled)"/>
    <s v="A big dream, small budget, the drive/passion of so many volunteers...indoor skatepark in Eau Claire, WI._x000a__x000a_This is UR skatepark!"/>
    <x v="31"/>
    <x v="578"/>
    <x v="1"/>
    <s v="US"/>
    <s v="USD"/>
    <n v="1459121162"/>
    <n v="1456532762"/>
    <b v="0"/>
    <n v="17"/>
    <b v="0"/>
    <s v="theater/spaces"/>
    <n v="6117.6471000000001"/>
    <x v="1"/>
    <x v="38"/>
    <x v="3126"/>
    <x v="2"/>
  </r>
  <r>
    <n v="3127"/>
    <s v="Help Us Help Artists (Canceled)"/>
    <s v="Our goal - create a venue &amp; stage where comedic &amp; music artists hone their talents &amp; fan base. First minority owned like it in Cincy."/>
    <x v="57"/>
    <x v="117"/>
    <x v="1"/>
    <s v="US"/>
    <s v="USD"/>
    <n v="1425242029"/>
    <n v="1422650029"/>
    <b v="0"/>
    <n v="0"/>
    <b v="0"/>
    <s v="theater/spaces"/>
    <n v="0"/>
    <x v="1"/>
    <x v="38"/>
    <x v="3127"/>
    <x v="0"/>
  </r>
  <r>
    <n v="3128"/>
    <s v="Casablanca - The Gin Joint Cut (The Play)"/>
    <s v="Bring Morag Fullarton's fun-loving spoof and homage of the classic and timeless film, 'Casablanca', to the stage in New York City."/>
    <x v="36"/>
    <x v="2064"/>
    <x v="3"/>
    <s v="US"/>
    <s v="USD"/>
    <n v="1489690141"/>
    <n v="1487101741"/>
    <b v="0"/>
    <n v="117"/>
    <b v="0"/>
    <s v="theater/plays"/>
    <n v="13923.9316"/>
    <x v="1"/>
    <x v="6"/>
    <x v="3128"/>
    <x v="1"/>
  </r>
  <r>
    <n v="3129"/>
    <s v="Marcus Rashad's &quot;The Domino Effect Stage Play&quot;"/>
    <s v="The DE sheds light on the reality of what happens in college. Marcus Rashad created this play to help prepare future/current students"/>
    <x v="21"/>
    <x v="115"/>
    <x v="3"/>
    <s v="US"/>
    <s v="USD"/>
    <n v="1492542819"/>
    <n v="1489090419"/>
    <b v="0"/>
    <n v="1"/>
    <b v="0"/>
    <s v="theater/plays"/>
    <n v="1000"/>
    <x v="1"/>
    <x v="6"/>
    <x v="3129"/>
    <x v="1"/>
  </r>
  <r>
    <n v="3130"/>
    <s v="MEDEA | A New Vision"/>
    <s v="A shockingly relevant modern take on a 2,000-year-old tragedy that confronts current gender politics."/>
    <x v="3"/>
    <x v="672"/>
    <x v="3"/>
    <s v="US"/>
    <s v="USD"/>
    <n v="1492145940"/>
    <n v="1489504916"/>
    <b v="0"/>
    <n v="4"/>
    <b v="0"/>
    <s v="theater/plays"/>
    <n v="9375"/>
    <x v="1"/>
    <x v="6"/>
    <x v="3130"/>
    <x v="1"/>
  </r>
  <r>
    <n v="3131"/>
    <s v="SNAKE EYES"/>
    <s v="A Staged Reading of &quot;Snake Eyes,&quot; a new play by Alex Rafala"/>
    <x v="393"/>
    <x v="2043"/>
    <x v="3"/>
    <s v="US"/>
    <s v="USD"/>
    <n v="1491656045"/>
    <n v="1489067645"/>
    <b v="0"/>
    <n v="12"/>
    <b v="0"/>
    <s v="theater/plays"/>
    <n v="5375"/>
    <x v="1"/>
    <x v="6"/>
    <x v="3131"/>
    <x v="1"/>
  </r>
  <r>
    <n v="3132"/>
    <s v="A Bite of a Snake Play"/>
    <s v="Smells Like Money, Drips Like Honey, Taste Like Mocha, Better Run AWAY"/>
    <x v="11"/>
    <x v="115"/>
    <x v="3"/>
    <s v="US"/>
    <s v="USD"/>
    <n v="1492759460"/>
    <n v="1487579060"/>
    <b v="0"/>
    <n v="1"/>
    <b v="0"/>
    <s v="theater/plays"/>
    <n v="1000"/>
    <x v="1"/>
    <x v="6"/>
    <x v="3132"/>
    <x v="1"/>
  </r>
  <r>
    <n v="3133"/>
    <s v="Hell Has No Fury by TwentySomething @ Edinburgh Fringe"/>
    <s v="TwentySomething is taking Hell Has No Fury to Edinburgh! _x000a_We're looking for your support to get us there."/>
    <x v="2"/>
    <x v="2065"/>
    <x v="3"/>
    <s v="GB"/>
    <s v="GBP"/>
    <n v="1490358834"/>
    <n v="1487770434"/>
    <b v="0"/>
    <n v="16"/>
    <b v="0"/>
    <s v="theater/plays"/>
    <n v="3375"/>
    <x v="1"/>
    <x v="6"/>
    <x v="3133"/>
    <x v="1"/>
  </r>
  <r>
    <n v="3134"/>
    <s v="Threads by David Lane at The Hope Theatre - 11-29 April"/>
    <s v="Time Zone Theatre &amp; Arteria Theatre present this emotional thriller about Love, Loss and what happens when life goes on, but you can't."/>
    <x v="28"/>
    <x v="1175"/>
    <x v="3"/>
    <s v="GB"/>
    <s v="GBP"/>
    <n v="1490631419"/>
    <n v="1488820619"/>
    <b v="0"/>
    <n v="12"/>
    <b v="0"/>
    <s v="theater/plays"/>
    <n v="1875"/>
    <x v="1"/>
    <x v="6"/>
    <x v="3134"/>
    <x v="1"/>
  </r>
  <r>
    <n v="3135"/>
    <s v="SEVEN, a Documentary Play: North Carolina Premiere!"/>
    <s v="SEVEN tells the true stories of 7 women who bravely fought for the well-being of women, families, and children around the globe."/>
    <x v="398"/>
    <x v="2066"/>
    <x v="3"/>
    <s v="US"/>
    <s v="USD"/>
    <n v="1491277121"/>
    <n v="1489376321"/>
    <b v="0"/>
    <n v="7"/>
    <b v="0"/>
    <s v="theater/plays"/>
    <n v="2314.2856999999999"/>
    <x v="1"/>
    <x v="6"/>
    <x v="3135"/>
    <x v="1"/>
  </r>
  <r>
    <n v="3136"/>
    <s v="Heroines"/>
    <s v="Help emberfly theatre put on their first production Heroines and pay our actors and creative team! Follow us @emberflytheatre"/>
    <x v="2"/>
    <x v="2067"/>
    <x v="3"/>
    <s v="GB"/>
    <s v="GBP"/>
    <n v="1491001140"/>
    <n v="1487847954"/>
    <b v="0"/>
    <n v="22"/>
    <b v="0"/>
    <s v="theater/plays"/>
    <n v="2904.5455000000002"/>
    <x v="1"/>
    <x v="6"/>
    <x v="3136"/>
    <x v="1"/>
  </r>
  <r>
    <n v="3137"/>
    <s v="Richard III - Presented by REBATEnsemble/Theatre Off Jackson"/>
    <s v="Set in 1930s Chinatown, evocative of old world South Jackson Street during the Jazz era."/>
    <x v="15"/>
    <x v="155"/>
    <x v="3"/>
    <s v="US"/>
    <s v="USD"/>
    <n v="1493838720"/>
    <n v="1489439669"/>
    <b v="0"/>
    <n v="1"/>
    <b v="0"/>
    <s v="theater/plays"/>
    <n v="5000"/>
    <x v="1"/>
    <x v="6"/>
    <x v="3137"/>
    <x v="1"/>
  </r>
  <r>
    <n v="3138"/>
    <s v="Our Country's Good"/>
    <s v="A UWE Drama Society adaptation of Timberlake Wertenbaker's play. Funding needed for costumes/props to make the show a success. Thanks."/>
    <x v="48"/>
    <x v="117"/>
    <x v="3"/>
    <s v="GB"/>
    <s v="GBP"/>
    <n v="1491233407"/>
    <n v="1489591807"/>
    <b v="0"/>
    <n v="0"/>
    <b v="0"/>
    <s v="theater/plays"/>
    <n v="0"/>
    <x v="1"/>
    <x v="6"/>
    <x v="3138"/>
    <x v="1"/>
  </r>
  <r>
    <n v="3139"/>
    <s v="Casa Calabaza, Premio Nacional de Teatro Penitenciario."/>
    <s v="Conoce y apoya el teatro de calidad que se escribe desde los centros penitenciarios, como es el caso de Casa Calabaza, de Maye Moreno."/>
    <x v="63"/>
    <x v="651"/>
    <x v="3"/>
    <s v="MX"/>
    <s v="MXN"/>
    <n v="1490416380"/>
    <n v="1487485760"/>
    <b v="0"/>
    <n v="6"/>
    <b v="0"/>
    <s v="theater/plays"/>
    <n v="45000"/>
    <x v="1"/>
    <x v="6"/>
    <x v="3139"/>
    <x v="1"/>
  </r>
  <r>
    <n v="3140"/>
    <s v="ReminiSens Restaurant &amp; Theatre in Versailles"/>
    <s v="ReminiSens offers an Enchanting Time Travel experience: have diner at the court of Versailles and interact with the nobles of the time!"/>
    <x v="3"/>
    <x v="2068"/>
    <x v="3"/>
    <s v="FR"/>
    <s v="EUR"/>
    <n v="1491581703"/>
    <n v="1488993303"/>
    <b v="0"/>
    <n v="4"/>
    <b v="0"/>
    <s v="theater/plays"/>
    <n v="2400"/>
    <x v="1"/>
    <x v="6"/>
    <x v="3140"/>
    <x v="1"/>
  </r>
  <r>
    <n v="3141"/>
    <s v="GUTS: Black Comedy"/>
    <s v="We are a theatre society from the Groningen University in the Netherlands. _x000a_We would be more than happy for some help funding the play."/>
    <x v="2"/>
    <x v="2069"/>
    <x v="3"/>
    <s v="NL"/>
    <s v="EUR"/>
    <n v="1492372800"/>
    <n v="1488823488"/>
    <b v="0"/>
    <n v="8"/>
    <b v="0"/>
    <s v="theater/plays"/>
    <n v="3225"/>
    <x v="1"/>
    <x v="6"/>
    <x v="3141"/>
    <x v="1"/>
  </r>
  <r>
    <n v="3142"/>
    <s v="The Pendulum Swings UK Theatre Tour/EdFringe"/>
    <s v="Our aim is to deliver a powerful piece of theatre to audiences across the UK, including Edinburgh Fringe (2017)."/>
    <x v="181"/>
    <x v="372"/>
    <x v="3"/>
    <s v="GB"/>
    <s v="GBP"/>
    <n v="1489922339"/>
    <n v="1487333939"/>
    <b v="0"/>
    <n v="3"/>
    <b v="0"/>
    <s v="theater/plays"/>
    <n v="1500"/>
    <x v="1"/>
    <x v="6"/>
    <x v="3142"/>
    <x v="1"/>
  </r>
  <r>
    <n v="3143"/>
    <s v="This is Living by Liam Borrett"/>
    <s v="THE POIGNANT EXPLORATION OF WHAT IT MEANS TO SAY GOODBYE._x000a_Stripped Raw brings Liam Borrett's debut play 'This is Living' to Wiltshire."/>
    <x v="176"/>
    <x v="117"/>
    <x v="3"/>
    <s v="GB"/>
    <s v="GBP"/>
    <n v="1491726956"/>
    <n v="1489480556"/>
    <b v="0"/>
    <n v="0"/>
    <b v="0"/>
    <s v="theater/plays"/>
    <n v="0"/>
    <x v="1"/>
    <x v="6"/>
    <x v="3143"/>
    <x v="1"/>
  </r>
  <r>
    <n v="3144"/>
    <s v="Benghazi Bergen-Belsen"/>
    <s v="Two women, one love, one must die: a multicultural cast in a play about the denied holocaust of Libyan Jews. Premieres in March in NYC"/>
    <x v="3"/>
    <x v="2070"/>
    <x v="3"/>
    <s v="US"/>
    <s v="USD"/>
    <n v="1489903200"/>
    <n v="1488459307"/>
    <b v="0"/>
    <n v="30"/>
    <b v="0"/>
    <s v="theater/plays"/>
    <n v="25133.333299999998"/>
    <x v="1"/>
    <x v="6"/>
    <x v="3144"/>
    <x v="1"/>
  </r>
  <r>
    <n v="3145"/>
    <s v="Arlington's 1st Dinner Theatre"/>
    <s v="Dominion Theatre Company is the first community dinner theatre  to be established in Arlington TX."/>
    <x v="31"/>
    <x v="117"/>
    <x v="3"/>
    <s v="US"/>
    <s v="USD"/>
    <n v="1490659134"/>
    <n v="1485478734"/>
    <b v="0"/>
    <n v="0"/>
    <b v="0"/>
    <s v="theater/plays"/>
    <n v="0"/>
    <x v="1"/>
    <x v="6"/>
    <x v="3145"/>
    <x v="1"/>
  </r>
  <r>
    <n v="3146"/>
    <s v="SoÃ±Ã© una ciudad amurallada"/>
    <s v="Somos... Podemos... Amamos... Nuestra muralla, nuestra utopÃ­a. Que el amor sea el lÃ­mite"/>
    <x v="63"/>
    <x v="2071"/>
    <x v="3"/>
    <s v="MX"/>
    <s v="MXN"/>
    <n v="1492356166"/>
    <n v="1488471766"/>
    <b v="0"/>
    <n v="12"/>
    <b v="0"/>
    <s v="theater/plays"/>
    <n v="43750"/>
    <x v="1"/>
    <x v="6"/>
    <x v="3146"/>
    <x v="1"/>
  </r>
  <r>
    <n v="3147"/>
    <s v="The Eternal Space Brings the Old Penn Station Back to Life"/>
    <s v="A play that uses photography to tell the story of a friendship forged during the demolition of New York's Pennsylvania Station."/>
    <x v="22"/>
    <x v="2072"/>
    <x v="0"/>
    <s v="US"/>
    <s v="USD"/>
    <n v="1415319355"/>
    <n v="1411859755"/>
    <b v="1"/>
    <n v="213"/>
    <b v="1"/>
    <s v="theater/plays"/>
    <n v="11035.211300000001"/>
    <x v="1"/>
    <x v="6"/>
    <x v="3147"/>
    <x v="3"/>
  </r>
  <r>
    <n v="3148"/>
    <s v="The Aurora Project: A Sci-Fi Epic by Bella Poynton"/>
    <s v="Help fund The Aurora Project, an immersive science fiction epic."/>
    <x v="40"/>
    <x v="2073"/>
    <x v="0"/>
    <s v="US"/>
    <s v="USD"/>
    <n v="1412136000"/>
    <n v="1410278284"/>
    <b v="1"/>
    <n v="57"/>
    <b v="1"/>
    <s v="theater/plays"/>
    <n v="4142.1053000000002"/>
    <x v="1"/>
    <x v="6"/>
    <x v="3148"/>
    <x v="3"/>
  </r>
  <r>
    <n v="3149"/>
    <s v="Kafka on the Shore"/>
    <s v="A student led production at Northwestern U. of an adaptation by Frank Galati of the classic book Kafka on the Shore by Haruki Murakmi."/>
    <x v="21"/>
    <x v="166"/>
    <x v="0"/>
    <s v="US"/>
    <s v="USD"/>
    <n v="1354845600"/>
    <n v="1352766300"/>
    <b v="1"/>
    <n v="25"/>
    <b v="1"/>
    <s v="theater/plays"/>
    <n v="5200"/>
    <x v="1"/>
    <x v="6"/>
    <x v="3149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x v="8"/>
    <x v="2074"/>
    <x v="0"/>
    <s v="US"/>
    <s v="USD"/>
    <n v="1295928000"/>
    <n v="1288160403"/>
    <b v="1"/>
    <n v="104"/>
    <b v="1"/>
    <s v="theater/plays"/>
    <n v="3399.0385000000001"/>
    <x v="1"/>
    <x v="6"/>
    <x v="3150"/>
    <x v="7"/>
  </r>
  <r>
    <n v="3151"/>
    <s v="&quot;The Holiday Bug&quot; 2014 Puppet Show"/>
    <s v="A Multi-Media Puppet Show, with large cable control puppets to tell a hilarious story for all ages."/>
    <x v="8"/>
    <x v="2075"/>
    <x v="0"/>
    <s v="US"/>
    <s v="USD"/>
    <n v="1410379774"/>
    <n v="1407787774"/>
    <b v="1"/>
    <n v="34"/>
    <b v="1"/>
    <s v="theater/plays"/>
    <n v="10335.294099999999"/>
    <x v="1"/>
    <x v="6"/>
    <x v="3151"/>
    <x v="3"/>
  </r>
  <r>
    <n v="3152"/>
    <s v="'Gilead', an original theatre piece"/>
    <s v="'Gilead' is an original theatre piece inspired by Margaret Atwood's 'The Handmaid's Tale'. (Brighton Fringe 2014)"/>
    <x v="41"/>
    <x v="2076"/>
    <x v="0"/>
    <s v="GB"/>
    <s v="GBP"/>
    <n v="1383425367"/>
    <n v="1380833367"/>
    <b v="1"/>
    <n v="67"/>
    <b v="1"/>
    <s v="theater/plays"/>
    <n v="3479.1044999999999"/>
    <x v="1"/>
    <x v="6"/>
    <x v="3152"/>
    <x v="4"/>
  </r>
  <r>
    <n v="3153"/>
    <s v="Terminator the Second"/>
    <s v="A stage production of Terminator 2: Judgment Day, composed entirely of the words of William Shakespeare"/>
    <x v="9"/>
    <x v="2077"/>
    <x v="0"/>
    <s v="US"/>
    <s v="USD"/>
    <n v="1304225940"/>
    <n v="1301542937"/>
    <b v="1"/>
    <n v="241"/>
    <b v="1"/>
    <s v="theater/plays"/>
    <n v="4177.3859000000002"/>
    <x v="1"/>
    <x v="6"/>
    <x v="3153"/>
    <x v="6"/>
  </r>
  <r>
    <n v="3154"/>
    <s v="&quot;Bright Ideas&quot; By Eric Coble"/>
    <s v="Hilarious play about two parents obsessed with getting their kid into the best pre-school and are willing to do ANYTHING to get him in!"/>
    <x v="39"/>
    <x v="2059"/>
    <x v="0"/>
    <s v="US"/>
    <s v="USD"/>
    <n v="1333310458"/>
    <n v="1330722058"/>
    <b v="1"/>
    <n v="123"/>
    <b v="1"/>
    <s v="theater/plays"/>
    <n v="6426.8293000000003"/>
    <x v="1"/>
    <x v="6"/>
    <x v="3154"/>
    <x v="5"/>
  </r>
  <r>
    <n v="3155"/>
    <s v="Stage Adaptation of Studio Ghibli's Princess Mononoke"/>
    <s v="We want to take our stage adaptation of Studio Ghibli's 'Princess Mononoke' to more people.  Help us do it!"/>
    <x v="10"/>
    <x v="2078"/>
    <x v="0"/>
    <s v="GB"/>
    <s v="GBP"/>
    <n v="1356004725"/>
    <n v="1353412725"/>
    <b v="1"/>
    <n v="302"/>
    <b v="1"/>
    <s v="theater/plays"/>
    <n v="3120.9371000000001"/>
    <x v="1"/>
    <x v="6"/>
    <x v="3155"/>
    <x v="5"/>
  </r>
  <r>
    <n v="3156"/>
    <s v="Bringing First Love/Worst Love To Life"/>
    <s v="First Love/Worst Love is an examination of love and its mutability, as expressed through twelve stories and five actors on one stage."/>
    <x v="62"/>
    <x v="2079"/>
    <x v="0"/>
    <s v="US"/>
    <s v="USD"/>
    <n v="1338591144"/>
    <n v="1335567144"/>
    <b v="1"/>
    <n v="89"/>
    <b v="1"/>
    <s v="theater/plays"/>
    <n v="6292.1347999999998"/>
    <x v="1"/>
    <x v="6"/>
    <x v="3156"/>
    <x v="5"/>
  </r>
  <r>
    <n v="3157"/>
    <s v="Summer FourPlay"/>
    <s v="Four Directors.  Four One Acts.  Four Genres.  For You."/>
    <x v="23"/>
    <x v="74"/>
    <x v="0"/>
    <s v="US"/>
    <s v="USD"/>
    <n v="1405746000"/>
    <n v="1404932105"/>
    <b v="1"/>
    <n v="41"/>
    <b v="1"/>
    <s v="theater/plays"/>
    <n v="9853.6584999999995"/>
    <x v="1"/>
    <x v="6"/>
    <x v="3157"/>
    <x v="3"/>
  </r>
  <r>
    <n v="3158"/>
    <s v="Nursery Crimes"/>
    <s v="A 40s crime-noir play using nursery rhyme characters."/>
    <x v="10"/>
    <x v="2080"/>
    <x v="0"/>
    <s v="US"/>
    <s v="USD"/>
    <n v="1374523752"/>
    <n v="1371931752"/>
    <b v="1"/>
    <n v="69"/>
    <b v="1"/>
    <s v="theater/plays"/>
    <n v="8260.8696"/>
    <x v="1"/>
    <x v="6"/>
    <x v="3158"/>
    <x v="4"/>
  </r>
  <r>
    <n v="3159"/>
    <s v="Waxwing: A New Play"/>
    <s v="WAXWING is an exciting new world premiere of mythic (perhaps even apocalyptic!) proportions."/>
    <x v="15"/>
    <x v="2081"/>
    <x v="0"/>
    <s v="US"/>
    <s v="USD"/>
    <n v="1326927600"/>
    <n v="1323221761"/>
    <b v="1"/>
    <n v="52"/>
    <b v="1"/>
    <s v="theater/plays"/>
    <n v="3850.4231"/>
    <x v="1"/>
    <x v="6"/>
    <x v="3159"/>
    <x v="6"/>
  </r>
  <r>
    <n v="3160"/>
    <s v="We Play Chekhov"/>
    <s v="Two stories by Anton Chekhov adapted for the stage and performed back-to-back in a stunning live theatrical performance."/>
    <x v="37"/>
    <x v="2082"/>
    <x v="0"/>
    <s v="US"/>
    <s v="USD"/>
    <n v="1407905940"/>
    <n v="1405923687"/>
    <b v="1"/>
    <n v="57"/>
    <b v="1"/>
    <s v="theater/plays"/>
    <n v="8015.7894999999999"/>
    <x v="1"/>
    <x v="6"/>
    <x v="3160"/>
    <x v="3"/>
  </r>
  <r>
    <n v="3161"/>
    <s v="Faustus"/>
    <s v="Iâ€™ll Be Right Back presents a story of murder and corruption. Faustus is a modern re-imagining of Christopher Marloweâ€™s classic tale."/>
    <x v="13"/>
    <x v="2083"/>
    <x v="0"/>
    <s v="GB"/>
    <s v="GBP"/>
    <n v="1413377522"/>
    <n v="1410785522"/>
    <b v="1"/>
    <n v="74"/>
    <b v="1"/>
    <s v="theater/plays"/>
    <n v="2840.5405000000001"/>
    <x v="1"/>
    <x v="6"/>
    <x v="3161"/>
    <x v="3"/>
  </r>
  <r>
    <n v="3162"/>
    <s v="Your Radio Adventure!"/>
    <s v="Radio show meets interactive novel, accompanied by live foley, music, and audience participation. YOU choose what happens next!"/>
    <x v="23"/>
    <x v="2084"/>
    <x v="0"/>
    <s v="US"/>
    <s v="USD"/>
    <n v="1404698400"/>
    <n v="1402331262"/>
    <b v="1"/>
    <n v="63"/>
    <b v="1"/>
    <s v="theater/plays"/>
    <n v="8073.0159000000003"/>
    <x v="1"/>
    <x v="6"/>
    <x v="3162"/>
    <x v="3"/>
  </r>
  <r>
    <n v="3163"/>
    <s v="Bring &quot;SONNY&quot; To Toronto This Summer!"/>
    <s v="We are a group of actors reviving a play called &quot;Sonny Under the Assumption&quot; to bring to Toronto, Canada this summer..."/>
    <x v="93"/>
    <x v="2085"/>
    <x v="0"/>
    <s v="US"/>
    <s v="USD"/>
    <n v="1402855525"/>
    <n v="1400263525"/>
    <b v="1"/>
    <n v="72"/>
    <b v="1"/>
    <s v="theater/plays"/>
    <n v="20069.4444"/>
    <x v="1"/>
    <x v="6"/>
    <x v="3163"/>
    <x v="3"/>
  </r>
  <r>
    <n v="3164"/>
    <s v="Better Than Shakespeare Presents: Much Ado About Something"/>
    <s v="Better than Shakespeare! Theatre Companyâ€™s inaugural production, â€œMuch Ado About Something.â€ The Something is Aliens."/>
    <x v="30"/>
    <x v="2086"/>
    <x v="0"/>
    <s v="US"/>
    <s v="USD"/>
    <n v="1402341615"/>
    <n v="1399490415"/>
    <b v="1"/>
    <n v="71"/>
    <b v="1"/>
    <s v="theater/plays"/>
    <n v="3759.1549"/>
    <x v="1"/>
    <x v="6"/>
    <x v="3164"/>
    <x v="3"/>
  </r>
  <r>
    <n v="3165"/>
    <s v="THE MOON PLAY"/>
    <s v="THE MOON PLAY is a new play written by Carolyn Gilliam. The play follows an astronaut on the moon who has lost his reason to explore."/>
    <x v="47"/>
    <x v="2087"/>
    <x v="0"/>
    <s v="US"/>
    <s v="USD"/>
    <n v="1304395140"/>
    <n v="1302493760"/>
    <b v="1"/>
    <n v="21"/>
    <b v="1"/>
    <s v="theater/plays"/>
    <n v="5809.5237999999999"/>
    <x v="1"/>
    <x v="6"/>
    <x v="3165"/>
    <x v="6"/>
  </r>
  <r>
    <n v="3166"/>
    <s v="Verdigris - A Play by Jim Beaver"/>
    <s v="VERDIGRIS: A play written by Jim Beaver, star of Supernatural and Deadwood, opening March 2015 at Theatre West in Los Angeles."/>
    <x v="19"/>
    <x v="2088"/>
    <x v="0"/>
    <s v="US"/>
    <s v="USD"/>
    <n v="1416988740"/>
    <n v="1414514153"/>
    <b v="1"/>
    <n v="930"/>
    <b v="1"/>
    <s v="theater/plays"/>
    <n v="6030.0892000000003"/>
    <x v="1"/>
    <x v="6"/>
    <x v="3166"/>
    <x v="3"/>
  </r>
  <r>
    <n v="3167"/>
    <s v="Destiny is Judd Nelson: a new play at FringeNYC"/>
    <s v="What is destiny? Explore it with us this August at FringeNYC."/>
    <x v="9"/>
    <x v="2089"/>
    <x v="0"/>
    <s v="US"/>
    <s v="USD"/>
    <n v="1406952781"/>
    <n v="1405743181"/>
    <b v="1"/>
    <n v="55"/>
    <b v="1"/>
    <s v="theater/plays"/>
    <n v="6336.3635999999997"/>
    <x v="1"/>
    <x v="6"/>
    <x v="3167"/>
    <x v="3"/>
  </r>
  <r>
    <n v="3168"/>
    <s v="Cosmicomics"/>
    <s v="A dazzling aerial show that brings to life the whimsical and romantic short stories of beloved fantasy author Italo Calvino."/>
    <x v="30"/>
    <x v="2090"/>
    <x v="0"/>
    <s v="US"/>
    <s v="USD"/>
    <n v="1402696800"/>
    <n v="1399948353"/>
    <b v="1"/>
    <n v="61"/>
    <b v="1"/>
    <s v="theater/plays"/>
    <n v="5090.1638999999996"/>
    <x v="1"/>
    <x v="6"/>
    <x v="3168"/>
    <x v="3"/>
  </r>
  <r>
    <n v="3169"/>
    <s v="The Window"/>
    <s v="We're bringing The Window to the Cherry Lane Theater in January 2014."/>
    <x v="6"/>
    <x v="2091"/>
    <x v="0"/>
    <s v="US"/>
    <s v="USD"/>
    <n v="1386910740"/>
    <n v="1384364561"/>
    <b v="1"/>
    <n v="82"/>
    <b v="1"/>
    <s v="theater/plays"/>
    <n v="10050"/>
    <x v="1"/>
    <x v="6"/>
    <x v="3169"/>
    <x v="4"/>
  </r>
  <r>
    <n v="3170"/>
    <s v="Ain't She Brave FringeNYC 2014 Project"/>
    <s v="An emotionally-charged journey through the history of black women in America told in reverse."/>
    <x v="13"/>
    <x v="2092"/>
    <x v="0"/>
    <s v="US"/>
    <s v="USD"/>
    <n v="1404273600"/>
    <n v="1401414944"/>
    <b v="1"/>
    <n v="71"/>
    <b v="1"/>
    <s v="theater/plays"/>
    <n v="3161.9717999999998"/>
    <x v="1"/>
    <x v="6"/>
    <x v="3170"/>
    <x v="3"/>
  </r>
  <r>
    <n v="3171"/>
    <s v="The Fall - an epic theatrical adaptation"/>
    <s v="The theatrical adaptation of the epic film â€˜THE FALLâ€™ for the stage, combining theatre, live music, animation and expansive projection."/>
    <x v="39"/>
    <x v="2093"/>
    <x v="0"/>
    <s v="GB"/>
    <s v="GBP"/>
    <n v="1462545358"/>
    <n v="1459953358"/>
    <b v="1"/>
    <n v="117"/>
    <b v="1"/>
    <s v="theater/plays"/>
    <n v="6510.2564000000002"/>
    <x v="1"/>
    <x v="6"/>
    <x v="3171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x v="13"/>
    <x v="2094"/>
    <x v="0"/>
    <s v="US"/>
    <s v="USD"/>
    <n v="1329240668"/>
    <n v="1326648668"/>
    <b v="1"/>
    <n v="29"/>
    <b v="1"/>
    <s v="theater/plays"/>
    <n v="7931.0344999999998"/>
    <x v="1"/>
    <x v="6"/>
    <x v="3172"/>
    <x v="5"/>
  </r>
  <r>
    <n v="3173"/>
    <s v="Melissa Arctic At the Road Theatre"/>
    <s v="A play with songs written by Craig Wright, based on Shakespeare's &quot;The Winter's Tale&quot; set in late 20th Century, Pine City, Minnesota."/>
    <x v="3"/>
    <x v="285"/>
    <x v="0"/>
    <s v="US"/>
    <s v="USD"/>
    <n v="1411765492"/>
    <n v="1409173492"/>
    <b v="1"/>
    <n v="74"/>
    <b v="1"/>
    <s v="theater/plays"/>
    <n v="13918.918900000001"/>
    <x v="1"/>
    <x v="6"/>
    <x v="3173"/>
    <x v="3"/>
  </r>
  <r>
    <n v="3174"/>
    <s v="A Race Redux"/>
    <s v="This adaptation uses the text of Oâ€™Neill to explore race, and asks the audience if stereotypes impact a characters guilt or innocence."/>
    <x v="9"/>
    <x v="2095"/>
    <x v="0"/>
    <s v="US"/>
    <s v="USD"/>
    <n v="1408999508"/>
    <n v="1407789908"/>
    <b v="1"/>
    <n v="23"/>
    <b v="1"/>
    <s v="theater/plays"/>
    <n v="13191.3043"/>
    <x v="1"/>
    <x v="6"/>
    <x v="3174"/>
    <x v="3"/>
  </r>
  <r>
    <n v="3175"/>
    <s v="The Killing Room"/>
    <s v="One Year Lease Theater Company's world premiere theater production of THE KILLING ROOM, by playwright Daniel Keene, March 2011 in NYC."/>
    <x v="10"/>
    <x v="2096"/>
    <x v="0"/>
    <s v="US"/>
    <s v="USD"/>
    <n v="1297977427"/>
    <n v="1292793427"/>
    <b v="1"/>
    <n v="60"/>
    <b v="1"/>
    <s v="theater/plays"/>
    <n v="9130"/>
    <x v="1"/>
    <x v="6"/>
    <x v="3175"/>
    <x v="7"/>
  </r>
  <r>
    <n v="3176"/>
    <s v="Romeo and Juliet at Moody's Pub"/>
    <s v="Romeo and Juliet at Moody's Pub is an adapted, 90-minute version of Shakespeare's classic tragedy, performed for free in a restaurant"/>
    <x v="168"/>
    <x v="1226"/>
    <x v="0"/>
    <s v="US"/>
    <s v="USD"/>
    <n v="1376838000"/>
    <n v="1374531631"/>
    <b v="1"/>
    <n v="55"/>
    <b v="1"/>
    <s v="theater/plays"/>
    <n v="3967.2727"/>
    <x v="1"/>
    <x v="6"/>
    <x v="3176"/>
    <x v="4"/>
  </r>
  <r>
    <n v="3177"/>
    <s v="Tilted Field presents NO STATIC AT ALL in New York City"/>
    <s v="This one-man play made a splash on the west coast. Help shine a spotlight on this rock &amp; roll spectacle in NEW YORK CITY_x0008_!"/>
    <x v="30"/>
    <x v="2097"/>
    <x v="0"/>
    <s v="US"/>
    <s v="USD"/>
    <n v="1403366409"/>
    <n v="1400774409"/>
    <b v="1"/>
    <n v="51"/>
    <b v="1"/>
    <s v="theater/plays"/>
    <n v="5754.902"/>
    <x v="1"/>
    <x v="6"/>
    <x v="3177"/>
    <x v="3"/>
  </r>
  <r>
    <n v="3178"/>
    <s v="Cutting Off Kate Bush"/>
    <s v="Cutting Off Kate Bush is a one-woman show written &amp; performed by Lucy Benson-Brown, premiering at the Edinburgh Fringe Festival 2014"/>
    <x v="15"/>
    <x v="2098"/>
    <x v="0"/>
    <s v="GB"/>
    <s v="GBP"/>
    <n v="1405521075"/>
    <n v="1402929075"/>
    <b v="1"/>
    <n v="78"/>
    <b v="1"/>
    <s v="theater/plays"/>
    <n v="3302.5641000000001"/>
    <x v="1"/>
    <x v="6"/>
    <x v="3178"/>
    <x v="3"/>
  </r>
  <r>
    <n v="3179"/>
    <s v="I Do Wonder"/>
    <s v="A Sci-fi play in several vignettes that will narrate an alternate history in the mid-20th century."/>
    <x v="285"/>
    <x v="2099"/>
    <x v="0"/>
    <s v="US"/>
    <s v="USD"/>
    <n v="1367859071"/>
    <n v="1365699071"/>
    <b v="1"/>
    <n v="62"/>
    <b v="1"/>
    <s v="theater/plays"/>
    <n v="7733.5806000000002"/>
    <x v="1"/>
    <x v="6"/>
    <x v="3179"/>
    <x v="4"/>
  </r>
  <r>
    <n v="3180"/>
    <s v="Glass Mountain: An Original Fairytale"/>
    <s v="A new tale of witches, fairies, cat-hunters and and bone-boilers from London theatre company Broken Glass."/>
    <x v="38"/>
    <x v="2100"/>
    <x v="0"/>
    <s v="GB"/>
    <s v="GBP"/>
    <n v="1403258049"/>
    <n v="1400666049"/>
    <b v="1"/>
    <n v="45"/>
    <b v="1"/>
    <s v="theater/plays"/>
    <n v="3193.3332999999998"/>
    <x v="1"/>
    <x v="6"/>
    <x v="3180"/>
    <x v="3"/>
  </r>
  <r>
    <n v="3181"/>
    <s v="ENDURING SONG"/>
    <s v="ENDURING SONG by award-winning Bear Trap Theatre, is a sweeping historical epic about love, loss and family set in the First Crusade."/>
    <x v="2"/>
    <x v="614"/>
    <x v="0"/>
    <s v="GB"/>
    <s v="GBP"/>
    <n v="1402848000"/>
    <n v="1400570787"/>
    <b v="1"/>
    <n v="15"/>
    <b v="1"/>
    <s v="theater/plays"/>
    <n v="3633.3332999999998"/>
    <x v="1"/>
    <x v="6"/>
    <x v="3181"/>
    <x v="3"/>
  </r>
  <r>
    <n v="3182"/>
    <s v="A Thought in Three Parts"/>
    <s v="FRANK, a newborn company, presents Wallace Shawn's famously unproduced,&quot;A Thought in Three Parts.&quot;_x000a_Be FRANK with us!"/>
    <x v="39"/>
    <x v="2101"/>
    <x v="0"/>
    <s v="US"/>
    <s v="USD"/>
    <n v="1328029200"/>
    <n v="1323211621"/>
    <b v="1"/>
    <n v="151"/>
    <b v="1"/>
    <s v="theater/plays"/>
    <n v="4676.8212000000003"/>
    <x v="1"/>
    <x v="6"/>
    <x v="3182"/>
    <x v="6"/>
  </r>
  <r>
    <n v="3183"/>
    <s v="The Seagull on The River"/>
    <s v="Anton Chekhov's The Seagull. An outdoor Amphitheater in Manhattan. Trees. A River. Daybreak."/>
    <x v="30"/>
    <x v="444"/>
    <x v="0"/>
    <s v="US"/>
    <s v="USD"/>
    <n v="1377284669"/>
    <n v="1375729469"/>
    <b v="1"/>
    <n v="68"/>
    <b v="1"/>
    <s v="theater/plays"/>
    <n v="4007.3528999999999"/>
    <x v="1"/>
    <x v="6"/>
    <x v="3183"/>
    <x v="4"/>
  </r>
  <r>
    <n v="3184"/>
    <s v="Equus at Frenetic Theatre"/>
    <s v="Equus is the story of a psychiatrist treating a teenaged boy who blinds six horses with a metal spike."/>
    <x v="270"/>
    <x v="2102"/>
    <x v="0"/>
    <s v="US"/>
    <s v="USD"/>
    <n v="1404258631"/>
    <n v="1401666631"/>
    <b v="1"/>
    <n v="46"/>
    <b v="1"/>
    <s v="theater/plays"/>
    <n v="10021.739100000001"/>
    <x v="1"/>
    <x v="6"/>
    <x v="3184"/>
    <x v="3"/>
  </r>
  <r>
    <n v="3185"/>
    <s v="Edfringe support - What a Gay Play"/>
    <s v="I've written, and am producing, a fun new play with a gorgeous cast for this year's Edfringe and it just needs a little extra dough :)"/>
    <x v="28"/>
    <x v="325"/>
    <x v="0"/>
    <s v="GB"/>
    <s v="GBP"/>
    <n v="1405553241"/>
    <n v="1404948441"/>
    <b v="1"/>
    <n v="24"/>
    <b v="1"/>
    <s v="theater/plays"/>
    <n v="4166.6666999999998"/>
    <x v="1"/>
    <x v="6"/>
    <x v="3185"/>
    <x v="3"/>
  </r>
  <r>
    <n v="3186"/>
    <s v="Honest"/>
    <s v="Honest is an exciting and dark new play by Bristol based writer Alice Nicholas, touring the South of England and London this October."/>
    <x v="50"/>
    <x v="2103"/>
    <x v="0"/>
    <s v="GB"/>
    <s v="GBP"/>
    <n v="1410901200"/>
    <n v="1408313438"/>
    <b v="1"/>
    <n v="70"/>
    <b v="1"/>
    <s v="theater/plays"/>
    <n v="4671.4286000000002"/>
    <x v="1"/>
    <x v="6"/>
    <x v="3186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x v="36"/>
    <x v="2104"/>
    <x v="0"/>
    <s v="US"/>
    <s v="USD"/>
    <n v="1407167973"/>
    <n v="1405439973"/>
    <b v="1"/>
    <n v="244"/>
    <b v="1"/>
    <s v="theater/plays"/>
    <n v="7149.1803"/>
    <x v="1"/>
    <x v="6"/>
    <x v="3187"/>
    <x v="3"/>
  </r>
  <r>
    <n v="3188"/>
    <s v="A Brief History of Musical Theatre..."/>
    <s v="A revue show featuring the very best of the last century of musical theatre from aspiring young producers &amp; performers at RWCMD"/>
    <x v="48"/>
    <x v="176"/>
    <x v="2"/>
    <s v="GB"/>
    <s v="GBP"/>
    <n v="1433930302"/>
    <n v="1432115902"/>
    <b v="0"/>
    <n v="9"/>
    <b v="0"/>
    <s v="theater/musical"/>
    <n v="1444.4444000000001"/>
    <x v="1"/>
    <x v="40"/>
    <x v="3188"/>
    <x v="0"/>
  </r>
  <r>
    <n v="3189"/>
    <s v="Hednadotter Jubileumskonsert"/>
    <s v="Det Ã¤r tio Ã¥r sedan sist! Musikalen Hednadotter med sÃ¥ngarna frÃ¥n orginaluppsÃ¤ttningen sjunger musikalen i Konsertform."/>
    <x v="56"/>
    <x v="2105"/>
    <x v="2"/>
    <s v="SE"/>
    <s v="SEK"/>
    <n v="1432455532"/>
    <n v="1429863532"/>
    <b v="0"/>
    <n v="19"/>
    <b v="0"/>
    <s v="theater/musical"/>
    <n v="35684.210500000001"/>
    <x v="1"/>
    <x v="40"/>
    <x v="3189"/>
    <x v="0"/>
  </r>
  <r>
    <n v="3190"/>
    <s v="Call It A Day Productions - THE LIFE"/>
    <s v="Call It A Day Productions is putting on their first full production in December and every little bit helps!"/>
    <x v="23"/>
    <x v="117"/>
    <x v="2"/>
    <s v="CA"/>
    <s v="CAD"/>
    <n v="1481258275"/>
    <n v="1478662675"/>
    <b v="0"/>
    <n v="0"/>
    <b v="0"/>
    <s v="theater/musical"/>
    <n v="0"/>
    <x v="1"/>
    <x v="40"/>
    <x v="3190"/>
    <x v="2"/>
  </r>
  <r>
    <n v="3191"/>
    <s v="Decree 770: Europa"/>
    <s v="A brand new musical about the ban of contraception and abortion in Romania and the revolution that ended it all in 1989."/>
    <x v="192"/>
    <x v="118"/>
    <x v="2"/>
    <s v="US"/>
    <s v="USD"/>
    <n v="1471370869"/>
    <n v="1466186869"/>
    <b v="0"/>
    <n v="4"/>
    <b v="0"/>
    <s v="theater/musical"/>
    <n v="3775"/>
    <x v="1"/>
    <x v="40"/>
    <x v="3191"/>
    <x v="2"/>
  </r>
  <r>
    <n v="3192"/>
    <s v="Arts in Conflict"/>
    <s v="This project challenges social issues affecting young people in areas of deprivation within the Belfast area (Northern Ireland)."/>
    <x v="3"/>
    <x v="1301"/>
    <x v="2"/>
    <s v="GB"/>
    <s v="GBP"/>
    <n v="1425160800"/>
    <n v="1421274859"/>
    <b v="0"/>
    <n v="8"/>
    <b v="0"/>
    <s v="theater/musical"/>
    <n v="1275"/>
    <x v="1"/>
    <x v="40"/>
    <x v="3192"/>
    <x v="0"/>
  </r>
  <r>
    <n v="3193"/>
    <s v="Shock Treatment - The Sequel to Rocky Horror!"/>
    <s v="Bringing Richard O'Brien's sequel to legendary Rocky Horror to the stage for the first time. First London, then...The World!"/>
    <x v="10"/>
    <x v="2038"/>
    <x v="2"/>
    <s v="GB"/>
    <s v="GBP"/>
    <n v="1424474056"/>
    <n v="1420586056"/>
    <b v="0"/>
    <n v="24"/>
    <b v="0"/>
    <s v="theater/musical"/>
    <n v="2445.8332999999998"/>
    <x v="1"/>
    <x v="40"/>
    <x v="3193"/>
    <x v="0"/>
  </r>
  <r>
    <n v="3194"/>
    <s v="P.A.C.K (Performing Arts Camp for Kids)"/>
    <s v="P.A.C.K (Performing Arts Camp for Kids) Musical Theater, Instrumental Music, Vocal Music, Dance, Visual Arts, and Physical Education!"/>
    <x v="34"/>
    <x v="117"/>
    <x v="2"/>
    <s v="US"/>
    <s v="USD"/>
    <n v="1437960598"/>
    <n v="1435368598"/>
    <b v="0"/>
    <n v="0"/>
    <b v="0"/>
    <s v="theater/musical"/>
    <n v="0"/>
    <x v="1"/>
    <x v="40"/>
    <x v="3194"/>
    <x v="0"/>
  </r>
  <r>
    <n v="3195"/>
    <s v="Emerson Sings!"/>
    <s v="Emerson Sings is the first cabaret to celebrate the work of up and coming musical theater composers who are alumni of Emerson College."/>
    <x v="8"/>
    <x v="127"/>
    <x v="2"/>
    <s v="US"/>
    <s v="USD"/>
    <n v="1423750542"/>
    <n v="1421158542"/>
    <b v="0"/>
    <n v="39"/>
    <b v="0"/>
    <s v="theater/musical"/>
    <n v="5307.6922999999997"/>
    <x v="1"/>
    <x v="40"/>
    <x v="3195"/>
    <x v="0"/>
  </r>
  <r>
    <n v="3196"/>
    <s v="Our Modern Lives"/>
    <s v="Help five college students as they journey to bring their groundbreaking new musical &quot;Our Modern Lives&quot; to Broadway!"/>
    <x v="399"/>
    <x v="1122"/>
    <x v="2"/>
    <s v="US"/>
    <s v="USD"/>
    <n v="1438437600"/>
    <n v="1433254875"/>
    <b v="0"/>
    <n v="6"/>
    <b v="0"/>
    <s v="theater/musical"/>
    <n v="30000"/>
    <x v="1"/>
    <x v="40"/>
    <x v="3196"/>
    <x v="0"/>
  </r>
  <r>
    <n v="3197"/>
    <s v="Mirror, mirror on the wall"/>
    <s v="This years most important stage project for young artists in our region. www.ungespor.no"/>
    <x v="3"/>
    <x v="1288"/>
    <x v="2"/>
    <s v="NO"/>
    <s v="NOK"/>
    <n v="1423050618"/>
    <n v="1420458618"/>
    <b v="0"/>
    <n v="4"/>
    <b v="0"/>
    <s v="theater/musical"/>
    <n v="28625"/>
    <x v="1"/>
    <x v="40"/>
    <x v="3197"/>
    <x v="0"/>
  </r>
  <r>
    <n v="3198"/>
    <s v="Terezin's The Fireflies"/>
    <s v="Hadbjerg skole opsÃ¦tter i april musicalen The Fireflies, der blev skrevet og opfÃ¸rt i koncentrationslejren Theresienstadt i 1943 og 45."/>
    <x v="11"/>
    <x v="178"/>
    <x v="2"/>
    <s v="DK"/>
    <s v="DKK"/>
    <n v="1424081477"/>
    <n v="1420798277"/>
    <b v="0"/>
    <n v="3"/>
    <b v="0"/>
    <s v="theater/musical"/>
    <n v="3666.6667000000002"/>
    <x v="1"/>
    <x v="40"/>
    <x v="3198"/>
    <x v="0"/>
  </r>
  <r>
    <n v="3199"/>
    <s v="Help Milburn Stone Fly High With TARZAN The Musical"/>
    <s v="The Milburn Stone Theatre needs your help to bring its high-flying next blockbuster musical, TARZAN, to life!"/>
    <x v="10"/>
    <x v="636"/>
    <x v="2"/>
    <s v="US"/>
    <s v="USD"/>
    <n v="1410037200"/>
    <n v="1407435418"/>
    <b v="0"/>
    <n v="53"/>
    <b v="0"/>
    <s v="theater/musical"/>
    <n v="4920.7547000000004"/>
    <x v="1"/>
    <x v="40"/>
    <x v="3199"/>
    <x v="3"/>
  </r>
  <r>
    <n v="3200"/>
    <s v="ROAD TO THE KINGDOM"/>
    <s v="An extremely unique musical play with an exciting, fun filled, dramatic twist. You will discover what lies ahead on the Road to Kingdom"/>
    <x v="63"/>
    <x v="116"/>
    <x v="2"/>
    <s v="US"/>
    <s v="USD"/>
    <n v="1461994440"/>
    <n v="1459410101"/>
    <b v="0"/>
    <n v="1"/>
    <b v="0"/>
    <s v="theater/musical"/>
    <n v="100"/>
    <x v="1"/>
    <x v="40"/>
    <x v="3200"/>
    <x v="2"/>
  </r>
  <r>
    <n v="3201"/>
    <s v="Nothing Changes"/>
    <s v="Nothing Changes is a modern musical version of the Ragged Trousered Philanthropists exploring the inequalities of &quot;austerity Britain&quot;"/>
    <x v="13"/>
    <x v="379"/>
    <x v="2"/>
    <s v="GB"/>
    <s v="GBP"/>
    <n v="1409509477"/>
    <n v="1407695077"/>
    <b v="0"/>
    <n v="2"/>
    <b v="0"/>
    <s v="theater/musical"/>
    <n v="1250"/>
    <x v="1"/>
    <x v="40"/>
    <x v="3201"/>
    <x v="3"/>
  </r>
  <r>
    <n v="3202"/>
    <s v="Christmas Ain't A Drag - A Musical"/>
    <s v="Falling in love at Christmas should never be a drag! A rocking musical about four lives intersecting at a nightclub at Christmas."/>
    <x v="10"/>
    <x v="2106"/>
    <x v="2"/>
    <s v="US"/>
    <s v="USD"/>
    <n v="1450072740"/>
    <n v="1445027346"/>
    <b v="0"/>
    <n v="25"/>
    <b v="0"/>
    <s v="theater/musical"/>
    <n v="10904"/>
    <x v="1"/>
    <x v="40"/>
    <x v="3202"/>
    <x v="0"/>
  </r>
  <r>
    <n v="3203"/>
    <s v="Escape from Reality's 1st Season &quot;Defying Gravity&quot;"/>
    <s v="Escape from Reality's 1st Season &quot;Defying Gravity&quot; including The Last Five Years, Godspell, and Aida."/>
    <x v="28"/>
    <x v="156"/>
    <x v="2"/>
    <s v="US"/>
    <s v="USD"/>
    <n v="1443224622"/>
    <n v="1440632622"/>
    <b v="0"/>
    <n v="6"/>
    <b v="0"/>
    <s v="theater/musical"/>
    <n v="4166.6666999999998"/>
    <x v="1"/>
    <x v="40"/>
    <x v="3203"/>
    <x v="0"/>
  </r>
  <r>
    <n v="3204"/>
    <s v="FaÃ§ade: The Interactive Musical"/>
    <s v="Based on the hit game, Trip and Grace's marriage is falling apart. It's up to the audience to determine the fate of their relationship."/>
    <x v="2"/>
    <x v="117"/>
    <x v="2"/>
    <s v="US"/>
    <s v="USD"/>
    <n v="1437149640"/>
    <n v="1434558479"/>
    <b v="0"/>
    <n v="0"/>
    <b v="0"/>
    <s v="theater/musical"/>
    <n v="0"/>
    <x v="1"/>
    <x v="40"/>
    <x v="3204"/>
    <x v="0"/>
  </r>
  <r>
    <n v="3205"/>
    <s v="Children Must Run: An Original Musical"/>
    <s v="Children Must Run is an original musical, about a prostitute, a drug mule, a child soldier and their struggles, hopes and dreams."/>
    <x v="6"/>
    <x v="687"/>
    <x v="2"/>
    <s v="GB"/>
    <s v="GBP"/>
    <n v="1430470772"/>
    <n v="1427878772"/>
    <b v="0"/>
    <n v="12"/>
    <b v="0"/>
    <s v="theater/musical"/>
    <n v="2275"/>
    <x v="1"/>
    <x v="40"/>
    <x v="3205"/>
    <x v="0"/>
  </r>
  <r>
    <n v="3206"/>
    <s v="Performance Theater for Young Artists (PTYA)"/>
    <s v="PTYA is a non-profit musical theater group for kids ages 7-18 that teaches the importance of self expression through the arts."/>
    <x v="10"/>
    <x v="117"/>
    <x v="2"/>
    <s v="US"/>
    <s v="USD"/>
    <n v="1442644651"/>
    <n v="1440052651"/>
    <b v="0"/>
    <n v="0"/>
    <b v="0"/>
    <s v="theater/musical"/>
    <n v="0"/>
    <x v="1"/>
    <x v="40"/>
    <x v="3206"/>
    <x v="0"/>
  </r>
  <r>
    <n v="3207"/>
    <s v="The Last Five Years: The Muse Arts Production's Debut Show"/>
    <s v="We are proud to be doing The Last Five Years as our debut! Now, our little company needs your help to make our big dreams come true!"/>
    <x v="62"/>
    <x v="567"/>
    <x v="2"/>
    <s v="US"/>
    <s v="USD"/>
    <n v="1429767607"/>
    <n v="1424587207"/>
    <b v="0"/>
    <n v="36"/>
    <b v="0"/>
    <s v="theater/musical"/>
    <n v="7083.3333000000002"/>
    <x v="1"/>
    <x v="40"/>
    <x v="3207"/>
    <x v="0"/>
  </r>
  <r>
    <n v="3208"/>
    <s v="The Blind Owl Stages Shinn's &quot;The Coming World&quot;"/>
    <s v="The political and personal collide in a raw and intimate look at a pre-9/11 America: &quot;The Coming World&quot; by Christopher Shinn"/>
    <x v="10"/>
    <x v="2107"/>
    <x v="0"/>
    <s v="US"/>
    <s v="USD"/>
    <n v="1406557877"/>
    <n v="1404743477"/>
    <b v="1"/>
    <n v="82"/>
    <b v="1"/>
    <s v="theater/plays"/>
    <n v="6310.9755999999998"/>
    <x v="1"/>
    <x v="6"/>
    <x v="3208"/>
    <x v="3"/>
  </r>
  <r>
    <n v="3209"/>
    <s v="King Kirby, a play by Crystal Skillman and Fred Van Lente"/>
    <s v="The hysterical and heartbreaking story of artist Jack Kirby, &quot;the King of the Comics,&quot; at the 2014 Comic Book Theater Festival"/>
    <x v="196"/>
    <x v="2108"/>
    <x v="0"/>
    <s v="US"/>
    <s v="USD"/>
    <n v="1403305200"/>
    <n v="1400512658"/>
    <b v="1"/>
    <n v="226"/>
    <b v="1"/>
    <s v="theater/plays"/>
    <n v="5015.7965000000004"/>
    <x v="1"/>
    <x v="6"/>
    <x v="3209"/>
    <x v="3"/>
  </r>
  <r>
    <n v="3210"/>
    <s v="&quot;The Red Herring&quot; World Premiere"/>
    <s v="The Red Herring is a new play full of wickedly fast dialogue, a joke for every sentence, and more puns than you can shake a stick at."/>
    <x v="9"/>
    <x v="2109"/>
    <x v="0"/>
    <s v="US"/>
    <s v="USD"/>
    <n v="1338523140"/>
    <n v="1334442519"/>
    <b v="1"/>
    <n v="60"/>
    <b v="1"/>
    <s v="theater/plays"/>
    <n v="6288.3333000000002"/>
    <x v="1"/>
    <x v="6"/>
    <x v="3210"/>
    <x v="5"/>
  </r>
  <r>
    <n v="3211"/>
    <s v="Titus &amp; Two Conversations. Huzzah!"/>
    <s v="Our fifth season is upon us: A wild new imagining of Titus Andronicus and our signature reading series &quot;Two Plays. One Conversation.&quot;"/>
    <x v="165"/>
    <x v="2110"/>
    <x v="0"/>
    <s v="US"/>
    <s v="USD"/>
    <n v="1408068000"/>
    <n v="1405346680"/>
    <b v="1"/>
    <n v="322"/>
    <b v="1"/>
    <s v="theater/plays"/>
    <n v="8553.1056000000008"/>
    <x v="1"/>
    <x v="6"/>
    <x v="3211"/>
    <x v="3"/>
  </r>
  <r>
    <n v="3212"/>
    <s v="Campo Maldito"/>
    <s v="Help us bring our production of Campo Maldito to New York AND San Francisco!"/>
    <x v="23"/>
    <x v="2111"/>
    <x v="0"/>
    <s v="US"/>
    <s v="USD"/>
    <n v="1407524751"/>
    <n v="1404932751"/>
    <b v="1"/>
    <n v="94"/>
    <b v="1"/>
    <s v="theater/plays"/>
    <n v="5372.3404"/>
    <x v="1"/>
    <x v="6"/>
    <x v="3212"/>
    <x v="3"/>
  </r>
  <r>
    <n v="3213"/>
    <s v="Moving Dust presents 'THIS MUCH' 2015"/>
    <s v="3 boys, 1 white dress and a hoover collide in this explosive new play by John Fitzpatrick. Life's a wedding disco. Let's dance."/>
    <x v="12"/>
    <x v="2112"/>
    <x v="0"/>
    <s v="GB"/>
    <s v="GBP"/>
    <n v="1437934759"/>
    <n v="1434478759"/>
    <b v="1"/>
    <n v="47"/>
    <b v="1"/>
    <s v="theater/plays"/>
    <n v="12780.8511"/>
    <x v="1"/>
    <x v="6"/>
    <x v="3213"/>
    <x v="0"/>
  </r>
  <r>
    <n v="3214"/>
    <s v="World Premiere of Sket - a play by  Maya Sondhi"/>
    <s v="Sexting, selfies and social media pressures that affect young people  connected 24/7.  Mistakes happen but now they can remain forever!"/>
    <x v="14"/>
    <x v="2113"/>
    <x v="0"/>
    <s v="GB"/>
    <s v="GBP"/>
    <n v="1452038100"/>
    <n v="1448823673"/>
    <b v="1"/>
    <n v="115"/>
    <b v="1"/>
    <s v="theater/plays"/>
    <n v="10657.391299999999"/>
    <x v="1"/>
    <x v="6"/>
    <x v="3214"/>
    <x v="0"/>
  </r>
  <r>
    <n v="3215"/>
    <s v="Colt Coeur's 6th Season"/>
    <s v="2 world premieres:_x000a_HOW TO LIVE ON EARTH by MJ Kaufman_x000a_ / CAL IN CAMO by William Francis Hoffman_x000a_+ workshops of 7 more plays!"/>
    <x v="19"/>
    <x v="2114"/>
    <x v="0"/>
    <s v="US"/>
    <s v="USD"/>
    <n v="1441857540"/>
    <n v="1438617471"/>
    <b v="1"/>
    <n v="134"/>
    <b v="1"/>
    <s v="theater/plays"/>
    <n v="26211.194"/>
    <x v="1"/>
    <x v="6"/>
    <x v="3215"/>
    <x v="0"/>
  </r>
  <r>
    <n v="3216"/>
    <s v="BRUTE"/>
    <s v="Brute (winner of the 2015 IdeasTap Underbelly Award) is new writing based on the true story of a rather twisted, horrible schoolgirl."/>
    <x v="13"/>
    <x v="660"/>
    <x v="0"/>
    <s v="GB"/>
    <s v="GBP"/>
    <n v="1436625000"/>
    <n v="1433934371"/>
    <b v="1"/>
    <n v="35"/>
    <b v="1"/>
    <s v="theater/plays"/>
    <n v="5717.1428999999998"/>
    <x v="1"/>
    <x v="6"/>
    <x v="3216"/>
    <x v="0"/>
  </r>
  <r>
    <n v="3217"/>
    <s v="Wake Up Call @ IRT Theater"/>
    <s v="Wake Up Call is a comedic play about a group of hotel employees working on Christmas Eve."/>
    <x v="37"/>
    <x v="2011"/>
    <x v="0"/>
    <s v="US"/>
    <s v="USD"/>
    <n v="1478264784"/>
    <n v="1475672784"/>
    <b v="1"/>
    <n v="104"/>
    <b v="1"/>
    <s v="theater/plays"/>
    <n v="5020.1922999999997"/>
    <x v="1"/>
    <x v="6"/>
    <x v="3217"/>
    <x v="2"/>
  </r>
  <r>
    <n v="3218"/>
    <s v="Lonely Soldier Monologues a play by Helen Benedict."/>
    <s v="A brave &amp; relevant play that looks at the lives of 7 real women who served in the US Armed Forces. Authentic stories that need telling."/>
    <x v="14"/>
    <x v="2115"/>
    <x v="0"/>
    <s v="GB"/>
    <s v="GBP"/>
    <n v="1419984000"/>
    <n v="1417132986"/>
    <b v="1"/>
    <n v="184"/>
    <b v="1"/>
    <s v="theater/plays"/>
    <n v="6658.6957000000002"/>
    <x v="1"/>
    <x v="6"/>
    <x v="3218"/>
    <x v="3"/>
  </r>
  <r>
    <n v="3219"/>
    <s v="Eyes Closed - The First In-Dream Theater Experience"/>
    <s v="Eyes Closed is a collaborative play and docudrama about New Yorkers and their dreams."/>
    <x v="22"/>
    <x v="2116"/>
    <x v="0"/>
    <s v="US"/>
    <s v="USD"/>
    <n v="1427063747"/>
    <n v="1424043347"/>
    <b v="1"/>
    <n v="119"/>
    <b v="1"/>
    <s v="theater/plays"/>
    <n v="16825.2101"/>
    <x v="1"/>
    <x v="6"/>
    <x v="3219"/>
    <x v="0"/>
  </r>
  <r>
    <n v="3220"/>
    <s v="Burners"/>
    <s v="A sci-fi thriller for the stage opening March 10 in Los Angeles."/>
    <x v="36"/>
    <x v="2117"/>
    <x v="0"/>
    <s v="US"/>
    <s v="USD"/>
    <n v="1489352400"/>
    <n v="1486411204"/>
    <b v="1"/>
    <n v="59"/>
    <b v="1"/>
    <s v="theater/plays"/>
    <n v="25637.288100000002"/>
    <x v="1"/>
    <x v="6"/>
    <x v="3220"/>
    <x v="1"/>
  </r>
  <r>
    <n v="3221"/>
    <s v="The Hitchhiker's Guide to the Family"/>
    <s v="A one-man show about love, loss, and motorways, written &amp; performed by Ben Norris. Help us get to the 2015 Edinburgh Fringe and beyond!"/>
    <x v="23"/>
    <x v="2118"/>
    <x v="0"/>
    <s v="GB"/>
    <s v="GBP"/>
    <n v="1436114603"/>
    <n v="1433090603"/>
    <b v="1"/>
    <n v="113"/>
    <b v="1"/>
    <s v="theater/plays"/>
    <n v="3661.0619000000002"/>
    <x v="1"/>
    <x v="6"/>
    <x v="3221"/>
    <x v="0"/>
  </r>
  <r>
    <n v="3222"/>
    <s v="Shakespeare in ASL - and FREE for everyone"/>
    <s v="Shakespeare's classic re-imagined as a spoken and signed production for deaf and hearing audiences"/>
    <x v="30"/>
    <x v="2119"/>
    <x v="0"/>
    <s v="US"/>
    <s v="USD"/>
    <n v="1445722140"/>
    <n v="1443016697"/>
    <b v="1"/>
    <n v="84"/>
    <b v="1"/>
    <s v="theater/plays"/>
    <n v="3714.2856999999999"/>
    <x v="1"/>
    <x v="6"/>
    <x v="3222"/>
    <x v="0"/>
  </r>
  <r>
    <n v="3223"/>
    <s v="Good People by David Lindsay-Abaire at Waterfront Playhouse"/>
    <s v="Bringing David Lindsay-Abaire's award-winning story of our times to the East Bay."/>
    <x v="379"/>
    <x v="2120"/>
    <x v="0"/>
    <s v="US"/>
    <s v="USD"/>
    <n v="1440100976"/>
    <n v="1437508976"/>
    <b v="1"/>
    <n v="74"/>
    <b v="1"/>
    <s v="theater/plays"/>
    <n v="4587.8378000000002"/>
    <x v="1"/>
    <x v="6"/>
    <x v="3223"/>
    <x v="0"/>
  </r>
  <r>
    <n v="3224"/>
    <s v="AdA (Author directing Author)"/>
    <s v="Neil LaBute and Marco Calvani reunite once again for the unique, international collaboration that is ADA: Author directing Author."/>
    <x v="11"/>
    <x v="2121"/>
    <x v="0"/>
    <s v="US"/>
    <s v="USD"/>
    <n v="1484024400"/>
    <n v="1479932713"/>
    <b v="1"/>
    <n v="216"/>
    <b v="1"/>
    <s v="theater/plays"/>
    <n v="14171.2963"/>
    <x v="1"/>
    <x v="6"/>
    <x v="3224"/>
    <x v="2"/>
  </r>
  <r>
    <n v="3225"/>
    <s v="Two &quot;Gentlemen&quot; of Verona by William Shakespeare"/>
    <s v="Bare Theatre brings one of Shakespeare's most accessible early comedies to life free to the public across the NC Triangle"/>
    <x v="13"/>
    <x v="2122"/>
    <x v="0"/>
    <s v="US"/>
    <s v="USD"/>
    <n v="1464987600"/>
    <n v="1463145938"/>
    <b v="1"/>
    <n v="39"/>
    <b v="1"/>
    <s v="theater/plays"/>
    <n v="5248.7178999999996"/>
    <x v="1"/>
    <x v="6"/>
    <x v="3225"/>
    <x v="2"/>
  </r>
  <r>
    <n v="3226"/>
    <s v="Get Trip The Light Theatre's show to its 2nd London Stage!"/>
    <s v="Trip The Light Theatre needs YOUR help to fund it's second run of its debut production 'The Sun Shining On her Hands' in London."/>
    <x v="38"/>
    <x v="380"/>
    <x v="0"/>
    <s v="GB"/>
    <s v="GBP"/>
    <n v="1446213612"/>
    <n v="1443621612"/>
    <b v="1"/>
    <n v="21"/>
    <b v="1"/>
    <s v="theater/plays"/>
    <n v="5952.3810000000003"/>
    <x v="1"/>
    <x v="6"/>
    <x v="3226"/>
    <x v="0"/>
  </r>
  <r>
    <n v="3227"/>
    <s v="a colder water than here - VAULT 2017"/>
    <s v="a colder water than here is a new play by Matt Jones and directed by Lily McLeish that will be perfomed at VAULT Festival from 1-5 Feb"/>
    <x v="38"/>
    <x v="646"/>
    <x v="0"/>
    <s v="GB"/>
    <s v="GBP"/>
    <n v="1484687436"/>
    <n v="1482095436"/>
    <b v="0"/>
    <n v="30"/>
    <b v="1"/>
    <s v="theater/plays"/>
    <n v="5000"/>
    <x v="1"/>
    <x v="6"/>
    <x v="3227"/>
    <x v="2"/>
  </r>
  <r>
    <n v="3228"/>
    <s v="Hear Me Roar: A Season of Powerful Women"/>
    <s v="A Season of Powerful Women. A Season of Defiance."/>
    <x v="39"/>
    <x v="2123"/>
    <x v="0"/>
    <s v="US"/>
    <s v="USD"/>
    <n v="1450328340"/>
    <n v="1447606884"/>
    <b v="1"/>
    <n v="37"/>
    <b v="1"/>
    <s v="theater/plays"/>
    <n v="19362.162199999999"/>
    <x v="1"/>
    <x v="6"/>
    <x v="3228"/>
    <x v="0"/>
  </r>
  <r>
    <n v="3229"/>
    <s v="The Seagull Project Presents: The Three Sisters"/>
    <s v="After electrifying audiences in Seattle and Tashkent, The Seagull Project embarks on a brand new journey."/>
    <x v="22"/>
    <x v="2124"/>
    <x v="0"/>
    <s v="US"/>
    <s v="USD"/>
    <n v="1416470398"/>
    <n v="1413874798"/>
    <b v="1"/>
    <n v="202"/>
    <b v="1"/>
    <s v="theater/plays"/>
    <n v="10679.703"/>
    <x v="1"/>
    <x v="6"/>
    <x v="3229"/>
    <x v="3"/>
  </r>
  <r>
    <n v="3230"/>
    <s v="#CLOUD$ - a modern adaptation of Aristophanes' Clouds"/>
    <s v="Recently under fire for its cheeky and contextual revisiting of an ancient comedy, this show has lost funding and needs your support!"/>
    <x v="27"/>
    <x v="2125"/>
    <x v="0"/>
    <s v="US"/>
    <s v="USD"/>
    <n v="1412135940"/>
    <n v="1410840126"/>
    <b v="1"/>
    <n v="37"/>
    <b v="1"/>
    <s v="theater/plays"/>
    <n v="7721.6216000000004"/>
    <x v="1"/>
    <x v="6"/>
    <x v="3230"/>
    <x v="3"/>
  </r>
  <r>
    <n v="3231"/>
    <s v="Strong Poison Stage Play adapted fr. Dorothy L. Sayers novel"/>
    <s v="Help us reach our &quot;stretch goal&quot; of $2000! We are an adult group specializing in adapting works of fiction for the stage."/>
    <x v="28"/>
    <x v="2126"/>
    <x v="0"/>
    <s v="US"/>
    <s v="USD"/>
    <n v="1460846347"/>
    <n v="1458254347"/>
    <b v="0"/>
    <n v="28"/>
    <b v="1"/>
    <s v="theater/plays"/>
    <n v="5750"/>
    <x v="1"/>
    <x v="6"/>
    <x v="3231"/>
    <x v="2"/>
  </r>
  <r>
    <n v="3232"/>
    <s v="Honorable Men - Poor Yorick's Players 2016 Season"/>
    <s v="Honorable Men - Yorick's 10th season of free, outdoor Shakespeare.  Featuring Henry IV, part 1 and Julius Caesar."/>
    <x v="28"/>
    <x v="2127"/>
    <x v="0"/>
    <s v="US"/>
    <s v="USD"/>
    <n v="1462334340"/>
    <n v="1459711917"/>
    <b v="1"/>
    <n v="26"/>
    <b v="1"/>
    <s v="theater/plays"/>
    <n v="5046.1538"/>
    <x v="1"/>
    <x v="6"/>
    <x v="3232"/>
    <x v="2"/>
  </r>
  <r>
    <n v="3233"/>
    <s v="64 Squares"/>
    <s v="64 Squares is an autobiographical one-man exploration of the internal chess game played to reconcile relationships."/>
    <x v="10"/>
    <x v="2128"/>
    <x v="0"/>
    <s v="US"/>
    <s v="USD"/>
    <n v="1488482355"/>
    <n v="1485890355"/>
    <b v="0"/>
    <n v="61"/>
    <b v="1"/>
    <s v="theater/plays"/>
    <n v="9737.7049000000006"/>
    <x v="1"/>
    <x v="6"/>
    <x v="3233"/>
    <x v="1"/>
  </r>
  <r>
    <n v="3234"/>
    <s v="Repetitive Beats: A new play premiering at Vault Festival"/>
    <s v="Get Repetitive Beats to Vaults! A high octane play set in Oxford  during one of the most influential &amp; hedonistic movements in music."/>
    <x v="23"/>
    <x v="2129"/>
    <x v="0"/>
    <s v="GB"/>
    <s v="GBP"/>
    <n v="1485991860"/>
    <n v="1483124208"/>
    <b v="0"/>
    <n v="115"/>
    <b v="1"/>
    <s v="theater/plays"/>
    <n v="3491.9216999999999"/>
    <x v="1"/>
    <x v="6"/>
    <x v="3234"/>
    <x v="2"/>
  </r>
  <r>
    <n v="3235"/>
    <s v="Catapult OYL to the next levelâ€”in Edinburgh!"/>
    <s v="Bring the spectacular PLEASE EXCUSE MY DEAR AUNT SALLY to Edinburgh this August for a 4-week run at the prestigious Pleasance Theatre!"/>
    <x v="36"/>
    <x v="2130"/>
    <x v="0"/>
    <s v="US"/>
    <s v="USD"/>
    <n v="1467361251"/>
    <n v="1464769251"/>
    <b v="1"/>
    <n v="181"/>
    <b v="1"/>
    <s v="theater/plays"/>
    <n v="8553.0386999999992"/>
    <x v="1"/>
    <x v="6"/>
    <x v="3235"/>
    <x v="2"/>
  </r>
  <r>
    <n v="3236"/>
    <s v="Sub-Basement World Premiere"/>
    <s v="A dark comedy exploring the importance of art, homelessness, and finding your own path.  World Premiere 3/27/17 at IRT Theater in NYC."/>
    <x v="22"/>
    <x v="2131"/>
    <x v="0"/>
    <s v="US"/>
    <s v="USD"/>
    <n v="1482962433"/>
    <n v="1480370433"/>
    <b v="0"/>
    <n v="110"/>
    <b v="1"/>
    <s v="theater/plays"/>
    <n v="18290.909100000001"/>
    <x v="1"/>
    <x v="6"/>
    <x v="3236"/>
    <x v="2"/>
  </r>
  <r>
    <n v="3237"/>
    <s v="Celebrating 20 years of The 24 Hour Plays around the world!"/>
    <s v="An annual campaign supporting our intensive for artists 25 and under."/>
    <x v="19"/>
    <x v="2132"/>
    <x v="0"/>
    <s v="US"/>
    <s v="USD"/>
    <n v="1443499140"/>
    <n v="1441452184"/>
    <b v="1"/>
    <n v="269"/>
    <b v="1"/>
    <s v="theater/plays"/>
    <n v="13113.620800000001"/>
    <x v="1"/>
    <x v="6"/>
    <x v="3237"/>
    <x v="0"/>
  </r>
  <r>
    <n v="3238"/>
    <s v="All Bare Theatre bring THE MAIDS to Edinburgh 2015"/>
    <s v="A bit of role-play never hurt anyone, right? Two maids play a game of murder. Genet's THE MAIDS in a visceral production by ALL BARE."/>
    <x v="70"/>
    <x v="2133"/>
    <x v="0"/>
    <s v="GB"/>
    <s v="GBP"/>
    <n v="1435752898"/>
    <n v="1433160898"/>
    <b v="1"/>
    <n v="79"/>
    <b v="1"/>
    <s v="theater/plays"/>
    <n v="3981.0127000000002"/>
    <x v="1"/>
    <x v="6"/>
    <x v="3238"/>
    <x v="0"/>
  </r>
  <r>
    <n v="3239"/>
    <s v="The Book's the Thing - Welcome to Hamlet's Library"/>
    <s v="The first regional library-touring show from new UK company Librarian Theatre - transforming local libraries into magical theatres"/>
    <x v="400"/>
    <x v="2134"/>
    <x v="0"/>
    <s v="GB"/>
    <s v="GBP"/>
    <n v="1445817540"/>
    <n v="1443665293"/>
    <b v="1"/>
    <n v="104"/>
    <b v="1"/>
    <s v="theater/plays"/>
    <n v="5970.1731"/>
    <x v="1"/>
    <x v="6"/>
    <x v="3239"/>
    <x v="0"/>
  </r>
  <r>
    <n v="3240"/>
    <s v="Princess Suffragette: a new play for VAULT Festival 2017"/>
    <s v="An inventive (re)telling of Princess Sophia Duleep Singhâ€™s journey, from an aristocratic upbringing to a life of political activism."/>
    <x v="9"/>
    <x v="481"/>
    <x v="0"/>
    <s v="GB"/>
    <s v="GBP"/>
    <n v="1487286000"/>
    <n v="1484843948"/>
    <b v="0"/>
    <n v="34"/>
    <b v="1"/>
    <s v="theater/plays"/>
    <n v="8873.5293999999994"/>
    <x v="1"/>
    <x v="6"/>
    <x v="3240"/>
    <x v="1"/>
  </r>
  <r>
    <n v="3241"/>
    <s v="THE SOPHOCLES PROJECT"/>
    <s v="iDiOM mounts the West Coast Premiere of â€œThese Seven Sicknessesâ€ â€“ ALL SEVEN of Sophoclesâ€™ surviving plays in one epic production."/>
    <x v="0"/>
    <x v="2135"/>
    <x v="0"/>
    <s v="US"/>
    <s v="USD"/>
    <n v="1413269940"/>
    <n v="1410421670"/>
    <b v="1"/>
    <n v="167"/>
    <b v="1"/>
    <s v="theater/plays"/>
    <n v="5868.8622999999998"/>
    <x v="1"/>
    <x v="6"/>
    <x v="3241"/>
    <x v="3"/>
  </r>
  <r>
    <n v="3242"/>
    <s v="First Day Off in a Long Time by Brian Finkelstein"/>
    <s v="First Day Off in a Long Time is a comedy show...            _x000a_About suicide."/>
    <x v="3"/>
    <x v="2136"/>
    <x v="0"/>
    <s v="US"/>
    <s v="USD"/>
    <n v="1411150092"/>
    <n v="1408558092"/>
    <b v="1"/>
    <n v="183"/>
    <b v="1"/>
    <s v="theater/plays"/>
    <n v="6956.5137000000004"/>
    <x v="1"/>
    <x v="6"/>
    <x v="3242"/>
    <x v="3"/>
  </r>
  <r>
    <n v="3243"/>
    <s v="THE INCREDIBLE FOX SISTERS"/>
    <s v="Live Source's world premiere of a new play by Jaclyn Backhaus, premiering at the New Ohio Theatre October 30th-November 8th."/>
    <x v="6"/>
    <x v="2137"/>
    <x v="0"/>
    <s v="US"/>
    <s v="USD"/>
    <n v="1444348800"/>
    <n v="1442283562"/>
    <b v="1"/>
    <n v="71"/>
    <b v="1"/>
    <s v="theater/plays"/>
    <n v="11587.323899999999"/>
    <x v="1"/>
    <x v="6"/>
    <x v="3243"/>
    <x v="0"/>
  </r>
  <r>
    <n v="3244"/>
    <s v="'Time Please'"/>
    <s v="'Time Please' is a black comedy set in a failing public house in a run-down part of town, where things are about to get messy."/>
    <x v="183"/>
    <x v="2138"/>
    <x v="0"/>
    <s v="GB"/>
    <s v="GBP"/>
    <n v="1480613982"/>
    <n v="1478018382"/>
    <b v="0"/>
    <n v="69"/>
    <b v="1"/>
    <s v="theater/plays"/>
    <n v="2386.9564999999998"/>
    <x v="1"/>
    <x v="6"/>
    <x v="3244"/>
    <x v="2"/>
  </r>
  <r>
    <n v="3245"/>
    <s v="Roughly Speaking: Voices from The Soup Kitchen"/>
    <s v="Five playwrights volunteer at New York's largest soup kitchen and develop a play around the people they meet."/>
    <x v="223"/>
    <x v="2139"/>
    <x v="0"/>
    <s v="US"/>
    <s v="USD"/>
    <n v="1434074400"/>
    <n v="1431354258"/>
    <b v="0"/>
    <n v="270"/>
    <b v="1"/>
    <s v="theater/plays"/>
    <n v="8112.5925999999999"/>
    <x v="1"/>
    <x v="6"/>
    <x v="3245"/>
    <x v="0"/>
  </r>
  <r>
    <n v="3246"/>
    <s v="The Gray Man"/>
    <s v="The Gray Man isnâ€™t real. Heâ€™s a ghost story, a boogeyman, a tale mothers make up to keep their children safe."/>
    <x v="3"/>
    <x v="2140"/>
    <x v="0"/>
    <s v="US"/>
    <s v="USD"/>
    <n v="1442030340"/>
    <n v="1439551200"/>
    <b v="1"/>
    <n v="193"/>
    <b v="1"/>
    <s v="theater/plays"/>
    <n v="5762.6943000000001"/>
    <x v="1"/>
    <x v="6"/>
    <x v="3246"/>
    <x v="0"/>
  </r>
  <r>
    <n v="3247"/>
    <s v="Open Letter Theatre presents 'Boys' by Ella Hickson"/>
    <s v="Open Letter Theatre presents 'Boys' by Ella Hickson, at 2015's Edinburgh Fringe Festival! Four students, one flat, one last party!"/>
    <x v="30"/>
    <x v="2141"/>
    <x v="0"/>
    <s v="GB"/>
    <s v="GBP"/>
    <n v="1436696712"/>
    <n v="1434104712"/>
    <b v="1"/>
    <n v="57"/>
    <b v="1"/>
    <s v="theater/plays"/>
    <n v="4642.9825000000001"/>
    <x v="1"/>
    <x v="6"/>
    <x v="3247"/>
    <x v="0"/>
  </r>
  <r>
    <n v="3248"/>
    <s v="Honest Accomplice Theatre 2015-16 Season"/>
    <s v="Honest Accomplice Theatre produces theatre for social change."/>
    <x v="14"/>
    <x v="2142"/>
    <x v="0"/>
    <s v="US"/>
    <s v="USD"/>
    <n v="1428178757"/>
    <n v="1425590357"/>
    <b v="1"/>
    <n v="200"/>
    <b v="1"/>
    <s v="theater/plays"/>
    <n v="6047.5"/>
    <x v="1"/>
    <x v="6"/>
    <x v="3248"/>
    <x v="0"/>
  </r>
  <r>
    <n v="3249"/>
    <s v="Yesterday Again, Please - A New Play by Dezi Gallegos"/>
    <s v="A new work about guilt, trauma, love, and change; this original play tells the story of a boy and a girl who love and lose each other."/>
    <x v="62"/>
    <x v="2143"/>
    <x v="0"/>
    <s v="US"/>
    <s v="USD"/>
    <n v="1434822914"/>
    <n v="1432230914"/>
    <b v="1"/>
    <n v="88"/>
    <b v="1"/>
    <s v="theater/plays"/>
    <n v="6557.9544999999998"/>
    <x v="1"/>
    <x v="6"/>
    <x v="3249"/>
    <x v="0"/>
  </r>
  <r>
    <n v="3250"/>
    <s v="Bring Love's Labour's Lost to Minnesota"/>
    <s v="The birth-child of The Moving Company, Theatre de la Jeune Lune &amp; William Shakespeare:  A wild new production of Love's Labour's Lost."/>
    <x v="31"/>
    <x v="2144"/>
    <x v="0"/>
    <s v="US"/>
    <s v="USD"/>
    <n v="1415213324"/>
    <n v="1412617724"/>
    <b v="1"/>
    <n v="213"/>
    <b v="1"/>
    <s v="theater/plays"/>
    <n v="11919.248799999999"/>
    <x v="1"/>
    <x v="6"/>
    <x v="3250"/>
    <x v="3"/>
  </r>
  <r>
    <n v="3251"/>
    <s v="The Metronome Society"/>
    <s v="Self-Titled: A Live (Theatrical) Mixtape. An evening of short plays and music inspired by the works of Jimi, Aretha, Sting and Rufus!"/>
    <x v="15"/>
    <x v="1451"/>
    <x v="0"/>
    <s v="US"/>
    <s v="USD"/>
    <n v="1434907966"/>
    <n v="1432315966"/>
    <b v="1"/>
    <n v="20"/>
    <b v="1"/>
    <s v="theater/plays"/>
    <n v="8305"/>
    <x v="1"/>
    <x v="6"/>
    <x v="3251"/>
    <x v="0"/>
  </r>
  <r>
    <n v="3252"/>
    <s v="Modern Love"/>
    <s v="How do we navigate the boundaries between friendship, sexual intimacy and obsessive desire?"/>
    <x v="268"/>
    <x v="2145"/>
    <x v="0"/>
    <s v="GB"/>
    <s v="GBP"/>
    <n v="1473247240"/>
    <n v="1470655240"/>
    <b v="1"/>
    <n v="50"/>
    <b v="1"/>
    <s v="theater/plays"/>
    <n v="5752"/>
    <x v="1"/>
    <x v="6"/>
    <x v="3252"/>
    <x v="2"/>
  </r>
  <r>
    <n v="3253"/>
    <s v="EMPATHITRAX, a new play by Ana Nogueira"/>
    <s v="Can you ever truly feel what someone else is feeling?_x000a_Do you want to?"/>
    <x v="22"/>
    <x v="2146"/>
    <x v="0"/>
    <s v="US"/>
    <s v="USD"/>
    <n v="1473306300"/>
    <n v="1471701028"/>
    <b v="1"/>
    <n v="115"/>
    <b v="1"/>
    <s v="theater/plays"/>
    <n v="17708.6957"/>
    <x v="1"/>
    <x v="6"/>
    <x v="3253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x v="93"/>
    <x v="2147"/>
    <x v="0"/>
    <s v="GB"/>
    <s v="GBP"/>
    <n v="1427331809"/>
    <n v="1424743409"/>
    <b v="1"/>
    <n v="186"/>
    <b v="1"/>
    <s v="theater/plays"/>
    <n v="7077.1504999999997"/>
    <x v="1"/>
    <x v="6"/>
    <x v="3254"/>
    <x v="0"/>
  </r>
  <r>
    <n v="3255"/>
    <s v="Henry V"/>
    <s v="5 Actors, 30 Characters, 90 Minutes._x000a_Let us transport you from London to the fields of Agincourt, using the power of your imagination."/>
    <x v="43"/>
    <x v="2"/>
    <x v="0"/>
    <s v="GB"/>
    <s v="GBP"/>
    <n v="1412706375"/>
    <n v="1410114375"/>
    <b v="1"/>
    <n v="18"/>
    <b v="1"/>
    <s v="theater/plays"/>
    <n v="2916.6667000000002"/>
    <x v="1"/>
    <x v="6"/>
    <x v="3255"/>
    <x v="3"/>
  </r>
  <r>
    <n v="3256"/>
    <s v="Paperhand Puppet Intervention 16th Annual Summer Show"/>
    <s v="Our 16th year promises to be bigger and better than ever but we need your help to bring the show to life!"/>
    <x v="3"/>
    <x v="2148"/>
    <x v="0"/>
    <s v="US"/>
    <s v="USD"/>
    <n v="1433995140"/>
    <n v="1432129577"/>
    <b v="1"/>
    <n v="176"/>
    <b v="1"/>
    <s v="theater/plays"/>
    <n v="7276.1364000000003"/>
    <x v="1"/>
    <x v="6"/>
    <x v="3256"/>
    <x v="0"/>
  </r>
  <r>
    <n v="3257"/>
    <s v="'Hello From Bertha' &amp; '27 Wagons Full of Cotton'"/>
    <s v="A week long run of Tennessee Williams's 'Hello From Bertha' &amp; '27 Wagons Full of Cotton' to raise awareness of Abuse &amp; Prostitution."/>
    <x v="13"/>
    <x v="2149"/>
    <x v="0"/>
    <s v="GB"/>
    <s v="GBP"/>
    <n v="1487769952"/>
    <n v="1485177952"/>
    <b v="0"/>
    <n v="41"/>
    <b v="1"/>
    <s v="theater/plays"/>
    <n v="5185.3415000000005"/>
    <x v="1"/>
    <x v="6"/>
    <x v="3257"/>
    <x v="1"/>
  </r>
  <r>
    <n v="3258"/>
    <s v="Bluebirds by Joe Brondo"/>
    <s v="A guy named Walt steals a book and plans to sell it to get his life on track... until his wife finds out."/>
    <x v="39"/>
    <x v="2150"/>
    <x v="0"/>
    <s v="US"/>
    <s v="USD"/>
    <n v="1420751861"/>
    <n v="1418159861"/>
    <b v="1"/>
    <n v="75"/>
    <b v="1"/>
    <s v="theater/plays"/>
    <n v="9820"/>
    <x v="1"/>
    <x v="6"/>
    <x v="3258"/>
    <x v="3"/>
  </r>
  <r>
    <n v="3259"/>
    <s v="Laughter is Sacred Space 2.0"/>
    <s v="The Human Faces Tour - Every Story Sacred. This tour is about laughter, grief, and identity in the human striving toward wholeness"/>
    <x v="165"/>
    <x v="2151"/>
    <x v="0"/>
    <s v="US"/>
    <s v="USD"/>
    <n v="1475294340"/>
    <n v="1472753745"/>
    <b v="1"/>
    <n v="97"/>
    <b v="1"/>
    <s v="theater/plays"/>
    <n v="25173.814399999999"/>
    <x v="1"/>
    <x v="6"/>
    <x v="3259"/>
    <x v="2"/>
  </r>
  <r>
    <n v="3260"/>
    <s v="Keep the Art of Marionettes Alive With PUPPETWORKS!"/>
    <s v="We're looking to raise money to continue bringing Brooklyn the vanishing art form of marionette puppetry."/>
    <x v="10"/>
    <x v="2152"/>
    <x v="0"/>
    <s v="US"/>
    <s v="USD"/>
    <n v="1448903318"/>
    <n v="1445875718"/>
    <b v="1"/>
    <n v="73"/>
    <b v="1"/>
    <s v="theater/plays"/>
    <n v="7482.1917999999996"/>
    <x v="1"/>
    <x v="6"/>
    <x v="3260"/>
    <x v="0"/>
  </r>
  <r>
    <n v="3261"/>
    <s v="Scrappy Shakespeare: A Midsummer Night's Dream"/>
    <s v="Six Spartanburg-based professional actors perform A Midsummer Night's Dream outdoors in downtown Spartanburg."/>
    <x v="126"/>
    <x v="2153"/>
    <x v="0"/>
    <s v="US"/>
    <s v="USD"/>
    <n v="1437067476"/>
    <n v="1434475476"/>
    <b v="1"/>
    <n v="49"/>
    <b v="1"/>
    <s v="theater/plays"/>
    <n v="6765.3060999999998"/>
    <x v="1"/>
    <x v="6"/>
    <x v="3261"/>
    <x v="0"/>
  </r>
  <r>
    <n v="3262"/>
    <s v="Prison Boxing: A New Play by Leah Joki"/>
    <s v="A one-woman theatrical exploration of the prison system and its inhabitants."/>
    <x v="401"/>
    <x v="2154"/>
    <x v="0"/>
    <s v="US"/>
    <s v="USD"/>
    <n v="1419220800"/>
    <n v="1416555262"/>
    <b v="1"/>
    <n v="134"/>
    <b v="1"/>
    <s v="theater/plays"/>
    <n v="9381.3433000000005"/>
    <x v="1"/>
    <x v="6"/>
    <x v="3262"/>
    <x v="3"/>
  </r>
  <r>
    <n v="3263"/>
    <s v="Titus Andronicus (with an all-female cast &amp; crew)"/>
    <s v="Shakespeare's bloodiest tragedy, performed and produced exclusively by women."/>
    <x v="30"/>
    <x v="2155"/>
    <x v="0"/>
    <s v="US"/>
    <s v="USD"/>
    <n v="1446238800"/>
    <n v="1444220588"/>
    <b v="1"/>
    <n v="68"/>
    <b v="1"/>
    <s v="theater/plays"/>
    <n v="4123.7646999999997"/>
    <x v="1"/>
    <x v="6"/>
    <x v="3263"/>
    <x v="0"/>
  </r>
  <r>
    <n v="3264"/>
    <s v="Kapow-i GoGo at The PIT"/>
    <s v="The three part comedic saga of Kapow-i GoGo, who saves the world.  Again.  And again."/>
    <x v="30"/>
    <x v="2156"/>
    <x v="0"/>
    <s v="US"/>
    <s v="USD"/>
    <n v="1422482400"/>
    <n v="1421089938"/>
    <b v="1"/>
    <n v="49"/>
    <b v="1"/>
    <s v="theater/plays"/>
    <n v="5255.1019999999999"/>
    <x v="1"/>
    <x v="6"/>
    <x v="3264"/>
    <x v="0"/>
  </r>
  <r>
    <n v="3265"/>
    <s v="&quot;Where was I&quot; - an autobiographical play on Dementia"/>
    <s v="A theatrical play on Alzheimerâ€™s and the challenges of loving a person who keeps disappearing."/>
    <x v="200"/>
    <x v="2157"/>
    <x v="0"/>
    <s v="IE"/>
    <s v="EUR"/>
    <n v="1449162000"/>
    <n v="1446570315"/>
    <b v="1"/>
    <n v="63"/>
    <b v="1"/>
    <s v="theater/plays"/>
    <n v="7028.5713999999998"/>
    <x v="1"/>
    <x v="6"/>
    <x v="3265"/>
    <x v="0"/>
  </r>
  <r>
    <n v="3266"/>
    <s v="Macbeth"/>
    <s v="An original version of Shakespeare's masterpiece that emphasizes family and explores the destruction of blood ties"/>
    <x v="12"/>
    <x v="2158"/>
    <x v="0"/>
    <s v="US"/>
    <s v="USD"/>
    <n v="1434142800"/>
    <n v="1431435122"/>
    <b v="1"/>
    <n v="163"/>
    <b v="1"/>
    <s v="theater/plays"/>
    <n v="4832.5153"/>
    <x v="1"/>
    <x v="6"/>
    <x v="3266"/>
    <x v="0"/>
  </r>
  <r>
    <n v="3267"/>
    <s v="or, The Whale: an original stage adaptation of Moby-Dick"/>
    <s v="Experience the great American novel like never before.... Through the magic of live storytelling in an epic and threadbare sort of way."/>
    <x v="36"/>
    <x v="2159"/>
    <x v="0"/>
    <s v="US"/>
    <s v="USD"/>
    <n v="1437156660"/>
    <n v="1434564660"/>
    <b v="1"/>
    <n v="288"/>
    <b v="1"/>
    <s v="theater/plays"/>
    <n v="5317.7083000000002"/>
    <x v="1"/>
    <x v="6"/>
    <x v="3267"/>
    <x v="0"/>
  </r>
  <r>
    <n v="3268"/>
    <s v="EgoPo's Hairy Ape Tours to the Provincetown Festival"/>
    <s v="EgoPo's The Hairy Ape has been invited to the Provincetown Theater Festival! Help us support our artists on this exciting tour."/>
    <x v="13"/>
    <x v="1904"/>
    <x v="0"/>
    <s v="US"/>
    <s v="USD"/>
    <n v="1472074928"/>
    <n v="1470692528"/>
    <b v="1"/>
    <n v="42"/>
    <b v="1"/>
    <s v="theater/plays"/>
    <n v="6095.2380999999996"/>
    <x v="1"/>
    <x v="6"/>
    <x v="3268"/>
    <x v="2"/>
  </r>
  <r>
    <n v="3269"/>
    <s v="Cicada Studios presents &quot;Miss Sarah&quot;"/>
    <s v="Cicada Studios presents, as their inaugural production, a new-writing world premiere at the Edinburgh Fringe Festival 2015."/>
    <x v="6"/>
    <x v="2160"/>
    <x v="0"/>
    <s v="GB"/>
    <s v="GBP"/>
    <n v="1434452400"/>
    <n v="1431509397"/>
    <b v="1"/>
    <n v="70"/>
    <b v="1"/>
    <s v="theater/plays"/>
    <n v="11600"/>
    <x v="1"/>
    <x v="6"/>
    <x v="3269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x v="40"/>
    <x v="390"/>
    <x v="0"/>
    <s v="GB"/>
    <s v="GBP"/>
    <n v="1436705265"/>
    <n v="1434113265"/>
    <b v="1"/>
    <n v="30"/>
    <b v="1"/>
    <s v="theater/plays"/>
    <n v="6100"/>
    <x v="1"/>
    <x v="6"/>
    <x v="3270"/>
    <x v="0"/>
  </r>
  <r>
    <n v="3271"/>
    <s v="Saxon Court at Southwark Playhouse"/>
    <s v="A razor sharp satire to darken your Christmas."/>
    <x v="15"/>
    <x v="2161"/>
    <x v="0"/>
    <s v="GB"/>
    <s v="GBP"/>
    <n v="1414927775"/>
    <n v="1412332175"/>
    <b v="1"/>
    <n v="51"/>
    <b v="1"/>
    <s v="theater/plays"/>
    <n v="3823.5293999999999"/>
    <x v="1"/>
    <x v="6"/>
    <x v="3271"/>
    <x v="3"/>
  </r>
  <r>
    <n v="3272"/>
    <s v="&quot;Next Stop&quot; - Adjusting to dating in NYC"/>
    <s v="A new original play that follows two Israeli singles navigate the humorous and confusing dating scene of NYC."/>
    <x v="3"/>
    <x v="2162"/>
    <x v="0"/>
    <s v="US"/>
    <s v="USD"/>
    <n v="1446814809"/>
    <n v="1444219209"/>
    <b v="1"/>
    <n v="145"/>
    <b v="1"/>
    <s v="theater/plays"/>
    <n v="10650.344800000001"/>
    <x v="1"/>
    <x v="6"/>
    <x v="3272"/>
    <x v="0"/>
  </r>
  <r>
    <n v="3273"/>
    <s v="Toscana, or What I Remember"/>
    <s v="We're bringing Tuscany to the Cherry Lane Theatre with a new play about memory and how we deal with people we love but we can't stand."/>
    <x v="23"/>
    <x v="2163"/>
    <x v="0"/>
    <s v="US"/>
    <s v="USD"/>
    <n v="1473879600"/>
    <n v="1472498042"/>
    <b v="1"/>
    <n v="21"/>
    <b v="1"/>
    <s v="theater/plays"/>
    <n v="20457.142899999999"/>
    <x v="1"/>
    <x v="6"/>
    <x v="3273"/>
    <x v="2"/>
  </r>
  <r>
    <n v="3274"/>
    <s v="Orpheus Descending by Tennessee Williams"/>
    <s v="Austin Pendleton directs a rare revival of Tennessee Williams' Orpheus Descending. (photos by Michael Halsband and Talfoto)"/>
    <x v="289"/>
    <x v="2164"/>
    <x v="0"/>
    <s v="US"/>
    <s v="USD"/>
    <n v="1458075600"/>
    <n v="1454259272"/>
    <b v="1"/>
    <n v="286"/>
    <b v="1"/>
    <s v="theater/plays"/>
    <n v="5491.2587000000003"/>
    <x v="1"/>
    <x v="6"/>
    <x v="3274"/>
    <x v="2"/>
  </r>
  <r>
    <n v="3275"/>
    <s v="The Hurtling Stillness. A story about angels and clowns"/>
    <s v="The Whitelisted Theatre Company is a non-profit arts organization dedicated to producing the most relevant European plays in NYC."/>
    <x v="40"/>
    <x v="2165"/>
    <x v="0"/>
    <s v="US"/>
    <s v="USD"/>
    <n v="1423456200"/>
    <n v="1421183271"/>
    <b v="1"/>
    <n v="12"/>
    <b v="1"/>
    <s v="theater/plays"/>
    <n v="15041.6667"/>
    <x v="1"/>
    <x v="6"/>
    <x v="3275"/>
    <x v="0"/>
  </r>
  <r>
    <n v="3276"/>
    <s v="We The Astronomers"/>
    <s v="In 2016, KO Theatre presents a world premiere play in Toronto, ON about faith, home, and the secrets we keep from those we love."/>
    <x v="37"/>
    <x v="2166"/>
    <x v="0"/>
    <s v="CA"/>
    <s v="CAD"/>
    <n v="1459483140"/>
    <n v="1456526879"/>
    <b v="1"/>
    <n v="100"/>
    <b v="1"/>
    <s v="theater/plays"/>
    <n v="5258"/>
    <x v="1"/>
    <x v="6"/>
    <x v="3276"/>
    <x v="2"/>
  </r>
  <r>
    <n v="3277"/>
    <s v="Go People does 'Almost, Maine'"/>
    <s v="One of the most popular American plays of the last decade comes to London for its international premiere. Festive and bittersweet."/>
    <x v="10"/>
    <x v="2167"/>
    <x v="0"/>
    <s v="GB"/>
    <s v="GBP"/>
    <n v="1416331406"/>
    <n v="1413735806"/>
    <b v="1"/>
    <n v="100"/>
    <b v="1"/>
    <s v="theater/plays"/>
    <n v="5430"/>
    <x v="1"/>
    <x v="6"/>
    <x v="3277"/>
    <x v="3"/>
  </r>
  <r>
    <n v="3278"/>
    <s v="Unusual Charles Dickens adaptation at Edinburgh Fringe"/>
    <s v="This Victorian gothic tragedy tells the untold story of Estella Havisham. Combining puppetry, music and striking digital projections."/>
    <x v="30"/>
    <x v="1745"/>
    <x v="0"/>
    <s v="GB"/>
    <s v="GBP"/>
    <n v="1433017303"/>
    <n v="1430425303"/>
    <b v="1"/>
    <n v="34"/>
    <b v="1"/>
    <s v="theater/plays"/>
    <n v="7602.9412000000002"/>
    <x v="1"/>
    <x v="6"/>
    <x v="3278"/>
    <x v="0"/>
  </r>
  <r>
    <n v="3279"/>
    <s v="Good People at The Hudson Guild Theatre"/>
    <s v="LOOKING FOR GOOD PEOPLE to help fund our production of &quot;Good People&quot; with Kia Hellman &amp; Shayne Anderson, directed by Christine Dunford."/>
    <x v="238"/>
    <x v="2168"/>
    <x v="0"/>
    <s v="US"/>
    <s v="USD"/>
    <n v="1459474059"/>
    <n v="1456885659"/>
    <b v="0"/>
    <n v="63"/>
    <b v="1"/>
    <s v="theater/plays"/>
    <n v="10520.634899999999"/>
    <x v="1"/>
    <x v="6"/>
    <x v="3279"/>
    <x v="2"/>
  </r>
  <r>
    <n v="3280"/>
    <s v="Greensboro: A Requiem presented by ATC's Youth Ensemble"/>
    <s v="Support CPS students' travel to North Carolina to interview community members and produce the documentary play, Greensboro: A Requiem."/>
    <x v="13"/>
    <x v="2169"/>
    <x v="0"/>
    <s v="US"/>
    <s v="USD"/>
    <n v="1433134800"/>
    <n v="1430158198"/>
    <b v="0"/>
    <n v="30"/>
    <b v="1"/>
    <s v="theater/plays"/>
    <n v="6866.6666999999998"/>
    <x v="1"/>
    <x v="6"/>
    <x v="3280"/>
    <x v="0"/>
  </r>
  <r>
    <n v="3281"/>
    <s v="KICK It's Not How High. It's How Strong! Written &amp; Performed"/>
    <s v="&quot;This is how theater should connect to people&quot;  Margo Jefferson, Pulitzer Prize winning critic"/>
    <x v="10"/>
    <x v="599"/>
    <x v="0"/>
    <s v="US"/>
    <s v="USD"/>
    <n v="1441153705"/>
    <n v="1438561705"/>
    <b v="0"/>
    <n v="47"/>
    <b v="1"/>
    <s v="theater/plays"/>
    <n v="12936.1702"/>
    <x v="1"/>
    <x v="6"/>
    <x v="3281"/>
    <x v="0"/>
  </r>
  <r>
    <n v="3282"/>
    <s v="Not This Year ... I Have a Headache: a comedy about marriage"/>
    <s v="Two long-time pals, comedy veterans, have written a hilarious new play. Neil Simon-ish w modern social mores. Let's help them stage it."/>
    <x v="310"/>
    <x v="2170"/>
    <x v="0"/>
    <s v="US"/>
    <s v="USD"/>
    <n v="1461904788"/>
    <n v="1458103188"/>
    <b v="0"/>
    <n v="237"/>
    <b v="1"/>
    <s v="theater/plays"/>
    <n v="13426.371300000001"/>
    <x v="1"/>
    <x v="6"/>
    <x v="3282"/>
    <x v="2"/>
  </r>
  <r>
    <n v="3283"/>
    <s v="'Gretel and Hansel' - A Children's Theatre Production"/>
    <s v="'Gretel and Hansel' by Sam Leeves - an inclusive, multi-sensory theatre production for children aged seven to eleven and their families"/>
    <x v="134"/>
    <x v="2171"/>
    <x v="0"/>
    <s v="GB"/>
    <s v="GBP"/>
    <n v="1455138000"/>
    <n v="1452448298"/>
    <b v="0"/>
    <n v="47"/>
    <b v="1"/>
    <s v="theater/plays"/>
    <n v="1782.9786999999999"/>
    <x v="1"/>
    <x v="6"/>
    <x v="3283"/>
    <x v="2"/>
  </r>
  <r>
    <n v="3284"/>
    <s v="Help fund Black Enough!"/>
    <s v="Black Enough is an LSU student-staged performance exploring the effects of white supremacy on the black community."/>
    <x v="9"/>
    <x v="2172"/>
    <x v="0"/>
    <s v="US"/>
    <s v="USD"/>
    <n v="1454047140"/>
    <n v="1452546853"/>
    <b v="0"/>
    <n v="15"/>
    <b v="1"/>
    <s v="theater/plays"/>
    <n v="20320"/>
    <x v="1"/>
    <x v="6"/>
    <x v="3284"/>
    <x v="2"/>
  </r>
  <r>
    <n v="3285"/>
    <s v="By Morning"/>
    <s v="A new play by Matthew Gasda"/>
    <x v="402"/>
    <x v="2173"/>
    <x v="0"/>
    <s v="US"/>
    <s v="USD"/>
    <n v="1488258000"/>
    <n v="1485556626"/>
    <b v="0"/>
    <n v="81"/>
    <b v="1"/>
    <s v="theater/plays"/>
    <n v="6918.5185000000001"/>
    <x v="1"/>
    <x v="6"/>
    <x v="3285"/>
    <x v="1"/>
  </r>
  <r>
    <n v="3286"/>
    <s v="THE FALL - A New Play at FringeNYC!"/>
    <s v="An ensemble-driven play inspired by real-life accounts about six young women who lost their fathers on 9/11. August 2016 at FringeNYC!"/>
    <x v="36"/>
    <x v="2174"/>
    <x v="0"/>
    <s v="US"/>
    <s v="USD"/>
    <n v="1471291782"/>
    <n v="1468699782"/>
    <b v="0"/>
    <n v="122"/>
    <b v="1"/>
    <s v="theater/plays"/>
    <n v="12512.295099999999"/>
    <x v="1"/>
    <x v="6"/>
    <x v="3286"/>
    <x v="2"/>
  </r>
  <r>
    <n v="3287"/>
    <s v="Three Things: Stories About Life"/>
    <s v="An inspirational one-man play about crisis, community, and the search for wholeness."/>
    <x v="30"/>
    <x v="911"/>
    <x v="0"/>
    <s v="CA"/>
    <s v="CAD"/>
    <n v="1448733628"/>
    <n v="1446573628"/>
    <b v="0"/>
    <n v="34"/>
    <b v="1"/>
    <s v="theater/plays"/>
    <n v="7352.9412000000002"/>
    <x v="1"/>
    <x v="6"/>
    <x v="3287"/>
    <x v="0"/>
  </r>
  <r>
    <n v="3288"/>
    <s v="Cancer patient Anne Bartram's bucket list wish..."/>
    <s v="Cancer patient Anne Bartram's bucket list wish, is to have her new play performed at a London venue and reviewed by a national paper."/>
    <x v="3"/>
    <x v="2175"/>
    <x v="0"/>
    <s v="GB"/>
    <s v="GBP"/>
    <n v="1466463600"/>
    <n v="1463337315"/>
    <b v="0"/>
    <n v="207"/>
    <b v="1"/>
    <s v="theater/plays"/>
    <n v="4843.7150000000001"/>
    <x v="1"/>
    <x v="6"/>
    <x v="3288"/>
    <x v="2"/>
  </r>
  <r>
    <n v="3289"/>
    <s v="Help take 'Conversations With Rats' to Edinburgh Fringe 2017"/>
    <s v="Ampersand Theatre's debut appearance at Edinburgh is in 2017 as Conversations With Rats opens at theSpace on the Mile, please help!"/>
    <x v="2"/>
    <x v="2176"/>
    <x v="0"/>
    <s v="GB"/>
    <s v="GBP"/>
    <n v="1487580602"/>
    <n v="1485161402"/>
    <b v="0"/>
    <n v="25"/>
    <b v="1"/>
    <s v="theater/plays"/>
    <n v="2660.84"/>
    <x v="1"/>
    <x v="6"/>
    <x v="3289"/>
    <x v="1"/>
  </r>
  <r>
    <n v="3290"/>
    <s v="Get JunkBox Theatre To Edinburgh Fringe!"/>
    <s v="Pregnancy. Viagra. Murder. Nutella. What more could you want?_x000a__x000a_Help get JunkBox Theatre to Edinburgh Fringe 2017!"/>
    <x v="13"/>
    <x v="2177"/>
    <x v="0"/>
    <s v="GB"/>
    <s v="GBP"/>
    <n v="1489234891"/>
    <n v="1486642891"/>
    <b v="0"/>
    <n v="72"/>
    <b v="1"/>
    <s v="theater/plays"/>
    <n v="3366.6667000000002"/>
    <x v="1"/>
    <x v="6"/>
    <x v="3290"/>
    <x v="1"/>
  </r>
  <r>
    <n v="3291"/>
    <s v="THE DRESSER     TETCNY    The Ensemble Theatre Company of NY"/>
    <s v="We are raising funds for our second production. This will be the first NYC Equity production of THE DRESSER since 1982. www.TETCNY.org"/>
    <x v="2"/>
    <x v="365"/>
    <x v="0"/>
    <s v="US"/>
    <s v="USD"/>
    <n v="1442462340"/>
    <n v="1439743900"/>
    <b v="0"/>
    <n v="14"/>
    <b v="1"/>
    <s v="theater/plays"/>
    <n v="4071.4286000000002"/>
    <x v="1"/>
    <x v="6"/>
    <x v="3291"/>
    <x v="0"/>
  </r>
  <r>
    <n v="3292"/>
    <s v="Dick Whittington - our 2016 community pantomime!"/>
    <s v="Iver Heath Drama Club is a not-for-profit community group and this year we are performing DICK WHITTINGTON."/>
    <x v="403"/>
    <x v="683"/>
    <x v="0"/>
    <s v="GB"/>
    <s v="GBP"/>
    <n v="1449257348"/>
    <n v="1444069748"/>
    <b v="0"/>
    <n v="15"/>
    <b v="1"/>
    <s v="theater/plays"/>
    <n v="1926.6667"/>
    <x v="1"/>
    <x v="6"/>
    <x v="3292"/>
    <x v="0"/>
  </r>
  <r>
    <n v="3293"/>
    <s v="Threefold Social Organism Theatre Project"/>
    <s v="In 1917 Rudolf Steiner's Threefold Social Organism was an attempt to save a devastated Europe. 100 years later do we have a new chance?"/>
    <x v="37"/>
    <x v="2178"/>
    <x v="0"/>
    <s v="NZ"/>
    <s v="NZD"/>
    <n v="1488622352"/>
    <n v="1486030352"/>
    <b v="0"/>
    <n v="91"/>
    <b v="1"/>
    <s v="theater/plays"/>
    <n v="8428.5714000000007"/>
    <x v="1"/>
    <x v="6"/>
    <x v="3293"/>
    <x v="1"/>
  </r>
  <r>
    <n v="3294"/>
    <s v="old man's Gift"/>
    <s v="A young theatre company promoting new talent and looking for help in funding our very first set for our black comedy &quot;old man's Gift&quot;"/>
    <x v="20"/>
    <x v="2179"/>
    <x v="0"/>
    <s v="GB"/>
    <s v="GBP"/>
    <n v="1434459554"/>
    <n v="1431867554"/>
    <b v="0"/>
    <n v="24"/>
    <b v="1"/>
    <s v="theater/plays"/>
    <n v="2958.3332999999998"/>
    <x v="1"/>
    <x v="6"/>
    <x v="3294"/>
    <x v="0"/>
  </r>
  <r>
    <n v="3295"/>
    <s v="The Divine Comedy Show"/>
    <s v="A comedic drama about The Devil and his quest to take a bride and to Hell with the consequences, no matter what they may be."/>
    <x v="176"/>
    <x v="2180"/>
    <x v="0"/>
    <s v="GB"/>
    <s v="GBP"/>
    <n v="1474886229"/>
    <n v="1472294229"/>
    <b v="0"/>
    <n v="27"/>
    <b v="1"/>
    <s v="theater/plays"/>
    <n v="2666.7037"/>
    <x v="1"/>
    <x v="6"/>
    <x v="3295"/>
    <x v="2"/>
  </r>
  <r>
    <n v="3296"/>
    <s v="Alix in Wundergarten"/>
    <s v="A dark theatrical comedy about four actors recording a warped radio version of Lewis Carroll's 'Alice's Adventures in Wonderland'."/>
    <x v="15"/>
    <x v="2181"/>
    <x v="0"/>
    <s v="GB"/>
    <s v="GBP"/>
    <n v="1448229600"/>
    <n v="1446401372"/>
    <b v="0"/>
    <n v="47"/>
    <b v="1"/>
    <s v="theater/plays"/>
    <n v="4597.8723"/>
    <x v="1"/>
    <x v="6"/>
    <x v="3296"/>
    <x v="0"/>
  </r>
  <r>
    <n v="3297"/>
    <s v="MY EYES WENT DARK"/>
    <s v="A father loses his family in a freak plane crash and goes on to murder the air traffic controller he holds responsible."/>
    <x v="62"/>
    <x v="2182"/>
    <x v="0"/>
    <s v="GB"/>
    <s v="GBP"/>
    <n v="1438037940"/>
    <n v="1436380256"/>
    <b v="0"/>
    <n v="44"/>
    <b v="1"/>
    <s v="theater/plays"/>
    <n v="12509.090899999999"/>
    <x v="1"/>
    <x v="6"/>
    <x v="3297"/>
    <x v="0"/>
  </r>
  <r>
    <n v="3298"/>
    <s v="Get. That. Snitch. - The World's Most Dangerous Play"/>
    <s v="A stylishly sinister story about blood, guns, and raw ambition. You can help Great Minds bring the world's most dangerous play to life!"/>
    <x v="3"/>
    <x v="2183"/>
    <x v="0"/>
    <s v="US"/>
    <s v="USD"/>
    <n v="1442102400"/>
    <n v="1440370768"/>
    <b v="0"/>
    <n v="72"/>
    <b v="1"/>
    <s v="theater/plays"/>
    <n v="14129.1667"/>
    <x v="1"/>
    <x v="6"/>
    <x v="3298"/>
    <x v="0"/>
  </r>
  <r>
    <n v="3299"/>
    <s v="The Maid, in the Common Room, with the FiancÃ©: A Comedy"/>
    <s v="A quick-witted original comedy that follows a group of eccentric friends as they attend an engagement party gone terribly wrong!"/>
    <x v="9"/>
    <x v="2184"/>
    <x v="0"/>
    <s v="US"/>
    <s v="USD"/>
    <n v="1444860063"/>
    <n v="1442268063"/>
    <b v="0"/>
    <n v="63"/>
    <b v="1"/>
    <s v="theater/plays"/>
    <n v="5533.3333000000002"/>
    <x v="1"/>
    <x v="6"/>
    <x v="3299"/>
    <x v="0"/>
  </r>
  <r>
    <n v="3300"/>
    <s v="MAX &amp; ELSA: NO MUSIC. NO CHILDREN."/>
    <s v="A subversive parody about the two people for whom the hills were NOT alive with THE SOUND OF MUSIC."/>
    <x v="9"/>
    <x v="1734"/>
    <x v="0"/>
    <s v="US"/>
    <s v="USD"/>
    <n v="1430329862"/>
    <n v="1428515462"/>
    <b v="0"/>
    <n v="88"/>
    <b v="1"/>
    <s v="theater/plays"/>
    <n v="4642.0455000000002"/>
    <x v="1"/>
    <x v="6"/>
    <x v="3300"/>
    <x v="0"/>
  </r>
  <r>
    <n v="3301"/>
    <s v="right left with heels: US Premiere at City Garage"/>
    <s v="The US premiere of the controversial new Polish play the authorities don't want you to see, staged by an award-winning director."/>
    <x v="9"/>
    <x v="2185"/>
    <x v="0"/>
    <s v="US"/>
    <s v="USD"/>
    <n v="1470034740"/>
    <n v="1466185176"/>
    <b v="0"/>
    <n v="70"/>
    <b v="1"/>
    <s v="theater/plays"/>
    <n v="5720"/>
    <x v="1"/>
    <x v="6"/>
    <x v="3301"/>
    <x v="2"/>
  </r>
  <r>
    <n v="3302"/>
    <s v="El muro de BorÃ­s KiÃ©n"/>
    <s v="FilosofÃ­a de los anÃ³nimos"/>
    <x v="33"/>
    <x v="2186"/>
    <x v="0"/>
    <s v="ES"/>
    <s v="EUR"/>
    <n v="1481099176"/>
    <n v="1478507176"/>
    <b v="0"/>
    <n v="50"/>
    <b v="1"/>
    <s v="theater/plays"/>
    <n v="17370"/>
    <x v="1"/>
    <x v="6"/>
    <x v="3302"/>
    <x v="2"/>
  </r>
  <r>
    <n v="3303"/>
    <s v="VisiÃ³n Latino Theatre Company"/>
    <s v="VisiÃ³n Latino Theatre Company was founded by three young latino professionals sharing the stories of everyday latinos."/>
    <x v="40"/>
    <x v="2187"/>
    <x v="0"/>
    <s v="US"/>
    <s v="USD"/>
    <n v="1427553484"/>
    <n v="1424533084"/>
    <b v="0"/>
    <n v="35"/>
    <b v="1"/>
    <s v="theater/plays"/>
    <n v="5960"/>
    <x v="1"/>
    <x v="6"/>
    <x v="3303"/>
    <x v="0"/>
  </r>
  <r>
    <n v="3304"/>
    <s v="I Can Ski Forever 3"/>
    <s v="A musical comedy production celebrating the unique, lovable, insufferable ski culture of the modern day mountain town."/>
    <x v="36"/>
    <x v="2188"/>
    <x v="0"/>
    <s v="US"/>
    <s v="USD"/>
    <n v="1482418752"/>
    <n v="1479826752"/>
    <b v="0"/>
    <n v="175"/>
    <b v="1"/>
    <s v="theater/plays"/>
    <n v="8958.5714000000007"/>
    <x v="1"/>
    <x v="6"/>
    <x v="3304"/>
    <x v="2"/>
  </r>
  <r>
    <n v="3305"/>
    <s v="The Judgment of Paris"/>
    <s v="The Judgement of Paris is an exciting, inspirational poem set to run Oct. 2, 3 &amp; 4 at Plays &amp; Players, but we need funding and fans."/>
    <x v="23"/>
    <x v="2189"/>
    <x v="0"/>
    <s v="US"/>
    <s v="USD"/>
    <n v="1438374748"/>
    <n v="1435782748"/>
    <b v="0"/>
    <n v="20"/>
    <b v="1"/>
    <s v="theater/plays"/>
    <n v="20405"/>
    <x v="1"/>
    <x v="6"/>
    <x v="3305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x v="15"/>
    <x v="1310"/>
    <x v="0"/>
    <s v="US"/>
    <s v="USD"/>
    <n v="1465527600"/>
    <n v="1462252542"/>
    <b v="0"/>
    <n v="54"/>
    <b v="1"/>
    <s v="theater/plays"/>
    <n v="4870.3703999999998"/>
    <x v="1"/>
    <x v="6"/>
    <x v="3306"/>
    <x v="2"/>
  </r>
  <r>
    <n v="3307"/>
    <s v="The Respectful Prostitute"/>
    <s v="A group of Stanford students are going to present Jean-Paul Sartre's play, The Respectful Prostitute, at the end of Spring quarter."/>
    <x v="28"/>
    <x v="2190"/>
    <x v="0"/>
    <s v="US"/>
    <s v="USD"/>
    <n v="1463275339"/>
    <n v="1460683339"/>
    <b v="0"/>
    <n v="20"/>
    <b v="1"/>
    <s v="theater/plays"/>
    <n v="5334"/>
    <x v="1"/>
    <x v="6"/>
    <x v="3307"/>
    <x v="2"/>
  </r>
  <r>
    <n v="3308"/>
    <s v="A Hand of Talons"/>
    <s v="Descend into the dark world of steampunk noir in this thrilling new play, written by Maggie Lee and directed by Amy Poisson!"/>
    <x v="8"/>
    <x v="611"/>
    <x v="0"/>
    <s v="US"/>
    <s v="USD"/>
    <n v="1460581365"/>
    <n v="1458766965"/>
    <b v="0"/>
    <n v="57"/>
    <b v="1"/>
    <s v="theater/plays"/>
    <n v="7508.7718999999997"/>
    <x v="1"/>
    <x v="6"/>
    <x v="3308"/>
    <x v="2"/>
  </r>
  <r>
    <n v="3309"/>
    <s v="Collision Course"/>
    <s v="Two unlikely friends, a garage, tinned beans &amp; the end of the world."/>
    <x v="18"/>
    <x v="2191"/>
    <x v="0"/>
    <s v="GB"/>
    <s v="GBP"/>
    <n v="1476632178"/>
    <n v="1473953778"/>
    <b v="0"/>
    <n v="31"/>
    <b v="1"/>
    <s v="theater/plays"/>
    <n v="1800"/>
    <x v="1"/>
    <x v="6"/>
    <x v="3309"/>
    <x v="2"/>
  </r>
  <r>
    <n v="3310"/>
    <s v="The Island Boys: A New Play"/>
    <s v="A new play about coming coming home, recovery, and trying to find God in the process."/>
    <x v="115"/>
    <x v="2192"/>
    <x v="0"/>
    <s v="US"/>
    <s v="USD"/>
    <n v="1444169825"/>
    <n v="1441577825"/>
    <b v="0"/>
    <n v="31"/>
    <b v="1"/>
    <s v="theater/plays"/>
    <n v="20983.870999999999"/>
    <x v="1"/>
    <x v="6"/>
    <x v="3310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x v="30"/>
    <x v="406"/>
    <x v="0"/>
    <s v="US"/>
    <s v="USD"/>
    <n v="1445065210"/>
    <n v="1442473210"/>
    <b v="0"/>
    <n v="45"/>
    <b v="1"/>
    <s v="theater/plays"/>
    <n v="6102.2222000000002"/>
    <x v="1"/>
    <x v="6"/>
    <x v="3311"/>
    <x v="0"/>
  </r>
  <r>
    <n v="3312"/>
    <s v="Richard III"/>
    <s v="Bare Theatre presents one of Shakespeare's most notorious characters in the final chapter of the War of the Roses saga."/>
    <x v="30"/>
    <x v="1676"/>
    <x v="0"/>
    <s v="US"/>
    <s v="USD"/>
    <n v="1478901600"/>
    <n v="1477077946"/>
    <b v="0"/>
    <n v="41"/>
    <b v="1"/>
    <s v="theater/plays"/>
    <n v="6100"/>
    <x v="1"/>
    <x v="6"/>
    <x v="3312"/>
    <x v="2"/>
  </r>
  <r>
    <n v="3313"/>
    <s v="Melbin the Accidental"/>
    <s v="A modern reworking of Shakespeare's histories and tragedies in iambic pentameter to talk of death, love, and race."/>
    <x v="13"/>
    <x v="2193"/>
    <x v="0"/>
    <s v="US"/>
    <s v="USD"/>
    <n v="1453856400"/>
    <n v="1452664317"/>
    <b v="0"/>
    <n v="29"/>
    <b v="1"/>
    <s v="theater/plays"/>
    <n v="8003.4483"/>
    <x v="1"/>
    <x v="6"/>
    <x v="3313"/>
    <x v="2"/>
  </r>
  <r>
    <n v="3314"/>
    <s v="The White Bike"/>
    <s v="I want to add a new perspective to the cycling safety debate by taking my play THE WHITE BIKE to the Edinburgh Festival of Cycling"/>
    <x v="134"/>
    <x v="472"/>
    <x v="0"/>
    <s v="GB"/>
    <s v="GBP"/>
    <n v="1431115500"/>
    <n v="1428733511"/>
    <b v="0"/>
    <n v="58"/>
    <b v="1"/>
    <s v="theater/plays"/>
    <n v="2906.8966"/>
    <x v="1"/>
    <x v="6"/>
    <x v="3314"/>
    <x v="0"/>
  </r>
  <r>
    <n v="3315"/>
    <s v="Red and The Wolf: A Prospero Theatre Production"/>
    <s v="Help Prospero take its Dark Retelling of the &quot;Red&quot; story to Edinburgh! The Forest breathes and waits...will you join us?"/>
    <x v="23"/>
    <x v="2194"/>
    <x v="0"/>
    <s v="GB"/>
    <s v="GBP"/>
    <n v="1462519041"/>
    <n v="1459927041"/>
    <b v="0"/>
    <n v="89"/>
    <b v="1"/>
    <s v="theater/plays"/>
    <n v="4943.8202000000001"/>
    <x v="1"/>
    <x v="6"/>
    <x v="3315"/>
    <x v="2"/>
  </r>
  <r>
    <n v="3316"/>
    <s v="LOVENESS, the play @FringeNYC 2014"/>
    <s v="Gorgeousness that which sits in the root of Loveness._x000a_Other than this there is no endearment for or otherwise_x000a_to describe."/>
    <x v="404"/>
    <x v="2195"/>
    <x v="0"/>
    <s v="US"/>
    <s v="USD"/>
    <n v="1407506040"/>
    <n v="1404680075"/>
    <b v="0"/>
    <n v="125"/>
    <b v="1"/>
    <s v="theater/plays"/>
    <n v="9397.7440000000006"/>
    <x v="1"/>
    <x v="6"/>
    <x v="3316"/>
    <x v="3"/>
  </r>
  <r>
    <n v="3317"/>
    <s v="Seven Minutes in Eternity"/>
    <s v="Andy Boyd's epic new satire about heroes and villains, humankind's search for glory, and fascism in America"/>
    <x v="405"/>
    <x v="2196"/>
    <x v="0"/>
    <s v="US"/>
    <s v="USD"/>
    <n v="1465347424"/>
    <n v="1462755424"/>
    <b v="0"/>
    <n v="18"/>
    <b v="1"/>
    <s v="theater/plays"/>
    <n v="6194.4444000000003"/>
    <x v="1"/>
    <x v="6"/>
    <x v="3317"/>
    <x v="2"/>
  </r>
  <r>
    <n v="3318"/>
    <s v="ROOMIES - Atlantic Canada Tour 2016-17"/>
    <s v="Help us strengthen and inspire disability arts in Atlantic Canada"/>
    <x v="13"/>
    <x v="2197"/>
    <x v="0"/>
    <s v="CA"/>
    <s v="CAD"/>
    <n v="1460341800"/>
    <n v="1456902893"/>
    <b v="0"/>
    <n v="32"/>
    <b v="1"/>
    <s v="theater/plays"/>
    <n v="7850"/>
    <x v="1"/>
    <x v="6"/>
    <x v="3318"/>
    <x v="2"/>
  </r>
  <r>
    <n v="3319"/>
    <s v="Down the Rabbit Hole"/>
    <s v="Down the Rabbit Hole is an exciting new play by Not Just Theatre Productions. To be performed at Matthew's Yard Theatre in Feb 2015"/>
    <x v="2"/>
    <x v="2065"/>
    <x v="0"/>
    <s v="GB"/>
    <s v="GBP"/>
    <n v="1422712986"/>
    <n v="1418824986"/>
    <b v="0"/>
    <n v="16"/>
    <b v="1"/>
    <s v="theater/plays"/>
    <n v="3375"/>
    <x v="1"/>
    <x v="6"/>
    <x v="3319"/>
    <x v="3"/>
  </r>
  <r>
    <n v="3320"/>
    <s v="Mama Threw Me So High &amp; He Who Speaks"/>
    <s v="Imaginary Theater Company presents two modern day tall tales about family, resilience and redemption."/>
    <x v="30"/>
    <x v="2198"/>
    <x v="0"/>
    <s v="US"/>
    <s v="USD"/>
    <n v="1466557557"/>
    <n v="1463965557"/>
    <b v="0"/>
    <n v="38"/>
    <b v="1"/>
    <s v="theater/plays"/>
    <n v="6644.7367999999997"/>
    <x v="1"/>
    <x v="6"/>
    <x v="3320"/>
    <x v="2"/>
  </r>
  <r>
    <n v="3321"/>
    <s v="1001 Nights: Help bring this fascinating new play to the US"/>
    <s v="Help WSC Avant Bard bring to life the US premiere of a theatrical retelling of 1001 Nights, adapted by Hanan al Shaykh &amp; Tim Supple!"/>
    <x v="2"/>
    <x v="2199"/>
    <x v="0"/>
    <s v="US"/>
    <s v="USD"/>
    <n v="1413431940"/>
    <n v="1412216665"/>
    <b v="0"/>
    <n v="15"/>
    <b v="1"/>
    <s v="theater/plays"/>
    <n v="3580"/>
    <x v="1"/>
    <x v="6"/>
    <x v="3321"/>
    <x v="3"/>
  </r>
  <r>
    <n v="3322"/>
    <s v="Familiar Strangers â€” A Staged Reading"/>
    <s v="Familiar Strangers follows the journey of a community of people living homeless on the streets in and around Tompkins Square Park."/>
    <x v="126"/>
    <x v="959"/>
    <x v="0"/>
    <s v="US"/>
    <s v="USD"/>
    <n v="1466567700"/>
    <n v="1464653696"/>
    <b v="0"/>
    <n v="23"/>
    <b v="1"/>
    <s v="theater/plays"/>
    <n v="14565.2174"/>
    <x v="1"/>
    <x v="6"/>
    <x v="3322"/>
    <x v="2"/>
  </r>
  <r>
    <n v="3323"/>
    <s v="Migrants' Theatre"/>
    <s v="Young adult theatre makers from London are raising money to cover costs for touring with their current production MigrantsÂ´ Rhapsody."/>
    <x v="28"/>
    <x v="2200"/>
    <x v="0"/>
    <s v="GB"/>
    <s v="GBP"/>
    <n v="1474793208"/>
    <n v="1472201208"/>
    <b v="0"/>
    <n v="49"/>
    <b v="1"/>
    <s v="theater/plays"/>
    <n v="2569.3878"/>
    <x v="1"/>
    <x v="6"/>
    <x v="3323"/>
    <x v="2"/>
  </r>
  <r>
    <n v="3324"/>
    <s v="At Swim, Two Boys"/>
    <s v="The play tells the story of Jim and Doyler and their friendship on the brink of Irish independence."/>
    <x v="15"/>
    <x v="2201"/>
    <x v="0"/>
    <s v="IE"/>
    <s v="EUR"/>
    <n v="1465135190"/>
    <n v="1463925590"/>
    <b v="0"/>
    <n v="10"/>
    <b v="1"/>
    <s v="theater/plays"/>
    <n v="15250"/>
    <x v="1"/>
    <x v="6"/>
    <x v="3324"/>
    <x v="2"/>
  </r>
  <r>
    <n v="3325"/>
    <s v="Infectious, love at the end of the 21st century!"/>
    <s v="Innovative Theatre Company Needs You To Reach Funding Requirements. We Are So Close We Can Smell It! Thank You In Advance."/>
    <x v="44"/>
    <x v="2202"/>
    <x v="0"/>
    <s v="GB"/>
    <s v="GBP"/>
    <n v="1428256277"/>
    <n v="1425235877"/>
    <b v="0"/>
    <n v="15"/>
    <b v="1"/>
    <s v="theater/plays"/>
    <n v="3000"/>
    <x v="1"/>
    <x v="6"/>
    <x v="3325"/>
    <x v="0"/>
  </r>
  <r>
    <n v="3326"/>
    <s v="Me? A Caregiver?"/>
    <s v="An edgy, hilarious, compassionate and honest show to help caregivers find courage, trust their instincts and above all, to laugh."/>
    <x v="6"/>
    <x v="2203"/>
    <x v="0"/>
    <s v="US"/>
    <s v="USD"/>
    <n v="1425830905"/>
    <n v="1423242505"/>
    <b v="0"/>
    <n v="57"/>
    <b v="1"/>
    <s v="theater/plays"/>
    <n v="14228.0702"/>
    <x v="1"/>
    <x v="6"/>
    <x v="3326"/>
    <x v="0"/>
  </r>
  <r>
    <n v="3327"/>
    <s v="Itch + Scratch at Hackney Showroom"/>
    <s v="After 3 successful nights last year, Itch+Scratch are back. New writing, live music and party fun. Best New Theatre, Great Night Out."/>
    <x v="134"/>
    <x v="1629"/>
    <x v="0"/>
    <s v="GB"/>
    <s v="GBP"/>
    <n v="1462697966"/>
    <n v="1460105966"/>
    <b v="0"/>
    <n v="33"/>
    <b v="1"/>
    <s v="theater/plays"/>
    <n v="2454.5455000000002"/>
    <x v="1"/>
    <x v="6"/>
    <x v="3327"/>
    <x v="2"/>
  </r>
  <r>
    <n v="3328"/>
    <s v="3 Days In Savannah Part II"/>
    <s v="&quot;3 Days In Savannah&quot; explores the issues of love, racism, and regret while reminding us that, &quot;life is a game and love is the prize.&quot;"/>
    <x v="40"/>
    <x v="2204"/>
    <x v="0"/>
    <s v="US"/>
    <s v="USD"/>
    <n v="1404522000"/>
    <n v="1404308883"/>
    <b v="0"/>
    <n v="9"/>
    <b v="1"/>
    <s v="theater/plays"/>
    <n v="29277.7778"/>
    <x v="1"/>
    <x v="6"/>
    <x v="3328"/>
    <x v="3"/>
  </r>
  <r>
    <n v="3329"/>
    <s v="Jestia and Raedon"/>
    <s v="Jestia and Raedon is a brand new romantic comedy play going to the Edinburgh Fringe Festival this summer."/>
    <x v="28"/>
    <x v="2205"/>
    <x v="0"/>
    <s v="GB"/>
    <s v="GBP"/>
    <n v="1406502000"/>
    <n v="1405583108"/>
    <b v="0"/>
    <n v="26"/>
    <b v="1"/>
    <s v="theater/plays"/>
    <n v="4492.3077000000003"/>
    <x v="1"/>
    <x v="6"/>
    <x v="3329"/>
    <x v="3"/>
  </r>
  <r>
    <n v="3330"/>
    <s v="Tissue by Louise Page. A play about Breast Cancer."/>
    <s v="&quot;Tissue&quot; is a play about Breast Cancer. Produced by MonkeyBond theatre co.ltd to raise awareness for Breast cancer."/>
    <x v="15"/>
    <x v="2206"/>
    <x v="0"/>
    <s v="GB"/>
    <s v="GBP"/>
    <n v="1427919468"/>
    <n v="1425331068"/>
    <b v="0"/>
    <n v="69"/>
    <b v="1"/>
    <s v="theater/plays"/>
    <n v="2310.1448999999998"/>
    <x v="1"/>
    <x v="6"/>
    <x v="3330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x v="10"/>
    <x v="538"/>
    <x v="0"/>
    <s v="US"/>
    <s v="USD"/>
    <n v="1444149886"/>
    <n v="1441125886"/>
    <b v="0"/>
    <n v="65"/>
    <b v="1"/>
    <s v="theater/plays"/>
    <n v="8040"/>
    <x v="1"/>
    <x v="6"/>
    <x v="3331"/>
    <x v="0"/>
  </r>
  <r>
    <n v="3332"/>
    <s v="Cortez"/>
    <s v="Two marine biologists are at odds during an important expedition. When a stranded shark refuses to die, things get weird."/>
    <x v="12"/>
    <x v="44"/>
    <x v="0"/>
    <s v="US"/>
    <s v="USD"/>
    <n v="1405802330"/>
    <n v="1403210330"/>
    <b v="0"/>
    <n v="83"/>
    <b v="1"/>
    <s v="theater/plays"/>
    <n v="7228.9156999999996"/>
    <x v="1"/>
    <x v="6"/>
    <x v="3332"/>
    <x v="3"/>
  </r>
  <r>
    <n v="3333"/>
    <s v="From Providence to Cuba: A Historic Theater Adventure"/>
    <s v="Providence's Latino theater, ECAS Theater, is headed to Cuba in July to premiere an original Cuban play there. Help us make history!"/>
    <x v="8"/>
    <x v="2207"/>
    <x v="0"/>
    <s v="US"/>
    <s v="USD"/>
    <n v="1434384880"/>
    <n v="1432484080"/>
    <b v="0"/>
    <n v="111"/>
    <b v="1"/>
    <s v="theater/plays"/>
    <n v="3297.2973000000002"/>
    <x v="1"/>
    <x v="6"/>
    <x v="3333"/>
    <x v="0"/>
  </r>
  <r>
    <n v="3334"/>
    <s v="The Saltbox Theatre Collective Seed Money Project"/>
    <s v="The Saltbox Theatre Collective is a brand new not-for-profit theatre company in Illinois."/>
    <x v="406"/>
    <x v="2208"/>
    <x v="0"/>
    <s v="US"/>
    <s v="USD"/>
    <n v="1438259422"/>
    <n v="1435667422"/>
    <b v="0"/>
    <n v="46"/>
    <b v="1"/>
    <s v="theater/plays"/>
    <n v="11665.2174"/>
    <x v="1"/>
    <x v="6"/>
    <x v="3334"/>
    <x v="0"/>
  </r>
  <r>
    <n v="3335"/>
    <s v="Unhinged Creations Presents 'Phantom Pain' - Ed Fringe 2014"/>
    <s v="Phantom Pain - a new play promoting mental health awareness written and performed by fledgling theatre company Unhinged Creations."/>
    <x v="10"/>
    <x v="2209"/>
    <x v="0"/>
    <s v="GB"/>
    <s v="GBP"/>
    <n v="1407106800"/>
    <n v="1404749446"/>
    <b v="0"/>
    <n v="63"/>
    <b v="1"/>
    <s v="theater/plays"/>
    <n v="7961.9048000000003"/>
    <x v="1"/>
    <x v="6"/>
    <x v="3335"/>
    <x v="3"/>
  </r>
  <r>
    <n v="3336"/>
    <s v="WILDE TALES"/>
    <s v="A theatrical adaptation of Oscar Wilde's short stories, presented by Suitcase Civilians at The Space, April 5-10 2016."/>
    <x v="49"/>
    <x v="156"/>
    <x v="0"/>
    <s v="GB"/>
    <s v="GBP"/>
    <n v="1459845246"/>
    <n v="1457429646"/>
    <b v="0"/>
    <n v="9"/>
    <b v="1"/>
    <s v="theater/plays"/>
    <n v="2777.7777999999998"/>
    <x v="1"/>
    <x v="6"/>
    <x v="3336"/>
    <x v="2"/>
  </r>
  <r>
    <n v="3337"/>
    <s v="Das Ding - A Globetrotting Comedy"/>
    <s v="StoneCrabs is thrilled to bring to the UK the first English production of Philipp LÃ¶hleâ€™s play Das Ding (The Thing)."/>
    <x v="30"/>
    <x v="2210"/>
    <x v="0"/>
    <s v="GB"/>
    <s v="GBP"/>
    <n v="1412974800"/>
    <n v="1411109167"/>
    <b v="0"/>
    <n v="34"/>
    <b v="1"/>
    <s v="theater/plays"/>
    <n v="8102.9412000000002"/>
    <x v="1"/>
    <x v="6"/>
    <x v="3337"/>
    <x v="3"/>
  </r>
  <r>
    <n v="3338"/>
    <s v="The Last Days of Judas Iscariot"/>
    <s v="Join Estelle Parsons in support of Theater That Looks and Sounds Like America"/>
    <x v="36"/>
    <x v="2211"/>
    <x v="0"/>
    <s v="US"/>
    <s v="USD"/>
    <n v="1487944080"/>
    <n v="1486129680"/>
    <b v="0"/>
    <n v="112"/>
    <b v="1"/>
    <s v="theater/plays"/>
    <n v="13684.821400000001"/>
    <x v="1"/>
    <x v="6"/>
    <x v="3338"/>
    <x v="1"/>
  </r>
  <r>
    <n v="3339"/>
    <s v="FRESH PRODUCE'd LA presents: Friends in Transient Places"/>
    <s v="FPLA presents FRIENDS IN TRANSIENT PLACES by Jonathan Caren: a magical story of modern life."/>
    <x v="6"/>
    <x v="2212"/>
    <x v="0"/>
    <s v="US"/>
    <s v="USD"/>
    <n v="1469721518"/>
    <n v="1467129518"/>
    <b v="0"/>
    <n v="47"/>
    <b v="1"/>
    <s v="theater/plays"/>
    <n v="17761.702099999999"/>
    <x v="1"/>
    <x v="6"/>
    <x v="3339"/>
    <x v="2"/>
  </r>
  <r>
    <n v="3340"/>
    <s v="King Lear"/>
    <s v="The Eno River Players is a community theater in Durham, North Carolina. We are trying to raise money to get our second show on its feet"/>
    <x v="9"/>
    <x v="2213"/>
    <x v="0"/>
    <s v="US"/>
    <s v="USD"/>
    <n v="1481066554"/>
    <n v="1478906554"/>
    <b v="0"/>
    <n v="38"/>
    <b v="1"/>
    <s v="theater/plays"/>
    <n v="10907.894700000001"/>
    <x v="1"/>
    <x v="6"/>
    <x v="3340"/>
    <x v="2"/>
  </r>
  <r>
    <n v="3341"/>
    <s v="Today I Live"/>
    <s v="A London flat, two stories play simultaneously. Irish mapmaker 1821, Iranian artist present day. Each senses the other. Worlds collide."/>
    <x v="295"/>
    <x v="959"/>
    <x v="0"/>
    <s v="GB"/>
    <s v="GBP"/>
    <n v="1465750800"/>
    <n v="1463771421"/>
    <b v="0"/>
    <n v="28"/>
    <b v="1"/>
    <s v="theater/plays"/>
    <n v="11964.2857"/>
    <x v="1"/>
    <x v="6"/>
    <x v="3341"/>
    <x v="2"/>
  </r>
  <r>
    <n v="3342"/>
    <s v="Uprising Theatre Company's First Production"/>
    <s v="We believe in the power of stories to change the world. Theatre that inspires transformation."/>
    <x v="12"/>
    <x v="627"/>
    <x v="0"/>
    <s v="US"/>
    <s v="USD"/>
    <n v="1427864340"/>
    <n v="1425020810"/>
    <b v="0"/>
    <n v="78"/>
    <b v="1"/>
    <s v="theater/plays"/>
    <n v="7820.5128000000004"/>
    <x v="1"/>
    <x v="6"/>
    <x v="3342"/>
    <x v="0"/>
  </r>
  <r>
    <n v="3343"/>
    <s v="The Girl Who Touched the Stars"/>
    <s v="Two sisters make a set of paper dolls which take them on a journey across lands, creating memories along the way."/>
    <x v="176"/>
    <x v="647"/>
    <x v="0"/>
    <s v="GB"/>
    <s v="GBP"/>
    <n v="1460553480"/>
    <n v="1458770384"/>
    <b v="0"/>
    <n v="23"/>
    <b v="1"/>
    <s v="theater/plays"/>
    <n v="5217.3913000000002"/>
    <x v="1"/>
    <x v="6"/>
    <x v="3343"/>
    <x v="2"/>
  </r>
  <r>
    <n v="3344"/>
    <s v="The Other Group Theatre"/>
    <s v="We are a company of crafted and trained actors, writers and directors dedicated to the principles set by the legendary Group Theatre."/>
    <x v="37"/>
    <x v="1494"/>
    <x v="0"/>
    <s v="US"/>
    <s v="USD"/>
    <n v="1409374093"/>
    <n v="1406782093"/>
    <b v="0"/>
    <n v="40"/>
    <b v="1"/>
    <s v="theater/plays"/>
    <n v="11412.5"/>
    <x v="1"/>
    <x v="6"/>
    <x v="3344"/>
    <x v="3"/>
  </r>
  <r>
    <n v="3345"/>
    <s v="Ultramarine Girl: A Cup Full of Courage"/>
    <s v="Please help us raise funds for the production costs of a world premiere production of a play that will raise awareness for spina bifida"/>
    <x v="2"/>
    <x v="1084"/>
    <x v="0"/>
    <s v="US"/>
    <s v="USD"/>
    <n v="1429317420"/>
    <n v="1424226768"/>
    <b v="0"/>
    <n v="13"/>
    <b v="1"/>
    <s v="theater/plays"/>
    <n v="5000"/>
    <x v="1"/>
    <x v="6"/>
    <x v="3345"/>
    <x v="0"/>
  </r>
  <r>
    <n v="3346"/>
    <s v="Shakespearean Youth Theatre (SYT) - The Tempest"/>
    <s v="Tempest opens Feb. 25. Please support Shakespeare, the arts and community youth theater! Be a part of something special!"/>
    <x v="15"/>
    <x v="2214"/>
    <x v="0"/>
    <s v="US"/>
    <s v="USD"/>
    <n v="1424910910"/>
    <n v="1424306110"/>
    <b v="0"/>
    <n v="18"/>
    <b v="1"/>
    <s v="theater/plays"/>
    <n v="9166.6666999999998"/>
    <x v="1"/>
    <x v="6"/>
    <x v="3346"/>
    <x v="0"/>
  </r>
  <r>
    <n v="3347"/>
    <s v="Sea Life by Lucy Catherine at The Hope Theatre"/>
    <s v="The Hope Theatre is fundraising for their second in-house show, the London premiere of Sea Life by Lucy Catherine opening 24th May 2016"/>
    <x v="13"/>
    <x v="2215"/>
    <x v="0"/>
    <s v="GB"/>
    <s v="GBP"/>
    <n v="1462741200"/>
    <n v="1461503654"/>
    <b v="0"/>
    <n v="22"/>
    <b v="1"/>
    <s v="theater/plays"/>
    <n v="10859.090899999999"/>
    <x v="1"/>
    <x v="6"/>
    <x v="3347"/>
    <x v="2"/>
  </r>
  <r>
    <n v="3348"/>
    <s v="Macbeth"/>
    <s v="Old Hat's new production explores the bleak culture of war and the cosmic powers of guilt and imagination in Shakespeare's tragedy."/>
    <x v="62"/>
    <x v="2216"/>
    <x v="0"/>
    <s v="US"/>
    <s v="USD"/>
    <n v="1461988740"/>
    <n v="1459949080"/>
    <b v="0"/>
    <n v="79"/>
    <b v="1"/>
    <s v="theater/plays"/>
    <n v="6982.2785000000003"/>
    <x v="1"/>
    <x v="6"/>
    <x v="3348"/>
    <x v="2"/>
  </r>
  <r>
    <n v="3349"/>
    <s v="MEASURE FOR MEASURE: an all-female adaptation"/>
    <s v="In this ninety-minute adaptation of the classic Shakespeare play, a cast of nine women asks the question: What even is virginity anyway"/>
    <x v="28"/>
    <x v="2217"/>
    <x v="0"/>
    <s v="US"/>
    <s v="USD"/>
    <n v="1465837200"/>
    <n v="1463971172"/>
    <b v="0"/>
    <n v="14"/>
    <b v="1"/>
    <s v="theater/plays"/>
    <n v="10957.142900000001"/>
    <x v="1"/>
    <x v="6"/>
    <x v="3349"/>
    <x v="2"/>
  </r>
  <r>
    <n v="3350"/>
    <s v="Visions"/>
    <s v="Nora Wageners TheaterstÃ¼ck lÃ¤dt den Zuschauer ein auf eine teils lustige, teils dÃ¼stere Reise ins Wohnzimmer der jungen, arbeitslosen K"/>
    <x v="8"/>
    <x v="2218"/>
    <x v="0"/>
    <s v="LU"/>
    <s v="EUR"/>
    <n v="1448838000"/>
    <n v="1445791811"/>
    <b v="0"/>
    <n v="51"/>
    <b v="1"/>
    <s v="theater/plays"/>
    <n v="7166.6666999999998"/>
    <x v="1"/>
    <x v="6"/>
    <x v="3350"/>
    <x v="0"/>
  </r>
  <r>
    <n v="3351"/>
    <s v="Action To The Word's DRACULA"/>
    <s v="A thrilling 'steampunk' reworking of the infamous gothic horror novel by a powerhouse ensemble will leave you begging to be bitten."/>
    <x v="10"/>
    <x v="2219"/>
    <x v="0"/>
    <s v="GB"/>
    <s v="GBP"/>
    <n v="1406113200"/>
    <n v="1402910965"/>
    <b v="0"/>
    <n v="54"/>
    <b v="1"/>
    <s v="theater/plays"/>
    <n v="9361.1111000000001"/>
    <x v="1"/>
    <x v="6"/>
    <x v="3351"/>
    <x v="3"/>
  </r>
  <r>
    <n v="3352"/>
    <s v="Brief Hiatus: Little Deaths 2016"/>
    <s v="Actors creating more theatre in Brighton. A LOT MORE. Classics, contemporary, new writing, Shakespeare, foreign translations and more."/>
    <x v="10"/>
    <x v="2220"/>
    <x v="0"/>
    <s v="GB"/>
    <s v="GBP"/>
    <n v="1467414000"/>
    <n v="1462492178"/>
    <b v="0"/>
    <n v="70"/>
    <b v="1"/>
    <s v="theater/plays"/>
    <n v="7680"/>
    <x v="1"/>
    <x v="6"/>
    <x v="3352"/>
    <x v="2"/>
  </r>
  <r>
    <n v="3353"/>
    <s v="Nude: A play by Paul Hewitt"/>
    <s v="A new spoken word play, written by Paul Hewitt, in 3 parts about love and fate, inspired by the Ruba'iyat of Omar Khayyam."/>
    <x v="2"/>
    <x v="607"/>
    <x v="0"/>
    <s v="GB"/>
    <s v="GBP"/>
    <n v="1462230000"/>
    <n v="1461061350"/>
    <b v="0"/>
    <n v="44"/>
    <b v="1"/>
    <s v="theater/plays"/>
    <n v="3579.5455000000002"/>
    <x v="1"/>
    <x v="6"/>
    <x v="3353"/>
    <x v="2"/>
  </r>
  <r>
    <n v="3354"/>
    <s v="Strangeloop Theatre - A Focus on New Works"/>
    <s v="Help Strangeloop Theatre create and support new work by sponsoring our 2015-2016 season."/>
    <x v="9"/>
    <x v="2221"/>
    <x v="0"/>
    <s v="US"/>
    <s v="USD"/>
    <n v="1446091260"/>
    <n v="1443029206"/>
    <b v="0"/>
    <n v="55"/>
    <b v="1"/>
    <s v="theater/plays"/>
    <n v="5560"/>
    <x v="1"/>
    <x v="6"/>
    <x v="3354"/>
    <x v="0"/>
  </r>
  <r>
    <n v="3355"/>
    <s v="Jelly Beans at Theatre503"/>
    <s v="Help get Jelly Beans to the Theatre503 stage. An important piece of new writing by Dan Pick, produced by Kuleshov Theatre"/>
    <x v="257"/>
    <x v="2222"/>
    <x v="0"/>
    <s v="GB"/>
    <s v="GBP"/>
    <n v="1462879020"/>
    <n v="1461941527"/>
    <b v="0"/>
    <n v="15"/>
    <b v="1"/>
    <s v="theater/plays"/>
    <n v="14733.3333"/>
    <x v="1"/>
    <x v="6"/>
    <x v="3355"/>
    <x v="2"/>
  </r>
  <r>
    <n v="3356"/>
    <s v="BIRDS (debut play with Hightide) - Response Workshops"/>
    <s v="30 days to raise Â£1500 - to run drama workshops about the plays themes with girls (aged 13-18) who are in need! GIRL POWER!"/>
    <x v="15"/>
    <x v="1259"/>
    <x v="0"/>
    <s v="GB"/>
    <s v="GBP"/>
    <n v="1468611272"/>
    <n v="1466019272"/>
    <b v="0"/>
    <n v="27"/>
    <b v="1"/>
    <s v="theater/plays"/>
    <n v="5633.3333000000002"/>
    <x v="1"/>
    <x v="6"/>
    <x v="3356"/>
    <x v="2"/>
  </r>
  <r>
    <n v="3357"/>
    <s v="Poleroid Theatre Present : FREE FALL by Vinay Patel"/>
    <s v="Two strangers on a bridge in the dead of night, a game of dominoes, and a value ready meal - by upcoming HighTide Escalator Playwright."/>
    <x v="13"/>
    <x v="895"/>
    <x v="0"/>
    <s v="GB"/>
    <s v="GBP"/>
    <n v="1406887310"/>
    <n v="1404295310"/>
    <b v="0"/>
    <n v="21"/>
    <b v="1"/>
    <s v="theater/plays"/>
    <n v="9619.0475999999999"/>
    <x v="1"/>
    <x v="6"/>
    <x v="3357"/>
    <x v="3"/>
  </r>
  <r>
    <n v="3358"/>
    <s v="One-Man Show: &quot;The Book Of oded, Chapter 2&quot;"/>
    <s v="Alef productions, LLC is proud to present a World Premiere Play about Acceptance, Relationships,  Mortality and Love!"/>
    <x v="3"/>
    <x v="2223"/>
    <x v="0"/>
    <s v="US"/>
    <s v="USD"/>
    <n v="1416385679"/>
    <n v="1413790079"/>
    <b v="0"/>
    <n v="162"/>
    <b v="1"/>
    <s v="theater/plays"/>
    <n v="6357.4074000000001"/>
    <x v="1"/>
    <x v="6"/>
    <x v="3358"/>
    <x v="3"/>
  </r>
  <r>
    <n v="3359"/>
    <s v="BEIRUT, LADY OF LEBANON"/>
    <s v="A Theatrical Production Celebrating the Lebanese Culture and the Human Spirit in Time of War."/>
    <x v="23"/>
    <x v="2224"/>
    <x v="0"/>
    <s v="US"/>
    <s v="USD"/>
    <n v="1487985734"/>
    <n v="1484097734"/>
    <b v="0"/>
    <n v="23"/>
    <b v="1"/>
    <s v="theater/plays"/>
    <n v="18478.260900000001"/>
    <x v="1"/>
    <x v="6"/>
    <x v="3359"/>
    <x v="1"/>
  </r>
  <r>
    <n v="3360"/>
    <s v="Pretty Butch"/>
    <s v="World Premiere, an M1 Singapore Fringe Festival 2017 commission."/>
    <x v="7"/>
    <x v="2225"/>
    <x v="0"/>
    <s v="SG"/>
    <s v="SGD"/>
    <n v="1481731140"/>
    <n v="1479866343"/>
    <b v="0"/>
    <n v="72"/>
    <b v="1"/>
    <s v="theater/plays"/>
    <n v="12672.2222"/>
    <x v="1"/>
    <x v="6"/>
    <x v="3360"/>
    <x v="2"/>
  </r>
  <r>
    <n v="3361"/>
    <s v="Vieux Carre: from Binghamton, NY to Provincetown, MA"/>
    <s v="KNOW Theatre has been invited to bring our production of Vieux CarrÃ© to the Provincetown Tennessee Williams Theatre Festival!"/>
    <x v="10"/>
    <x v="2226"/>
    <x v="0"/>
    <s v="US"/>
    <s v="USD"/>
    <n v="1409587140"/>
    <n v="1408062990"/>
    <b v="0"/>
    <n v="68"/>
    <b v="1"/>
    <s v="theater/plays"/>
    <n v="8342.6471000000001"/>
    <x v="1"/>
    <x v="6"/>
    <x v="3361"/>
    <x v="3"/>
  </r>
  <r>
    <n v="3362"/>
    <s v="Gypsy Stage Presents &quot;The Importance of Being Earnest&quot;"/>
    <s v="Oscar Wilde's classic romantic farce like you have never seen it before. Bigger. Louder. Sexier.  And covered with glitter."/>
    <x v="2"/>
    <x v="2227"/>
    <x v="0"/>
    <s v="US"/>
    <s v="USD"/>
    <n v="1425704100"/>
    <n v="1424484717"/>
    <b v="0"/>
    <n v="20"/>
    <b v="1"/>
    <s v="theater/plays"/>
    <n v="5450"/>
    <x v="1"/>
    <x v="6"/>
    <x v="3362"/>
    <x v="0"/>
  </r>
  <r>
    <n v="3363"/>
    <s v="Making the Move--Edinburgh Fringe 2014"/>
    <s v="A first play about a first kiss, Making the Move is going to the Edinburgh Fringe festival.  Join the party, fall in love.  Help us!"/>
    <x v="407"/>
    <x v="2228"/>
    <x v="0"/>
    <s v="US"/>
    <s v="USD"/>
    <n v="1408464000"/>
    <n v="1406831445"/>
    <b v="0"/>
    <n v="26"/>
    <b v="1"/>
    <s v="theater/plays"/>
    <n v="30230.769199999999"/>
    <x v="1"/>
    <x v="6"/>
    <x v="3363"/>
    <x v="3"/>
  </r>
  <r>
    <n v="3364"/>
    <s v="Cancel The Sunshine"/>
    <s v="Cancel The SunshineÂ is a new play that explores living with a mental health condition in an honest, witty and articulate way."/>
    <x v="9"/>
    <x v="2229"/>
    <x v="0"/>
    <s v="GB"/>
    <s v="GBP"/>
    <n v="1458075600"/>
    <n v="1456183649"/>
    <b v="0"/>
    <n v="72"/>
    <b v="1"/>
    <s v="theater/plays"/>
    <n v="4413.8888999999999"/>
    <x v="1"/>
    <x v="6"/>
    <x v="3364"/>
    <x v="2"/>
  </r>
  <r>
    <n v="3365"/>
    <s v="From the Pulpit to the Runway"/>
    <s v="A dazzling dramatic musical drama that takes place inside a Charm City Church! Help us finance a play that is back by popular demand!"/>
    <x v="30"/>
    <x v="1287"/>
    <x v="0"/>
    <s v="US"/>
    <s v="USD"/>
    <n v="1449973592"/>
    <n v="1447381592"/>
    <b v="0"/>
    <n v="3"/>
    <b v="1"/>
    <s v="theater/plays"/>
    <n v="86666.666700000002"/>
    <x v="1"/>
    <x v="6"/>
    <x v="3365"/>
    <x v="0"/>
  </r>
  <r>
    <n v="3366"/>
    <s v="Montclair Shakespeare Series"/>
    <s v="The Series will consist of free staged readings of Shakespeare's plays, brought to life by professional actors in Montclair, NJ."/>
    <x v="2"/>
    <x v="2230"/>
    <x v="0"/>
    <s v="US"/>
    <s v="USD"/>
    <n v="1431481037"/>
    <n v="1428889037"/>
    <b v="0"/>
    <n v="18"/>
    <b v="1"/>
    <s v="theater/plays"/>
    <n v="6138.8888999999999"/>
    <x v="1"/>
    <x v="6"/>
    <x v="3366"/>
    <x v="0"/>
  </r>
  <r>
    <n v="3367"/>
    <s v="Only Forever at The Hope Theatre"/>
    <s v="An intense new play exploring how far you would go to protect your family.  Employing new graduates to give their careers a kickstart."/>
    <x v="47"/>
    <x v="1763"/>
    <x v="0"/>
    <s v="GB"/>
    <s v="GBP"/>
    <n v="1438467894"/>
    <n v="1436307894"/>
    <b v="0"/>
    <n v="30"/>
    <b v="1"/>
    <s v="theater/plays"/>
    <n v="2966.6667000000002"/>
    <x v="1"/>
    <x v="6"/>
    <x v="3367"/>
    <x v="0"/>
  </r>
  <r>
    <n v="3368"/>
    <s v="Peter Pan by J.M. Barrie @ Open Space Arts"/>
    <s v="Help a non-profit community theatre create an unforgettable production of J.M. Barrie's classic play."/>
    <x v="28"/>
    <x v="2231"/>
    <x v="0"/>
    <s v="US"/>
    <s v="USD"/>
    <n v="1420088400"/>
    <n v="1416977259"/>
    <b v="0"/>
    <n v="23"/>
    <b v="1"/>
    <s v="theater/plays"/>
    <n v="4547.8261000000002"/>
    <x v="1"/>
    <x v="6"/>
    <x v="3368"/>
    <x v="3"/>
  </r>
  <r>
    <n v="3369"/>
    <s v="The Collector, a play by Daniel Wade"/>
    <s v="How far would you go for revenge? The Collector is a dark thriller of regret, retribution and broken masculinity."/>
    <x v="10"/>
    <x v="2232"/>
    <x v="0"/>
    <s v="IE"/>
    <s v="EUR"/>
    <n v="1484441980"/>
    <n v="1479257980"/>
    <b v="0"/>
    <n v="54"/>
    <b v="1"/>
    <s v="theater/plays"/>
    <n v="9620.3703999999998"/>
    <x v="1"/>
    <x v="6"/>
    <x v="3369"/>
    <x v="2"/>
  </r>
  <r>
    <n v="3370"/>
    <s v="&quot;I'm Alright&quot;...an Enso Theatre Education production."/>
    <s v="I'm Alright. A story of young women, told by young women, for the world."/>
    <x v="15"/>
    <x v="2233"/>
    <x v="0"/>
    <s v="US"/>
    <s v="USD"/>
    <n v="1481961600"/>
    <n v="1479283285"/>
    <b v="0"/>
    <n v="26"/>
    <b v="1"/>
    <s v="theater/plays"/>
    <n v="6792.3077000000003"/>
    <x v="1"/>
    <x v="6"/>
    <x v="3370"/>
    <x v="2"/>
  </r>
  <r>
    <n v="3371"/>
    <s v="Red Planet (or One Way Ticket) Staged Reading"/>
    <s v="Help support Red Planet, a new science fiction play based off the Mars One exploration."/>
    <x v="48"/>
    <x v="1766"/>
    <x v="0"/>
    <s v="US"/>
    <s v="USD"/>
    <n v="1449089965"/>
    <n v="1446670765"/>
    <b v="0"/>
    <n v="9"/>
    <b v="1"/>
    <s v="theater/plays"/>
    <n v="3077.7777999999998"/>
    <x v="1"/>
    <x v="6"/>
    <x v="3371"/>
    <x v="0"/>
  </r>
  <r>
    <n v="3372"/>
    <s v="All the Best, Jack"/>
    <s v="This play tells the story of the toxicity of sensationalism shown through one man's struggle with notoriety."/>
    <x v="28"/>
    <x v="831"/>
    <x v="0"/>
    <s v="US"/>
    <s v="USD"/>
    <n v="1408942740"/>
    <n v="1407157756"/>
    <b v="0"/>
    <n v="27"/>
    <b v="1"/>
    <s v="theater/plays"/>
    <n v="3833.3332999999998"/>
    <x v="1"/>
    <x v="6"/>
    <x v="3372"/>
    <x v="3"/>
  </r>
  <r>
    <n v="3373"/>
    <s v="The Rules: Sex, Lies &amp; Serial Killers"/>
    <s v="The Rules is a brand new black-comedy, serial-killer-romance debuting at the Edinburgh Fringe this August and we need your help!"/>
    <x v="13"/>
    <x v="557"/>
    <x v="0"/>
    <s v="GB"/>
    <s v="GBP"/>
    <n v="1437235200"/>
    <n v="1435177840"/>
    <b v="0"/>
    <n v="30"/>
    <b v="1"/>
    <s v="theater/plays"/>
    <n v="6683.3333000000002"/>
    <x v="1"/>
    <x v="6"/>
    <x v="3373"/>
    <x v="0"/>
  </r>
  <r>
    <n v="3374"/>
    <s v="HELP BUILD &quot;THE CASTLE&quot;"/>
    <s v="A rare  production of World acclaimed playwright Howard Barker's groundbreaking &amp; provocative 'The Castle'."/>
    <x v="8"/>
    <x v="2234"/>
    <x v="0"/>
    <s v="CA"/>
    <s v="CAD"/>
    <n v="1446053616"/>
    <n v="1443461616"/>
    <b v="0"/>
    <n v="52"/>
    <b v="1"/>
    <s v="theater/plays"/>
    <n v="7173.0769"/>
    <x v="1"/>
    <x v="6"/>
    <x v="3374"/>
    <x v="0"/>
  </r>
  <r>
    <n v="3375"/>
    <s v="The Frida Kahlo of Penge West"/>
    <s v="Production of wickedly funny new play for two women, written by iconic songwriter and ex-London's Burning man, Chris Larner"/>
    <x v="9"/>
    <x v="142"/>
    <x v="0"/>
    <s v="GB"/>
    <s v="GBP"/>
    <n v="1400423973"/>
    <n v="1399387173"/>
    <b v="0"/>
    <n v="17"/>
    <b v="1"/>
    <s v="theater/plays"/>
    <n v="17647.058799999999"/>
    <x v="1"/>
    <x v="6"/>
    <x v="3375"/>
    <x v="3"/>
  </r>
  <r>
    <n v="3376"/>
    <s v="The Tutors"/>
    <s v="3 college grads struggling to fund their social network. 1 bratty blackmailing student. 1 dreamy Asian business man. 1 awesome play."/>
    <x v="6"/>
    <x v="2235"/>
    <x v="0"/>
    <s v="US"/>
    <s v="USD"/>
    <n v="1429976994"/>
    <n v="1424796594"/>
    <b v="0"/>
    <n v="19"/>
    <b v="1"/>
    <s v="theater/plays"/>
    <n v="42110.526299999998"/>
    <x v="1"/>
    <x v="6"/>
    <x v="3376"/>
    <x v="0"/>
  </r>
  <r>
    <n v="3377"/>
    <s v="To Kill a Machine"/>
    <s v="An empowering play about war time code breaker Alan Turing which tells the real story of a hero vilified for his sexuality and suicide."/>
    <x v="6"/>
    <x v="2236"/>
    <x v="0"/>
    <s v="GB"/>
    <s v="GBP"/>
    <n v="1426870560"/>
    <n v="1424280899"/>
    <b v="0"/>
    <n v="77"/>
    <b v="1"/>
    <s v="theater/plays"/>
    <n v="10498.701300000001"/>
    <x v="1"/>
    <x v="6"/>
    <x v="3377"/>
    <x v="0"/>
  </r>
  <r>
    <n v="3378"/>
    <s v="Rose of June"/>
    <s v="'Can you ever find acceptance in death?' _x000a_Rose of June is a piece of theatre exploring the stages of grief. Unity Theatre - September"/>
    <x v="131"/>
    <x v="2237"/>
    <x v="0"/>
    <s v="GB"/>
    <s v="GBP"/>
    <n v="1409490480"/>
    <n v="1407400306"/>
    <b v="0"/>
    <n v="21"/>
    <b v="1"/>
    <s v="theater/plays"/>
    <n v="2819.0475999999999"/>
    <x v="1"/>
    <x v="6"/>
    <x v="3378"/>
    <x v="3"/>
  </r>
  <r>
    <n v="3379"/>
    <s v="The Promise"/>
    <s v="A play by Alexei Arbuzov about the lives of three teenagers during the Nazi siege of Leningrad, 1942, in a new adaptation by Nick Dear."/>
    <x v="13"/>
    <x v="2238"/>
    <x v="0"/>
    <s v="GB"/>
    <s v="GBP"/>
    <n v="1440630000"/>
    <n v="1439122800"/>
    <b v="0"/>
    <n v="38"/>
    <b v="1"/>
    <s v="theater/plays"/>
    <n v="5455.2632000000003"/>
    <x v="1"/>
    <x v="6"/>
    <x v="3379"/>
    <x v="0"/>
  </r>
  <r>
    <n v="3380"/>
    <s v="A Hard Rain - New York Debut"/>
    <s v="A Hard Rain is a new play that takes place on the eve of the Stonewall riots in the â€˜hiddenâ€™ gay bars of 1969 Greenwich Village."/>
    <x v="9"/>
    <x v="2239"/>
    <x v="0"/>
    <s v="US"/>
    <s v="USD"/>
    <n v="1417305178"/>
    <n v="1414277578"/>
    <b v="0"/>
    <n v="28"/>
    <b v="1"/>
    <s v="theater/plays"/>
    <n v="11189.2857"/>
    <x v="1"/>
    <x v="6"/>
    <x v="3380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x v="23"/>
    <x v="2240"/>
    <x v="0"/>
    <s v="US"/>
    <s v="USD"/>
    <n v="1426044383"/>
    <n v="1423455983"/>
    <b v="0"/>
    <n v="48"/>
    <b v="1"/>
    <s v="theater/plays"/>
    <n v="8520.8333000000002"/>
    <x v="1"/>
    <x v="6"/>
    <x v="3381"/>
    <x v="0"/>
  </r>
  <r>
    <n v="3382"/>
    <s v="Cosmic Fear or The Day Brad Pitt Got Paranoia - EdFringe '16"/>
    <s v="Peter Brook Award Nominees Empty Deck need Â£3500 to get 'Cosmic Fear or The Day Brad Pitt Got Paranoia' to the Edinburgh Fringe!"/>
    <x v="8"/>
    <x v="2241"/>
    <x v="0"/>
    <s v="GB"/>
    <s v="GBP"/>
    <n v="1470092340"/>
    <n v="1467973256"/>
    <b v="0"/>
    <n v="46"/>
    <b v="1"/>
    <s v="theater/plays"/>
    <n v="7665.2174000000005"/>
    <x v="1"/>
    <x v="6"/>
    <x v="3382"/>
    <x v="2"/>
  </r>
  <r>
    <n v="3383"/>
    <s v="Gore Vidal's THE BEST MAN, by Seat of the Pants Productions"/>
    <s v="Art imitates life: This prophetic 1960 satire follows presidential candidates who stop at nothing to capture their party's nomination."/>
    <x v="257"/>
    <x v="2242"/>
    <x v="0"/>
    <s v="US"/>
    <s v="USD"/>
    <n v="1466707620"/>
    <n v="1464979620"/>
    <b v="0"/>
    <n v="30"/>
    <b v="1"/>
    <s v="theater/plays"/>
    <n v="6516.6666999999998"/>
    <x v="1"/>
    <x v="6"/>
    <x v="3383"/>
    <x v="2"/>
  </r>
  <r>
    <n v="3384"/>
    <s v="The Hat"/>
    <s v="Six gay men, emotional baggage, and online dating: what could go wrong? A play about looking for love and finding something better."/>
    <x v="12"/>
    <x v="2243"/>
    <x v="0"/>
    <s v="US"/>
    <s v="USD"/>
    <n v="1448074800"/>
    <n v="1444874768"/>
    <b v="0"/>
    <n v="64"/>
    <b v="1"/>
    <s v="theater/plays"/>
    <n v="9376.0313000000006"/>
    <x v="1"/>
    <x v="6"/>
    <x v="3384"/>
    <x v="0"/>
  </r>
  <r>
    <n v="3385"/>
    <s v="The Crusade of Connor Stephens: Professional Play Reading"/>
    <s v="An Equity Reading of a new play; Intimate drama about a family dealing with consequence of actions after a school shooting."/>
    <x v="13"/>
    <x v="41"/>
    <x v="0"/>
    <s v="US"/>
    <s v="USD"/>
    <n v="1418244552"/>
    <n v="1415652552"/>
    <b v="0"/>
    <n v="15"/>
    <b v="1"/>
    <s v="theater/plays"/>
    <n v="13333.3333"/>
    <x v="1"/>
    <x v="6"/>
    <x v="3385"/>
    <x v="3"/>
  </r>
  <r>
    <n v="3386"/>
    <s v="Going To Market"/>
    <s v="Stories from the Bronx make for an uncommon play. Help us finish funding this production, supported by the Kevin Spacey Foundation."/>
    <x v="13"/>
    <x v="1740"/>
    <x v="0"/>
    <s v="US"/>
    <s v="USD"/>
    <n v="1417620506"/>
    <n v="1415028506"/>
    <b v="0"/>
    <n v="41"/>
    <b v="1"/>
    <s v="theater/plays"/>
    <n v="5121.9512000000004"/>
    <x v="1"/>
    <x v="6"/>
    <x v="3386"/>
    <x v="3"/>
  </r>
  <r>
    <n v="3387"/>
    <s v="LIBERTY! EQUALITY! AND FIREWORKS!... A Civil Rights Play"/>
    <s v="Pollyanna just completed an extremely successful run of this new educational play and wants to tour to more under-served communities."/>
    <x v="9"/>
    <x v="2244"/>
    <x v="0"/>
    <s v="US"/>
    <s v="USD"/>
    <n v="1418581088"/>
    <n v="1415125088"/>
    <b v="0"/>
    <n v="35"/>
    <b v="1"/>
    <s v="theater/plays"/>
    <n v="10017.142900000001"/>
    <x v="1"/>
    <x v="6"/>
    <x v="3387"/>
    <x v="3"/>
  </r>
  <r>
    <n v="3388"/>
    <s v="ICONS"/>
    <s v="ICONS is a unique new play about the Amazon warrior women from Greek myth and re-imagines them from a contemporary female perspective."/>
    <x v="15"/>
    <x v="2245"/>
    <x v="0"/>
    <s v="GB"/>
    <s v="GBP"/>
    <n v="1434625441"/>
    <n v="1432033441"/>
    <b v="0"/>
    <n v="45"/>
    <b v="1"/>
    <s v="theater/plays"/>
    <n v="3460"/>
    <x v="1"/>
    <x v="6"/>
    <x v="3388"/>
    <x v="0"/>
  </r>
  <r>
    <n v="3389"/>
    <s v="Chimera Ensemble Productions Fund"/>
    <s v="Chimera Ensemble is launching 2 inaugural theater productions, and we need support to do high quality work!"/>
    <x v="3"/>
    <x v="2246"/>
    <x v="0"/>
    <s v="US"/>
    <s v="USD"/>
    <n v="1464960682"/>
    <n v="1462368682"/>
    <b v="0"/>
    <n v="62"/>
    <b v="1"/>
    <s v="theater/plays"/>
    <n v="18467.741900000001"/>
    <x v="1"/>
    <x v="6"/>
    <x v="3389"/>
    <x v="2"/>
  </r>
  <r>
    <n v="3390"/>
    <s v="Support 1140 Productions' 'Romeo Juliet'"/>
    <s v="1140 Productions adapts Shakespeare's 'Romeo and Juliet' for a contemporary audience. It's a raw, melancholic spin on the classic tale."/>
    <x v="15"/>
    <x v="2247"/>
    <x v="0"/>
    <s v="US"/>
    <s v="USD"/>
    <n v="1405017345"/>
    <n v="1403721345"/>
    <b v="0"/>
    <n v="22"/>
    <b v="1"/>
    <s v="theater/plays"/>
    <n v="6981.8181999999997"/>
    <x v="1"/>
    <x v="6"/>
    <x v="3390"/>
    <x v="3"/>
  </r>
  <r>
    <n v="3391"/>
    <s v="TRAVELING needs a Reading"/>
    <s v="New play about the comfort and the danger of living with memories. Gay themes. Experienced team looking to present first reading"/>
    <x v="2"/>
    <x v="2196"/>
    <x v="0"/>
    <s v="US"/>
    <s v="USD"/>
    <n v="1407536880"/>
    <n v="1404997548"/>
    <b v="0"/>
    <n v="18"/>
    <b v="1"/>
    <s v="theater/plays"/>
    <n v="6194.4444000000003"/>
    <x v="1"/>
    <x v="6"/>
    <x v="3391"/>
    <x v="3"/>
  </r>
  <r>
    <n v="3392"/>
    <s v="1 in 3"/>
    <s v="Life is more than the days you have left. 1 in 3 tells of two normal people &amp; their confrontation with mortality and the dice of fate."/>
    <x v="2"/>
    <x v="83"/>
    <x v="0"/>
    <s v="GB"/>
    <s v="GBP"/>
    <n v="1462565855"/>
    <n v="1458245855"/>
    <b v="0"/>
    <n v="12"/>
    <b v="1"/>
    <s v="theater/plays"/>
    <n v="4166.6666999999998"/>
    <x v="1"/>
    <x v="6"/>
    <x v="3392"/>
    <x v="2"/>
  </r>
  <r>
    <n v="3393"/>
    <s v="The Maltese Bodkin"/>
    <s v="hiSTORYstage presents a film noir-style comedy mystery with a Shakespearean twist performed as a 1944 radio drama."/>
    <x v="15"/>
    <x v="2248"/>
    <x v="0"/>
    <s v="US"/>
    <s v="USD"/>
    <n v="1415234760"/>
    <n v="1413065230"/>
    <b v="0"/>
    <n v="44"/>
    <b v="1"/>
    <s v="theater/plays"/>
    <n v="3606.8182000000002"/>
    <x v="1"/>
    <x v="6"/>
    <x v="3393"/>
    <x v="3"/>
  </r>
  <r>
    <n v="3394"/>
    <s v="Buffer: Edinburgh Fringe 2014"/>
    <s v="Ambitious, Edinburgh-based company, Thrive Theatre, are bringing their brand new comedy BUFFER to the 2014 Edinburgh Fringe!"/>
    <x v="131"/>
    <x v="2249"/>
    <x v="0"/>
    <s v="GB"/>
    <s v="GBP"/>
    <n v="1406470645"/>
    <n v="1403878645"/>
    <b v="0"/>
    <n v="27"/>
    <b v="1"/>
    <s v="theater/plays"/>
    <n v="2900"/>
    <x v="1"/>
    <x v="6"/>
    <x v="3394"/>
    <x v="3"/>
  </r>
  <r>
    <n v="3395"/>
    <s v="MIRAMAR"/>
    <s v="Miramar is a a darkly funny play exploring what it is we call â€˜homeâ€™."/>
    <x v="2"/>
    <x v="1622"/>
    <x v="0"/>
    <s v="GB"/>
    <s v="GBP"/>
    <n v="1433009400"/>
    <n v="1431795944"/>
    <b v="0"/>
    <n v="38"/>
    <b v="1"/>
    <s v="theater/plays"/>
    <n v="2421.0526"/>
    <x v="1"/>
    <x v="6"/>
    <x v="3395"/>
    <x v="0"/>
  </r>
  <r>
    <n v="3396"/>
    <s v="Rainbowtown"/>
    <s v="&quot;Rainbowtown&quot; is a new play for kids. Help us bring it to the Main Line during the 2014 Philadelphia Fringe Festival!"/>
    <x v="15"/>
    <x v="415"/>
    <x v="0"/>
    <s v="US"/>
    <s v="USD"/>
    <n v="1401595140"/>
    <n v="1399286589"/>
    <b v="0"/>
    <n v="28"/>
    <b v="1"/>
    <s v="theater/plays"/>
    <n v="5589.2857000000004"/>
    <x v="1"/>
    <x v="6"/>
    <x v="3396"/>
    <x v="3"/>
  </r>
  <r>
    <n v="3397"/>
    <s v="Waiting for Godot - Blue Sky Theatre &amp; Arts"/>
    <s v="Help a group of recovering alcoholics bring Samuel Beckett's classic to a seaside town!"/>
    <x v="49"/>
    <x v="668"/>
    <x v="0"/>
    <s v="GB"/>
    <s v="GBP"/>
    <n v="1455832800"/>
    <n v="1452338929"/>
    <b v="0"/>
    <n v="24"/>
    <b v="1"/>
    <s v="theater/plays"/>
    <n v="1166.6667"/>
    <x v="1"/>
    <x v="6"/>
    <x v="3397"/>
    <x v="2"/>
  </r>
  <r>
    <n v="3398"/>
    <s v="Lord of the Flies - Syracuse University"/>
    <s v="We're mounting a theatrical adaptation of Lord of the Flies completely student directed, produced, designed, managed and performed."/>
    <x v="23"/>
    <x v="2250"/>
    <x v="0"/>
    <s v="US"/>
    <s v="USD"/>
    <n v="1416589200"/>
    <n v="1414605776"/>
    <b v="0"/>
    <n v="65"/>
    <b v="1"/>
    <s v="theater/plays"/>
    <n v="6835.3846000000003"/>
    <x v="1"/>
    <x v="6"/>
    <x v="3398"/>
    <x v="3"/>
  </r>
  <r>
    <n v="3399"/>
    <s v="Spinning Wheel Youth Takeover"/>
    <s v="13 young people have taken over Spinning Wheel Theatre to choose, produce and create their own show from scratch."/>
    <x v="38"/>
    <x v="459"/>
    <x v="0"/>
    <s v="GB"/>
    <s v="GBP"/>
    <n v="1424556325"/>
    <n v="1421964325"/>
    <b v="0"/>
    <n v="46"/>
    <b v="1"/>
    <s v="theater/plays"/>
    <n v="2706.5216999999998"/>
    <x v="1"/>
    <x v="6"/>
    <x v="3399"/>
    <x v="0"/>
  </r>
  <r>
    <n v="3400"/>
    <s v="You, Me and That Guy"/>
    <s v="A hilarious comedy starring Sarah, a recent grad, who uses the magic of a mystical open mic to solve the problems of her relationships."/>
    <x v="3"/>
    <x v="2251"/>
    <x v="0"/>
    <s v="US"/>
    <s v="USD"/>
    <n v="1409266414"/>
    <n v="1405378414"/>
    <b v="0"/>
    <n v="85"/>
    <b v="1"/>
    <s v="theater/plays"/>
    <n v="11812.941199999999"/>
    <x v="1"/>
    <x v="6"/>
    <x v="3400"/>
    <x v="3"/>
  </r>
  <r>
    <n v="3401"/>
    <s v="This is why we Live ... (Astonishment)"/>
    <s v="Support a daring new theatre creation               _x000a_Supportez une audacieuse compagnie internationale et aidez-les Ã  crÃ©er leur piÃ¨ce"/>
    <x v="193"/>
    <x v="2252"/>
    <x v="0"/>
    <s v="GB"/>
    <s v="GBP"/>
    <n v="1438968146"/>
    <n v="1436376146"/>
    <b v="0"/>
    <n v="66"/>
    <b v="1"/>
    <s v="theater/plays"/>
    <n v="4475.7575999999999"/>
    <x v="1"/>
    <x v="6"/>
    <x v="3401"/>
    <x v="0"/>
  </r>
  <r>
    <n v="3402"/>
    <s v="Liberty Falls, 54321"/>
    <s v="Itâ€™s a celebration of our heritage. Well, not all of ours. If you live in Liberty Falls, itâ€™s yours. If you donâ€™t, then it's not."/>
    <x v="36"/>
    <x v="2253"/>
    <x v="0"/>
    <s v="US"/>
    <s v="USD"/>
    <n v="1447295460"/>
    <n v="1444747843"/>
    <b v="0"/>
    <n v="165"/>
    <b v="1"/>
    <s v="theater/plays"/>
    <n v="9978.7878999999994"/>
    <x v="1"/>
    <x v="6"/>
    <x v="3402"/>
    <x v="0"/>
  </r>
  <r>
    <n v="3403"/>
    <s v="'Fats and Tanya' - a play by Lucy Gallagher"/>
    <s v="Two worlds, one bond - no turning back._x000a_A dark comedy about domestic abuse and the power of an unlikely friendship"/>
    <x v="13"/>
    <x v="41"/>
    <x v="0"/>
    <s v="GB"/>
    <s v="GBP"/>
    <n v="1435230324"/>
    <n v="1432638324"/>
    <b v="0"/>
    <n v="17"/>
    <b v="1"/>
    <s v="theater/plays"/>
    <n v="11764.705900000001"/>
    <x v="1"/>
    <x v="6"/>
    <x v="3403"/>
    <x v="0"/>
  </r>
  <r>
    <n v="3404"/>
    <s v="Montclair Shakespeare Series: A Midsummer Night's Dream"/>
    <s v="The Montclair Shakespeare Series presents staged readings of Shakespeare's work in historic venues throughout the summer in Montclair."/>
    <x v="2"/>
    <x v="904"/>
    <x v="0"/>
    <s v="US"/>
    <s v="USD"/>
    <n v="1434542702"/>
    <n v="1432814702"/>
    <b v="0"/>
    <n v="3"/>
    <b v="1"/>
    <s v="theater/plays"/>
    <n v="20333.333299999998"/>
    <x v="1"/>
    <x v="6"/>
    <x v="3404"/>
    <x v="0"/>
  </r>
  <r>
    <n v="3405"/>
    <s v="Seance Theatre Performs Noel Coward's Blithe Spirit"/>
    <s v="We are Seance Theatre Group trying to fund our first performance, Noel Coward's hysterical comedy farce, Blithe Spirit."/>
    <x v="18"/>
    <x v="2254"/>
    <x v="0"/>
    <s v="GB"/>
    <s v="GBP"/>
    <n v="1456876740"/>
    <n v="1455063886"/>
    <b v="0"/>
    <n v="17"/>
    <b v="1"/>
    <s v="theater/plays"/>
    <n v="2832.3528999999999"/>
    <x v="1"/>
    <x v="6"/>
    <x v="3405"/>
    <x v="2"/>
  </r>
  <r>
    <n v="3406"/>
    <s v="Voices of Swords"/>
    <s v="A funny and moving new play about two families dealing with aging parents in very different ways!"/>
    <x v="3"/>
    <x v="2255"/>
    <x v="0"/>
    <s v="US"/>
    <s v="USD"/>
    <n v="1405511376"/>
    <n v="1401623376"/>
    <b v="0"/>
    <n v="91"/>
    <b v="1"/>
    <s v="theater/plays"/>
    <n v="11023.0769"/>
    <x v="1"/>
    <x v="6"/>
    <x v="3406"/>
    <x v="3"/>
  </r>
  <r>
    <n v="3407"/>
    <s v="Chlorine Edinburgh 2014"/>
    <s v="Biddy is 24. Biddy is a hopeless romantic. Biddy always wanted to be a vegan. Find out what happens_x000a_when Biddy gets sectioned."/>
    <x v="13"/>
    <x v="2256"/>
    <x v="0"/>
    <s v="GB"/>
    <s v="GBP"/>
    <n v="1404641289"/>
    <n v="1402049289"/>
    <b v="0"/>
    <n v="67"/>
    <b v="1"/>
    <s v="theater/plays"/>
    <n v="3197.0149000000001"/>
    <x v="1"/>
    <x v="6"/>
    <x v="3407"/>
    <x v="3"/>
  </r>
  <r>
    <n v="3408"/>
    <s v="&quot;She Has a Name&quot; on tour"/>
    <s v="Help us take &quot;She Has a Name&quot;, the human trafficking story of one victim, on tour to all over Northern and Central California."/>
    <x v="2"/>
    <x v="2257"/>
    <x v="0"/>
    <s v="US"/>
    <s v="USD"/>
    <n v="1405727304"/>
    <n v="1403135304"/>
    <b v="0"/>
    <n v="18"/>
    <b v="1"/>
    <s v="theater/plays"/>
    <n v="5861.1111000000001"/>
    <x v="1"/>
    <x v="6"/>
    <x v="3408"/>
    <x v="3"/>
  </r>
  <r>
    <n v="3409"/>
    <s v="Who Said Theatre Presents: The Calm"/>
    <s v="Exciting and visceral new-writing that challenges the way we view the fine line between war and terror..."/>
    <x v="2"/>
    <x v="2258"/>
    <x v="0"/>
    <s v="GB"/>
    <s v="GBP"/>
    <n v="1469998680"/>
    <n v="1466710358"/>
    <b v="0"/>
    <n v="21"/>
    <b v="1"/>
    <s v="theater/plays"/>
    <n v="2942.8571000000002"/>
    <x v="1"/>
    <x v="6"/>
    <x v="3409"/>
    <x v="2"/>
  </r>
  <r>
    <n v="3410"/>
    <s v="the southland company - LAUNCH LOS ANGELES"/>
    <s v="Join us in a campaign benefitting the southland company and its interdisciplinary artistic efforts in Los Angeles."/>
    <x v="9"/>
    <x v="2259"/>
    <x v="0"/>
    <s v="US"/>
    <s v="USD"/>
    <n v="1465196400"/>
    <n v="1462841990"/>
    <b v="0"/>
    <n v="40"/>
    <b v="1"/>
    <s v="theater/plays"/>
    <n v="8137.5"/>
    <x v="1"/>
    <x v="6"/>
    <x v="3410"/>
    <x v="2"/>
  </r>
  <r>
    <n v="3411"/>
    <s v="Assimilation - A history lesson you will never forget"/>
    <s v="The world's Boarding School history is brutal. But in this acclaimed play, Natives run the school, and Whites are being assimilated."/>
    <x v="36"/>
    <x v="2260"/>
    <x v="0"/>
    <s v="US"/>
    <s v="USD"/>
    <n v="1444264372"/>
    <n v="1442536372"/>
    <b v="0"/>
    <n v="78"/>
    <b v="1"/>
    <s v="theater/plays"/>
    <n v="19916.666700000002"/>
    <x v="1"/>
    <x v="6"/>
    <x v="3411"/>
    <x v="0"/>
  </r>
  <r>
    <n v="3412"/>
    <s v="Joe Orton's Fred &amp; Madge"/>
    <s v="Rough Haired Pointer present for the first time ever Joe Orton's 'Fred &amp; Madge' at the Hope Theatre, Islington this Sept and Oct"/>
    <x v="9"/>
    <x v="142"/>
    <x v="0"/>
    <s v="GB"/>
    <s v="GBP"/>
    <n v="1411858862"/>
    <n v="1409266862"/>
    <b v="0"/>
    <n v="26"/>
    <b v="1"/>
    <s v="theater/plays"/>
    <n v="11538.461499999999"/>
    <x v="1"/>
    <x v="6"/>
    <x v="3412"/>
    <x v="3"/>
  </r>
  <r>
    <n v="3413"/>
    <s v="Edward Albee's The Goat, or Who is Sylvia?"/>
    <s v="The RC Players are beyond excited to be bringing this controversial, socially-minded show to Michigan's campus, but we need your help!"/>
    <x v="2"/>
    <x v="1084"/>
    <x v="0"/>
    <s v="US"/>
    <s v="USD"/>
    <n v="1425099540"/>
    <n v="1424280938"/>
    <b v="0"/>
    <n v="14"/>
    <b v="1"/>
    <s v="theater/plays"/>
    <n v="4642.8571000000002"/>
    <x v="1"/>
    <x v="6"/>
    <x v="3413"/>
    <x v="0"/>
  </r>
  <r>
    <n v="3414"/>
    <s v="PCSF PlayOffs 2016"/>
    <s v="A new twist on our annual festival of fully-produced plays by member playwrights, performed by a talented ensemble cast!"/>
    <x v="9"/>
    <x v="2090"/>
    <x v="0"/>
    <s v="US"/>
    <s v="USD"/>
    <n v="1480579140"/>
    <n v="1478030325"/>
    <b v="0"/>
    <n v="44"/>
    <b v="1"/>
    <s v="theater/plays"/>
    <n v="7056.8181999999997"/>
    <x v="1"/>
    <x v="6"/>
    <x v="3414"/>
    <x v="2"/>
  </r>
  <r>
    <n v="3415"/>
    <s v="Balm in Gilead at Columbia"/>
    <s v="We are raising funds to allow for enhanced scenic, costume, and lighting design. Every dollar helps!"/>
    <x v="48"/>
    <x v="148"/>
    <x v="0"/>
    <s v="US"/>
    <s v="USD"/>
    <n v="1460935800"/>
    <n v="1459999656"/>
    <b v="0"/>
    <n v="9"/>
    <b v="1"/>
    <s v="theater/plays"/>
    <n v="2222.2222000000002"/>
    <x v="1"/>
    <x v="6"/>
    <x v="3415"/>
    <x v="2"/>
  </r>
  <r>
    <n v="3416"/>
    <s v="'I and The Village' by Silva Semerciyan - World Premiere"/>
    <s v="Be part of bringing this witty, engaging &amp; important play by award-winning writer Silva Semerciyan to London's Theatre 503 this summer."/>
    <x v="23"/>
    <x v="2261"/>
    <x v="0"/>
    <s v="GB"/>
    <s v="GBP"/>
    <n v="1429813800"/>
    <n v="1427363645"/>
    <b v="0"/>
    <n v="30"/>
    <b v="1"/>
    <s v="theater/plays"/>
    <n v="15946.6667"/>
    <x v="1"/>
    <x v="6"/>
    <x v="3416"/>
    <x v="0"/>
  </r>
  <r>
    <n v="3417"/>
    <s v="Fury Theatre is Producing Oleanna"/>
    <s v="Fury Theatre is bringing Mamet's powerful play, Oleanna, to life!  Help us get ahead of funding so we can keep theater affordable."/>
    <x v="180"/>
    <x v="2262"/>
    <x v="0"/>
    <s v="US"/>
    <s v="USD"/>
    <n v="1414284180"/>
    <n v="1410558948"/>
    <b v="0"/>
    <n v="45"/>
    <b v="1"/>
    <s v="theater/plays"/>
    <n v="3777.8"/>
    <x v="1"/>
    <x v="6"/>
    <x v="3417"/>
    <x v="3"/>
  </r>
  <r>
    <n v="3418"/>
    <s v="&quot;Mukha-Tsokotukha&quot; SoloSchool Youth Play"/>
    <s v="Atlanta SoloSchool brings a beloved children's play to the 4th Annual Festival of Russian Youth Theaters in Washington, DC on May 31."/>
    <x v="23"/>
    <x v="2263"/>
    <x v="0"/>
    <s v="US"/>
    <s v="USD"/>
    <n v="1400875307"/>
    <n v="1398283307"/>
    <b v="0"/>
    <n v="56"/>
    <b v="1"/>
    <s v="theater/plays"/>
    <n v="7205.3571000000002"/>
    <x v="1"/>
    <x v="6"/>
    <x v="3418"/>
    <x v="3"/>
  </r>
  <r>
    <n v="3419"/>
    <s v="HAMLET presented by AC Productions"/>
    <s v="As part of the 400th anniversary of Shakespeareâ€™s death, AC Productions will present a new production of Hamlet adapted by Peter Reid"/>
    <x v="181"/>
    <x v="2264"/>
    <x v="0"/>
    <s v="IE"/>
    <s v="EUR"/>
    <n v="1459978200"/>
    <n v="1458416585"/>
    <b v="0"/>
    <n v="46"/>
    <b v="1"/>
    <s v="theater/plays"/>
    <n v="6369.5652"/>
    <x v="1"/>
    <x v="6"/>
    <x v="3419"/>
    <x v="2"/>
  </r>
  <r>
    <n v="3420"/>
    <s v="Rounds. Set design campaign."/>
    <s v="A powerful and urgent tale of the first line of defence for the NHS. Based on true stories from junior doctors."/>
    <x v="176"/>
    <x v="2265"/>
    <x v="0"/>
    <s v="GB"/>
    <s v="GBP"/>
    <n v="1455408000"/>
    <n v="1454638202"/>
    <b v="0"/>
    <n v="34"/>
    <b v="1"/>
    <s v="theater/plays"/>
    <n v="2841.1765"/>
    <x v="1"/>
    <x v="6"/>
    <x v="3420"/>
    <x v="2"/>
  </r>
  <r>
    <n v="3421"/>
    <s v="New Works Lab @ PPAS: &quot;Begets: Fall of a High School Ronin&quot;"/>
    <s v="Waterwell's New Works Lab @ PPAS is the country's leading development program for challenging new plays for young actors."/>
    <x v="3"/>
    <x v="2266"/>
    <x v="0"/>
    <s v="US"/>
    <s v="USD"/>
    <n v="1425495563"/>
    <n v="1422903563"/>
    <b v="0"/>
    <n v="98"/>
    <b v="1"/>
    <s v="theater/plays"/>
    <n v="10321.428599999999"/>
    <x v="1"/>
    <x v="6"/>
    <x v="3421"/>
    <x v="0"/>
  </r>
  <r>
    <n v="3422"/>
    <s v="The Secret Lives of Baba Segi's Wives; A Workshop Production"/>
    <s v="Developing and presenting Rotimi Babatunde's stage adaptation of The Secret Lives of Baba Segi's Wives directed by Femi Elufowoju, jr"/>
    <x v="9"/>
    <x v="2267"/>
    <x v="0"/>
    <s v="GB"/>
    <s v="GBP"/>
    <n v="1450051200"/>
    <n v="1447594176"/>
    <b v="0"/>
    <n v="46"/>
    <b v="1"/>
    <s v="theater/plays"/>
    <n v="7115.2174000000005"/>
    <x v="1"/>
    <x v="6"/>
    <x v="3422"/>
    <x v="0"/>
  </r>
  <r>
    <n v="3423"/>
    <s v="And That's How The Story Goes"/>
    <s v="Forest Hills Eastern's Student Run Show 2015. Our goal is to present a professional quality show on a budget."/>
    <x v="49"/>
    <x v="457"/>
    <x v="0"/>
    <s v="US"/>
    <s v="USD"/>
    <n v="1429912341"/>
    <n v="1427320341"/>
    <b v="0"/>
    <n v="10"/>
    <b v="1"/>
    <s v="theater/plays"/>
    <n v="3500"/>
    <x v="1"/>
    <x v="6"/>
    <x v="3423"/>
    <x v="0"/>
  </r>
  <r>
    <n v="3424"/>
    <s v="Maggie LumiÃ¨re and The Ghost Train: an exciting new play!"/>
    <s v="Maggie is a deaf girl determined to make a silent film masterpiece. Help us share her story with students across the state of Idaho."/>
    <x v="12"/>
    <x v="2268"/>
    <x v="0"/>
    <s v="US"/>
    <s v="USD"/>
    <n v="1423119540"/>
    <n v="1421252084"/>
    <b v="0"/>
    <n v="76"/>
    <b v="1"/>
    <s v="theater/plays"/>
    <n v="8177.6315999999997"/>
    <x v="1"/>
    <x v="6"/>
    <x v="3424"/>
    <x v="0"/>
  </r>
  <r>
    <n v="3425"/>
    <s v="The Erlkings"/>
    <s v="The Erlkings is a play that uses the writings of the perpetrators of the Columbine Shooting to explore the inner lives of these boys."/>
    <x v="11"/>
    <x v="2269"/>
    <x v="0"/>
    <s v="US"/>
    <s v="USD"/>
    <n v="1412434136"/>
    <n v="1409669336"/>
    <b v="0"/>
    <n v="104"/>
    <b v="1"/>
    <s v="theater/plays"/>
    <n v="29702.980800000001"/>
    <x v="1"/>
    <x v="6"/>
    <x v="3425"/>
    <x v="3"/>
  </r>
  <r>
    <n v="3426"/>
    <s v="Holocene"/>
    <s v="Part ghost story, part cautionary tale, Holocene is a play about the end of our world, and the beginning of another."/>
    <x v="192"/>
    <x v="1959"/>
    <x v="0"/>
    <s v="US"/>
    <s v="USD"/>
    <n v="1411264800"/>
    <n v="1409620903"/>
    <b v="0"/>
    <n v="87"/>
    <b v="1"/>
    <s v="theater/plays"/>
    <n v="4660.9195"/>
    <x v="1"/>
    <x v="6"/>
    <x v="3426"/>
    <x v="3"/>
  </r>
  <r>
    <n v="3427"/>
    <s v="We Were Kings"/>
    <s v="A new play developed in collaboration with graduating theatre makers, premiering at the Edinburgh Fringe Festival 2014."/>
    <x v="15"/>
    <x v="646"/>
    <x v="0"/>
    <s v="GB"/>
    <s v="GBP"/>
    <n v="1404314952"/>
    <n v="1401722952"/>
    <b v="0"/>
    <n v="29"/>
    <b v="1"/>
    <s v="theater/plays"/>
    <n v="5172.4138000000003"/>
    <x v="1"/>
    <x v="6"/>
    <x v="3427"/>
    <x v="3"/>
  </r>
  <r>
    <n v="3428"/>
    <s v="CREDITORS | Jack Studio Theatre | Smith after Strindberg"/>
    <s v="The WORLD PREMIERE of Neil Smith's beautiful and thrilling new version of Strindberg's modern masterpiece - CREDITORS."/>
    <x v="13"/>
    <x v="910"/>
    <x v="0"/>
    <s v="GB"/>
    <s v="GBP"/>
    <n v="1425142800"/>
    <n v="1422983847"/>
    <b v="0"/>
    <n v="51"/>
    <b v="1"/>
    <s v="theater/plays"/>
    <n v="4029.4117999999999"/>
    <x v="1"/>
    <x v="6"/>
    <x v="3428"/>
    <x v="0"/>
  </r>
  <r>
    <n v="3429"/>
    <s v="Virtual Reality - A play about autism, family and The Sims."/>
    <s v="I would like to raise a small budget to put on my first play, Virtual Reality. To be put on at 53two, Manchester - 29th &amp; 30th Nov 16"/>
    <x v="325"/>
    <x v="666"/>
    <x v="0"/>
    <s v="GB"/>
    <s v="GBP"/>
    <n v="1478046661"/>
    <n v="1476837061"/>
    <b v="0"/>
    <n v="12"/>
    <b v="1"/>
    <s v="theater/plays"/>
    <n v="1625"/>
    <x v="1"/>
    <x v="6"/>
    <x v="3429"/>
    <x v="2"/>
  </r>
  <r>
    <n v="3430"/>
    <s v="Being Patient"/>
    <s v="We need support for our play so we can promote awareness of kidney diseases and the effect it has on sufferers and their families."/>
    <x v="13"/>
    <x v="2270"/>
    <x v="0"/>
    <s v="GB"/>
    <s v="GBP"/>
    <n v="1406760101"/>
    <n v="1404168101"/>
    <b v="0"/>
    <n v="72"/>
    <b v="1"/>
    <s v="theater/plays"/>
    <n v="3015.2638999999999"/>
    <x v="1"/>
    <x v="6"/>
    <x v="3430"/>
    <x v="3"/>
  </r>
  <r>
    <n v="3431"/>
    <s v="Local Jewell Production's Inaugural Season (2014-2015)"/>
    <s v="Our 1st full season!  We need your help to fund costumes, sets, props &amp; help bringing these wonderful shows to the stage!"/>
    <x v="13"/>
    <x v="41"/>
    <x v="0"/>
    <s v="US"/>
    <s v="USD"/>
    <n v="1408383153"/>
    <n v="1405791153"/>
    <b v="0"/>
    <n v="21"/>
    <b v="1"/>
    <s v="theater/plays"/>
    <n v="9523.8094999999994"/>
    <x v="1"/>
    <x v="6"/>
    <x v="3431"/>
    <x v="3"/>
  </r>
  <r>
    <n v="3432"/>
    <s v="Love Letters"/>
    <s v="Bare Theatre stages A.R. Gurney's Pulitzer Finalist script about a relationship spanning a lifetime and long distance."/>
    <x v="13"/>
    <x v="2271"/>
    <x v="0"/>
    <s v="US"/>
    <s v="USD"/>
    <n v="1454709600"/>
    <n v="1452520614"/>
    <b v="0"/>
    <n v="42"/>
    <b v="1"/>
    <s v="theater/plays"/>
    <n v="5221.4286000000002"/>
    <x v="1"/>
    <x v="6"/>
    <x v="3432"/>
    <x v="2"/>
  </r>
  <r>
    <n v="3433"/>
    <s v="The Dybbuk"/>
    <s v="death&amp;pretzels presents their first Chicago based project:_x000a_The Dybbuk by S. Ansky"/>
    <x v="196"/>
    <x v="2272"/>
    <x v="0"/>
    <s v="US"/>
    <s v="USD"/>
    <n v="1402974000"/>
    <n v="1400290255"/>
    <b v="0"/>
    <n v="71"/>
    <b v="1"/>
    <s v="theater/plays"/>
    <n v="13415.493"/>
    <x v="1"/>
    <x v="6"/>
    <x v="3433"/>
    <x v="3"/>
  </r>
  <r>
    <n v="3434"/>
    <s v="The Williams Project"/>
    <s v="Bringing Tennessee Williams, Shakespeare, and 8 world class actors to Longview, Washington to build a play in and for the community."/>
    <x v="3"/>
    <x v="1285"/>
    <x v="0"/>
    <s v="US"/>
    <s v="USD"/>
    <n v="1404983269"/>
    <n v="1402391269"/>
    <b v="0"/>
    <n v="168"/>
    <b v="1"/>
    <s v="theater/plays"/>
    <n v="6282.7380999999996"/>
    <x v="1"/>
    <x v="6"/>
    <x v="3434"/>
    <x v="3"/>
  </r>
  <r>
    <n v="3435"/>
    <s v="Tickets for the Tenderloin"/>
    <s v="People Of Interest is providing free tickets to &quot;Campo Maldito&quot; for Tenderloin residents who could not otherwise afford to see it."/>
    <x v="28"/>
    <x v="2273"/>
    <x v="0"/>
    <s v="US"/>
    <s v="USD"/>
    <n v="1470538800"/>
    <n v="1469112493"/>
    <b v="0"/>
    <n v="19"/>
    <b v="1"/>
    <s v="theater/plays"/>
    <n v="5894.7367999999997"/>
    <x v="1"/>
    <x v="6"/>
    <x v="3435"/>
    <x v="2"/>
  </r>
  <r>
    <n v="3436"/>
    <s v="â€œDamselflyâ€ Gracing the stage"/>
    <s v="Please help us fund &quot;Damselfly&quot; - The Play ( put on by Saints on Stage Alumni &amp; sponsored by Mothers Against Medical Error)"/>
    <x v="10"/>
    <x v="2274"/>
    <x v="0"/>
    <s v="US"/>
    <s v="USD"/>
    <n v="1408638480"/>
    <n v="1406811593"/>
    <b v="0"/>
    <n v="37"/>
    <b v="1"/>
    <s v="theater/plays"/>
    <n v="14310.810799999999"/>
    <x v="1"/>
    <x v="6"/>
    <x v="3436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x v="9"/>
    <x v="168"/>
    <x v="0"/>
    <s v="US"/>
    <s v="USD"/>
    <n v="1440003820"/>
    <n v="1437411820"/>
    <b v="0"/>
    <n v="36"/>
    <b v="1"/>
    <s v="theater/plays"/>
    <n v="8416.6666999999998"/>
    <x v="1"/>
    <x v="6"/>
    <x v="3437"/>
    <x v="0"/>
  </r>
  <r>
    <n v="3438"/>
    <s v="KLIPPIES"/>
    <s v="Klippies is the debut play from Johannesburg-born writer Jessica SiÃ¢n, premiering at the Southwark Playhouse, London in May 2015."/>
    <x v="30"/>
    <x v="2275"/>
    <x v="0"/>
    <s v="GB"/>
    <s v="GBP"/>
    <n v="1430600400"/>
    <n v="1428358567"/>
    <b v="0"/>
    <n v="14"/>
    <b v="1"/>
    <s v="theater/plays"/>
    <n v="18607.142899999999"/>
    <x v="1"/>
    <x v="6"/>
    <x v="3438"/>
    <x v="0"/>
  </r>
  <r>
    <n v="3439"/>
    <s v="Cirque Inspired Alice's Adventures in Wonderland"/>
    <s v="Help a small theater produce an original adaptation of Lewis Carroll's classic story."/>
    <x v="38"/>
    <x v="2276"/>
    <x v="0"/>
    <s v="US"/>
    <s v="USD"/>
    <n v="1453179540"/>
    <n v="1452030730"/>
    <b v="0"/>
    <n v="18"/>
    <b v="1"/>
    <s v="theater/plays"/>
    <n v="8978.5555999999997"/>
    <x v="1"/>
    <x v="6"/>
    <x v="3439"/>
    <x v="2"/>
  </r>
  <r>
    <n v="3440"/>
    <s v="Gruesome Playground Injuries"/>
    <s v="LA-based team of professional actors and directors taking Rajiv Joseph's harrowing and romantic play to the Boulder community."/>
    <x v="10"/>
    <x v="2277"/>
    <x v="0"/>
    <s v="US"/>
    <s v="USD"/>
    <n v="1405095300"/>
    <n v="1403146628"/>
    <b v="0"/>
    <n v="82"/>
    <b v="1"/>
    <s v="theater/plays"/>
    <n v="6415.7560999999996"/>
    <x v="1"/>
    <x v="6"/>
    <x v="3440"/>
    <x v="3"/>
  </r>
  <r>
    <n v="3441"/>
    <s v="Putting on a great play in Los Angeles!"/>
    <s v="We are producing the play Bug, by Tracy Letts.  This will be an inspiring show, and a great way to bring help to a great LA charity."/>
    <x v="30"/>
    <x v="1644"/>
    <x v="0"/>
    <s v="US"/>
    <s v="USD"/>
    <n v="1447445820"/>
    <n v="1445077121"/>
    <b v="0"/>
    <n v="43"/>
    <b v="1"/>
    <s v="theater/plays"/>
    <n v="5965.1162999999997"/>
    <x v="1"/>
    <x v="6"/>
    <x v="3441"/>
    <x v="0"/>
  </r>
  <r>
    <n v="3442"/>
    <s v="An Evening of Radio"/>
    <s v="An Evening of Radio aims to showcase original work written by undergraduate playwriting students in the style of live staged readings."/>
    <x v="49"/>
    <x v="156"/>
    <x v="0"/>
    <s v="US"/>
    <s v="USD"/>
    <n v="1433016672"/>
    <n v="1430424672"/>
    <b v="0"/>
    <n v="8"/>
    <b v="1"/>
    <s v="theater/plays"/>
    <n v="3125"/>
    <x v="1"/>
    <x v="6"/>
    <x v="3442"/>
    <x v="0"/>
  </r>
  <r>
    <n v="3443"/>
    <s v="Reading of a New Play by Garrett Zuercher"/>
    <s v="A new play about dual-faced identities in the gay community, particularly among those who are deaf and those living with HIV."/>
    <x v="28"/>
    <x v="2278"/>
    <x v="0"/>
    <s v="US"/>
    <s v="USD"/>
    <n v="1410266146"/>
    <n v="1407674146"/>
    <b v="0"/>
    <n v="45"/>
    <b v="1"/>
    <s v="theater/plays"/>
    <n v="4122.2222000000002"/>
    <x v="1"/>
    <x v="6"/>
    <x v="3443"/>
    <x v="3"/>
  </r>
  <r>
    <n v="3444"/>
    <s v="Training young artists! Act Yo' Age Theatre Co debut"/>
    <s v="WE NEED YOUR HELP! We are a small town youth arts ensemble, training kids excited about theatre. We need dollars. We need YOU!"/>
    <x v="43"/>
    <x v="2279"/>
    <x v="0"/>
    <s v="AU"/>
    <s v="AUD"/>
    <n v="1465394340"/>
    <n v="1464677986"/>
    <b v="0"/>
    <n v="20"/>
    <b v="1"/>
    <s v="theater/plays"/>
    <n v="4335"/>
    <x v="1"/>
    <x v="6"/>
    <x v="3444"/>
    <x v="2"/>
  </r>
  <r>
    <n v="3445"/>
    <s v="Axon Theatre - First Project (Phase 1)"/>
    <s v="Rehearsal &amp; development of our first project as Axon Theatre: &quot;The Star-Spangled Girl&quot; in South Wales."/>
    <x v="13"/>
    <x v="41"/>
    <x v="0"/>
    <s v="GB"/>
    <s v="GBP"/>
    <n v="1445604236"/>
    <n v="1443185036"/>
    <b v="0"/>
    <n v="31"/>
    <b v="1"/>
    <s v="theater/plays"/>
    <n v="6451.6129000000001"/>
    <x v="1"/>
    <x v="6"/>
    <x v="3445"/>
    <x v="0"/>
  </r>
  <r>
    <n v="3446"/>
    <s v="'Pope Head' - The World Tour of Australia"/>
    <s v="Pope Head: The Secret Life of Francis Bacon â€“ A solo show celebrating the artist. Touring a land Down Under 12 Feb - 14 March '15."/>
    <x v="28"/>
    <x v="876"/>
    <x v="0"/>
    <s v="GB"/>
    <s v="GBP"/>
    <n v="1423138800"/>
    <n v="1421092725"/>
    <b v="0"/>
    <n v="25"/>
    <b v="1"/>
    <s v="theater/plays"/>
    <n v="4328"/>
    <x v="1"/>
    <x v="6"/>
    <x v="3446"/>
    <x v="0"/>
  </r>
  <r>
    <n v="3447"/>
    <s v="The Vagabond Halfback"/>
    <s v="&quot;He was a poet, a vagrant, a philosopher, a lady's man and a hard drinker&quot;"/>
    <x v="28"/>
    <x v="2280"/>
    <x v="0"/>
    <s v="US"/>
    <s v="USD"/>
    <n v="1458332412"/>
    <n v="1454448012"/>
    <b v="0"/>
    <n v="14"/>
    <b v="1"/>
    <s v="theater/plays"/>
    <n v="7700"/>
    <x v="1"/>
    <x v="6"/>
    <x v="3447"/>
    <x v="2"/>
  </r>
  <r>
    <n v="3448"/>
    <s v="The Mount, new play about Edith Wharton"/>
    <s v="The Mount-- a new play based off the life of Edith Wharton-- is having its premiere reading AT the real Mount in Lenox, MA!"/>
    <x v="190"/>
    <x v="2281"/>
    <x v="0"/>
    <s v="US"/>
    <s v="USD"/>
    <n v="1418784689"/>
    <n v="1416192689"/>
    <b v="0"/>
    <n v="45"/>
    <b v="1"/>
    <s v="theater/plays"/>
    <n v="5122.2222000000002"/>
    <x v="1"/>
    <x v="6"/>
    <x v="3448"/>
    <x v="3"/>
  </r>
  <r>
    <n v="3449"/>
    <s v="Love Letters To My Children, directed by Charles J. Ouda"/>
    <s v="Help us produce this original play! The play will be presented at the LSTFI July 12-14. Follow us on Facebook."/>
    <x v="134"/>
    <x v="2282"/>
    <x v="0"/>
    <s v="US"/>
    <s v="USD"/>
    <n v="1468036800"/>
    <n v="1465607738"/>
    <b v="0"/>
    <n v="20"/>
    <b v="1"/>
    <s v="theater/plays"/>
    <n v="6825"/>
    <x v="1"/>
    <x v="6"/>
    <x v="3449"/>
    <x v="2"/>
  </r>
  <r>
    <n v="3450"/>
    <s v="The Beautiful House"/>
    <s v="The Beautiful House' is a story of modern mummification and the present day post-humanist crisis in our relationship with death."/>
    <x v="2"/>
    <x v="1158"/>
    <x v="0"/>
    <s v="GB"/>
    <s v="GBP"/>
    <n v="1427990071"/>
    <n v="1422809671"/>
    <b v="0"/>
    <n v="39"/>
    <b v="1"/>
    <s v="theater/plays"/>
    <n v="1948.7179000000001"/>
    <x v="1"/>
    <x v="6"/>
    <x v="3450"/>
    <x v="0"/>
  </r>
  <r>
    <n v="3451"/>
    <s v="The Twilight Zone Play"/>
    <s v="I'm a high school student in New Jersey planning on producing and directing a Twilight Zone Play for a &quot;One Act&quot; competition."/>
    <x v="81"/>
    <x v="2283"/>
    <x v="0"/>
    <s v="US"/>
    <s v="USD"/>
    <n v="1429636927"/>
    <n v="1427304127"/>
    <b v="0"/>
    <n v="16"/>
    <b v="1"/>
    <s v="theater/plays"/>
    <n v="4112.5"/>
    <x v="1"/>
    <x v="6"/>
    <x v="3451"/>
    <x v="0"/>
  </r>
  <r>
    <n v="3452"/>
    <s v="On the Verge (Or, The Geography of Yearning) goes Steampunk!"/>
    <s v="hiSTORYstage presents Eric Overmyer's story of three 19th century women on a journey through time, and space, all the way to 1955!"/>
    <x v="28"/>
    <x v="2284"/>
    <x v="0"/>
    <s v="US"/>
    <s v="USD"/>
    <n v="1406087940"/>
    <n v="1404141626"/>
    <b v="0"/>
    <n v="37"/>
    <b v="1"/>
    <s v="theater/plays"/>
    <n v="4140.5405000000001"/>
    <x v="1"/>
    <x v="6"/>
    <x v="3452"/>
    <x v="3"/>
  </r>
  <r>
    <n v="3453"/>
    <s v="'Patagonia' - by Robert George"/>
    <s v="A full length comedy, Patagonia follows Grason and Jerry on their journey through a magical, South-American rainforest."/>
    <x v="43"/>
    <x v="2285"/>
    <x v="0"/>
    <s v="GB"/>
    <s v="GBP"/>
    <n v="1471130956"/>
    <n v="1465946956"/>
    <b v="0"/>
    <n v="14"/>
    <b v="1"/>
    <s v="theater/plays"/>
    <n v="2750"/>
    <x v="1"/>
    <x v="6"/>
    <x v="3453"/>
    <x v="2"/>
  </r>
  <r>
    <n v="3454"/>
    <s v="The Not So Curious Incident of the Man in the Green Volvo"/>
    <s v="Knee Slappers new production coming to Camden Fringe 2014! Presenting this off the wall, dark comedy for lovers of the bizzare. Groovy."/>
    <x v="176"/>
    <x v="2286"/>
    <x v="0"/>
    <s v="GB"/>
    <s v="GBP"/>
    <n v="1406825159"/>
    <n v="1404233159"/>
    <b v="0"/>
    <n v="21"/>
    <b v="1"/>
    <s v="theater/plays"/>
    <n v="3357.1428999999998"/>
    <x v="1"/>
    <x v="6"/>
    <x v="3454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x v="3"/>
    <x v="2287"/>
    <x v="0"/>
    <s v="US"/>
    <s v="USD"/>
    <n v="1476381627"/>
    <n v="1473789627"/>
    <b v="0"/>
    <n v="69"/>
    <b v="1"/>
    <s v="theater/plays"/>
    <n v="14586.9565"/>
    <x v="1"/>
    <x v="6"/>
    <x v="3455"/>
    <x v="2"/>
  </r>
  <r>
    <n v="3456"/>
    <s v="THIEF"/>
    <s v="&quot;Thief,&quot; a one man touring show, a theatrical experience portraying a supernatural story about the 3 days Jesus spent in the grave."/>
    <x v="9"/>
    <x v="2288"/>
    <x v="0"/>
    <s v="US"/>
    <s v="USD"/>
    <n v="1406876340"/>
    <n v="1404190567"/>
    <b v="0"/>
    <n v="16"/>
    <b v="1"/>
    <s v="theater/plays"/>
    <n v="35868.75"/>
    <x v="1"/>
    <x v="6"/>
    <x v="3456"/>
    <x v="3"/>
  </r>
  <r>
    <n v="3457"/>
    <s v="The Impossible Adventures Of Supernova Jones"/>
    <s v="Robots, Space Battles, Mystery, and Intrigue. Nothing is Impossible..."/>
    <x v="13"/>
    <x v="2289"/>
    <x v="0"/>
    <s v="US"/>
    <s v="USD"/>
    <n v="1423720740"/>
    <n v="1421081857"/>
    <b v="0"/>
    <n v="55"/>
    <b v="1"/>
    <s v="theater/plays"/>
    <n v="5098.1818000000003"/>
    <x v="1"/>
    <x v="6"/>
    <x v="3457"/>
    <x v="0"/>
  </r>
  <r>
    <n v="3458"/>
    <s v="J. Lee Vocque's BASED ON ACTUAL EVENTS"/>
    <s v="I promised my mother on her deathbed that I would tell the world MY story, so here it goes...crossing fingers, 2015 SF FRINGE"/>
    <x v="408"/>
    <x v="2290"/>
    <x v="0"/>
    <s v="US"/>
    <s v="USD"/>
    <n v="1422937620"/>
    <n v="1420606303"/>
    <b v="0"/>
    <n v="27"/>
    <b v="1"/>
    <s v="theater/plays"/>
    <n v="4503.7037"/>
    <x v="1"/>
    <x v="6"/>
    <x v="3458"/>
    <x v="0"/>
  </r>
  <r>
    <n v="3459"/>
    <s v="CYRIL THE SQUIRREL a magical children's theatre tour"/>
    <s v="Cyril needs your help to MAKE new puppet friends to accompany him on a magical journey through storytelling, puppetry and clown."/>
    <x v="2"/>
    <x v="2291"/>
    <x v="0"/>
    <s v="GB"/>
    <s v="GBP"/>
    <n v="1463743860"/>
    <n v="1461151860"/>
    <b v="0"/>
    <n v="36"/>
    <b v="1"/>
    <s v="theater/plays"/>
    <n v="1752.7778000000001"/>
    <x v="1"/>
    <x v="6"/>
    <x v="3459"/>
    <x v="2"/>
  </r>
  <r>
    <n v="3460"/>
    <s v="Pushers"/>
    <s v="'Pushers' is an exciting new play and the first project for brand new theatre company, Ain't Got No Home Productions."/>
    <x v="2"/>
    <x v="2292"/>
    <x v="0"/>
    <s v="GB"/>
    <s v="GBP"/>
    <n v="1408106352"/>
    <n v="1406896752"/>
    <b v="0"/>
    <n v="19"/>
    <b v="1"/>
    <s v="theater/plays"/>
    <n v="5000"/>
    <x v="1"/>
    <x v="6"/>
    <x v="3460"/>
    <x v="3"/>
  </r>
  <r>
    <n v="3461"/>
    <s v="Foolish Mortals present Shakespeare's Twelfth Night"/>
    <s v="A new production of Twelfth Night with an ambitious and enthusiastic group of high school students who love Shakespeare and teamwork."/>
    <x v="2"/>
    <x v="2293"/>
    <x v="0"/>
    <s v="US"/>
    <s v="USD"/>
    <n v="1477710000"/>
    <n v="1475248279"/>
    <b v="0"/>
    <n v="12"/>
    <b v="1"/>
    <s v="theater/plays"/>
    <n v="5791.6666999999998"/>
    <x v="1"/>
    <x v="6"/>
    <x v="3461"/>
    <x v="2"/>
  </r>
  <r>
    <n v="3462"/>
    <s v="Upstart Crows of Santa Fe Stage Weapons"/>
    <s v="Help the Upstart Crows of Santa Fe bring Shakespeare's Julius Caesar to life with quality wooden stage swords!"/>
    <x v="49"/>
    <x v="2294"/>
    <x v="0"/>
    <s v="US"/>
    <s v="USD"/>
    <n v="1436551200"/>
    <n v="1435181628"/>
    <b v="0"/>
    <n v="17"/>
    <b v="1"/>
    <s v="theater/plays"/>
    <n v="2970.5882000000001"/>
    <x v="1"/>
    <x v="6"/>
    <x v="3462"/>
    <x v="0"/>
  </r>
  <r>
    <n v="3463"/>
    <s v="Uncalled For Presents: Playday Mayday in Toronto!"/>
    <s v="Uncalled For is finally bringing their latest work of intelligently reckless stream-of-consciousness sketch comedy to Toronto."/>
    <x v="3"/>
    <x v="2295"/>
    <x v="0"/>
    <s v="CA"/>
    <s v="CAD"/>
    <n v="1476158340"/>
    <n v="1472594585"/>
    <b v="0"/>
    <n v="114"/>
    <b v="1"/>
    <s v="theater/plays"/>
    <n v="9068.4210999999996"/>
    <x v="1"/>
    <x v="6"/>
    <x v="3463"/>
    <x v="2"/>
  </r>
  <r>
    <n v="3464"/>
    <s v="SHE! Is History!"/>
    <s v="Why Do We Know More About Kim Kardashian Than Abigail Adams?  Let's produce and publish a play about women who MAKE and MADE history!"/>
    <x v="10"/>
    <x v="2296"/>
    <x v="0"/>
    <s v="US"/>
    <s v="USD"/>
    <n v="1471921637"/>
    <n v="1469329637"/>
    <b v="0"/>
    <n v="93"/>
    <b v="1"/>
    <s v="theater/plays"/>
    <n v="5501.2687999999998"/>
    <x v="1"/>
    <x v="6"/>
    <x v="3464"/>
    <x v="2"/>
  </r>
  <r>
    <n v="3465"/>
    <s v="Crooked Tree Theatre Presents Family Duels"/>
    <s v="Family Duels is a tragicomedy about family, filth, fraud and fornication. Please help us bring Crooked Tree to the Camden Fringe."/>
    <x v="13"/>
    <x v="2169"/>
    <x v="0"/>
    <s v="GB"/>
    <s v="GBP"/>
    <n v="1439136000"/>
    <n v="1436972472"/>
    <b v="0"/>
    <n v="36"/>
    <b v="1"/>
    <s v="theater/plays"/>
    <n v="5722.2222000000002"/>
    <x v="1"/>
    <x v="6"/>
    <x v="3465"/>
    <x v="0"/>
  </r>
  <r>
    <n v="3466"/>
    <s v="Spotlight Youth Theater Production of Wizard"/>
    <s v="The Spotlight Youth Theater is a program where every participant has a moment in the spotlight."/>
    <x v="8"/>
    <x v="2297"/>
    <x v="0"/>
    <s v="US"/>
    <s v="USD"/>
    <n v="1461108450"/>
    <n v="1455928050"/>
    <b v="0"/>
    <n v="61"/>
    <b v="1"/>
    <s v="theater/plays"/>
    <n v="7295.0820000000003"/>
    <x v="1"/>
    <x v="6"/>
    <x v="3466"/>
    <x v="2"/>
  </r>
  <r>
    <n v="3467"/>
    <s v="Venus in Fur, Los Angeles."/>
    <s v="Venus in Fur, By David Ives."/>
    <x v="9"/>
    <x v="168"/>
    <x v="0"/>
    <s v="US"/>
    <s v="USD"/>
    <n v="1426864032"/>
    <n v="1424275632"/>
    <b v="0"/>
    <n v="47"/>
    <b v="1"/>
    <s v="theater/plays"/>
    <n v="6446.8085000000001"/>
    <x v="1"/>
    <x v="6"/>
    <x v="3467"/>
    <x v="0"/>
  </r>
  <r>
    <n v="3468"/>
    <s v="Publicity for &quot;When Yellow Were the Stars on Earth&quot;"/>
    <s v="Amidst the atrocities of WWII, two women transcend enemy lines to make the ultimate heroic sacrifice."/>
    <x v="3"/>
    <x v="2298"/>
    <x v="0"/>
    <s v="US"/>
    <s v="USD"/>
    <n v="1474426800"/>
    <n v="1471976529"/>
    <b v="0"/>
    <n v="17"/>
    <b v="1"/>
    <s v="theater/plays"/>
    <n v="71635.294099999999"/>
    <x v="1"/>
    <x v="6"/>
    <x v="3468"/>
    <x v="2"/>
  </r>
  <r>
    <n v="3469"/>
    <s v="An Evening of Original One Acts"/>
    <s v="Original plays written, performed, and produced by young and diverse theater artists - alumni from Hostos Lincoln Academy in the Bronx."/>
    <x v="70"/>
    <x v="2299"/>
    <x v="0"/>
    <s v="US"/>
    <s v="USD"/>
    <n v="1461857045"/>
    <n v="1459265045"/>
    <b v="0"/>
    <n v="63"/>
    <b v="1"/>
    <s v="theater/plays"/>
    <n v="5039.6824999999999"/>
    <x v="1"/>
    <x v="6"/>
    <x v="3469"/>
    <x v="2"/>
  </r>
  <r>
    <n v="3470"/>
    <s v="She Kills Monsters"/>
    <s v="The New Artist's Circle is a theatre company dedicated to bringing the arts to young people."/>
    <x v="49"/>
    <x v="672"/>
    <x v="0"/>
    <s v="US"/>
    <s v="USD"/>
    <n v="1468618680"/>
    <n v="1465345902"/>
    <b v="0"/>
    <n v="9"/>
    <b v="1"/>
    <s v="theater/plays"/>
    <n v="4166.6666999999998"/>
    <x v="1"/>
    <x v="6"/>
    <x v="3470"/>
    <x v="2"/>
  </r>
  <r>
    <n v="3471"/>
    <s v="Different is Dangerous"/>
    <s v="Fast paced, two hander which uses headphone verbatim technique to give an insight into the everyday lives of Leeds city locals."/>
    <x v="2"/>
    <x v="2300"/>
    <x v="0"/>
    <s v="GB"/>
    <s v="GBP"/>
    <n v="1409515200"/>
    <n v="1405971690"/>
    <b v="0"/>
    <n v="30"/>
    <b v="1"/>
    <s v="theater/plays"/>
    <n v="3576.6667000000002"/>
    <x v="1"/>
    <x v="6"/>
    <x v="3471"/>
    <x v="3"/>
  </r>
  <r>
    <n v="3472"/>
    <s v="Dandelion Theatre: 'Body Awareness' by Annie Baker"/>
    <s v="Raising funds for Dandelion Theatre's Chicago production of 'Body Awareness' by the Pulitzer Prize-winning playwright Annie Baker."/>
    <x v="13"/>
    <x v="2301"/>
    <x v="0"/>
    <s v="US"/>
    <s v="USD"/>
    <n v="1415253540"/>
    <n v="1413432331"/>
    <b v="0"/>
    <n v="23"/>
    <b v="1"/>
    <s v="theater/plays"/>
    <n v="8873.9130000000005"/>
    <x v="1"/>
    <x v="6"/>
    <x v="3472"/>
    <x v="3"/>
  </r>
  <r>
    <n v="3473"/>
    <s v="King Sisyphus"/>
    <s v="A modern telling of the Greek myth. Sisyphus defies the Gods and attempts to change the world order... but can he overcome his fate?"/>
    <x v="244"/>
    <x v="2302"/>
    <x v="0"/>
    <s v="US"/>
    <s v="USD"/>
    <n v="1426883220"/>
    <n v="1425067296"/>
    <b v="0"/>
    <n v="33"/>
    <b v="1"/>
    <s v="theater/plays"/>
    <n v="14848.4848"/>
    <x v="1"/>
    <x v="6"/>
    <x v="3473"/>
    <x v="0"/>
  </r>
  <r>
    <n v="3474"/>
    <s v="Be Prepared"/>
    <s v="Help us get actor-writer Ian Bonar's debut play - a hilarious, heartbreaking story of grief and loss - to the 2016 Edinburgh Fringe."/>
    <x v="13"/>
    <x v="895"/>
    <x v="0"/>
    <s v="GB"/>
    <s v="GBP"/>
    <n v="1469016131"/>
    <n v="1466424131"/>
    <b v="0"/>
    <n v="39"/>
    <b v="1"/>
    <s v="theater/plays"/>
    <n v="5179.4871999999996"/>
    <x v="1"/>
    <x v="6"/>
    <x v="3474"/>
    <x v="2"/>
  </r>
  <r>
    <n v="3475"/>
    <s v="Score"/>
    <s v="Score is a musical play inspired by true stories of parents who have recovered from addiction and regained their children."/>
    <x v="43"/>
    <x v="2303"/>
    <x v="0"/>
    <s v="GB"/>
    <s v="GBP"/>
    <n v="1414972800"/>
    <n v="1412629704"/>
    <b v="0"/>
    <n v="17"/>
    <b v="1"/>
    <s v="theater/plays"/>
    <n v="2000"/>
    <x v="1"/>
    <x v="6"/>
    <x v="3475"/>
    <x v="3"/>
  </r>
  <r>
    <n v="3476"/>
    <s v="REBATEnsemble Presents: ICONS - The Martin Show"/>
    <s v="Meet the Martins; a modern family dealing with modern issues in a way that is as All-American as apple pie, James Dean and repression."/>
    <x v="43"/>
    <x v="2304"/>
    <x v="0"/>
    <s v="US"/>
    <s v="USD"/>
    <n v="1414378800"/>
    <n v="1412836990"/>
    <b v="0"/>
    <n v="6"/>
    <b v="1"/>
    <s v="theater/plays"/>
    <n v="5200"/>
    <x v="1"/>
    <x v="6"/>
    <x v="3476"/>
    <x v="3"/>
  </r>
  <r>
    <n v="3477"/>
    <s v="PCSF's Biannual 24-Hour Play Festival"/>
    <s v="8 ten-minute plays, written, directed, rehearsed, and fully produced in only 24 hours! Are we crazy? You bet we are!"/>
    <x v="40"/>
    <x v="857"/>
    <x v="0"/>
    <s v="US"/>
    <s v="USD"/>
    <n v="1431831600"/>
    <n v="1430761243"/>
    <b v="0"/>
    <n v="39"/>
    <b v="1"/>
    <s v="theater/plays"/>
    <n v="5323.0769"/>
    <x v="1"/>
    <x v="6"/>
    <x v="3477"/>
    <x v="0"/>
  </r>
  <r>
    <n v="3478"/>
    <s v="Measure for Measure"/>
    <s v="Bare Theatre takes on Shakespeare's most notorious &quot;problem play,&quot; which asks how far we are willing to go to do what is right."/>
    <x v="13"/>
    <x v="2305"/>
    <x v="0"/>
    <s v="US"/>
    <s v="USD"/>
    <n v="1426539600"/>
    <n v="1424296822"/>
    <b v="0"/>
    <n v="57"/>
    <b v="1"/>
    <s v="theater/plays"/>
    <n v="3959.6491000000001"/>
    <x v="1"/>
    <x v="6"/>
    <x v="3478"/>
    <x v="0"/>
  </r>
  <r>
    <n v="3479"/>
    <s v="Civil Rogues"/>
    <s v="A new comedy about what happened to a band of foolhardy actors when the Puritans closed the theatres in the 1640s."/>
    <x v="15"/>
    <x v="2306"/>
    <x v="0"/>
    <s v="GB"/>
    <s v="GBP"/>
    <n v="1403382680"/>
    <n v="1400790680"/>
    <b v="0"/>
    <n v="56"/>
    <b v="1"/>
    <s v="theater/plays"/>
    <n v="3425"/>
    <x v="1"/>
    <x v="6"/>
    <x v="3479"/>
    <x v="3"/>
  </r>
  <r>
    <n v="3480"/>
    <s v="Georgia - the full cast production"/>
    <s v="Georgia is a play that looks at the taboo topic of rape in a relationship.  It's a play about perspectives and various viewpoints."/>
    <x v="15"/>
    <x v="2307"/>
    <x v="0"/>
    <s v="US"/>
    <s v="USD"/>
    <n v="1436562000"/>
    <n v="1434440227"/>
    <b v="0"/>
    <n v="13"/>
    <b v="1"/>
    <s v="theater/plays"/>
    <n v="16461.538499999999"/>
    <x v="1"/>
    <x v="6"/>
    <x v="3480"/>
    <x v="0"/>
  </r>
  <r>
    <n v="3481"/>
    <s v="FIX THE FITZ"/>
    <s v="One of Australia's greatest theatres needs your help. Please help us refurnish, fit out and restore this legendary storytelling venue."/>
    <x v="3"/>
    <x v="2308"/>
    <x v="0"/>
    <s v="AU"/>
    <s v="AUD"/>
    <n v="1420178188"/>
    <n v="1418709388"/>
    <b v="0"/>
    <n v="95"/>
    <b v="1"/>
    <s v="theater/plays"/>
    <n v="12505.263199999999"/>
    <x v="1"/>
    <x v="6"/>
    <x v="3481"/>
    <x v="3"/>
  </r>
  <r>
    <n v="3482"/>
    <s v="Old Trunk - Edinburgh 2014"/>
    <s v="Critically-acclaimed new-writing company Old Trunk make their Edinburgh debut alternating their two darkly comic plays."/>
    <x v="9"/>
    <x v="2309"/>
    <x v="0"/>
    <s v="GB"/>
    <s v="GBP"/>
    <n v="1404671466"/>
    <n v="1402079466"/>
    <b v="0"/>
    <n v="80"/>
    <b v="1"/>
    <s v="theater/plays"/>
    <n v="5187.5"/>
    <x v="1"/>
    <x v="6"/>
    <x v="3482"/>
    <x v="3"/>
  </r>
  <r>
    <n v="3483"/>
    <s v="The Faculty Lounge"/>
    <s v="Join 5 high school teachers in the lounge of every high school in America.  Hear what they never say in the classroom."/>
    <x v="295"/>
    <x v="2310"/>
    <x v="0"/>
    <s v="US"/>
    <s v="USD"/>
    <n v="1404403381"/>
    <n v="1401811381"/>
    <b v="0"/>
    <n v="133"/>
    <b v="1"/>
    <s v="theater/plays"/>
    <n v="4028.5713999999998"/>
    <x v="1"/>
    <x v="6"/>
    <x v="3483"/>
    <x v="3"/>
  </r>
  <r>
    <n v="3484"/>
    <s v="Macbeth in the Basement"/>
    <s v="MACBETH IN THE BASEMENT will premiere at the Capital Fringe Festival in July 2016. A teenage kingâ€™s rise and fall in a vicious game."/>
    <x v="30"/>
    <x v="2311"/>
    <x v="0"/>
    <s v="US"/>
    <s v="USD"/>
    <n v="1466014499"/>
    <n v="1463422499"/>
    <b v="0"/>
    <n v="44"/>
    <b v="1"/>
    <s v="theater/plays"/>
    <n v="6490.9090999999999"/>
    <x v="1"/>
    <x v="6"/>
    <x v="3484"/>
    <x v="2"/>
  </r>
  <r>
    <n v="3485"/>
    <s v="An Evening with Sarah Pettyfer"/>
    <s v="We're trying to get our play, &quot;An Evening With Sarah Pettyfer,&quot; to the  Orlando Fringe Festival. The only thing is...we need your help!"/>
    <x v="409"/>
    <x v="1827"/>
    <x v="0"/>
    <s v="US"/>
    <s v="USD"/>
    <n v="1454431080"/>
    <n v="1451839080"/>
    <b v="0"/>
    <n v="30"/>
    <b v="1"/>
    <s v="theater/plays"/>
    <n v="5533.3333000000002"/>
    <x v="1"/>
    <x v="6"/>
    <x v="3485"/>
    <x v="2"/>
  </r>
  <r>
    <n v="3486"/>
    <s v="Might As Well Live: Dorothy Parker Does Hollywood Fringe"/>
    <s v="Dorothy Parker's unforgettable characters come to life onstage in &quot;Might As Well Live&quot; at the 2015 Hollywood Fringe Festival."/>
    <x v="9"/>
    <x v="2312"/>
    <x v="0"/>
    <s v="US"/>
    <s v="USD"/>
    <n v="1433314740"/>
    <n v="1430600401"/>
    <b v="0"/>
    <n v="56"/>
    <b v="1"/>
    <s v="theater/plays"/>
    <n v="8314.2857000000004"/>
    <x v="1"/>
    <x v="6"/>
    <x v="3486"/>
    <x v="0"/>
  </r>
  <r>
    <n v="3487"/>
    <s v="Jericho Creek"/>
    <s v="Jericho Creek is an original production by Fledgling Theatre Company which will be performed at The Cockpit Theatre in July 2015"/>
    <x v="13"/>
    <x v="948"/>
    <x v="0"/>
    <s v="GB"/>
    <s v="GBP"/>
    <n v="1435185252"/>
    <n v="1432593252"/>
    <b v="0"/>
    <n v="66"/>
    <b v="1"/>
    <s v="theater/plays"/>
    <n v="3871.2121000000002"/>
    <x v="1"/>
    <x v="6"/>
    <x v="3487"/>
    <x v="0"/>
  </r>
  <r>
    <n v="3488"/>
    <s v="Gorilla Theater Productions Presents: Phase 3"/>
    <s v="GTP has been protected financially by The Director since 2012. Now it's time for the community. Do you want GTP? Are we worth it?"/>
    <x v="9"/>
    <x v="2313"/>
    <x v="0"/>
    <s v="US"/>
    <s v="USD"/>
    <n v="1429286400"/>
    <n v="1427221560"/>
    <b v="0"/>
    <n v="29"/>
    <b v="1"/>
    <s v="theater/plays"/>
    <n v="12537.931"/>
    <x v="1"/>
    <x v="6"/>
    <x v="3488"/>
    <x v="0"/>
  </r>
  <r>
    <n v="3489"/>
    <s v="&quot;Oh, the Humanity&quot; at the Tabard Theatre this September"/>
    <s v="A brilliant play by Will Eno. An exciting, young theatre company. A production that promises to wow. You wouldn't want to miss it."/>
    <x v="10"/>
    <x v="2314"/>
    <x v="0"/>
    <s v="GB"/>
    <s v="GBP"/>
    <n v="1400965200"/>
    <n v="1398352531"/>
    <b v="0"/>
    <n v="72"/>
    <b v="1"/>
    <s v="theater/plays"/>
    <n v="7826.3888999999999"/>
    <x v="1"/>
    <x v="6"/>
    <x v="3489"/>
    <x v="3"/>
  </r>
  <r>
    <n v="3490"/>
    <s v="2016 Next Stage Residents Class Presents: When She Had Wings"/>
    <s v="The 2016 Resident class is producing a family play about one kid's quest to fly. Help us inspire the next generation of theatre lovers!"/>
    <x v="28"/>
    <x v="2315"/>
    <x v="0"/>
    <s v="US"/>
    <s v="USD"/>
    <n v="1460574924"/>
    <n v="1457982924"/>
    <b v="0"/>
    <n v="27"/>
    <b v="1"/>
    <s v="theater/plays"/>
    <n v="4722.2222000000002"/>
    <x v="1"/>
    <x v="6"/>
    <x v="3490"/>
    <x v="2"/>
  </r>
  <r>
    <n v="3491"/>
    <s v="William Shakespeare's The Tempest"/>
    <s v="Shakespeare Company at UCLA presents The Tempest under the stars in the Fowler Museum Amphitheater. Bring your blankets and enjoy!"/>
    <x v="2"/>
    <x v="2316"/>
    <x v="0"/>
    <s v="US"/>
    <s v="USD"/>
    <n v="1431928784"/>
    <n v="1430114384"/>
    <b v="0"/>
    <n v="10"/>
    <b v="1"/>
    <s v="theater/plays"/>
    <n v="7910"/>
    <x v="1"/>
    <x v="6"/>
    <x v="3491"/>
    <x v="0"/>
  </r>
  <r>
    <n v="3492"/>
    <s v="The Man from Willow's Brook, a new play by Kevin Kordis"/>
    <s v="We have the Blackbox Fellowship at Boston Playwright's Theatre, now all we need is your support to produce Kevin's new play!"/>
    <x v="276"/>
    <x v="2317"/>
    <x v="0"/>
    <s v="US"/>
    <s v="USD"/>
    <n v="1445818397"/>
    <n v="1442794397"/>
    <b v="0"/>
    <n v="35"/>
    <b v="1"/>
    <s v="theater/plays"/>
    <n v="11429.2"/>
    <x v="1"/>
    <x v="6"/>
    <x v="3492"/>
    <x v="0"/>
  </r>
  <r>
    <n v="3493"/>
    <s v="Not Your Garden Variety Theater"/>
    <s v="We need your help purchasing a stage for our production of the Wizard of Oz! This program is helping children with autism. Thank you!"/>
    <x v="15"/>
    <x v="646"/>
    <x v="0"/>
    <s v="US"/>
    <s v="USD"/>
    <n v="1408252260"/>
    <n v="1406580436"/>
    <b v="0"/>
    <n v="29"/>
    <b v="1"/>
    <s v="theater/plays"/>
    <n v="5172.4138000000003"/>
    <x v="1"/>
    <x v="6"/>
    <x v="3493"/>
    <x v="3"/>
  </r>
  <r>
    <n v="3494"/>
    <s v="Special in a Bad Way"/>
    <s v="&quot;Special in a Bad Way&quot; is a comedy that questions American Public Schools in their treatment of the so called, 'learning disabled.'"/>
    <x v="44"/>
    <x v="402"/>
    <x v="0"/>
    <s v="US"/>
    <s v="USD"/>
    <n v="1480140000"/>
    <n v="1479186575"/>
    <b v="0"/>
    <n v="13"/>
    <b v="1"/>
    <s v="theater/plays"/>
    <n v="3076.9231"/>
    <x v="1"/>
    <x v="6"/>
    <x v="3494"/>
    <x v="2"/>
  </r>
  <r>
    <n v="3495"/>
    <s v="The Village - one woman show"/>
    <s v="A one-woman show by Canadian artist Tina Milo. it is a multimedia show about an actress auditioning for a role of a depressed woman."/>
    <x v="10"/>
    <x v="2318"/>
    <x v="0"/>
    <s v="CA"/>
    <s v="CAD"/>
    <n v="1414862280"/>
    <n v="1412360309"/>
    <b v="0"/>
    <n v="72"/>
    <b v="1"/>
    <s v="theater/plays"/>
    <n v="7420.8333000000002"/>
    <x v="1"/>
    <x v="6"/>
    <x v="3495"/>
    <x v="3"/>
  </r>
  <r>
    <n v="3496"/>
    <s v="Resurrecting LIZZIE BORDEN LIVE"/>
    <s v="A one-woman play based on Lizzie Borden who was accused of the brutal hatchet murders of her father and step-mother.  Workshop Oct NYC."/>
    <x v="9"/>
    <x v="2319"/>
    <x v="0"/>
    <s v="US"/>
    <s v="USD"/>
    <n v="1473625166"/>
    <n v="1470169166"/>
    <b v="0"/>
    <n v="78"/>
    <b v="1"/>
    <s v="theater/plays"/>
    <n v="4784.6153999999997"/>
    <x v="1"/>
    <x v="6"/>
    <x v="3496"/>
    <x v="2"/>
  </r>
  <r>
    <n v="3497"/>
    <s v="Send SACKERSON to SD Fringe"/>
    <s v="We've been invited to the San Diego International Fringe Festival. Can you help us get there? Special performances in SLC and OREM."/>
    <x v="410"/>
    <x v="472"/>
    <x v="0"/>
    <s v="US"/>
    <s v="USD"/>
    <n v="1464904800"/>
    <n v="1463852904"/>
    <b v="0"/>
    <n v="49"/>
    <b v="1"/>
    <s v="theater/plays"/>
    <n v="3440.8163"/>
    <x v="1"/>
    <x v="6"/>
    <x v="3497"/>
    <x v="2"/>
  </r>
  <r>
    <n v="3498"/>
    <s v="Mamahood: turn and face the strange"/>
    <s v="This solo show has the power to profoundly impact new mothers and those that love them and to educate &amp; change how we support them."/>
    <x v="409"/>
    <x v="2320"/>
    <x v="0"/>
    <s v="CA"/>
    <s v="CAD"/>
    <n v="1464471840"/>
    <n v="1459309704"/>
    <b v="0"/>
    <n v="42"/>
    <b v="1"/>
    <s v="theater/plays"/>
    <n v="4023.8094999999998"/>
    <x v="1"/>
    <x v="6"/>
    <x v="3498"/>
    <x v="2"/>
  </r>
  <r>
    <n v="3499"/>
    <s v="Fefu and Her Friends"/>
    <s v="Figure 8 Troupe's debut performance! A stunning piece of theatre written by premier female playwright Maria Irene Fornes."/>
    <x v="13"/>
    <x v="2321"/>
    <x v="0"/>
    <s v="US"/>
    <s v="USD"/>
    <n v="1435733940"/>
    <n v="1431046325"/>
    <b v="0"/>
    <n v="35"/>
    <b v="1"/>
    <s v="theater/plays"/>
    <n v="6028.5713999999998"/>
    <x v="1"/>
    <x v="6"/>
    <x v="3499"/>
    <x v="0"/>
  </r>
  <r>
    <n v="3500"/>
    <s v="The Glass Menagerie: Independent Student-Run Production"/>
    <s v="A minimalist, post-modern production of the classic play, performed and produced by aspiring theater undergraduates at UMass Amherst."/>
    <x v="28"/>
    <x v="2322"/>
    <x v="0"/>
    <s v="US"/>
    <s v="USD"/>
    <n v="1457326740"/>
    <n v="1455919438"/>
    <b v="0"/>
    <n v="42"/>
    <b v="1"/>
    <s v="theater/plays"/>
    <n v="2530.9524000000001"/>
    <x v="1"/>
    <x v="6"/>
    <x v="3500"/>
    <x v="2"/>
  </r>
  <r>
    <n v="3501"/>
    <s v="Pig by Alex Oates (London Run)"/>
    <s v="'Pig' by Alex Oates is an urgent and dark comedy with live music that discusses the vital issue of the state of our police force."/>
    <x v="15"/>
    <x v="17"/>
    <x v="0"/>
    <s v="GB"/>
    <s v="GBP"/>
    <n v="1441995595"/>
    <n v="1439835595"/>
    <b v="0"/>
    <n v="42"/>
    <b v="1"/>
    <s v="theater/plays"/>
    <n v="3595.2381"/>
    <x v="1"/>
    <x v="6"/>
    <x v="3501"/>
    <x v="0"/>
  </r>
  <r>
    <n v="3502"/>
    <s v="Dickhead"/>
    <s v="Dickhead is a play about one man's struggle with the dicks in his head. If you want to know more stop being a twat and put out...please"/>
    <x v="23"/>
    <x v="2323"/>
    <x v="0"/>
    <s v="US"/>
    <s v="USD"/>
    <n v="1458100740"/>
    <n v="1456862924"/>
    <b v="0"/>
    <n v="31"/>
    <b v="1"/>
    <s v="theater/plays"/>
    <n v="13600"/>
    <x v="1"/>
    <x v="6"/>
    <x v="3502"/>
    <x v="2"/>
  </r>
  <r>
    <n v="3503"/>
    <s v="Tarantella"/>
    <s v="A group of Sicilian immigrants in New York struggle to deal with conflict from both within the family and from without."/>
    <x v="30"/>
    <x v="2324"/>
    <x v="0"/>
    <s v="GB"/>
    <s v="GBP"/>
    <n v="1469359728"/>
    <n v="1466767728"/>
    <b v="0"/>
    <n v="38"/>
    <b v="1"/>
    <s v="theater/plays"/>
    <n v="7076.3158000000003"/>
    <x v="1"/>
    <x v="6"/>
    <x v="3503"/>
    <x v="2"/>
  </r>
  <r>
    <n v="3504"/>
    <s v="Sterling Lion Theater Company"/>
    <s v="The Sterling Lion Theater Company is a non-profit theater group established for the benefit of the Connecticut lower Naugatuck Valley."/>
    <x v="28"/>
    <x v="325"/>
    <x v="0"/>
    <s v="US"/>
    <s v="USD"/>
    <n v="1447959491"/>
    <n v="1445363891"/>
    <b v="0"/>
    <n v="8"/>
    <b v="1"/>
    <s v="theater/plays"/>
    <n v="12500"/>
    <x v="1"/>
    <x v="6"/>
    <x v="3504"/>
    <x v="0"/>
  </r>
  <r>
    <n v="3505"/>
    <s v="Second Act: The Four Disgracers"/>
    <s v="Four myths._x000a_Four writers._x000a_Four new takes._x000a__x000a_The Four Disgracers comes to the stage to launch a new theatre group, Ixion."/>
    <x v="30"/>
    <x v="2325"/>
    <x v="0"/>
    <s v="US"/>
    <s v="USD"/>
    <n v="1399953600"/>
    <n v="1398983245"/>
    <b v="0"/>
    <n v="39"/>
    <b v="1"/>
    <s v="theater/plays"/>
    <n v="6651.2821000000004"/>
    <x v="1"/>
    <x v="6"/>
    <x v="3505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x v="9"/>
    <x v="631"/>
    <x v="0"/>
    <s v="US"/>
    <s v="USD"/>
    <n v="1408815440"/>
    <n v="1404927440"/>
    <b v="0"/>
    <n v="29"/>
    <b v="1"/>
    <s v="theater/plays"/>
    <n v="10500"/>
    <x v="1"/>
    <x v="6"/>
    <x v="3506"/>
    <x v="3"/>
  </r>
  <r>
    <n v="3507"/>
    <s v="The Chameleon Fools Theatre Troupe Project"/>
    <s v="Please help our troupe bring our first project from planning to reality! Join us on one exciting ride!"/>
    <x v="3"/>
    <x v="2326"/>
    <x v="0"/>
    <s v="US"/>
    <s v="USD"/>
    <n v="1464732537"/>
    <n v="1462140537"/>
    <b v="0"/>
    <n v="72"/>
    <b v="1"/>
    <s v="theater/plays"/>
    <n v="14500"/>
    <x v="1"/>
    <x v="6"/>
    <x v="3507"/>
    <x v="2"/>
  </r>
  <r>
    <n v="3508"/>
    <s v="Roll The Dice Theatre Company"/>
    <s v="Roll The Dice Theatre Company revolves around taking risks in the game of life vicariously through beloved childhood games."/>
    <x v="213"/>
    <x v="147"/>
    <x v="0"/>
    <s v="GB"/>
    <s v="GBP"/>
    <n v="1462914000"/>
    <n v="1460914253"/>
    <b v="0"/>
    <n v="15"/>
    <b v="1"/>
    <s v="theater/plays"/>
    <n v="1200"/>
    <x v="1"/>
    <x v="6"/>
    <x v="3508"/>
    <x v="2"/>
  </r>
  <r>
    <n v="3509"/>
    <s v="PL@Y, an all-original fusion of comedy, rock, and dance"/>
    <s v="PL@Y is an original comedic fantasy spectacle inspired by the original music of the Amboys and classic rabbit-hole fiction archetypes"/>
    <x v="9"/>
    <x v="2327"/>
    <x v="0"/>
    <s v="US"/>
    <s v="USD"/>
    <n v="1416545700"/>
    <n v="1415392666"/>
    <b v="0"/>
    <n v="33"/>
    <b v="1"/>
    <s v="theater/plays"/>
    <n v="9666.6666999999998"/>
    <x v="1"/>
    <x v="6"/>
    <x v="3509"/>
    <x v="3"/>
  </r>
  <r>
    <n v="3510"/>
    <s v="Shakespeare in the Park: Much Ado About Nothing"/>
    <s v="The Uncommon Loons return with Much Ado for a 2nd production of Shakespeare in Minnesota's Nature on the banks of the Mississippi!"/>
    <x v="42"/>
    <x v="1217"/>
    <x v="0"/>
    <s v="US"/>
    <s v="USD"/>
    <n v="1404312846"/>
    <n v="1402584846"/>
    <b v="0"/>
    <n v="15"/>
    <b v="1"/>
    <s v="theater/plays"/>
    <n v="6033.3333000000002"/>
    <x v="1"/>
    <x v="6"/>
    <x v="3510"/>
    <x v="3"/>
  </r>
  <r>
    <n v="3511"/>
    <s v="Silent Planet"/>
    <s v="The world premiere of the first full-length play by Eve Leigh, at the intimate Finborough Theatre in London."/>
    <x v="15"/>
    <x v="2328"/>
    <x v="0"/>
    <s v="GB"/>
    <s v="GBP"/>
    <n v="1415385000"/>
    <n v="1413406695"/>
    <b v="0"/>
    <n v="19"/>
    <b v="1"/>
    <s v="theater/plays"/>
    <n v="7989.4736999999996"/>
    <x v="1"/>
    <x v="6"/>
    <x v="3511"/>
    <x v="3"/>
  </r>
  <r>
    <n v="3512"/>
    <s v="With My Eyes Wide Open"/>
    <s v="We're making a hard hitting, innovative play which will open your eyes to what mental illness is like in the mind of the sufferer."/>
    <x v="28"/>
    <x v="325"/>
    <x v="0"/>
    <s v="GB"/>
    <s v="GBP"/>
    <n v="1429789992"/>
    <n v="1424609592"/>
    <b v="0"/>
    <n v="17"/>
    <b v="1"/>
    <s v="theater/plays"/>
    <n v="5882.3528999999999"/>
    <x v="1"/>
    <x v="6"/>
    <x v="3512"/>
    <x v="0"/>
  </r>
  <r>
    <n v="3513"/>
    <s v="Send Truth AND Consequences To TNT's 2014 Youth Conference"/>
    <s v="Brazos Valley TROUPE is taking an original work, Truth AND Consequences, to the Texas Nonprofit Theaters 2014 Youth Conference"/>
    <x v="70"/>
    <x v="2153"/>
    <x v="0"/>
    <s v="US"/>
    <s v="USD"/>
    <n v="1401857940"/>
    <n v="1400725112"/>
    <b v="0"/>
    <n v="44"/>
    <b v="1"/>
    <s v="theater/plays"/>
    <n v="7534.0909000000001"/>
    <x v="1"/>
    <x v="6"/>
    <x v="3513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x v="2"/>
    <x v="1100"/>
    <x v="0"/>
    <s v="US"/>
    <s v="USD"/>
    <n v="1422853140"/>
    <n v="1421439552"/>
    <b v="0"/>
    <n v="10"/>
    <b v="1"/>
    <s v="theater/plays"/>
    <n v="5500"/>
    <x v="1"/>
    <x v="6"/>
    <x v="3514"/>
    <x v="0"/>
  </r>
  <r>
    <n v="3515"/>
    <s v="Twelfth Night by William Shakespeare"/>
    <s v="We are casting an all-inclusive production of Shakespeare's Twelfth Night in a non-traditional performance space."/>
    <x v="9"/>
    <x v="2329"/>
    <x v="0"/>
    <s v="US"/>
    <s v="USD"/>
    <n v="1433097171"/>
    <n v="1430505171"/>
    <b v="0"/>
    <n v="46"/>
    <b v="1"/>
    <s v="theater/plays"/>
    <n v="6695.6522000000004"/>
    <x v="1"/>
    <x v="6"/>
    <x v="3515"/>
    <x v="0"/>
  </r>
  <r>
    <n v="3516"/>
    <s v="The March of the Bonus Army"/>
    <s v="A new play about a lesser known yet pivotal event in American history, about a group of WWI Veterans fighting for their rights."/>
    <x v="30"/>
    <x v="911"/>
    <x v="0"/>
    <s v="US"/>
    <s v="USD"/>
    <n v="1410145200"/>
    <n v="1407197670"/>
    <b v="0"/>
    <n v="11"/>
    <b v="1"/>
    <s v="theater/plays"/>
    <n v="22727.272700000001"/>
    <x v="1"/>
    <x v="6"/>
    <x v="3516"/>
    <x v="3"/>
  </r>
  <r>
    <n v="3517"/>
    <s v="A Bright Room Called Day by Tony Kushner"/>
    <s v="Support an outstanding cast of actors to take on a professional production of a masterpiece of modern theatre"/>
    <x v="23"/>
    <x v="417"/>
    <x v="0"/>
    <s v="GB"/>
    <s v="GBP"/>
    <n v="1404471600"/>
    <n v="1401910634"/>
    <b v="0"/>
    <n v="13"/>
    <b v="1"/>
    <s v="theater/plays"/>
    <n v="30769.230800000001"/>
    <x v="1"/>
    <x v="6"/>
    <x v="3517"/>
    <x v="3"/>
  </r>
  <r>
    <n v="3518"/>
    <s v="BEASTS OF BAVERLY GROVE"/>
    <s v="One play.  Two theaters.  See the story from both sides and then decide for yourself - who are the BEASTS OF BAVERLY GROVE?"/>
    <x v="15"/>
    <x v="2330"/>
    <x v="0"/>
    <s v="US"/>
    <s v="USD"/>
    <n v="1412259660"/>
    <n v="1410461299"/>
    <b v="0"/>
    <n v="33"/>
    <b v="1"/>
    <s v="theater/plays"/>
    <n v="5002.0909000000001"/>
    <x v="1"/>
    <x v="6"/>
    <x v="3518"/>
    <x v="3"/>
  </r>
  <r>
    <n v="3519"/>
    <s v="Bookstory"/>
    <s v="Bookstory is a tiny puppet musical with some very big ideas that tells the story of the story in the digital age"/>
    <x v="13"/>
    <x v="40"/>
    <x v="0"/>
    <s v="GB"/>
    <s v="GBP"/>
    <n v="1425478950"/>
    <n v="1422886950"/>
    <b v="0"/>
    <n v="28"/>
    <b v="1"/>
    <s v="theater/plays"/>
    <n v="7239.2857000000004"/>
    <x v="1"/>
    <x v="6"/>
    <x v="3519"/>
    <x v="0"/>
  </r>
  <r>
    <n v="3520"/>
    <s v="Protocols"/>
    <s v="Help us to bring &quot;Protocols&quot; at the 2015 Camden Fringe. The most controversial play of the year."/>
    <x v="13"/>
    <x v="1132"/>
    <x v="0"/>
    <s v="GB"/>
    <s v="GBP"/>
    <n v="1441547220"/>
    <n v="1439322412"/>
    <b v="0"/>
    <n v="21"/>
    <b v="1"/>
    <s v="theater/plays"/>
    <n v="9595.2381000000005"/>
    <x v="1"/>
    <x v="6"/>
    <x v="3520"/>
    <x v="0"/>
  </r>
  <r>
    <n v="3521"/>
    <s v="As the Naked Lead the Blind (Play)"/>
    <s v="A professionally directed/acted workshop &amp; reading for a new play depicting sexual addiction and its crippling effect on relationships."/>
    <x v="18"/>
    <x v="2331"/>
    <x v="0"/>
    <s v="US"/>
    <s v="USD"/>
    <n v="1411980020"/>
    <n v="1409388020"/>
    <b v="0"/>
    <n v="13"/>
    <b v="1"/>
    <s v="theater/plays"/>
    <n v="4561.5384999999997"/>
    <x v="1"/>
    <x v="6"/>
    <x v="3521"/>
    <x v="3"/>
  </r>
  <r>
    <n v="3522"/>
    <s v="'Over the Top: The true-life tale of Dorothy Lawrence'"/>
    <s v="New show with 2 performers and an original score, bringing the true story of this forgotten WW1 heroine to audiences in the southwest."/>
    <x v="411"/>
    <x v="1174"/>
    <x v="0"/>
    <s v="GB"/>
    <s v="GBP"/>
    <n v="1442311560"/>
    <n v="1439924246"/>
    <b v="0"/>
    <n v="34"/>
    <b v="1"/>
    <s v="theater/plays"/>
    <n v="4102.9412000000002"/>
    <x v="1"/>
    <x v="6"/>
    <x v="3522"/>
    <x v="0"/>
  </r>
  <r>
    <n v="3523"/>
    <s v="Magnificence"/>
    <s v="An old play about our world. Set in 1970s England, Magnificence is a gut-wrenching story of radicalisation, idealism and pity."/>
    <x v="23"/>
    <x v="2332"/>
    <x v="0"/>
    <s v="GB"/>
    <s v="GBP"/>
    <n v="1474844400"/>
    <n v="1469871148"/>
    <b v="0"/>
    <n v="80"/>
    <b v="1"/>
    <s v="theater/plays"/>
    <n v="5682.5"/>
    <x v="1"/>
    <x v="6"/>
    <x v="3523"/>
    <x v="2"/>
  </r>
  <r>
    <n v="3524"/>
    <s v="Sweet, Sweet Spirit"/>
    <s v="A West Texas matriarch is enraged by the news that her gay grandson has been the victim of a hate crime committed by his own father."/>
    <x v="3"/>
    <x v="2333"/>
    <x v="0"/>
    <s v="US"/>
    <s v="USD"/>
    <n v="1410580800"/>
    <n v="1409336373"/>
    <b v="0"/>
    <n v="74"/>
    <b v="1"/>
    <s v="theater/plays"/>
    <n v="13724.3243"/>
    <x v="1"/>
    <x v="6"/>
    <x v="3524"/>
    <x v="3"/>
  </r>
  <r>
    <n v="3525"/>
    <s v="Talk to Me Like The Rain and Let Me Listen"/>
    <s v="The Attic interns present Tennessee Williams's &quot;Talk to Me Like the Rain and Let Me Listen&quot; performing at The Flea Theater!"/>
    <x v="2"/>
    <x v="798"/>
    <x v="0"/>
    <s v="US"/>
    <s v="USD"/>
    <n v="1439136000"/>
    <n v="1438188106"/>
    <b v="0"/>
    <n v="7"/>
    <b v="1"/>
    <s v="theater/plays"/>
    <n v="7571.4286000000002"/>
    <x v="1"/>
    <x v="6"/>
    <x v="3525"/>
    <x v="0"/>
  </r>
  <r>
    <n v="3526"/>
    <s v="Human, Kind Theater Project"/>
    <s v="By day we perform Acts of Kindness, by night we perform free theater, all sustained by the love of our neighbors, not ticket prices."/>
    <x v="126"/>
    <x v="2334"/>
    <x v="0"/>
    <s v="US"/>
    <s v="USD"/>
    <n v="1461823140"/>
    <n v="1459411371"/>
    <b v="0"/>
    <n v="34"/>
    <b v="1"/>
    <s v="theater/plays"/>
    <n v="9900"/>
    <x v="1"/>
    <x v="6"/>
    <x v="3526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x v="12"/>
    <x v="2335"/>
    <x v="0"/>
    <s v="US"/>
    <s v="USD"/>
    <n v="1436587140"/>
    <n v="1434069205"/>
    <b v="0"/>
    <n v="86"/>
    <b v="1"/>
    <s v="theater/plays"/>
    <n v="8156.9767000000002"/>
    <x v="1"/>
    <x v="6"/>
    <x v="3527"/>
    <x v="0"/>
  </r>
  <r>
    <n v="3528"/>
    <s v="World premiere of BIRTHDAY SUIT at the Old Red Lion"/>
    <s v="pluck. productions present their first four-week run - the world premiere of David K. Barnes' BIRTHDAY SUIT at the Old Red Lion."/>
    <x v="409"/>
    <x v="2336"/>
    <x v="0"/>
    <s v="GB"/>
    <s v="GBP"/>
    <n v="1484740918"/>
    <n v="1483012918"/>
    <b v="0"/>
    <n v="37"/>
    <b v="1"/>
    <s v="theater/plays"/>
    <n v="4510.8108000000002"/>
    <x v="1"/>
    <x v="6"/>
    <x v="3528"/>
    <x v="2"/>
  </r>
  <r>
    <n v="3529"/>
    <s v="Face Off Theatre Company Inaugural Season 2015-2016"/>
    <s v="Partners w/the Black Arts &amp; Cultural Center; we use theatre to EDUCATE &amp; EMPOWER through diverse expressions of the human experience."/>
    <x v="2"/>
    <x v="2337"/>
    <x v="0"/>
    <s v="US"/>
    <s v="USD"/>
    <n v="1436749200"/>
    <n v="1434997018"/>
    <b v="0"/>
    <n v="18"/>
    <b v="1"/>
    <s v="theater/plays"/>
    <n v="3666.6667000000002"/>
    <x v="1"/>
    <x v="6"/>
    <x v="3529"/>
    <x v="0"/>
  </r>
  <r>
    <n v="3530"/>
    <s v="Far From Fiction"/>
    <s v="â€œFar From Fictionâ€ is a powerful play, written by Sally Willis, offering insights into a new understanding of  female psychology."/>
    <x v="181"/>
    <x v="2338"/>
    <x v="0"/>
    <s v="GB"/>
    <s v="GBP"/>
    <n v="1460318400"/>
    <n v="1457881057"/>
    <b v="0"/>
    <n v="22"/>
    <b v="1"/>
    <s v="theater/plays"/>
    <n v="12500"/>
    <x v="1"/>
    <x v="6"/>
    <x v="3530"/>
    <x v="2"/>
  </r>
  <r>
    <n v="3531"/>
    <s v="The Reinvention of Lily Johnson"/>
    <s v="A political comedy for a crazy election year"/>
    <x v="28"/>
    <x v="1958"/>
    <x v="0"/>
    <s v="US"/>
    <s v="USD"/>
    <n v="1467301334"/>
    <n v="1464709334"/>
    <b v="0"/>
    <n v="26"/>
    <b v="1"/>
    <s v="theater/plays"/>
    <n v="4923.0769"/>
    <x v="1"/>
    <x v="6"/>
    <x v="3531"/>
    <x v="2"/>
  </r>
  <r>
    <n v="3532"/>
    <s v="&quot;I Will Speak For Myself&quot;"/>
    <s v="Our goal: To produce a stirring one-woman show historically based on African-American womenâ€™s experiences, struggles, and journeys."/>
    <x v="412"/>
    <x v="1936"/>
    <x v="0"/>
    <s v="US"/>
    <s v="USD"/>
    <n v="1411012740"/>
    <n v="1409667827"/>
    <b v="0"/>
    <n v="27"/>
    <b v="1"/>
    <s v="theater/plays"/>
    <n v="4229.6296000000002"/>
    <x v="1"/>
    <x v="6"/>
    <x v="3532"/>
    <x v="3"/>
  </r>
  <r>
    <n v="3533"/>
    <s v="Young Philosophers Theater Company Winter Productions"/>
    <s v="Two shows! (we're feeling particularly ambitious). Help us produce Eurydice and The Effect of Gamma Rays on Man-in-the-Moon Marigolds!"/>
    <x v="2"/>
    <x v="2291"/>
    <x v="0"/>
    <s v="US"/>
    <s v="USD"/>
    <n v="1447269367"/>
    <n v="1444673767"/>
    <b v="0"/>
    <n v="8"/>
    <b v="1"/>
    <s v="theater/plays"/>
    <n v="7887.5"/>
    <x v="1"/>
    <x v="6"/>
    <x v="3533"/>
    <x v="0"/>
  </r>
  <r>
    <n v="3534"/>
    <s v="Night of Ashes"/>
    <s v="A Theatrical Prequel to Hell's Rebels, the current Pathfinder Adventure Path from Paizo Publishing"/>
    <x v="10"/>
    <x v="2339"/>
    <x v="0"/>
    <s v="US"/>
    <s v="USD"/>
    <n v="1443711623"/>
    <n v="1440687623"/>
    <b v="0"/>
    <n v="204"/>
    <b v="1"/>
    <s v="theater/plays"/>
    <n v="3828.4313999999999"/>
    <x v="1"/>
    <x v="6"/>
    <x v="3534"/>
    <x v="0"/>
  </r>
  <r>
    <n v="3535"/>
    <s v="Twelve Angry Women"/>
    <s v="On the 60th anniversary of Twelve Angry Men, 12 female writers create 12 short pieces about what makes them angry."/>
    <x v="13"/>
    <x v="2340"/>
    <x v="0"/>
    <s v="GB"/>
    <s v="GBP"/>
    <n v="1443808800"/>
    <n v="1441120910"/>
    <b v="0"/>
    <n v="46"/>
    <b v="1"/>
    <s v="theater/plays"/>
    <n v="4484.7825999999995"/>
    <x v="1"/>
    <x v="6"/>
    <x v="3535"/>
    <x v="0"/>
  </r>
  <r>
    <n v="3536"/>
    <s v="Paria Exchange at Dave's Leicester Comedy Festival"/>
    <s v="&quot;Inteligent, Inspired and Inimitable&quot; Nottingham's leading two man improv show is heading to Dave's Leicester Comedy Festival."/>
    <x v="325"/>
    <x v="398"/>
    <x v="0"/>
    <s v="GB"/>
    <s v="GBP"/>
    <n v="1450612740"/>
    <n v="1448040425"/>
    <b v="0"/>
    <n v="17"/>
    <b v="1"/>
    <s v="theater/plays"/>
    <n v="1352.9412"/>
    <x v="1"/>
    <x v="6"/>
    <x v="3536"/>
    <x v="0"/>
  </r>
  <r>
    <n v="3537"/>
    <s v="The Untold Tales of the Brothers Grimm"/>
    <s v="A fast-pace, zany comedy involving six actors performing seven usually untold Grimm Fairy Tales about giants, witches, demons and more!"/>
    <x v="413"/>
    <x v="1967"/>
    <x v="0"/>
    <s v="CA"/>
    <s v="CAD"/>
    <n v="1416211140"/>
    <n v="1413016216"/>
    <b v="0"/>
    <n v="28"/>
    <b v="1"/>
    <s v="theater/plays"/>
    <n v="4350"/>
    <x v="1"/>
    <x v="6"/>
    <x v="3537"/>
    <x v="3"/>
  </r>
  <r>
    <n v="3538"/>
    <s v="'Mooring' - Vocal Point Theatre Project"/>
    <s v="A play about riverside homelessness, inspired by true events. Shows at Brunel Museum, 240 Project and similar community organisations."/>
    <x v="13"/>
    <x v="1956"/>
    <x v="0"/>
    <s v="GB"/>
    <s v="GBP"/>
    <n v="1471428340"/>
    <n v="1469009140"/>
    <b v="0"/>
    <n v="83"/>
    <b v="1"/>
    <s v="theater/plays"/>
    <n v="3095.1806999999999"/>
    <x v="1"/>
    <x v="6"/>
    <x v="3538"/>
    <x v="2"/>
  </r>
  <r>
    <n v="3539"/>
    <s v="Chokehold"/>
    <s v="A searing new play that takes  an unflinching look at the terrible costs of police shootings in the African American community."/>
    <x v="20"/>
    <x v="2341"/>
    <x v="0"/>
    <s v="US"/>
    <s v="USD"/>
    <n v="1473358122"/>
    <n v="1471543722"/>
    <b v="0"/>
    <n v="13"/>
    <b v="1"/>
    <s v="theater/plays"/>
    <n v="5523.0769"/>
    <x v="1"/>
    <x v="6"/>
    <x v="3539"/>
    <x v="2"/>
  </r>
  <r>
    <n v="3540"/>
    <s v="The Silence at the Song's End"/>
    <s v="A brand new stage adaptation of the Libby Purves/Nicholas Heiney book. A new work involving music, poetry and fajitas. #timetochange"/>
    <x v="43"/>
    <x v="2342"/>
    <x v="0"/>
    <s v="GB"/>
    <s v="GBP"/>
    <n v="1466899491"/>
    <n v="1464307491"/>
    <b v="0"/>
    <n v="8"/>
    <b v="1"/>
    <s v="theater/plays"/>
    <n v="4612.5"/>
    <x v="1"/>
    <x v="6"/>
    <x v="3540"/>
    <x v="2"/>
  </r>
  <r>
    <n v="3541"/>
    <s v="Twelfth Night or What You Will"/>
    <s v="Yellowbelly Theatre needs your help to bring this incredible play of love, lust and mistaken identity to life in our debut performance!"/>
    <x v="38"/>
    <x v="2343"/>
    <x v="0"/>
    <s v="GB"/>
    <s v="GBP"/>
    <n v="1441042275"/>
    <n v="1438882275"/>
    <b v="0"/>
    <n v="32"/>
    <b v="1"/>
    <s v="theater/plays"/>
    <n v="3937.5"/>
    <x v="1"/>
    <x v="6"/>
    <x v="3541"/>
    <x v="0"/>
  </r>
  <r>
    <n v="3542"/>
    <s v="Gifts of War"/>
    <s v="Ancient Greece. Giddy, champagne soaked debauchery celebrating the Trojan War's end leads to a shocking and deadly surprise."/>
    <x v="62"/>
    <x v="2344"/>
    <x v="0"/>
    <s v="US"/>
    <s v="USD"/>
    <n v="1410099822"/>
    <n v="1404915822"/>
    <b v="0"/>
    <n v="85"/>
    <b v="1"/>
    <s v="theater/plays"/>
    <n v="6615.2941000000001"/>
    <x v="1"/>
    <x v="6"/>
    <x v="3542"/>
    <x v="3"/>
  </r>
  <r>
    <n v="3543"/>
    <s v="&quot;CIRQUE CAPRICIEUX, the greatest one woman show on earth&quot;"/>
    <s v="A circus theater show. An escaped carousel horse and a beautiful wire dancer let the fantasies run wild."/>
    <x v="15"/>
    <x v="76"/>
    <x v="0"/>
    <s v="DE"/>
    <s v="EUR"/>
    <n v="1435255659"/>
    <n v="1432663659"/>
    <b v="0"/>
    <n v="29"/>
    <b v="1"/>
    <s v="theater/plays"/>
    <n v="5413.7930999999999"/>
    <x v="1"/>
    <x v="6"/>
    <x v="3543"/>
    <x v="0"/>
  </r>
  <r>
    <n v="3544"/>
    <s v="Gruoch, or Lady Macbeth"/>
    <s v="Death &amp; Pretzels presents the world premiere of Paul Pasulka's Gruoch, or Lady Macbeth"/>
    <x v="30"/>
    <x v="911"/>
    <x v="0"/>
    <s v="US"/>
    <s v="USD"/>
    <n v="1425758257"/>
    <n v="1423166257"/>
    <b v="0"/>
    <n v="24"/>
    <b v="1"/>
    <s v="theater/plays"/>
    <n v="10416.6667"/>
    <x v="1"/>
    <x v="6"/>
    <x v="3544"/>
    <x v="0"/>
  </r>
  <r>
    <n v="3545"/>
    <s v="Shakespeare!! To fund or not to fund, that is the Question?"/>
    <s v="FUND our teens in Shakespeare's comedy &quot;The Merchant of Venice&quot;. Donating pays for our venue/insurance located in Woodland, CA."/>
    <x v="49"/>
    <x v="2345"/>
    <x v="0"/>
    <s v="US"/>
    <s v="USD"/>
    <n v="1428780159"/>
    <n v="1426188159"/>
    <b v="0"/>
    <n v="8"/>
    <b v="1"/>
    <s v="theater/plays"/>
    <n v="3137.5"/>
    <x v="1"/>
    <x v="6"/>
    <x v="3545"/>
    <x v="0"/>
  </r>
  <r>
    <n v="3546"/>
    <s v="2015 Philadelphia Premier: Bonhoeffer's Cost"/>
    <s v="Help us produce this revealing play about Nazi-resistance member Dietrich Bonhoeffer and his final years of incarceration during WWII."/>
    <x v="184"/>
    <x v="2346"/>
    <x v="0"/>
    <s v="US"/>
    <s v="USD"/>
    <n v="1427860740"/>
    <n v="1426002684"/>
    <b v="0"/>
    <n v="19"/>
    <b v="1"/>
    <s v="theater/plays"/>
    <n v="5921.0526"/>
    <x v="1"/>
    <x v="6"/>
    <x v="3546"/>
    <x v="0"/>
  </r>
  <r>
    <n v="3547"/>
    <s v="Tommy and Me by Ray Didinger - Theatre Exile"/>
    <s v="Help to bring this heart warming story of Ray Didinger's relationship with his boyhood hero Tommy McDonald to life."/>
    <x v="19"/>
    <x v="2347"/>
    <x v="0"/>
    <s v="US"/>
    <s v="USD"/>
    <n v="1463198340"/>
    <n v="1461117201"/>
    <b v="0"/>
    <n v="336"/>
    <b v="1"/>
    <s v="theater/plays"/>
    <n v="11917.633900000001"/>
    <x v="1"/>
    <x v="6"/>
    <x v="3547"/>
    <x v="2"/>
  </r>
  <r>
    <n v="3548"/>
    <s v="THE UNDERSTUDY @ WORKING STAGE"/>
    <s v="We're putting together a production of THE UNDERSTUDY by Theresa Rebeck and hope you'll help us share this story."/>
    <x v="190"/>
    <x v="2307"/>
    <x v="0"/>
    <s v="US"/>
    <s v="USD"/>
    <n v="1457139600"/>
    <n v="1455230214"/>
    <b v="0"/>
    <n v="13"/>
    <b v="1"/>
    <s v="theater/plays"/>
    <n v="16461.538499999999"/>
    <x v="1"/>
    <x v="6"/>
    <x v="3548"/>
    <x v="2"/>
  </r>
  <r>
    <n v="3549"/>
    <s v="The Munitionettes"/>
    <s v="Help us bring to life tales of hardship, danger and community of extraordinary women working in WW1 munitions factories."/>
    <x v="28"/>
    <x v="806"/>
    <x v="0"/>
    <s v="GB"/>
    <s v="GBP"/>
    <n v="1441358873"/>
    <n v="1438939673"/>
    <b v="0"/>
    <n v="42"/>
    <b v="1"/>
    <s v="theater/plays"/>
    <n v="2428.5713999999998"/>
    <x v="1"/>
    <x v="6"/>
    <x v="3549"/>
    <x v="0"/>
  </r>
  <r>
    <n v="3550"/>
    <s v="MOONFACE"/>
    <s v="MOONFACE explores the formative f***k-ups of adolescence. Fresh, incisive new writing. Monologue, movement and striking naturalism."/>
    <x v="30"/>
    <x v="2348"/>
    <x v="0"/>
    <s v="GB"/>
    <s v="GBP"/>
    <n v="1462224398"/>
    <n v="1459632398"/>
    <b v="0"/>
    <n v="64"/>
    <b v="1"/>
    <s v="theater/plays"/>
    <n v="4093.75"/>
    <x v="1"/>
    <x v="6"/>
    <x v="3550"/>
    <x v="2"/>
  </r>
  <r>
    <n v="3551"/>
    <s v="2014 UASPA Theatre Showcase"/>
    <s v="UASPA is a performing arts high school producing its 2014 Theatre Showcase featuring our strongest performances and original work."/>
    <x v="15"/>
    <x v="2349"/>
    <x v="0"/>
    <s v="US"/>
    <s v="USD"/>
    <n v="1400796420"/>
    <n v="1398342170"/>
    <b v="0"/>
    <n v="25"/>
    <b v="1"/>
    <s v="theater/plays"/>
    <n v="6110"/>
    <x v="1"/>
    <x v="6"/>
    <x v="3551"/>
    <x v="3"/>
  </r>
  <r>
    <n v="3552"/>
    <s v="Lock&amp;Key Theatre present 'Timon of Athens'"/>
    <s v="Support Lock&amp;Key Theatre's 'Timon of Athens' by donating to our printing! Every penny goes to posters, programmes, flyers and scripts."/>
    <x v="414"/>
    <x v="2350"/>
    <x v="0"/>
    <s v="GB"/>
    <s v="GBP"/>
    <n v="1403964324"/>
    <n v="1401372324"/>
    <b v="0"/>
    <n v="20"/>
    <b v="1"/>
    <s v="theater/plays"/>
    <n v="3865"/>
    <x v="1"/>
    <x v="6"/>
    <x v="3552"/>
    <x v="3"/>
  </r>
  <r>
    <n v="3553"/>
    <s v="Coming Home"/>
    <s v="Professional actors bring to life the true stories of 5 African-Americans struggling with mental health and their search for healing."/>
    <x v="62"/>
    <x v="2351"/>
    <x v="0"/>
    <s v="US"/>
    <s v="USD"/>
    <n v="1439337600"/>
    <n v="1436575280"/>
    <b v="0"/>
    <n v="104"/>
    <b v="1"/>
    <s v="theater/plays"/>
    <n v="5620.1922999999997"/>
    <x v="1"/>
    <x v="6"/>
    <x v="3553"/>
    <x v="0"/>
  </r>
  <r>
    <n v="3554"/>
    <s v="MASKS: Off-Broadway Debut"/>
    <s v="MASKS is a dramedy dealing with what it means to be alive, the reliability of identity, and what it means to suffer."/>
    <x v="10"/>
    <x v="2352"/>
    <x v="0"/>
    <s v="US"/>
    <s v="USD"/>
    <n v="1423674000"/>
    <n v="1421025159"/>
    <b v="0"/>
    <n v="53"/>
    <b v="1"/>
    <s v="theater/plays"/>
    <n v="10700.2075"/>
    <x v="1"/>
    <x v="6"/>
    <x v="3554"/>
    <x v="0"/>
  </r>
  <r>
    <n v="3555"/>
    <s v="Free Theatre for Kids: Baby Living Room"/>
    <s v="Baby Living Room is a project created by Spazio Farma Mestre for children: free theatre for kids as sustainable education for families"/>
    <x v="262"/>
    <x v="1162"/>
    <x v="0"/>
    <s v="IT"/>
    <s v="EUR"/>
    <n v="1479382594"/>
    <n v="1476786994"/>
    <b v="0"/>
    <n v="14"/>
    <b v="1"/>
    <s v="theater/plays"/>
    <n v="17142.857100000001"/>
    <x v="1"/>
    <x v="6"/>
    <x v="3555"/>
    <x v="2"/>
  </r>
  <r>
    <n v="3556"/>
    <s v="Immortal"/>
    <s v="'Immortal', a play about five English Air Bombers in WW2, is an exciting first project for the brand new Production Company, GreanTea."/>
    <x v="41"/>
    <x v="2222"/>
    <x v="0"/>
    <s v="GB"/>
    <s v="GBP"/>
    <n v="1408289724"/>
    <n v="1403105724"/>
    <b v="0"/>
    <n v="20"/>
    <b v="1"/>
    <s v="theater/plays"/>
    <n v="11050"/>
    <x v="1"/>
    <x v="6"/>
    <x v="3556"/>
    <x v="3"/>
  </r>
  <r>
    <n v="3557"/>
    <s v="Good Bread Alley"/>
    <s v="A play by April Yvette Thompson. A Gullah Healer Woman and an Afro-Cuban Priest forge a new world of magic &amp; dreams in Jim Crow Miami."/>
    <x v="57"/>
    <x v="2353"/>
    <x v="0"/>
    <s v="US"/>
    <s v="USD"/>
    <n v="1399271911"/>
    <n v="1396334311"/>
    <b v="0"/>
    <n v="558"/>
    <b v="1"/>
    <s v="theater/plays"/>
    <n v="17927.598600000001"/>
    <x v="1"/>
    <x v="6"/>
    <x v="3557"/>
    <x v="3"/>
  </r>
  <r>
    <n v="3558"/>
    <s v="SPILL - A verbatim show about sex"/>
    <s v="We're making a show about sex. Because it's important, everyone wants to talk about it and it's at the start of everything."/>
    <x v="18"/>
    <x v="1929"/>
    <x v="0"/>
    <s v="GB"/>
    <s v="GBP"/>
    <n v="1435352400"/>
    <n v="1431718575"/>
    <b v="0"/>
    <n v="22"/>
    <b v="1"/>
    <s v="theater/plays"/>
    <n v="2290.9090999999999"/>
    <x v="1"/>
    <x v="6"/>
    <x v="3558"/>
    <x v="0"/>
  </r>
  <r>
    <n v="3559"/>
    <s v="Let's Launch Disco Turtle Productions"/>
    <s v="A theatre company designed to help young people to come out of their shell. Offering workshops and original shows directly to schools."/>
    <x v="28"/>
    <x v="831"/>
    <x v="0"/>
    <s v="AU"/>
    <s v="AUD"/>
    <n v="1438333080"/>
    <n v="1436408308"/>
    <b v="0"/>
    <n v="24"/>
    <b v="1"/>
    <s v="theater/plays"/>
    <n v="4312.5"/>
    <x v="1"/>
    <x v="6"/>
    <x v="3559"/>
    <x v="0"/>
  </r>
  <r>
    <n v="3560"/>
    <s v="Book Club: A Comedy"/>
    <s v="The world premiere of an endearing play about love, friendship, men's styling putty, Dungeons &amp; Dragons &amp; our capacity for forbearance."/>
    <x v="50"/>
    <x v="2354"/>
    <x v="0"/>
    <s v="CA"/>
    <s v="CAD"/>
    <n v="1432694700"/>
    <n v="1429651266"/>
    <b v="0"/>
    <n v="74"/>
    <b v="1"/>
    <s v="theater/plays"/>
    <n v="4689.1891999999998"/>
    <x v="1"/>
    <x v="6"/>
    <x v="3560"/>
    <x v="0"/>
  </r>
  <r>
    <n v="3561"/>
    <s v="How You Kiss Me... at FringeNYC 2015"/>
    <s v="How You Kiss Me Is Not How I Like To Be Kissed_x000a__x000a_a new play by Dan Giles_x000a__x000a_coming to FringeNYC 2015_x000a__x000a_www.howyoukissme.com"/>
    <x v="30"/>
    <x v="1904"/>
    <x v="0"/>
    <s v="US"/>
    <s v="USD"/>
    <n v="1438799760"/>
    <n v="1437236378"/>
    <b v="0"/>
    <n v="54"/>
    <b v="1"/>
    <s v="theater/plays"/>
    <n v="4740.7407000000003"/>
    <x v="1"/>
    <x v="6"/>
    <x v="3561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x v="415"/>
    <x v="2355"/>
    <x v="0"/>
    <s v="GB"/>
    <s v="GBP"/>
    <n v="1457906400"/>
    <n v="1457115427"/>
    <b v="0"/>
    <n v="31"/>
    <b v="1"/>
    <s v="theater/plays"/>
    <n v="1512.9032"/>
    <x v="1"/>
    <x v="6"/>
    <x v="3562"/>
    <x v="2"/>
  </r>
  <r>
    <n v="3563"/>
    <s v="A History, w Nowell Edmurnds at the Edinburgh Fringe!"/>
    <s v="Written a solo show about celebrity, and I'll be performing it at the famous Just The Tonic this Edinburgh Fringe - Help me get there!"/>
    <x v="2"/>
    <x v="2356"/>
    <x v="0"/>
    <s v="GB"/>
    <s v="GBP"/>
    <n v="1470078000"/>
    <n v="1467648456"/>
    <b v="0"/>
    <n v="25"/>
    <b v="1"/>
    <s v="theater/plays"/>
    <n v="2109.8000000000002"/>
    <x v="1"/>
    <x v="6"/>
    <x v="3563"/>
    <x v="2"/>
  </r>
  <r>
    <n v="3564"/>
    <s v="The Pillowman Aberdeen"/>
    <s v="Multi Award-Winng play THE PILLOWMAN coming to the Arts Centre Theatre, Aberdeen"/>
    <x v="28"/>
    <x v="2025"/>
    <x v="0"/>
    <s v="GB"/>
    <s v="GBP"/>
    <n v="1444060800"/>
    <n v="1440082649"/>
    <b v="0"/>
    <n v="17"/>
    <b v="1"/>
    <s v="theater/plays"/>
    <n v="5911.7646999999997"/>
    <x v="1"/>
    <x v="6"/>
    <x v="3564"/>
    <x v="0"/>
  </r>
  <r>
    <n v="3565"/>
    <s v="The Honeymoon is Over - An Original Play by Zakry Fin"/>
    <s v="The Honeymoon is Over is a romantic comedy about a recently eloped couple learning the dynamics of living together for the first time."/>
    <x v="42"/>
    <x v="1156"/>
    <x v="0"/>
    <s v="US"/>
    <s v="USD"/>
    <n v="1420048208"/>
    <n v="1417456208"/>
    <b v="0"/>
    <n v="12"/>
    <b v="1"/>
    <s v="theater/plays"/>
    <n v="9791.6666999999998"/>
    <x v="1"/>
    <x v="6"/>
    <x v="3565"/>
    <x v="3"/>
  </r>
  <r>
    <n v="3566"/>
    <s v="VANITY BITES BACK by Helen Duff"/>
    <s v="A &quot;bold, subversive and very funny&quot; clown cookery show about searching for self worth in a cheesecake - VAULT Festival &amp; Tour 2015"/>
    <x v="13"/>
    <x v="2357"/>
    <x v="0"/>
    <s v="GB"/>
    <s v="GBP"/>
    <n v="1422015083"/>
    <n v="1419423083"/>
    <b v="0"/>
    <n v="38"/>
    <b v="1"/>
    <s v="theater/plays"/>
    <n v="5513.1579000000002"/>
    <x v="1"/>
    <x v="6"/>
    <x v="3566"/>
    <x v="3"/>
  </r>
  <r>
    <n v="3567"/>
    <s v="Back To Blackbrick- A new play with live music"/>
    <s v="First stage adaptation of Sarah Moore Fitzgerald's beautiful novel about Alzheimer's and time travel with a live folk score."/>
    <x v="28"/>
    <x v="2358"/>
    <x v="0"/>
    <s v="GB"/>
    <s v="GBP"/>
    <n v="1433964444"/>
    <n v="1431372444"/>
    <b v="0"/>
    <n v="41"/>
    <b v="1"/>
    <s v="theater/plays"/>
    <n v="2653.6585"/>
    <x v="1"/>
    <x v="6"/>
    <x v="3567"/>
    <x v="0"/>
  </r>
  <r>
    <n v="3568"/>
    <s v="The Fairy Tale: A Little Daylight"/>
    <s v="GK. Jr (for student actors 12 and under) will bring George Macdonald's story to life. 10+ speaking parts &amp; many non-speaking parts!"/>
    <x v="28"/>
    <x v="2359"/>
    <x v="0"/>
    <s v="US"/>
    <s v="USD"/>
    <n v="1410975994"/>
    <n v="1408383994"/>
    <b v="0"/>
    <n v="19"/>
    <b v="1"/>
    <s v="theater/plays"/>
    <n v="5842.1053000000002"/>
    <x v="1"/>
    <x v="6"/>
    <x v="3568"/>
    <x v="3"/>
  </r>
  <r>
    <n v="3569"/>
    <s v="Green Light Productions produces theatre created by women"/>
    <s v="In 2015, Green Light is producing 3 shows of new plays exclusively written, directed and created by women- help make it happen!"/>
    <x v="10"/>
    <x v="2360"/>
    <x v="0"/>
    <s v="US"/>
    <s v="USD"/>
    <n v="1420734696"/>
    <n v="1418142696"/>
    <b v="0"/>
    <n v="41"/>
    <b v="1"/>
    <s v="theater/plays"/>
    <n v="12253.6585"/>
    <x v="1"/>
    <x v="6"/>
    <x v="3569"/>
    <x v="3"/>
  </r>
  <r>
    <n v="3570"/>
    <s v="The Lower Depths"/>
    <s v="Theatre Machine presents an all-new adaptation of Maxim Gorky's classic of Russian theatre, The Lower Depths."/>
    <x v="13"/>
    <x v="2361"/>
    <x v="0"/>
    <s v="US"/>
    <s v="USD"/>
    <n v="1420009200"/>
    <n v="1417593483"/>
    <b v="0"/>
    <n v="26"/>
    <b v="1"/>
    <s v="theater/plays"/>
    <n v="8796.1538"/>
    <x v="1"/>
    <x v="6"/>
    <x v="3570"/>
    <x v="3"/>
  </r>
  <r>
    <n v="3571"/>
    <s v="Cans at Theatre503"/>
    <s v="Support Kuleshovâ€™s first full length production; help to build the set and bring a fierce and important new play to life"/>
    <x v="15"/>
    <x v="2362"/>
    <x v="0"/>
    <s v="GB"/>
    <s v="GBP"/>
    <n v="1414701413"/>
    <n v="1412109413"/>
    <b v="0"/>
    <n v="25"/>
    <b v="1"/>
    <s v="theater/plays"/>
    <n v="7324"/>
    <x v="1"/>
    <x v="6"/>
    <x v="3571"/>
    <x v="3"/>
  </r>
  <r>
    <n v="3572"/>
    <s v="Monster"/>
    <s v="A darkly comic one woman show by Abram Rooney as part of The Camden Fringe 2015."/>
    <x v="2"/>
    <x v="83"/>
    <x v="0"/>
    <s v="GB"/>
    <s v="GBP"/>
    <n v="1434894082"/>
    <n v="1432302082"/>
    <b v="0"/>
    <n v="9"/>
    <b v="1"/>
    <s v="theater/plays"/>
    <n v="5555.5555999999997"/>
    <x v="1"/>
    <x v="6"/>
    <x v="3572"/>
    <x v="0"/>
  </r>
  <r>
    <n v="3573"/>
    <s v="Licensed To Ill"/>
    <s v="London based theatre makers collaborating to create a new show about the history of HipHop."/>
    <x v="9"/>
    <x v="2363"/>
    <x v="0"/>
    <s v="GB"/>
    <s v="GBP"/>
    <n v="1415440846"/>
    <n v="1412845246"/>
    <b v="0"/>
    <n v="78"/>
    <b v="1"/>
    <s v="theater/plays"/>
    <n v="3953.8462"/>
    <x v="1"/>
    <x v="6"/>
    <x v="3573"/>
    <x v="3"/>
  </r>
  <r>
    <n v="3574"/>
    <s v="Galli Theater Fresh Start Fundraiser"/>
    <s v="Help Galli Theater continue to bring fairytales to children in English &amp; German in our theater and to institutions serving children."/>
    <x v="238"/>
    <x v="2364"/>
    <x v="0"/>
    <s v="US"/>
    <s v="USD"/>
    <n v="1415921848"/>
    <n v="1413326248"/>
    <b v="0"/>
    <n v="45"/>
    <b v="1"/>
    <s v="theater/plays"/>
    <n v="13677.7778"/>
    <x v="1"/>
    <x v="6"/>
    <x v="3574"/>
    <x v="3"/>
  </r>
  <r>
    <n v="3575"/>
    <s v="AnaiÌˆs Nin Goes to Hell"/>
    <s v="An island in hell. Cleopatra, Joan of Arc, &amp; Queen Victoria wait, trapped in the memory of who they were... until AnaiÌˆs Nin shows up."/>
    <x v="3"/>
    <x v="2365"/>
    <x v="0"/>
    <s v="US"/>
    <s v="USD"/>
    <n v="1470887940"/>
    <n v="1468176527"/>
    <b v="0"/>
    <n v="102"/>
    <b v="1"/>
    <s v="theater/plays"/>
    <n v="9934.3137000000006"/>
    <x v="1"/>
    <x v="6"/>
    <x v="3575"/>
    <x v="2"/>
  </r>
  <r>
    <n v="3576"/>
    <s v="Vote for Next Season's Shows!"/>
    <s v="Vote here for whatever show you want to see next year! No gimmick, no stretch goals, just a simple vote and a free ticket."/>
    <x v="213"/>
    <x v="173"/>
    <x v="0"/>
    <s v="US"/>
    <s v="USD"/>
    <n v="1480947054"/>
    <n v="1475759454"/>
    <b v="0"/>
    <n v="5"/>
    <b v="1"/>
    <s v="theater/plays"/>
    <n v="2000"/>
    <x v="1"/>
    <x v="6"/>
    <x v="3576"/>
    <x v="2"/>
  </r>
  <r>
    <n v="3577"/>
    <s v="The Laramie Project in Utah County"/>
    <s v="Our goal is to bring this story of one town's processing of tragedy and their own community identity to Utah County."/>
    <x v="20"/>
    <x v="1911"/>
    <x v="0"/>
    <s v="US"/>
    <s v="USD"/>
    <n v="1430029680"/>
    <n v="1427741583"/>
    <b v="0"/>
    <n v="27"/>
    <b v="1"/>
    <s v="theater/plays"/>
    <n v="2888.8888999999999"/>
    <x v="1"/>
    <x v="6"/>
    <x v="3577"/>
    <x v="0"/>
  </r>
  <r>
    <n v="3578"/>
    <s v="Home"/>
    <s v="An unsparing, slightly surreal look at the effects of the private rented sector on two young women. Based on real events."/>
    <x v="15"/>
    <x v="2366"/>
    <x v="0"/>
    <s v="GB"/>
    <s v="GBP"/>
    <n v="1462037777"/>
    <n v="1459445777"/>
    <b v="0"/>
    <n v="37"/>
    <b v="1"/>
    <s v="theater/plays"/>
    <n v="4054.5945999999999"/>
    <x v="1"/>
    <x v="6"/>
    <x v="3578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x v="2"/>
    <x v="83"/>
    <x v="0"/>
    <s v="GB"/>
    <s v="GBP"/>
    <n v="1459444656"/>
    <n v="1456856256"/>
    <b v="0"/>
    <n v="14"/>
    <b v="1"/>
    <s v="theater/plays"/>
    <n v="3571.4286000000002"/>
    <x v="1"/>
    <x v="6"/>
    <x v="3579"/>
    <x v="2"/>
  </r>
  <r>
    <n v="3580"/>
    <s v="Annabel Lost"/>
    <s v="Annabel Lost combines visual art and performance poetry to tell the story of two orphaned refugees, Quetzal and Rhime."/>
    <x v="42"/>
    <x v="581"/>
    <x v="0"/>
    <s v="US"/>
    <s v="USD"/>
    <n v="1425185940"/>
    <n v="1421900022"/>
    <b v="0"/>
    <n v="27"/>
    <b v="1"/>
    <s v="theater/plays"/>
    <n v="3796.2963"/>
    <x v="1"/>
    <x v="6"/>
    <x v="3580"/>
    <x v="0"/>
  </r>
  <r>
    <n v="3581"/>
    <s v="Get FREAK to the Edinburgh Fringe"/>
    <s v="An extraordinary, punchy and provocative new play, providing a voice for women to address their sexuality and self worth. #EDFREAK"/>
    <x v="15"/>
    <x v="646"/>
    <x v="0"/>
    <s v="GB"/>
    <s v="GBP"/>
    <n v="1406719110"/>
    <n v="1405509510"/>
    <b v="0"/>
    <n v="45"/>
    <b v="1"/>
    <s v="theater/plays"/>
    <n v="3333.3332999999998"/>
    <x v="1"/>
    <x v="6"/>
    <x v="3581"/>
    <x v="3"/>
  </r>
  <r>
    <n v="3582"/>
    <s v="REALLY REALLY"/>
    <s v="A contemporary American play touching on the scorching realities of growing up in the Millennial generation."/>
    <x v="28"/>
    <x v="2367"/>
    <x v="0"/>
    <s v="US"/>
    <s v="USD"/>
    <n v="1459822682"/>
    <n v="1458613082"/>
    <b v="0"/>
    <n v="49"/>
    <b v="1"/>
    <s v="theater/plays"/>
    <n v="5857.1428999999998"/>
    <x v="1"/>
    <x v="6"/>
    <x v="3582"/>
    <x v="2"/>
  </r>
  <r>
    <n v="3583"/>
    <s v="The Tragedy of Mario and Juliet"/>
    <s v="Bumbling architect Romeo and handsome contractor Mario meet their match while building a balcony for Verona, NJ siren, Juliet."/>
    <x v="9"/>
    <x v="2259"/>
    <x v="0"/>
    <s v="US"/>
    <s v="USD"/>
    <n v="1460970805"/>
    <n v="1455790405"/>
    <b v="0"/>
    <n v="24"/>
    <b v="1"/>
    <s v="theater/plays"/>
    <n v="13562.5"/>
    <x v="1"/>
    <x v="6"/>
    <x v="3583"/>
    <x v="2"/>
  </r>
  <r>
    <n v="3584"/>
    <s v="Pramkicker - Edinburgh and Beyond"/>
    <s v="Critically-acclaimed Old Trunk are back with their new play. _x000a_PRAMKICKER. _x000a__x000a_Written by Sadie Hasler &amp; directed by Sarah Mayhew."/>
    <x v="9"/>
    <x v="2368"/>
    <x v="0"/>
    <s v="GB"/>
    <s v="GBP"/>
    <n v="1436772944"/>
    <n v="1434180944"/>
    <b v="0"/>
    <n v="112"/>
    <b v="1"/>
    <s v="theater/plays"/>
    <n v="3093.75"/>
    <x v="1"/>
    <x v="6"/>
    <x v="3584"/>
    <x v="0"/>
  </r>
  <r>
    <n v="3585"/>
    <s v="The Lost Boy (a play)"/>
    <s v="The world premiere of a play, a true story about love, loss, and a man reaching back in time as the only way to move forward."/>
    <x v="104"/>
    <x v="909"/>
    <x v="0"/>
    <s v="US"/>
    <s v="USD"/>
    <n v="1419181890"/>
    <n v="1416589890"/>
    <b v="0"/>
    <n v="23"/>
    <b v="1"/>
    <s v="theater/plays"/>
    <n v="17608.6957"/>
    <x v="1"/>
    <x v="6"/>
    <x v="3585"/>
    <x v="3"/>
  </r>
  <r>
    <n v="3586"/>
    <s v="Actors &amp; Musicians who are Blind or Autistic"/>
    <s v="See Theatre In A New Light"/>
    <x v="51"/>
    <x v="2369"/>
    <x v="0"/>
    <s v="US"/>
    <s v="USD"/>
    <n v="1474649070"/>
    <n v="1469465070"/>
    <b v="0"/>
    <n v="54"/>
    <b v="1"/>
    <s v="theater/plays"/>
    <n v="15198.1481"/>
    <x v="1"/>
    <x v="6"/>
    <x v="3586"/>
    <x v="2"/>
  </r>
  <r>
    <n v="3587"/>
    <s v="Blue Stockings @ The Cockpit Theatre"/>
    <s v="The GSA BA (Hons) Acting class of 2016 are taking a transfer of their GSA Production to The Cockpit Theatre in London"/>
    <x v="2"/>
    <x v="1508"/>
    <x v="0"/>
    <s v="GB"/>
    <s v="GBP"/>
    <n v="1467054000"/>
    <n v="1463144254"/>
    <b v="0"/>
    <n v="28"/>
    <b v="1"/>
    <s v="theater/plays"/>
    <n v="2260.7143000000001"/>
    <x v="1"/>
    <x v="6"/>
    <x v="3587"/>
    <x v="2"/>
  </r>
  <r>
    <n v="3588"/>
    <s v="MENTAL Play short-tour 2015!"/>
    <s v="Touring the fast-paced, playful and poignant story of three twenty-somethings in a mental-health support group."/>
    <x v="48"/>
    <x v="1671"/>
    <x v="0"/>
    <s v="GB"/>
    <s v="GBP"/>
    <n v="1430348400"/>
    <n v="1428436410"/>
    <b v="0"/>
    <n v="11"/>
    <b v="1"/>
    <s v="theater/plays"/>
    <n v="1827.2727"/>
    <x v="1"/>
    <x v="6"/>
    <x v="3588"/>
    <x v="0"/>
  </r>
  <r>
    <n v="3589"/>
    <s v="God is a Woman (The Untitled Mitchell Buckley Project)"/>
    <s v="After being officially selected for the 2015 FringeNYC Festival, we are looking for your help to put on this new and exciting play!"/>
    <x v="23"/>
    <x v="1977"/>
    <x v="0"/>
    <s v="US"/>
    <s v="USD"/>
    <n v="1432654347"/>
    <n v="1430494347"/>
    <b v="0"/>
    <n v="62"/>
    <b v="1"/>
    <s v="theater/plays"/>
    <n v="8225.8065000000006"/>
    <x v="1"/>
    <x v="6"/>
    <x v="3589"/>
    <x v="0"/>
  </r>
  <r>
    <n v="3590"/>
    <s v="The Glasshouse"/>
    <s v="Two men on trial for desertion, confined within a Glasshouse. How long can friendship last? How much can a man stand before he breaks?"/>
    <x v="10"/>
    <x v="2370"/>
    <x v="0"/>
    <s v="GB"/>
    <s v="GBP"/>
    <n v="1413792034"/>
    <n v="1411200034"/>
    <b v="0"/>
    <n v="73"/>
    <b v="1"/>
    <s v="theater/plays"/>
    <n v="6853.4246999999996"/>
    <x v="1"/>
    <x v="6"/>
    <x v="3590"/>
    <x v="3"/>
  </r>
  <r>
    <n v="3591"/>
    <s v="The Boy at the Edge of Everything NEXT STAGE RESIDENT SHOW"/>
    <s v="We are trying to produce a kid friendly show about an imaginative journey through space and time. Help us create our wonderland!!"/>
    <x v="176"/>
    <x v="1281"/>
    <x v="0"/>
    <s v="US"/>
    <s v="USD"/>
    <n v="1422075540"/>
    <n v="1419979544"/>
    <b v="0"/>
    <n v="18"/>
    <b v="1"/>
    <s v="theater/plays"/>
    <n v="6805.5555999999997"/>
    <x v="1"/>
    <x v="6"/>
    <x v="3591"/>
    <x v="3"/>
  </r>
  <r>
    <n v="3592"/>
    <s v="boom- a play by Peter Sinn Nachtrieb"/>
    <s v="Sex. Fish. A COMET THAT DESTROYS THE WORLD. boom a play by Peter Sinn Nachtrieb- Feb 19-21 at The Bridge in NYC."/>
    <x v="13"/>
    <x v="2371"/>
    <x v="0"/>
    <s v="US"/>
    <s v="USD"/>
    <n v="1423630740"/>
    <n v="1418673307"/>
    <b v="0"/>
    <n v="35"/>
    <b v="1"/>
    <s v="theater/plays"/>
    <n v="7271.4286000000002"/>
    <x v="1"/>
    <x v="6"/>
    <x v="3592"/>
    <x v="3"/>
  </r>
  <r>
    <n v="3593"/>
    <s v="&quot;Lucy &amp; Vincente&quot; A New Play about Lucille Ball"/>
    <s v="A staged reading for &quot;Lucy &amp; Vincente&quot; in NYC. A new play about Lucille Ball &amp; Vincente Minnelli in Hollywood, 1953."/>
    <x v="9"/>
    <x v="1830"/>
    <x v="0"/>
    <s v="US"/>
    <s v="USD"/>
    <n v="1420489560"/>
    <n v="1417469639"/>
    <b v="0"/>
    <n v="43"/>
    <b v="1"/>
    <s v="theater/plays"/>
    <n v="7718.6046999999999"/>
    <x v="1"/>
    <x v="6"/>
    <x v="3593"/>
    <x v="3"/>
  </r>
  <r>
    <n v="3594"/>
    <s v="HEDDA"/>
    <s v="An adaptation that realizes the internal struggle of Ibsenâ€™s most renowned protagonist as she traverses a claustrophobic social world"/>
    <x v="183"/>
    <x v="1132"/>
    <x v="0"/>
    <s v="US"/>
    <s v="USD"/>
    <n v="1472952982"/>
    <n v="1470792982"/>
    <b v="0"/>
    <n v="36"/>
    <b v="1"/>
    <s v="theater/plays"/>
    <n v="5597.2222000000002"/>
    <x v="1"/>
    <x v="6"/>
    <x v="3594"/>
    <x v="2"/>
  </r>
  <r>
    <n v="3595"/>
    <s v="The Flu Season"/>
    <s v="A new theatre company staging Will Eno's The Flu Season in Seattle"/>
    <x v="27"/>
    <x v="2372"/>
    <x v="0"/>
    <s v="US"/>
    <s v="USD"/>
    <n v="1426229940"/>
    <n v="1423959123"/>
    <b v="0"/>
    <n v="62"/>
    <b v="1"/>
    <s v="theater/plays"/>
    <n v="4969.3548000000001"/>
    <x v="1"/>
    <x v="6"/>
    <x v="3595"/>
    <x v="0"/>
  </r>
  <r>
    <n v="3596"/>
    <s v="SHADFLY - NEW PLAY AT THE ARTS PROJECT"/>
    <s v="A play about the last eight years of the life of Egon Schiele, one of the most influential Austrian Expressionist artists."/>
    <x v="184"/>
    <x v="1699"/>
    <x v="0"/>
    <s v="CA"/>
    <s v="CAD"/>
    <n v="1409072982"/>
    <n v="1407258582"/>
    <b v="0"/>
    <n v="15"/>
    <b v="1"/>
    <s v="theater/plays"/>
    <n v="7900"/>
    <x v="1"/>
    <x v="6"/>
    <x v="3596"/>
    <x v="3"/>
  </r>
  <r>
    <n v="3597"/>
    <s v="Akvavit Theatre presents NOTHING OF ME by Arne Lygre"/>
    <s v="&quot;I think that I have my own will. I can stop this, I tell myself. But it's not true.&quot;"/>
    <x v="30"/>
    <x v="1644"/>
    <x v="0"/>
    <s v="US"/>
    <s v="USD"/>
    <n v="1456984740"/>
    <n v="1455717790"/>
    <b v="0"/>
    <n v="33"/>
    <b v="1"/>
    <s v="theater/plays"/>
    <n v="7772.7272999999996"/>
    <x v="1"/>
    <x v="6"/>
    <x v="3597"/>
    <x v="2"/>
  </r>
  <r>
    <n v="3598"/>
    <s v="Cinderella"/>
    <s v="River City Theatre Company needs your support as we embark on our thirteenth production, CINDERELLA!"/>
    <x v="28"/>
    <x v="1666"/>
    <x v="0"/>
    <s v="US"/>
    <s v="USD"/>
    <n v="1409720340"/>
    <n v="1408129822"/>
    <b v="0"/>
    <n v="27"/>
    <b v="1"/>
    <s v="theater/plays"/>
    <n v="4077.7777999999998"/>
    <x v="1"/>
    <x v="6"/>
    <x v="3598"/>
    <x v="3"/>
  </r>
  <r>
    <n v="3599"/>
    <s v="Promised Land"/>
    <s v="Help Chrysalis get this production off the ground!  An original play, we only need $500 to get this production on its feet!"/>
    <x v="2"/>
    <x v="2373"/>
    <x v="0"/>
    <s v="US"/>
    <s v="USD"/>
    <n v="1440892800"/>
    <n v="1438715077"/>
    <b v="0"/>
    <n v="17"/>
    <b v="1"/>
    <s v="theater/plays"/>
    <n v="5941.1764999999996"/>
    <x v="1"/>
    <x v="6"/>
    <x v="3599"/>
    <x v="0"/>
  </r>
  <r>
    <n v="3600"/>
    <s v="Pariah"/>
    <s v="The First Play From The Man Who Brought You The Black James Bond!"/>
    <x v="185"/>
    <x v="31"/>
    <x v="0"/>
    <s v="US"/>
    <s v="USD"/>
    <n v="1476390164"/>
    <n v="1473970964"/>
    <b v="0"/>
    <n v="4"/>
    <b v="1"/>
    <s v="theater/plays"/>
    <n v="325"/>
    <x v="1"/>
    <x v="6"/>
    <x v="3600"/>
    <x v="2"/>
  </r>
  <r>
    <n v="3601"/>
    <s v="Pink Confetti at The Courtyard Theatre, Hoxton"/>
    <s v="New play 'Pink Confetti' by Paul Roberts at The Courtyard Theatre produced by Etch and directed by Oliver Dawe."/>
    <x v="13"/>
    <x v="2374"/>
    <x v="0"/>
    <s v="GB"/>
    <s v="GBP"/>
    <n v="1421452682"/>
    <n v="1418860682"/>
    <b v="0"/>
    <n v="53"/>
    <b v="1"/>
    <s v="theater/plays"/>
    <n v="3937.7357999999999"/>
    <x v="1"/>
    <x v="6"/>
    <x v="3601"/>
    <x v="3"/>
  </r>
  <r>
    <n v="3602"/>
    <s v="Red Lion Theatre Presents Shakespeare's Macbeth"/>
    <s v="A student directed and student performed production of Shakespeare's Macbeth in Milwaukee's beautiful Lake Park on June 3rd &amp; 4th"/>
    <x v="23"/>
    <x v="2375"/>
    <x v="0"/>
    <s v="US"/>
    <s v="USD"/>
    <n v="1463520479"/>
    <n v="1458336479"/>
    <b v="0"/>
    <n v="49"/>
    <b v="1"/>
    <s v="theater/plays"/>
    <n v="8167.3468999999996"/>
    <x v="1"/>
    <x v="6"/>
    <x v="3602"/>
    <x v="2"/>
  </r>
  <r>
    <n v="3603"/>
    <s v="Thank You For Waiting"/>
    <s v="Help produce &quot;Thank You For Waiting,&quot; a new play that explores friendship, loss, and mental illness, at the 2016 Frigid Festival!"/>
    <x v="15"/>
    <x v="1904"/>
    <x v="0"/>
    <s v="US"/>
    <s v="USD"/>
    <n v="1446759880"/>
    <n v="1444164280"/>
    <b v="0"/>
    <n v="57"/>
    <b v="1"/>
    <s v="theater/plays"/>
    <n v="4491.2281000000003"/>
    <x v="1"/>
    <x v="6"/>
    <x v="3603"/>
    <x v="0"/>
  </r>
  <r>
    <n v="3604"/>
    <s v="Suddenly Split &amp; Swiping Over"/>
    <s v="â€œSuddenly Split &amp; Swiping Overâ€ is a sassy and heartfelt one-woman show about ending a longterm relationship and starting over."/>
    <x v="9"/>
    <x v="1477"/>
    <x v="0"/>
    <s v="US"/>
    <s v="USD"/>
    <n v="1461913140"/>
    <n v="1461370956"/>
    <b v="0"/>
    <n v="69"/>
    <b v="1"/>
    <s v="theater/plays"/>
    <n v="4905.7970999999998"/>
    <x v="1"/>
    <x v="6"/>
    <x v="3604"/>
    <x v="2"/>
  </r>
  <r>
    <n v="3605"/>
    <s v="Amateur production of The Blue Room by David Hare"/>
    <s v="We are a new Theatre Company who are fundraising to put on a new production of the play 'The Blue Room' in High Wycombe and Maidenhead"/>
    <x v="49"/>
    <x v="75"/>
    <x v="0"/>
    <s v="GB"/>
    <s v="GBP"/>
    <n v="1455390126"/>
    <n v="1452798126"/>
    <b v="0"/>
    <n v="15"/>
    <b v="1"/>
    <s v="theater/plays"/>
    <n v="3066.6667000000002"/>
    <x v="1"/>
    <x v="6"/>
    <x v="3605"/>
    <x v="2"/>
  </r>
  <r>
    <n v="3606"/>
    <s v="Critical Ambition - BLINK by Phil Porter"/>
    <s v="Support Swansea's youngest theatre company Critical Ambition, in their co-production of BLINK with Volcano and The Other Room."/>
    <x v="9"/>
    <x v="2376"/>
    <x v="0"/>
    <s v="GB"/>
    <s v="GBP"/>
    <n v="1471185057"/>
    <n v="1468593057"/>
    <b v="0"/>
    <n v="64"/>
    <b v="1"/>
    <s v="theater/plays"/>
    <n v="6106.25"/>
    <x v="1"/>
    <x v="6"/>
    <x v="3606"/>
    <x v="2"/>
  </r>
  <r>
    <n v="3607"/>
    <s v="E15 at The Pleasance and CPT"/>
    <s v="'E15' is a verbatim project that looks at the story of the Focus E15 Campaign"/>
    <x v="131"/>
    <x v="2377"/>
    <x v="0"/>
    <s v="GB"/>
    <s v="GBP"/>
    <n v="1450137600"/>
    <n v="1448924882"/>
    <b v="0"/>
    <n v="20"/>
    <b v="1"/>
    <s v="theater/plays"/>
    <n v="2900"/>
    <x v="1"/>
    <x v="6"/>
    <x v="3607"/>
    <x v="0"/>
  </r>
  <r>
    <n v="3608"/>
    <s v="Petrification"/>
    <s v="Help us get the show on the road! Petrification is a new play about home, memory and identity and we need your help to tour."/>
    <x v="134"/>
    <x v="25"/>
    <x v="0"/>
    <s v="GB"/>
    <s v="GBP"/>
    <n v="1466172000"/>
    <n v="1463418090"/>
    <b v="0"/>
    <n v="27"/>
    <b v="1"/>
    <s v="theater/plays"/>
    <n v="2962.9630000000002"/>
    <x v="1"/>
    <x v="6"/>
    <x v="3608"/>
    <x v="2"/>
  </r>
  <r>
    <n v="3609"/>
    <s v="KHOJALY - Giving a voice to refugees across the world"/>
    <s v="KHOJALY is a new play that gives a voice to refugees the world over, telling the story of the survivors of the 1992 massacre in Khojaly"/>
    <x v="416"/>
    <x v="2378"/>
    <x v="0"/>
    <s v="GB"/>
    <s v="GBP"/>
    <n v="1459378085"/>
    <n v="1456789685"/>
    <b v="0"/>
    <n v="21"/>
    <b v="1"/>
    <s v="theater/plays"/>
    <n v="14309.523800000001"/>
    <x v="1"/>
    <x v="6"/>
    <x v="3609"/>
    <x v="2"/>
  </r>
  <r>
    <n v="3610"/>
    <s v="The Florence Company presents 'America'"/>
    <s v="The Florence Company premieres its first stage play at the Chelsea Theatre in London with an original piece of writing"/>
    <x v="28"/>
    <x v="2379"/>
    <x v="0"/>
    <s v="GB"/>
    <s v="GBP"/>
    <n v="1439806936"/>
    <n v="1437214936"/>
    <b v="0"/>
    <n v="31"/>
    <b v="1"/>
    <s v="theater/plays"/>
    <n v="5235.4839000000002"/>
    <x v="1"/>
    <x v="6"/>
    <x v="3610"/>
    <x v="0"/>
  </r>
  <r>
    <n v="3611"/>
    <s v="Xavier Project: Leftovers"/>
    <s v="How do you retain a sense identity after losing your home, your family and your country? Leftovers is a play about refugees in Nairobi."/>
    <x v="30"/>
    <x v="95"/>
    <x v="0"/>
    <s v="GB"/>
    <s v="GBP"/>
    <n v="1428483201"/>
    <n v="1425891201"/>
    <b v="0"/>
    <n v="51"/>
    <b v="1"/>
    <s v="theater/plays"/>
    <n v="6666.6666999999998"/>
    <x v="1"/>
    <x v="6"/>
    <x v="3611"/>
    <x v="0"/>
  </r>
  <r>
    <n v="3612"/>
    <s v="Welcome Back To Harlem: A Hellfighter's Story"/>
    <s v="A Harlem Hellfighter struggles to re-integrate into his community after heroically fighting for his country in WW1."/>
    <x v="10"/>
    <x v="2380"/>
    <x v="0"/>
    <s v="CA"/>
    <s v="CAD"/>
    <n v="1402334811"/>
    <n v="1401470811"/>
    <b v="0"/>
    <n v="57"/>
    <b v="1"/>
    <s v="theater/plays"/>
    <n v="12666.6667"/>
    <x v="1"/>
    <x v="6"/>
    <x v="3612"/>
    <x v="3"/>
  </r>
  <r>
    <n v="3613"/>
    <s v="HIS NAME IS ARTHUR HOLMBERG"/>
    <s v="a woman walks into a bar except she looks like a man and no one's serving drinks. one night only"/>
    <x v="21"/>
    <x v="380"/>
    <x v="0"/>
    <s v="US"/>
    <s v="USD"/>
    <n v="1403964574"/>
    <n v="1401372574"/>
    <b v="0"/>
    <n v="20"/>
    <b v="1"/>
    <s v="theater/plays"/>
    <n v="6250"/>
    <x v="1"/>
    <x v="6"/>
    <x v="3613"/>
    <x v="3"/>
  </r>
  <r>
    <n v="3614"/>
    <s v="Gruesome Playground Injuries"/>
    <s v="A production of &quot;Gruesome Playground Injuries&quot; by Rajiv Joseph July 24th-August 9th at The Bakery in Denver, CO."/>
    <x v="30"/>
    <x v="2381"/>
    <x v="0"/>
    <s v="US"/>
    <s v="USD"/>
    <n v="1434675616"/>
    <n v="1432083616"/>
    <b v="0"/>
    <n v="71"/>
    <b v="1"/>
    <s v="theater/plays"/>
    <n v="3549.2957999999999"/>
    <x v="1"/>
    <x v="6"/>
    <x v="3614"/>
    <x v="0"/>
  </r>
  <r>
    <n v="3615"/>
    <s v="See Bob Run by Daniel MacIvor"/>
    <s v="Bob is on the road. Bob is on the run. But from what? Will she make it to her destination and what will she find whens she gets there?"/>
    <x v="30"/>
    <x v="1293"/>
    <x v="0"/>
    <s v="GB"/>
    <s v="GBP"/>
    <n v="1449756896"/>
    <n v="1447164896"/>
    <b v="0"/>
    <n v="72"/>
    <b v="1"/>
    <s v="theater/plays"/>
    <n v="3708.3332999999998"/>
    <x v="1"/>
    <x v="6"/>
    <x v="3615"/>
    <x v="0"/>
  </r>
  <r>
    <n v="3616"/>
    <s v="Taming of the Shrew - New Wimbledon Theatre"/>
    <s v="A vibrant, gender-inverted film-noir adaptation of Shakespeare's brutal comedy Taming of the Shrew, a visceral physical spectacle."/>
    <x v="30"/>
    <x v="2119"/>
    <x v="0"/>
    <s v="GB"/>
    <s v="GBP"/>
    <n v="1426801664"/>
    <n v="1424213264"/>
    <b v="0"/>
    <n v="45"/>
    <b v="1"/>
    <s v="theater/plays"/>
    <n v="6933.3333000000002"/>
    <x v="1"/>
    <x v="6"/>
    <x v="3616"/>
    <x v="0"/>
  </r>
  <r>
    <n v="3617"/>
    <s v="One Good Night by Aisling Caffrey"/>
    <s v="Venue hire and payment of designer for a darkly comic, all female play about power - losing it, wanting it and fighting to get it back"/>
    <x v="417"/>
    <x v="2382"/>
    <x v="0"/>
    <s v="GB"/>
    <s v="GBP"/>
    <n v="1488240000"/>
    <n v="1486996729"/>
    <b v="0"/>
    <n v="51"/>
    <b v="1"/>
    <s v="theater/plays"/>
    <n v="1725.4902"/>
    <x v="1"/>
    <x v="6"/>
    <x v="3617"/>
    <x v="1"/>
  </r>
  <r>
    <n v="3618"/>
    <s v="Checkpoint 22"/>
    <s v="The play yet to be described as &quot;A surefire Edinburgh Fringe Festival Cult Hit&quot;. Coming to the Underbelly, Edinburgh, 5th-30th August."/>
    <x v="13"/>
    <x v="895"/>
    <x v="0"/>
    <s v="GB"/>
    <s v="GBP"/>
    <n v="1433343850"/>
    <n v="1430751850"/>
    <b v="0"/>
    <n v="56"/>
    <b v="1"/>
    <s v="theater/plays"/>
    <n v="3607.1428999999998"/>
    <x v="1"/>
    <x v="6"/>
    <x v="3618"/>
    <x v="0"/>
  </r>
  <r>
    <n v="3619"/>
    <s v="VST presents Sincerity Forever"/>
    <s v="We are a fledgling theatre company based in Atlanta looking to fund our first show, Sincerity Forever by playwright Mac Wellman."/>
    <x v="28"/>
    <x v="932"/>
    <x v="0"/>
    <s v="US"/>
    <s v="USD"/>
    <n v="1479592800"/>
    <n v="1476760226"/>
    <b v="0"/>
    <n v="17"/>
    <b v="1"/>
    <s v="theater/plays"/>
    <n v="6647.0587999999998"/>
    <x v="1"/>
    <x v="6"/>
    <x v="3619"/>
    <x v="2"/>
  </r>
  <r>
    <n v="3620"/>
    <s v="The Irish play MISTERMAN by Enda Walsh, heads to Boulder"/>
    <s v="An Irish show about mental illness though the eyes of the man experiencing it. Support this show and help get it to Boulder and NYC."/>
    <x v="124"/>
    <x v="2383"/>
    <x v="0"/>
    <s v="US"/>
    <s v="USD"/>
    <n v="1425528000"/>
    <n v="1422916261"/>
    <b v="0"/>
    <n v="197"/>
    <b v="1"/>
    <s v="theater/plays"/>
    <n v="5606.5990000000002"/>
    <x v="1"/>
    <x v="6"/>
    <x v="3620"/>
    <x v="0"/>
  </r>
  <r>
    <n v="3621"/>
    <s v="EverScape"/>
    <s v="Bare Theatre and Sonorous Road collaborate on the NC debut of  Allan Maule's gamer fantasy play that was extended in New York."/>
    <x v="9"/>
    <x v="2384"/>
    <x v="0"/>
    <s v="US"/>
    <s v="USD"/>
    <n v="1475269200"/>
    <n v="1473200844"/>
    <b v="0"/>
    <n v="70"/>
    <b v="1"/>
    <s v="theater/plays"/>
    <n v="4702.8571000000002"/>
    <x v="1"/>
    <x v="6"/>
    <x v="3621"/>
    <x v="2"/>
  </r>
  <r>
    <n v="3622"/>
    <s v="Shakespeare's Pericles, Prince of Tyre"/>
    <s v="5 actors. 39 characters. 1 epic adventure. Presented by the Cradle Theatre Company."/>
    <x v="28"/>
    <x v="2385"/>
    <x v="0"/>
    <s v="US"/>
    <s v="USD"/>
    <n v="1411874580"/>
    <n v="1409030371"/>
    <b v="0"/>
    <n v="21"/>
    <b v="1"/>
    <s v="theater/plays"/>
    <n v="4766.6189999999997"/>
    <x v="1"/>
    <x v="6"/>
    <x v="3622"/>
    <x v="3"/>
  </r>
  <r>
    <n v="3623"/>
    <s v="Since I've Been Here"/>
    <s v="An original play exploring the complications of romantic relationships in all forms."/>
    <x v="30"/>
    <x v="142"/>
    <x v="0"/>
    <s v="US"/>
    <s v="USD"/>
    <n v="1406358000"/>
    <n v="1404841270"/>
    <b v="0"/>
    <n v="34"/>
    <b v="1"/>
    <s v="theater/plays"/>
    <n v="8823.5293999999994"/>
    <x v="1"/>
    <x v="6"/>
    <x v="3623"/>
    <x v="3"/>
  </r>
  <r>
    <n v="3624"/>
    <s v="&quot;The Next Event&quot;"/>
    <s v="â€œThe Event of a Lifetimeâ€¦â€_x000a__x000a_After the books stopped selling, and family disappears..the next event is closer than expected for him."/>
    <x v="9"/>
    <x v="2386"/>
    <x v="0"/>
    <s v="US"/>
    <s v="USD"/>
    <n v="1471977290"/>
    <n v="1466793290"/>
    <b v="0"/>
    <n v="39"/>
    <b v="1"/>
    <s v="theater/plays"/>
    <n v="8071.7948999999999"/>
    <x v="1"/>
    <x v="6"/>
    <x v="3624"/>
    <x v="2"/>
  </r>
  <r>
    <n v="3625"/>
    <s v="Village Pub Theatre- FRINGE 2015"/>
    <s v="Help us run Leithâ€™s acclaimed, year round pub theatre VPT as part of Edinburgh Fringe 2015. Presenting 72 short plays over two weeks."/>
    <x v="9"/>
    <x v="2329"/>
    <x v="0"/>
    <s v="GB"/>
    <s v="GBP"/>
    <n v="1435851577"/>
    <n v="1433259577"/>
    <b v="0"/>
    <n v="78"/>
    <b v="1"/>
    <s v="theater/plays"/>
    <n v="3948.7179000000001"/>
    <x v="1"/>
    <x v="6"/>
    <x v="3625"/>
    <x v="0"/>
  </r>
  <r>
    <n v="3626"/>
    <s v="These are your lives."/>
    <s v="The first four-week performance run for our dance-theatre company, Geste Records, to be performed at The Yard Theatre in September."/>
    <x v="23"/>
    <x v="2387"/>
    <x v="0"/>
    <s v="GB"/>
    <s v="GBP"/>
    <n v="1408204857"/>
    <n v="1406390457"/>
    <b v="0"/>
    <n v="48"/>
    <b v="1"/>
    <s v="theater/plays"/>
    <n v="8485.4166999999998"/>
    <x v="1"/>
    <x v="6"/>
    <x v="3626"/>
    <x v="3"/>
  </r>
  <r>
    <n v="3627"/>
    <s v="One Shot Theatre Company"/>
    <s v="One Shot Theatre Company is an organization that promotes youth theatre for social change, putting on shows that open a social dialogue"/>
    <x v="13"/>
    <x v="41"/>
    <x v="0"/>
    <s v="US"/>
    <s v="USD"/>
    <n v="1463803140"/>
    <n v="1459446487"/>
    <b v="0"/>
    <n v="29"/>
    <b v="1"/>
    <s v="theater/plays"/>
    <n v="6896.5517"/>
    <x v="1"/>
    <x v="6"/>
    <x v="3627"/>
    <x v="2"/>
  </r>
  <r>
    <n v="3628"/>
    <s v="Blast From the Past"/>
    <s v="I am asking for public funding to help put together a musical tribute titled &quot;Blast From The Past&quot; reenacting famous HipHop, RnB acts."/>
    <x v="57"/>
    <x v="117"/>
    <x v="2"/>
    <s v="US"/>
    <s v="USD"/>
    <n v="1450040396"/>
    <n v="1444852796"/>
    <b v="0"/>
    <n v="0"/>
    <b v="0"/>
    <s v="theater/musical"/>
    <n v="0"/>
    <x v="1"/>
    <x v="40"/>
    <x v="3628"/>
    <x v="0"/>
  </r>
  <r>
    <n v="3629"/>
    <s v="Capricorn Horn- Entertainment for the World's Finest Gents"/>
    <s v="Introducing a high class environmentally friendly, vegan, adult cabaret theater in Chicago with unique on, and off stage entertainment."/>
    <x v="80"/>
    <x v="369"/>
    <x v="2"/>
    <s v="US"/>
    <s v="USD"/>
    <n v="1462467600"/>
    <n v="1457403364"/>
    <b v="0"/>
    <n v="2"/>
    <b v="0"/>
    <s v="theater/musical"/>
    <n v="100"/>
    <x v="1"/>
    <x v="40"/>
    <x v="3629"/>
    <x v="2"/>
  </r>
  <r>
    <n v="3630"/>
    <s v="Jeremy Kyle- The Opera"/>
    <s v="The Jeremy Kyle Show offers so much subject matter to create an opera with.  Along with his brilliant put downs it could be excellent!"/>
    <x v="9"/>
    <x v="116"/>
    <x v="2"/>
    <s v="GB"/>
    <s v="GBP"/>
    <n v="1417295990"/>
    <n v="1414700390"/>
    <b v="0"/>
    <n v="1"/>
    <b v="0"/>
    <s v="theater/musical"/>
    <n v="100"/>
    <x v="1"/>
    <x v="40"/>
    <x v="3630"/>
    <x v="3"/>
  </r>
  <r>
    <n v="3631"/>
    <s v="Evo: An Original Rock Opera"/>
    <s v="A revival of Shadowbox Live's Off-Broadway Rock Opera to uncompromisingly explore the darker urges of humankind. But we need your help!"/>
    <x v="418"/>
    <x v="2388"/>
    <x v="2"/>
    <s v="US"/>
    <s v="USD"/>
    <n v="1411444740"/>
    <n v="1409335497"/>
    <b v="0"/>
    <n v="59"/>
    <b v="0"/>
    <s v="theater/musical"/>
    <n v="14788.1356"/>
    <x v="1"/>
    <x v="40"/>
    <x v="3631"/>
    <x v="3"/>
  </r>
  <r>
    <n v="3632"/>
    <s v="Some Enchanted Evening UK TOUR"/>
    <s v="A professional musical revue. First performed in 2013 as a short tour, to be embarking on a full length tour across the UK in 2015!"/>
    <x v="2"/>
    <x v="173"/>
    <x v="2"/>
    <s v="GB"/>
    <s v="GBP"/>
    <n v="1416781749"/>
    <n v="1415053749"/>
    <b v="0"/>
    <n v="1"/>
    <b v="0"/>
    <s v="theater/musical"/>
    <n v="10000"/>
    <x v="1"/>
    <x v="40"/>
    <x v="3632"/>
    <x v="3"/>
  </r>
  <r>
    <n v="3633"/>
    <s v="SMOKEY AND THE BANDIT: THE MUSICAL"/>
    <s v="SMOKEY AND THE BANDIT: THE MUSICAL_x000a_The classic film, characters and music you love, on stage, LIVE!"/>
    <x v="10"/>
    <x v="2389"/>
    <x v="2"/>
    <s v="US"/>
    <s v="USD"/>
    <n v="1479517200"/>
    <n v="1475765867"/>
    <b v="0"/>
    <n v="31"/>
    <b v="0"/>
    <s v="theater/musical"/>
    <n v="5683.8710000000001"/>
    <x v="1"/>
    <x v="40"/>
    <x v="3633"/>
    <x v="2"/>
  </r>
  <r>
    <n v="3634"/>
    <s v="Alice - A New Musical"/>
    <s v="Alice is an original musical for all ages with a unique new story based on Alice's Adventures in Wonderland, premiering in summer 2017."/>
    <x v="96"/>
    <x v="2390"/>
    <x v="2"/>
    <s v="CA"/>
    <s v="CAD"/>
    <n v="1484366340"/>
    <n v="1480219174"/>
    <b v="0"/>
    <n v="18"/>
    <b v="0"/>
    <s v="theater/musical"/>
    <n v="17694.4444"/>
    <x v="1"/>
    <x v="40"/>
    <x v="3634"/>
    <x v="2"/>
  </r>
  <r>
    <n v="3635"/>
    <s v="Mary's Son"/>
    <s v="Mary's Son is a pop opera about Jesus and the hope he brings to all people."/>
    <x v="8"/>
    <x v="2391"/>
    <x v="2"/>
    <s v="US"/>
    <s v="USD"/>
    <n v="1461186676"/>
    <n v="1458594676"/>
    <b v="0"/>
    <n v="10"/>
    <b v="0"/>
    <s v="theater/musical"/>
    <n v="12760"/>
    <x v="1"/>
    <x v="40"/>
    <x v="3635"/>
    <x v="2"/>
  </r>
  <r>
    <n v="3636"/>
    <s v="The Brother's of B-Block"/>
    <s v="The Brotherâ€™s of B-block is a musical play. A new take on &quot;OZ&quot; _x000a_The Wizard of OZ meets HBO's OZ."/>
    <x v="60"/>
    <x v="117"/>
    <x v="2"/>
    <s v="US"/>
    <s v="USD"/>
    <n v="1442248829"/>
    <n v="1439224829"/>
    <b v="0"/>
    <n v="0"/>
    <b v="0"/>
    <s v="theater/musical"/>
    <n v="0"/>
    <x v="1"/>
    <x v="40"/>
    <x v="3636"/>
    <x v="0"/>
  </r>
  <r>
    <n v="3637"/>
    <s v="The Ballad of Downtown Jake"/>
    <s v="THE BALLAD OF DOWNTOWN JAKE is a newly created contemporary music drama that is schedule to premiere in Phoenix, AZ in March 2015."/>
    <x v="9"/>
    <x v="1796"/>
    <x v="2"/>
    <s v="US"/>
    <s v="USD"/>
    <n v="1420130935"/>
    <n v="1417538935"/>
    <b v="0"/>
    <n v="14"/>
    <b v="0"/>
    <s v="theater/musical"/>
    <n v="6614.2857000000004"/>
    <x v="1"/>
    <x v="40"/>
    <x v="3637"/>
    <x v="3"/>
  </r>
  <r>
    <n v="3638"/>
    <s v="Project Hedwig and the Angry Inch"/>
    <s v="A rock and roll journey that explores love, loss, redemption, duality and ascension."/>
    <x v="126"/>
    <x v="1168"/>
    <x v="2"/>
    <s v="CA"/>
    <s v="CAD"/>
    <n v="1429456132"/>
    <n v="1424275732"/>
    <b v="0"/>
    <n v="2"/>
    <b v="0"/>
    <s v="theater/musical"/>
    <n v="10800"/>
    <x v="1"/>
    <x v="40"/>
    <x v="3638"/>
    <x v="0"/>
  </r>
  <r>
    <n v="3639"/>
    <s v="POE!"/>
    <s v="POE is a tragicomic musical about the life and works of Edgar Poe, with Death as his therapist helping him find peace in the beyond."/>
    <x v="31"/>
    <x v="116"/>
    <x v="2"/>
    <s v="US"/>
    <s v="USD"/>
    <n v="1475853060"/>
    <n v="1470672906"/>
    <b v="0"/>
    <n v="1"/>
    <b v="0"/>
    <s v="theater/musical"/>
    <n v="100"/>
    <x v="1"/>
    <x v="40"/>
    <x v="3639"/>
    <x v="2"/>
  </r>
  <r>
    <n v="3640"/>
    <s v="Spring Awakening Presented by Catoctin Mountain Players"/>
    <s v="Help us bring the SPRING AWAKENING to Frederick, MD! _x000a__x000a_We're producing a project for young adults and could use your help."/>
    <x v="28"/>
    <x v="434"/>
    <x v="2"/>
    <s v="US"/>
    <s v="USD"/>
    <n v="1431283530"/>
    <n v="1428691530"/>
    <b v="0"/>
    <n v="3"/>
    <b v="0"/>
    <s v="theater/musical"/>
    <n v="1833.3333"/>
    <x v="1"/>
    <x v="40"/>
    <x v="3640"/>
    <x v="0"/>
  </r>
  <r>
    <n v="3641"/>
    <s v="THE PRYOR EMPIRE: A RICHARD PRYOR TRIBUTE"/>
    <s v="See Pryor from his teenage years to his last breath featuring his past wives, closest friends. &amp; his fan favorite character Mudbone."/>
    <x v="9"/>
    <x v="117"/>
    <x v="2"/>
    <s v="US"/>
    <s v="USD"/>
    <n v="1412485200"/>
    <n v="1410966179"/>
    <b v="0"/>
    <n v="0"/>
    <b v="0"/>
    <s v="theater/musical"/>
    <n v="0"/>
    <x v="1"/>
    <x v="40"/>
    <x v="3641"/>
    <x v="3"/>
  </r>
  <r>
    <n v="3642"/>
    <s v="My own musical"/>
    <s v="All the world's a stage..._x000a_It is my biggest dream to perform my own, selfcreated musical with lots of kids as big as I am able to."/>
    <x v="176"/>
    <x v="493"/>
    <x v="2"/>
    <s v="DE"/>
    <s v="EUR"/>
    <n v="1448902800"/>
    <n v="1445369727"/>
    <b v="0"/>
    <n v="2"/>
    <b v="0"/>
    <s v="theater/musical"/>
    <n v="750"/>
    <x v="1"/>
    <x v="40"/>
    <x v="3642"/>
    <x v="0"/>
  </r>
  <r>
    <n v="3643"/>
    <s v="Puberty: The Musical"/>
    <s v="It feels like the first time. Like the very first time everyone's coming-of-age comes to the stage. Think 'Wicked', with bad acne."/>
    <x v="31"/>
    <x v="117"/>
    <x v="2"/>
    <s v="US"/>
    <s v="USD"/>
    <n v="1447734439"/>
    <n v="1444274839"/>
    <b v="0"/>
    <n v="0"/>
    <b v="0"/>
    <s v="theater/musical"/>
    <n v="0"/>
    <x v="1"/>
    <x v="40"/>
    <x v="3643"/>
    <x v="0"/>
  </r>
  <r>
    <n v="3644"/>
    <s v="SHS presents Rodgers and Hammerstein's Cinderella"/>
    <s v="We are the Saugerties High School drama club. Please help us create our musical to keep theater alive!"/>
    <x v="10"/>
    <x v="378"/>
    <x v="2"/>
    <s v="US"/>
    <s v="USD"/>
    <n v="1457413140"/>
    <n v="1454996887"/>
    <b v="0"/>
    <n v="12"/>
    <b v="0"/>
    <s v="theater/musical"/>
    <n v="6841.6666999999998"/>
    <x v="1"/>
    <x v="40"/>
    <x v="3644"/>
    <x v="2"/>
  </r>
  <r>
    <n v="3645"/>
    <s v="If the Shoe Fits"/>
    <s v="This new musical comedy empowers women and girls of all ages to be themselves in their shoes, whatever shoes they choose."/>
    <x v="28"/>
    <x v="116"/>
    <x v="2"/>
    <s v="CA"/>
    <s v="CAD"/>
    <n v="1479773838"/>
    <n v="1477178238"/>
    <b v="0"/>
    <n v="1"/>
    <b v="0"/>
    <s v="theater/musical"/>
    <n v="100"/>
    <x v="1"/>
    <x v="40"/>
    <x v="3645"/>
    <x v="2"/>
  </r>
  <r>
    <n v="3646"/>
    <s v="Our Sacred Honor"/>
    <s v="Develop demo materials for new, true story of teen Revolutionary War heroes - for hybrid film/live stage musical"/>
    <x v="3"/>
    <x v="517"/>
    <x v="2"/>
    <s v="US"/>
    <s v="USD"/>
    <n v="1434497400"/>
    <n v="1431770802"/>
    <b v="0"/>
    <n v="8"/>
    <b v="0"/>
    <s v="theater/musical"/>
    <n v="6012.5"/>
    <x v="1"/>
    <x v="40"/>
    <x v="3646"/>
    <x v="0"/>
  </r>
  <r>
    <n v="3647"/>
    <s v="Zachariah Sheldon: A musical to chill your blood"/>
    <s v="Zachariah Sheldon is a brilliant, darkly twisted brand new musical with music from Mark Newton and script by Anthony Wilkes"/>
    <x v="2"/>
    <x v="134"/>
    <x v="2"/>
    <s v="GB"/>
    <s v="GBP"/>
    <n v="1475258327"/>
    <n v="1471370327"/>
    <b v="0"/>
    <n v="2"/>
    <b v="0"/>
    <s v="theater/musical"/>
    <n v="1500"/>
    <x v="1"/>
    <x v="40"/>
    <x v="3647"/>
    <x v="2"/>
  </r>
  <r>
    <n v="3648"/>
    <s v="Moth Theater Lives"/>
    <s v="Help Moth Live! Support Moth and its artist collective to achieve its 2014/15 season."/>
    <x v="79"/>
    <x v="2392"/>
    <x v="0"/>
    <s v="US"/>
    <s v="USD"/>
    <n v="1412492445"/>
    <n v="1409900445"/>
    <b v="0"/>
    <n v="73"/>
    <b v="1"/>
    <s v="theater/plays"/>
    <n v="55004.109600000003"/>
    <x v="1"/>
    <x v="6"/>
    <x v="3648"/>
    <x v="3"/>
  </r>
  <r>
    <n v="3649"/>
    <s v="Honest Aesop's Fables - Tall tales for short people"/>
    <s v="Monies raised will help offset production costs of  transportation of set and actors, theatre rental and advertising costs."/>
    <x v="47"/>
    <x v="1911"/>
    <x v="0"/>
    <s v="CA"/>
    <s v="CAD"/>
    <n v="1402938394"/>
    <n v="1400691994"/>
    <b v="0"/>
    <n v="8"/>
    <b v="1"/>
    <s v="theater/plays"/>
    <n v="9750"/>
    <x v="1"/>
    <x v="6"/>
    <x v="3649"/>
    <x v="3"/>
  </r>
  <r>
    <n v="3650"/>
    <s v="Weald at The Finborough Theatre"/>
    <s v="A terse and delicate dissection of male emotions from a rural perspective: fathers and sons, legacy and heritage, molasses and mud."/>
    <x v="2"/>
    <x v="83"/>
    <x v="0"/>
    <s v="GB"/>
    <s v="GBP"/>
    <n v="1454412584"/>
    <n v="1452598184"/>
    <b v="0"/>
    <n v="17"/>
    <b v="1"/>
    <s v="theater/plays"/>
    <n v="2941.1765"/>
    <x v="1"/>
    <x v="6"/>
    <x v="3650"/>
    <x v="2"/>
  </r>
  <r>
    <n v="3651"/>
    <s v="Staged Reading of &quot;The Rise and Fall of Little Voice&quot;"/>
    <s v="A Chicago staged reading of Jim Cartwright's 1992 play-with-music, &quot;The Rise and Fall of Little Voice.&quot;"/>
    <x v="2"/>
    <x v="624"/>
    <x v="0"/>
    <s v="US"/>
    <s v="USD"/>
    <n v="1407686340"/>
    <n v="1404833442"/>
    <b v="0"/>
    <n v="9"/>
    <b v="1"/>
    <s v="theater/plays"/>
    <n v="5777.7777999999998"/>
    <x v="1"/>
    <x v="6"/>
    <x v="3651"/>
    <x v="3"/>
  </r>
  <r>
    <n v="3652"/>
    <s v="A Midsummer Night's Dream"/>
    <s v="A new take on a classic. Under the direction of Rosanna Saracino, We are exploring the darker elements of A Midsummer Night's Dream."/>
    <x v="43"/>
    <x v="2393"/>
    <x v="0"/>
    <s v="CA"/>
    <s v="CAD"/>
    <n v="1472097540"/>
    <n v="1471188502"/>
    <b v="0"/>
    <n v="17"/>
    <b v="1"/>
    <s v="theater/plays"/>
    <n v="4423.5294000000004"/>
    <x v="1"/>
    <x v="6"/>
    <x v="3652"/>
    <x v="2"/>
  </r>
  <r>
    <n v="3653"/>
    <s v="ALLIE"/>
    <s v="ALLIE is a new dark comedy play which will premiere at the Edinburgh Festival Fringe 2015. Written and produced by Ruaraidh Murray."/>
    <x v="13"/>
    <x v="1118"/>
    <x v="0"/>
    <s v="GB"/>
    <s v="GBP"/>
    <n v="1438764207"/>
    <n v="1436172207"/>
    <b v="0"/>
    <n v="33"/>
    <b v="1"/>
    <s v="theater/plays"/>
    <n v="6090.9090999999999"/>
    <x v="1"/>
    <x v="6"/>
    <x v="3653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x v="15"/>
    <x v="2394"/>
    <x v="0"/>
    <s v="GB"/>
    <s v="GBP"/>
    <n v="1459702800"/>
    <n v="1457690386"/>
    <b v="0"/>
    <n v="38"/>
    <b v="1"/>
    <s v="theater/plays"/>
    <n v="6884.2105000000001"/>
    <x v="1"/>
    <x v="6"/>
    <x v="3654"/>
    <x v="2"/>
  </r>
  <r>
    <n v="3655"/>
    <s v="The Tumbleweed Zephyr"/>
    <s v="All aboard for the world premiere of a new steampunk-inspired train adventure play, written by Maggie Lee and directed by Amy Poisson!"/>
    <x v="10"/>
    <x v="2395"/>
    <x v="0"/>
    <s v="US"/>
    <s v="USD"/>
    <n v="1437202740"/>
    <n v="1434654998"/>
    <b v="0"/>
    <n v="79"/>
    <b v="1"/>
    <s v="theater/plays"/>
    <n v="7358.2277999999997"/>
    <x v="1"/>
    <x v="6"/>
    <x v="3655"/>
    <x v="0"/>
  </r>
  <r>
    <n v="3656"/>
    <s v="AG Theater RÃ¤mibÃ¼hl Projekt 2017"/>
    <s v="Auch dieses Jahr soll wieder unter der Leitung von Christian Seiler &amp; Bruno Catalano ein Projekt der AG Theater stattfinden."/>
    <x v="10"/>
    <x v="2396"/>
    <x v="0"/>
    <s v="CH"/>
    <s v="CHF"/>
    <n v="1485989940"/>
    <n v="1483393836"/>
    <b v="0"/>
    <n v="46"/>
    <b v="1"/>
    <s v="theater/plays"/>
    <n v="11502.1739"/>
    <x v="1"/>
    <x v="6"/>
    <x v="3656"/>
    <x v="1"/>
  </r>
  <r>
    <n v="3657"/>
    <s v="Teaterforestilling: Shakespeare patchwork"/>
    <s v="Vi mindes 400-Ã¥ret for Shakespeares dÃ¸d ved at producere en forestilling, som indeholder alt det, som vi kender Shakespeare for."/>
    <x v="13"/>
    <x v="2397"/>
    <x v="0"/>
    <s v="DK"/>
    <s v="DKK"/>
    <n v="1464817320"/>
    <n v="1462806419"/>
    <b v="0"/>
    <n v="20"/>
    <b v="1"/>
    <s v="theater/plays"/>
    <n v="11075"/>
    <x v="1"/>
    <x v="6"/>
    <x v="3657"/>
    <x v="2"/>
  </r>
  <r>
    <n v="3658"/>
    <s v="Mr. Marmalade"/>
    <s v="Life is hard when your own imaginary friend can't make time for you."/>
    <x v="15"/>
    <x v="17"/>
    <x v="0"/>
    <s v="US"/>
    <s v="USD"/>
    <n v="1404273540"/>
    <n v="1400272580"/>
    <b v="0"/>
    <n v="20"/>
    <b v="1"/>
    <s v="theater/plays"/>
    <n v="7550"/>
    <x v="1"/>
    <x v="6"/>
    <x v="3658"/>
    <x v="3"/>
  </r>
  <r>
    <n v="3659"/>
    <s v="Reality of Love Remix (Love in Disguise)"/>
    <s v="We want you to analyze while we dramatize if people who romanticize can recognize true love in a disguise."/>
    <x v="9"/>
    <x v="2398"/>
    <x v="0"/>
    <s v="US"/>
    <s v="USD"/>
    <n v="1426775940"/>
    <n v="1424414350"/>
    <b v="0"/>
    <n v="13"/>
    <b v="1"/>
    <s v="theater/plays"/>
    <n v="23546.1538"/>
    <x v="1"/>
    <x v="6"/>
    <x v="3659"/>
    <x v="0"/>
  </r>
  <r>
    <n v="3660"/>
    <s v="ThÃ©rÃ¨se Raquin at The Courtyard Theatre"/>
    <s v="We are a young company who have been accepted to put on our play at The Courtyard Theatre. We need Â£250 for flyers, props and costume!"/>
    <x v="49"/>
    <x v="156"/>
    <x v="0"/>
    <s v="GB"/>
    <s v="GBP"/>
    <n v="1419368925"/>
    <n v="1417208925"/>
    <b v="0"/>
    <n v="22"/>
    <b v="1"/>
    <s v="theater/plays"/>
    <n v="1136.3635999999999"/>
    <x v="1"/>
    <x v="6"/>
    <x v="3660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x v="9"/>
    <x v="2399"/>
    <x v="0"/>
    <s v="US"/>
    <s v="USD"/>
    <n v="1460260800"/>
    <n v="1458336672"/>
    <b v="0"/>
    <n v="36"/>
    <b v="1"/>
    <s v="theater/plays"/>
    <n v="9250"/>
    <x v="1"/>
    <x v="6"/>
    <x v="3661"/>
    <x v="2"/>
  </r>
  <r>
    <n v="3662"/>
    <s v="Searching for Tookoolito. An Inuk Woman's Arctic Expedition."/>
    <s v="I'm an Inuit playwright chosen for the esteemed Arctic Circle Residency in Svalbard to write about 1800's Inuk woman guide, Tookoolito."/>
    <x v="6"/>
    <x v="2400"/>
    <x v="0"/>
    <s v="CA"/>
    <s v="CAD"/>
    <n v="1427775414"/>
    <n v="1425187014"/>
    <b v="0"/>
    <n v="40"/>
    <b v="1"/>
    <s v="theater/plays"/>
    <n v="20285"/>
    <x v="1"/>
    <x v="6"/>
    <x v="3662"/>
    <x v="0"/>
  </r>
  <r>
    <n v="3663"/>
    <s v="IHDC's 2017 Pantomime - Jack and the Beanstalk"/>
    <s v="Each year our community comes together to put on a fun and funny family show. We need your help to keep our annual event going."/>
    <x v="419"/>
    <x v="731"/>
    <x v="0"/>
    <s v="GB"/>
    <s v="GBP"/>
    <n v="1482321030"/>
    <n v="1477133430"/>
    <b v="0"/>
    <n v="9"/>
    <b v="1"/>
    <s v="theater/plays"/>
    <n v="2600"/>
    <x v="1"/>
    <x v="6"/>
    <x v="3663"/>
    <x v="2"/>
  </r>
  <r>
    <n v="3664"/>
    <s v="Cubs: an Original Work"/>
    <s v="An Original Short Play: two young women search for answers about sexuality, the history they are taught, and their animal instincts."/>
    <x v="134"/>
    <x v="983"/>
    <x v="0"/>
    <s v="US"/>
    <s v="USD"/>
    <n v="1466056689"/>
    <n v="1464847089"/>
    <b v="0"/>
    <n v="19"/>
    <b v="1"/>
    <s v="theater/plays"/>
    <n v="4605.2632000000003"/>
    <x v="1"/>
    <x v="6"/>
    <x v="3664"/>
    <x v="2"/>
  </r>
  <r>
    <n v="3665"/>
    <s v="Napoleon in Scotland / NapolÃ©on en Ecosse"/>
    <s v="A Fantastic creation about Napoleon, through his words and letters, sublimated by a musical score of rare beauty. Magnificent poetry!"/>
    <x v="420"/>
    <x v="2401"/>
    <x v="0"/>
    <s v="FR"/>
    <s v="EUR"/>
    <n v="1446062040"/>
    <n v="1445109822"/>
    <b v="0"/>
    <n v="14"/>
    <b v="1"/>
    <s v="theater/plays"/>
    <n v="5100"/>
    <x v="1"/>
    <x v="6"/>
    <x v="3665"/>
    <x v="0"/>
  </r>
  <r>
    <n v="3666"/>
    <s v="Israel LÃ³pez @ Ojai Playwrights Conference"/>
    <s v="Artistic Internship @ Ojai Playwrights Conference"/>
    <x v="38"/>
    <x v="647"/>
    <x v="0"/>
    <s v="US"/>
    <s v="USD"/>
    <n v="1406185200"/>
    <n v="1404337382"/>
    <b v="0"/>
    <n v="38"/>
    <b v="1"/>
    <s v="theater/plays"/>
    <n v="3157.8946999999998"/>
    <x v="1"/>
    <x v="6"/>
    <x v="3666"/>
    <x v="3"/>
  </r>
  <r>
    <n v="3667"/>
    <s v="The Stolen Inches, Edinburgh 2015"/>
    <s v="A short man takes his tall family to court for stealing his height. Help Small Things Theatre take this big story to EdFringe 2015!"/>
    <x v="9"/>
    <x v="2402"/>
    <x v="0"/>
    <s v="GB"/>
    <s v="GBP"/>
    <n v="1437261419"/>
    <n v="1434669419"/>
    <b v="0"/>
    <n v="58"/>
    <b v="1"/>
    <s v="theater/plays"/>
    <n v="5336.3966"/>
    <x v="1"/>
    <x v="6"/>
    <x v="3667"/>
    <x v="0"/>
  </r>
  <r>
    <n v="3668"/>
    <s v="Lemming Theatrical's Smell of the Kill"/>
    <s v="A stunning production of Michele Lowe's biting play, The Smell of the Kill.  Brought to you by Michael Sheeks and his friends &amp; heroes."/>
    <x v="28"/>
    <x v="831"/>
    <x v="0"/>
    <s v="US"/>
    <s v="USD"/>
    <n v="1437676380"/>
    <n v="1435670452"/>
    <b v="0"/>
    <n v="28"/>
    <b v="1"/>
    <s v="theater/plays"/>
    <n v="3696.4286000000002"/>
    <x v="1"/>
    <x v="6"/>
    <x v="3668"/>
    <x v="0"/>
  </r>
  <r>
    <n v="3669"/>
    <s v="Prowl Theatre Company"/>
    <s v="Prowl Theatre Company is brand new. We are putting on our first play 'Sexual perversity in Chicago', from the 10th to the 16th August"/>
    <x v="28"/>
    <x v="2403"/>
    <x v="0"/>
    <s v="GB"/>
    <s v="GBP"/>
    <n v="1434039137"/>
    <n v="1431447137"/>
    <b v="0"/>
    <n v="17"/>
    <b v="1"/>
    <s v="theater/plays"/>
    <n v="8129.4117999999999"/>
    <x v="1"/>
    <x v="6"/>
    <x v="3669"/>
    <x v="0"/>
  </r>
  <r>
    <n v="3670"/>
    <s v="Royal Holloway's Drama Society Presents 'Posh'"/>
    <s v="Debauchery, laughter, violence and politics. Why wouldn't you want help Drama Soc's production of 'Posh' be the best it can be?"/>
    <x v="421"/>
    <x v="854"/>
    <x v="0"/>
    <s v="GB"/>
    <s v="GBP"/>
    <n v="1433113200"/>
    <n v="1431951611"/>
    <b v="0"/>
    <n v="12"/>
    <b v="1"/>
    <s v="theater/plays"/>
    <n v="2008.3333"/>
    <x v="1"/>
    <x v="6"/>
    <x v="3670"/>
    <x v="0"/>
  </r>
  <r>
    <n v="3671"/>
    <s v="Kylie for President"/>
    <s v="Bring a touring character education play about making wise choices to elementary students in Kentuckiana. Vote Kylie for President!"/>
    <x v="8"/>
    <x v="2404"/>
    <x v="0"/>
    <s v="US"/>
    <s v="USD"/>
    <n v="1405915140"/>
    <n v="1404140667"/>
    <b v="0"/>
    <n v="40"/>
    <b v="1"/>
    <s v="theater/plays"/>
    <n v="8825"/>
    <x v="1"/>
    <x v="6"/>
    <x v="3671"/>
    <x v="3"/>
  </r>
  <r>
    <n v="3672"/>
    <s v="The Bombing of the Grand Hotel. A compelling new play"/>
    <s v="1984. An IRA bomb explodes at the Grand Hotel. Years on, the bomber and a victim's daughter meet. The meeting changes both their lives."/>
    <x v="9"/>
    <x v="2405"/>
    <x v="0"/>
    <s v="GB"/>
    <s v="GBP"/>
    <n v="1411771384"/>
    <n v="1409179384"/>
    <b v="0"/>
    <n v="57"/>
    <b v="1"/>
    <s v="theater/plays"/>
    <n v="5343.8595999999998"/>
    <x v="1"/>
    <x v="6"/>
    <x v="3672"/>
    <x v="3"/>
  </r>
  <r>
    <n v="3673"/>
    <s v="CHILD Z"/>
    <s v="Zoe is a teenage girl growing up in a deeply disturbing society. If those paid to protect her aren't listening, then who is?"/>
    <x v="23"/>
    <x v="2406"/>
    <x v="0"/>
    <s v="GB"/>
    <s v="GBP"/>
    <n v="1415191920"/>
    <n v="1412233497"/>
    <b v="0"/>
    <n v="114"/>
    <b v="1"/>
    <s v="theater/plays"/>
    <n v="3986.8420999999998"/>
    <x v="1"/>
    <x v="6"/>
    <x v="3673"/>
    <x v="3"/>
  </r>
  <r>
    <n v="3674"/>
    <s v="FAUST.hier und jetzt"/>
    <s v="Theaterprojekt 12. Kl. Waldorfschule Essen. 2 junge Regisseure bringen volles Engagement &amp; Zeit ein. FÃ¼r ihre Finanzierung sammeln wir."/>
    <x v="37"/>
    <x v="605"/>
    <x v="0"/>
    <s v="DE"/>
    <s v="EUR"/>
    <n v="1472936229"/>
    <n v="1467752229"/>
    <b v="0"/>
    <n v="31"/>
    <b v="1"/>
    <s v="theater/plays"/>
    <n v="14516.129000000001"/>
    <x v="1"/>
    <x v="6"/>
    <x v="3674"/>
    <x v="2"/>
  </r>
  <r>
    <n v="3675"/>
    <s v="Memoir of a Forgotten Past"/>
    <s v="3 decades, 3 generations, 3 friends, one house. Real Eyes Theatre explore how our lives are influenced by the decades we grow up in."/>
    <x v="45"/>
    <x v="119"/>
    <x v="0"/>
    <s v="GB"/>
    <s v="GBP"/>
    <n v="1463353200"/>
    <n v="1462285182"/>
    <b v="0"/>
    <n v="3"/>
    <b v="1"/>
    <s v="theater/plays"/>
    <n v="2333.3332999999998"/>
    <x v="1"/>
    <x v="6"/>
    <x v="3675"/>
    <x v="2"/>
  </r>
  <r>
    <n v="3676"/>
    <s v="The Black and White Theatre Company Inc."/>
    <s v="The Black and White Theatre Company Inc. is a small company who loves to perform and entertain, but needs your support to succeed!"/>
    <x v="134"/>
    <x v="1249"/>
    <x v="0"/>
    <s v="US"/>
    <s v="USD"/>
    <n v="1410550484"/>
    <n v="1408995284"/>
    <b v="0"/>
    <n v="16"/>
    <b v="1"/>
    <s v="theater/plays"/>
    <n v="6437.5"/>
    <x v="1"/>
    <x v="6"/>
    <x v="3676"/>
    <x v="3"/>
  </r>
  <r>
    <n v="3677"/>
    <s v="Goldfish Memory Productions"/>
    <s v="Goldfish Memory Productions seeks at least $12,000 to begin their first 3 professional projects."/>
    <x v="14"/>
    <x v="2407"/>
    <x v="0"/>
    <s v="US"/>
    <s v="USD"/>
    <n v="1404359940"/>
    <n v="1402580818"/>
    <b v="0"/>
    <n v="199"/>
    <b v="1"/>
    <s v="theater/plays"/>
    <n v="6205.2763999999997"/>
    <x v="1"/>
    <x v="6"/>
    <x v="3677"/>
    <x v="3"/>
  </r>
  <r>
    <n v="3678"/>
    <s v="Some big Some bang"/>
    <s v="The Ugly Collective takes Some big Some bang to the Underbelly Venues at the Edinburgh Fringe!"/>
    <x v="13"/>
    <x v="420"/>
    <x v="0"/>
    <s v="GB"/>
    <s v="GBP"/>
    <n v="1433076298"/>
    <n v="1430052298"/>
    <b v="0"/>
    <n v="31"/>
    <b v="1"/>
    <s v="theater/plays"/>
    <n v="6612.9031999999997"/>
    <x v="1"/>
    <x v="6"/>
    <x v="3678"/>
    <x v="0"/>
  </r>
  <r>
    <n v="3679"/>
    <s v="DOG SEES GOD: Confessions of a Teenage Blockhead"/>
    <s v="Bert V. Royal makes a strong statement about drug use, suicide, teen violence, rebellion and sexual identity in this powerful play."/>
    <x v="13"/>
    <x v="2408"/>
    <x v="0"/>
    <s v="US"/>
    <s v="USD"/>
    <n v="1404190740"/>
    <n v="1401214581"/>
    <b v="0"/>
    <n v="30"/>
    <b v="1"/>
    <s v="theater/plays"/>
    <n v="7340"/>
    <x v="1"/>
    <x v="6"/>
    <x v="3679"/>
    <x v="3"/>
  </r>
  <r>
    <n v="3680"/>
    <s v="Loading Dock Theatre Presents: The Dudleys! A Family Game"/>
    <s v="In The Dudleys! family memories are brought to life as a malfunctioning 8-bit video game. Press Start."/>
    <x v="9"/>
    <x v="2409"/>
    <x v="0"/>
    <s v="US"/>
    <s v="USD"/>
    <n v="1475664834"/>
    <n v="1473850434"/>
    <b v="0"/>
    <n v="34"/>
    <b v="1"/>
    <s v="theater/plays"/>
    <n v="9950"/>
    <x v="1"/>
    <x v="6"/>
    <x v="3680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x v="28"/>
    <x v="2410"/>
    <x v="0"/>
    <s v="US"/>
    <s v="USD"/>
    <n v="1452872290"/>
    <n v="1452008290"/>
    <b v="0"/>
    <n v="18"/>
    <b v="1"/>
    <s v="theater/plays"/>
    <n v="6216.6666999999998"/>
    <x v="1"/>
    <x v="6"/>
    <x v="3681"/>
    <x v="2"/>
  </r>
  <r>
    <n v="3682"/>
    <s v="&quot;Unexpectedly Expecting&quot; - A One-Woman Show"/>
    <s v="My one-woman show invites audiences to join me on my path to pregnancy as I share my neuroses, challenges and revelations."/>
    <x v="9"/>
    <x v="2411"/>
    <x v="0"/>
    <s v="US"/>
    <s v="USD"/>
    <n v="1402901940"/>
    <n v="1399998418"/>
    <b v="0"/>
    <n v="67"/>
    <b v="1"/>
    <s v="theater/plays"/>
    <n v="6232.8357999999998"/>
    <x v="1"/>
    <x v="6"/>
    <x v="3682"/>
    <x v="3"/>
  </r>
  <r>
    <n v="3683"/>
    <s v="A Krumpus Story - World Premiere"/>
    <s v="A Krumpus Story is a dark holiday comedy for anyone who wants a little more spice in their holiday fare."/>
    <x v="8"/>
    <x v="2412"/>
    <x v="0"/>
    <s v="US"/>
    <s v="USD"/>
    <n v="1476931696"/>
    <n v="1474339696"/>
    <b v="0"/>
    <n v="66"/>
    <b v="1"/>
    <s v="theater/plays"/>
    <n v="5878.7879000000003"/>
    <x v="1"/>
    <x v="6"/>
    <x v="3683"/>
    <x v="2"/>
  </r>
  <r>
    <n v="3684"/>
    <s v="Cassiopeia"/>
    <s v="Thespis Theater Festival presents Cassiopeia: A romantic tale of a bride finding her way to her unknown groom before it is too late."/>
    <x v="47"/>
    <x v="2413"/>
    <x v="0"/>
    <s v="US"/>
    <s v="USD"/>
    <n v="1441167586"/>
    <n v="1438575586"/>
    <b v="0"/>
    <n v="23"/>
    <b v="1"/>
    <s v="theater/plays"/>
    <n v="4534.7825999999995"/>
    <x v="1"/>
    <x v="6"/>
    <x v="3684"/>
    <x v="0"/>
  </r>
  <r>
    <n v="3685"/>
    <s v="Two Noble Kinsmen: Fire &amp; Shadows"/>
    <s v="Bare Theatre &amp; Cirque de Vol Studios are back for another outdoor adventure in the amphitheatre at Raleigh Little Theatre!"/>
    <x v="10"/>
    <x v="2414"/>
    <x v="0"/>
    <s v="US"/>
    <s v="USD"/>
    <n v="1400533200"/>
    <n v="1398348859"/>
    <b v="0"/>
    <n v="126"/>
    <b v="1"/>
    <s v="theater/plays"/>
    <n v="4194.4444000000003"/>
    <x v="1"/>
    <x v="6"/>
    <x v="3685"/>
    <x v="3"/>
  </r>
  <r>
    <n v="3686"/>
    <s v="Dog sees God by Bert V. Royal @ FSU"/>
    <s v="This October, in association with Rogue Productions at FSU, I will be directing a production of Dog sees God."/>
    <x v="18"/>
    <x v="2415"/>
    <x v="0"/>
    <s v="US"/>
    <s v="USD"/>
    <n v="1440820740"/>
    <n v="1439567660"/>
    <b v="0"/>
    <n v="6"/>
    <b v="1"/>
    <s v="theater/plays"/>
    <n v="5916.6666999999998"/>
    <x v="1"/>
    <x v="6"/>
    <x v="3686"/>
    <x v="0"/>
  </r>
  <r>
    <n v="3687"/>
    <s v="death (and straight boys)"/>
    <s v="&quot;death (and straight boys)&quot; is a 5 play cycle, loosely founded on the KÃ¼bler-Ross model, more commonly known as the 5 stages of grief."/>
    <x v="10"/>
    <x v="2416"/>
    <x v="0"/>
    <s v="US"/>
    <s v="USD"/>
    <n v="1403846055"/>
    <n v="1401254055"/>
    <b v="0"/>
    <n v="25"/>
    <b v="1"/>
    <s v="theater/plays"/>
    <n v="20049"/>
    <x v="1"/>
    <x v="6"/>
    <x v="3687"/>
    <x v="3"/>
  </r>
  <r>
    <n v="3688"/>
    <s v="The Tulip Tree 2014"/>
    <s v="The Tulip Tree is a project I have been passionate about for 5 years. It is an unforgettable story that has never been told."/>
    <x v="9"/>
    <x v="1980"/>
    <x v="0"/>
    <s v="GB"/>
    <s v="GBP"/>
    <n v="1407524004"/>
    <n v="1404932004"/>
    <b v="0"/>
    <n v="39"/>
    <b v="1"/>
    <s v="theater/plays"/>
    <n v="8397.4359000000004"/>
    <x v="1"/>
    <x v="6"/>
    <x v="3688"/>
    <x v="3"/>
  </r>
  <r>
    <n v="3689"/>
    <s v="Random Us"/>
    <s v="A humorous, touching play about the joys and challenges of a married couple's tender, yet intense relationship &quot;Love is never random&quot;"/>
    <x v="9"/>
    <x v="504"/>
    <x v="0"/>
    <s v="US"/>
    <s v="USD"/>
    <n v="1434925500"/>
    <n v="1432410639"/>
    <b v="0"/>
    <n v="62"/>
    <b v="1"/>
    <s v="theater/plays"/>
    <n v="5725.8064999999997"/>
    <x v="1"/>
    <x v="6"/>
    <x v="3689"/>
    <x v="0"/>
  </r>
  <r>
    <n v="3690"/>
    <s v="We Rise"/>
    <s v="A play honoring the lives and legacies of the activists and those remembered at the 1992 ACT UP Ashes Action at The White House"/>
    <x v="15"/>
    <x v="1122"/>
    <x v="0"/>
    <s v="US"/>
    <s v="USD"/>
    <n v="1417101683"/>
    <n v="1414506083"/>
    <b v="0"/>
    <n v="31"/>
    <b v="1"/>
    <s v="theater/plays"/>
    <n v="5806.4516000000003"/>
    <x v="1"/>
    <x v="6"/>
    <x v="3690"/>
    <x v="3"/>
  </r>
  <r>
    <n v="3691"/>
    <s v="Most Dangerous Man in America (WEB DuBois) by Amiri  Baraka"/>
    <s v="World Premiere of last play written by Amiri Baraka"/>
    <x v="79"/>
    <x v="2417"/>
    <x v="0"/>
    <s v="US"/>
    <s v="USD"/>
    <n v="1425272340"/>
    <n v="1421426929"/>
    <b v="0"/>
    <n v="274"/>
    <b v="1"/>
    <s v="theater/plays"/>
    <n v="18680.292000000001"/>
    <x v="1"/>
    <x v="6"/>
    <x v="3691"/>
    <x v="0"/>
  </r>
  <r>
    <n v="3692"/>
    <s v="An Evening With Durang"/>
    <s v="Help us independently produce two great comedies by Christopher Durang."/>
    <x v="28"/>
    <x v="2343"/>
    <x v="0"/>
    <s v="US"/>
    <s v="USD"/>
    <n v="1411084800"/>
    <n v="1410304179"/>
    <b v="0"/>
    <n v="17"/>
    <b v="1"/>
    <s v="theater/plays"/>
    <n v="7411.7646999999997"/>
    <x v="1"/>
    <x v="6"/>
    <x v="3692"/>
    <x v="3"/>
  </r>
  <r>
    <n v="3693"/>
    <s v="Jason (Georgia on My Mind)"/>
    <s v="Jason (Georgia on My Mind), a solo play about a modern quest to the Republic of Georgia in the ancient steps of Jason &amp; the Argonauts"/>
    <x v="422"/>
    <x v="357"/>
    <x v="0"/>
    <s v="GB"/>
    <s v="GBP"/>
    <n v="1448922600"/>
    <n v="1446352529"/>
    <b v="0"/>
    <n v="14"/>
    <b v="1"/>
    <s v="theater/plays"/>
    <n v="3071.4286000000002"/>
    <x v="1"/>
    <x v="6"/>
    <x v="3693"/>
    <x v="0"/>
  </r>
  <r>
    <n v="3694"/>
    <s v="Three Christs - Presented at Dixon Place"/>
    <s v="A new play exploring themes of reverence, belief, and certainty. _x000a_&quot;Because what is is, and what is cannot not be...&quot;"/>
    <x v="8"/>
    <x v="2418"/>
    <x v="0"/>
    <s v="US"/>
    <s v="USD"/>
    <n v="1465178400"/>
    <n v="1461985967"/>
    <b v="0"/>
    <n v="60"/>
    <b v="1"/>
    <s v="theater/plays"/>
    <n v="6266.6666999999998"/>
    <x v="1"/>
    <x v="6"/>
    <x v="3694"/>
    <x v="2"/>
  </r>
  <r>
    <n v="3695"/>
    <s v="The History Boys at USC"/>
    <s v="Tony-Award Winning Play, The History Boys brought to you by the Independent Student Production Company Narrative Series: Page to Stage!"/>
    <x v="23"/>
    <x v="2419"/>
    <x v="0"/>
    <s v="US"/>
    <s v="USD"/>
    <n v="1421009610"/>
    <n v="1419281610"/>
    <b v="0"/>
    <n v="33"/>
    <b v="1"/>
    <s v="theater/plays"/>
    <n v="12136.363600000001"/>
    <x v="1"/>
    <x v="6"/>
    <x v="3695"/>
    <x v="3"/>
  </r>
  <r>
    <n v="3696"/>
    <s v="&quot;Lifted&quot; - The Theatre Shed's 10 Year Anniversary Show"/>
    <s v="We are 10 years old - please help us celebrate the last 10 years and secure our future for the next 10 years."/>
    <x v="13"/>
    <x v="109"/>
    <x v="0"/>
    <s v="GB"/>
    <s v="GBP"/>
    <n v="1423838916"/>
    <n v="1418654916"/>
    <b v="0"/>
    <n v="78"/>
    <b v="1"/>
    <s v="theater/plays"/>
    <n v="3974.3589999999999"/>
    <x v="1"/>
    <x v="6"/>
    <x v="3696"/>
    <x v="3"/>
  </r>
  <r>
    <n v="3697"/>
    <s v="Sid the tour 2016"/>
    <s v="With your support this one-man show will tour various theatres in the UK - it's a story of hero worship and love beyond the grave."/>
    <x v="13"/>
    <x v="2420"/>
    <x v="0"/>
    <s v="GB"/>
    <s v="GBP"/>
    <n v="1462878648"/>
    <n v="1461064248"/>
    <b v="0"/>
    <n v="30"/>
    <b v="1"/>
    <s v="theater/plays"/>
    <n v="7200"/>
    <x v="1"/>
    <x v="6"/>
    <x v="3697"/>
    <x v="2"/>
  </r>
  <r>
    <n v="3698"/>
    <s v="CORIOLANUS | THE NORMAL HEART @ The Lab Theater"/>
    <s v="Two great political plays, separated in authorship by four hundred years but united in their urgency."/>
    <x v="10"/>
    <x v="2421"/>
    <x v="0"/>
    <s v="US"/>
    <s v="USD"/>
    <n v="1456946487"/>
    <n v="1454354487"/>
    <b v="0"/>
    <n v="136"/>
    <b v="1"/>
    <s v="theater/plays"/>
    <n v="4063.2352999999998"/>
    <x v="1"/>
    <x v="6"/>
    <x v="3698"/>
    <x v="2"/>
  </r>
  <r>
    <n v="3699"/>
    <s v="Tell Me That You Love Me"/>
    <s v="Tell Me That You Love Me, a new play about the love affair between Actress and Writer, with the novel Arch of Triumph as the backdrop"/>
    <x v="30"/>
    <x v="2381"/>
    <x v="0"/>
    <s v="US"/>
    <s v="USD"/>
    <n v="1413383216"/>
    <n v="1410791216"/>
    <b v="0"/>
    <n v="40"/>
    <b v="1"/>
    <s v="theater/plays"/>
    <n v="6300"/>
    <x v="1"/>
    <x v="6"/>
    <x v="3699"/>
    <x v="3"/>
  </r>
  <r>
    <n v="3700"/>
    <s v="Generations (Senior Project)"/>
    <s v="Help me produce the play I have written for my senior project!"/>
    <x v="2"/>
    <x v="2422"/>
    <x v="0"/>
    <s v="US"/>
    <s v="USD"/>
    <n v="1412092800"/>
    <n v="1409493800"/>
    <b v="0"/>
    <n v="18"/>
    <b v="1"/>
    <s v="theater/plays"/>
    <n v="3366.6667000000002"/>
    <x v="1"/>
    <x v="6"/>
    <x v="3700"/>
    <x v="3"/>
  </r>
  <r>
    <n v="3701"/>
    <s v="Dog Show"/>
    <s v="Part-silent film, part-thriller, Dog Show sees four actors play a community of dogs and their owners. One autumn, a killer strikes."/>
    <x v="15"/>
    <x v="2423"/>
    <x v="0"/>
    <s v="GB"/>
    <s v="GBP"/>
    <n v="1433422793"/>
    <n v="1430830793"/>
    <b v="0"/>
    <n v="39"/>
    <b v="1"/>
    <s v="theater/plays"/>
    <n v="3858.9744000000001"/>
    <x v="1"/>
    <x v="6"/>
    <x v="3701"/>
    <x v="0"/>
  </r>
  <r>
    <n v="3702"/>
    <s v="SANKARA"/>
    <s v="Shakespeare's &quot;Julius Caesar&quot; inspires the unforgettable story of the &quot;African Che Guevara&quot; Thomas Sankara, President of Burkina Faso."/>
    <x v="9"/>
    <x v="1980"/>
    <x v="0"/>
    <s v="GB"/>
    <s v="GBP"/>
    <n v="1468191540"/>
    <n v="1464958484"/>
    <b v="0"/>
    <n v="21"/>
    <b v="1"/>
    <s v="theater/plays"/>
    <n v="15595.2381"/>
    <x v="1"/>
    <x v="6"/>
    <x v="3702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x v="405"/>
    <x v="2044"/>
    <x v="0"/>
    <s v="US"/>
    <s v="USD"/>
    <n v="1471071540"/>
    <n v="1467720388"/>
    <b v="0"/>
    <n v="30"/>
    <b v="1"/>
    <s v="theater/plays"/>
    <n v="4320"/>
    <x v="1"/>
    <x v="6"/>
    <x v="3703"/>
    <x v="2"/>
  </r>
  <r>
    <n v="3704"/>
    <s v="Constellations by Nick Payne at the Nottingham New Theatre"/>
    <s v="The award-winning Nottingham New Theatre presents an exciting experimental play about the multi-universe theory and love."/>
    <x v="43"/>
    <x v="2424"/>
    <x v="0"/>
    <s v="GB"/>
    <s v="GBP"/>
    <n v="1464712394"/>
    <n v="1459528394"/>
    <b v="0"/>
    <n v="27"/>
    <b v="1"/>
    <s v="theater/plays"/>
    <n v="1514.8518999999999"/>
    <x v="1"/>
    <x v="6"/>
    <x v="3704"/>
    <x v="2"/>
  </r>
  <r>
    <n v="3705"/>
    <s v="Pennywinkle: A New Chicago Comedy"/>
    <s v="The play satirizes the Chicago improvisation scene exposing the rules of the craft and the eccentricities of its participants"/>
    <x v="423"/>
    <x v="2425"/>
    <x v="0"/>
    <s v="US"/>
    <s v="USD"/>
    <n v="1403546400"/>
    <n v="1401714114"/>
    <b v="0"/>
    <n v="35"/>
    <b v="1"/>
    <s v="theater/plays"/>
    <n v="8357.1429000000007"/>
    <x v="1"/>
    <x v="6"/>
    <x v="3705"/>
    <x v="3"/>
  </r>
  <r>
    <n v="3706"/>
    <s v="The Drama Factory presents : The Magic Flute"/>
    <s v="Our original dramatic adaption of this Mozart opera is staged to create visually stunning fun with live music."/>
    <x v="15"/>
    <x v="2426"/>
    <x v="0"/>
    <s v="US"/>
    <s v="USD"/>
    <n v="1410558949"/>
    <n v="1409262949"/>
    <b v="0"/>
    <n v="13"/>
    <b v="1"/>
    <s v="theater/plays"/>
    <n v="14000"/>
    <x v="1"/>
    <x v="6"/>
    <x v="3706"/>
    <x v="3"/>
  </r>
  <r>
    <n v="3707"/>
    <s v="A KC Fringe World Premiere: DESPERATE ACTS"/>
    <s v="Support this collection of new plays by Kansas City writers and the artists who are bringing it to life!"/>
    <x v="28"/>
    <x v="586"/>
    <x v="0"/>
    <s v="US"/>
    <s v="USD"/>
    <n v="1469165160"/>
    <n v="1467335378"/>
    <b v="0"/>
    <n v="23"/>
    <b v="1"/>
    <s v="theater/plays"/>
    <n v="8086.9565000000002"/>
    <x v="1"/>
    <x v="6"/>
    <x v="3707"/>
    <x v="2"/>
  </r>
  <r>
    <n v="3708"/>
    <s v="Much Ado About Nothing"/>
    <s v="Dear Stone Theater Company brings its inaugural production of Much Ado About Nothing to Logan Square, Chicago. Thanks for watching!"/>
    <x v="176"/>
    <x v="1740"/>
    <x v="0"/>
    <s v="US"/>
    <s v="USD"/>
    <n v="1404444286"/>
    <n v="1403234686"/>
    <b v="0"/>
    <n v="39"/>
    <b v="1"/>
    <s v="theater/plays"/>
    <n v="5384.6153999999997"/>
    <x v="1"/>
    <x v="6"/>
    <x v="3708"/>
    <x v="3"/>
  </r>
  <r>
    <n v="3709"/>
    <s v="The Ruby Darlings Show"/>
    <s v="The filthily talented Ruby and Darling, take you on a raunch-tastic musical discovery of life with a vagina. #sayno"/>
    <x v="28"/>
    <x v="2427"/>
    <x v="0"/>
    <s v="GB"/>
    <s v="GBP"/>
    <n v="1403715546"/>
    <n v="1401123546"/>
    <b v="0"/>
    <n v="35"/>
    <b v="1"/>
    <s v="theater/plays"/>
    <n v="3092.8571000000002"/>
    <x v="1"/>
    <x v="6"/>
    <x v="3709"/>
    <x v="3"/>
  </r>
  <r>
    <n v="3710"/>
    <s v="&quot;Loving Alanis&quot; Rocky Mountain Regional Premier"/>
    <s v="A comedy about, life, death, men, women, and the power of a good Kegel."/>
    <x v="46"/>
    <x v="2428"/>
    <x v="0"/>
    <s v="US"/>
    <s v="USD"/>
    <n v="1428068988"/>
    <n v="1425908988"/>
    <b v="0"/>
    <n v="27"/>
    <b v="1"/>
    <s v="theater/plays"/>
    <n v="6796.2963"/>
    <x v="1"/>
    <x v="6"/>
    <x v="3710"/>
    <x v="0"/>
  </r>
  <r>
    <n v="3711"/>
    <s v="The Youth Shakespeare Project 2014"/>
    <s v="Two teachers and twenty kids bring one of Shakespeare's plays to life!"/>
    <x v="2"/>
    <x v="365"/>
    <x v="0"/>
    <s v="US"/>
    <s v="USD"/>
    <n v="1402848000"/>
    <n v="1400606573"/>
    <b v="0"/>
    <n v="21"/>
    <b v="1"/>
    <s v="theater/plays"/>
    <n v="2714.2856999999999"/>
    <x v="1"/>
    <x v="6"/>
    <x v="3711"/>
    <x v="3"/>
  </r>
  <r>
    <n v="3712"/>
    <s v="IT'S JUST MY LIFE"/>
    <s v="Married, Single, Divorced, Straight, Gay, Transgendered, Birth Mother, Adoptive Mother.... Everyone has a story.  These are ours."/>
    <x v="51"/>
    <x v="2429"/>
    <x v="0"/>
    <s v="US"/>
    <s v="USD"/>
    <n v="1433055540"/>
    <n v="1431230867"/>
    <b v="0"/>
    <n v="104"/>
    <b v="1"/>
    <s v="theater/plays"/>
    <n v="11086.538500000001"/>
    <x v="1"/>
    <x v="6"/>
    <x v="3712"/>
    <x v="0"/>
  </r>
  <r>
    <n v="3713"/>
    <s v="Bring Matt Fotis's Nights on the Couch to NYC!"/>
    <s v="Matt Fotis's play, Nights on the Couch, was accepted to the 28th Annual Strawberry One Act Festival! Show your support!"/>
    <x v="13"/>
    <x v="1944"/>
    <x v="0"/>
    <s v="US"/>
    <s v="USD"/>
    <n v="1465062166"/>
    <n v="1463334166"/>
    <b v="0"/>
    <n v="19"/>
    <b v="1"/>
    <s v="theater/plays"/>
    <n v="10684.210499999999"/>
    <x v="1"/>
    <x v="6"/>
    <x v="3713"/>
    <x v="2"/>
  </r>
  <r>
    <n v="3714"/>
    <s v="Expedition (to NYC)"/>
    <s v="This summer, help some of the top high school theater students from across the country come to NYC to create a world premiere play."/>
    <x v="3"/>
    <x v="990"/>
    <x v="0"/>
    <s v="US"/>
    <s v="USD"/>
    <n v="1432612740"/>
    <n v="1429881667"/>
    <b v="0"/>
    <n v="97"/>
    <b v="1"/>
    <s v="theater/plays"/>
    <n v="10551.546399999999"/>
    <x v="1"/>
    <x v="6"/>
    <x v="3714"/>
    <x v="0"/>
  </r>
  <r>
    <n v="3715"/>
    <s v="The Inspectors Call"/>
    <s v="Vibrant contemporary political theatre, exploring the professional and human impact of the growing corporate culture in education."/>
    <x v="8"/>
    <x v="2430"/>
    <x v="0"/>
    <s v="GB"/>
    <s v="GBP"/>
    <n v="1427806320"/>
    <n v="1422834819"/>
    <b v="0"/>
    <n v="27"/>
    <b v="1"/>
    <s v="theater/plays"/>
    <n v="13296.2963"/>
    <x v="1"/>
    <x v="6"/>
    <x v="3715"/>
    <x v="0"/>
  </r>
  <r>
    <n v="3716"/>
    <s v="Sylvia (a benefit show)"/>
    <s v="I am raising money to pay for the rights to produce Sylvia by A.R. Gurney. The show will be a fundraiser for Wayside Waifs."/>
    <x v="134"/>
    <x v="2431"/>
    <x v="0"/>
    <s v="US"/>
    <s v="USD"/>
    <n v="1453411109"/>
    <n v="1450819109"/>
    <b v="0"/>
    <n v="24"/>
    <b v="1"/>
    <s v="theater/plays"/>
    <n v="5191.6666999999998"/>
    <x v="1"/>
    <x v="6"/>
    <x v="3716"/>
    <x v="0"/>
  </r>
  <r>
    <n v="3717"/>
    <s v="Told Look Younger at Jermyn Street Theatre"/>
    <s v="A heart-warming comedy by award-winning writer about Love, Sex, Friendship of three old gay men in their 60s'!"/>
    <x v="23"/>
    <x v="2432"/>
    <x v="0"/>
    <s v="GB"/>
    <s v="GBP"/>
    <n v="1431204449"/>
    <n v="1428526049"/>
    <b v="0"/>
    <n v="13"/>
    <b v="1"/>
    <s v="theater/plays"/>
    <n v="31000"/>
    <x v="1"/>
    <x v="6"/>
    <x v="3717"/>
    <x v="0"/>
  </r>
  <r>
    <n v="3718"/>
    <s v="PUNK ROCK"/>
    <s v="William Carlisle has the world at his feet but its weight on his shoulders. He is intelligent, articulate and fucked."/>
    <x v="2"/>
    <x v="1890"/>
    <x v="0"/>
    <s v="GB"/>
    <s v="GBP"/>
    <n v="1425057075"/>
    <n v="1422465075"/>
    <b v="0"/>
    <n v="46"/>
    <b v="1"/>
    <s v="theater/plays"/>
    <n v="2602.1738999999998"/>
    <x v="1"/>
    <x v="6"/>
    <x v="3718"/>
    <x v="0"/>
  </r>
  <r>
    <n v="3719"/>
    <s v="Corium"/>
    <s v="A new piece of physical theatre about love, regret and longing."/>
    <x v="48"/>
    <x v="2433"/>
    <x v="0"/>
    <s v="GB"/>
    <s v="GBP"/>
    <n v="1434994266"/>
    <n v="1432402266"/>
    <b v="0"/>
    <n v="4"/>
    <b v="1"/>
    <s v="theater/plays"/>
    <n v="10500"/>
    <x v="1"/>
    <x v="6"/>
    <x v="3719"/>
    <x v="0"/>
  </r>
  <r>
    <n v="3720"/>
    <s v="Lakotas and the American Theatre"/>
    <s v="Breaking the American Indian stereotype in the American Theatre."/>
    <x v="126"/>
    <x v="2434"/>
    <x v="0"/>
    <s v="US"/>
    <s v="USD"/>
    <n v="1435881006"/>
    <n v="1433980206"/>
    <b v="0"/>
    <n v="40"/>
    <b v="1"/>
    <s v="theater/plays"/>
    <n v="8622.5"/>
    <x v="1"/>
    <x v="6"/>
    <x v="3720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x v="10"/>
    <x v="2435"/>
    <x v="0"/>
    <s v="US"/>
    <s v="USD"/>
    <n v="1415230084"/>
    <n v="1413412084"/>
    <b v="0"/>
    <n v="44"/>
    <b v="1"/>
    <s v="theater/plays"/>
    <n v="11454.5455"/>
    <x v="1"/>
    <x v="6"/>
    <x v="3721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x v="15"/>
    <x v="2436"/>
    <x v="0"/>
    <s v="CA"/>
    <s v="CAD"/>
    <n v="1455231540"/>
    <n v="1452614847"/>
    <b v="0"/>
    <n v="35"/>
    <b v="1"/>
    <s v="theater/plays"/>
    <n v="4765.7142999999996"/>
    <x v="1"/>
    <x v="6"/>
    <x v="3722"/>
    <x v="2"/>
  </r>
  <r>
    <n v="3723"/>
    <s v="Beauty and the Beast"/>
    <s v="Saltmine Theatre Company present Beauty and the Beast:"/>
    <x v="37"/>
    <x v="2437"/>
    <x v="0"/>
    <s v="GB"/>
    <s v="GBP"/>
    <n v="1417374262"/>
    <n v="1414778662"/>
    <b v="0"/>
    <n v="63"/>
    <b v="1"/>
    <s v="theater/plays"/>
    <n v="7288.8888999999999"/>
    <x v="1"/>
    <x v="6"/>
    <x v="3723"/>
    <x v="3"/>
  </r>
  <r>
    <n v="3724"/>
    <s v="Send 'Bin Laden: The One Man Show' to Hollywood!"/>
    <s v="One man, one monster, one unforgettable act of violence. This is the story of the worldâ€™s most notorious terrorist. It is going to USA"/>
    <x v="270"/>
    <x v="2438"/>
    <x v="0"/>
    <s v="GB"/>
    <s v="GBP"/>
    <n v="1462402800"/>
    <n v="1459856860"/>
    <b v="0"/>
    <n v="89"/>
    <b v="1"/>
    <s v="theater/plays"/>
    <n v="4954.5505999999996"/>
    <x v="1"/>
    <x v="6"/>
    <x v="3724"/>
    <x v="2"/>
  </r>
  <r>
    <n v="3725"/>
    <s v="Mine by Polly Teale A Paper Parachutes Production"/>
    <s v="A small theatre company taking 'Mine' on tour in early 2016. 'Mine' is a modern play and we hope to break on to the stage with a bang."/>
    <x v="43"/>
    <x v="1363"/>
    <x v="0"/>
    <s v="GB"/>
    <s v="GBP"/>
    <n v="1455831000"/>
    <n v="1454366467"/>
    <b v="0"/>
    <n v="15"/>
    <b v="1"/>
    <s v="theater/plays"/>
    <n v="2540"/>
    <x v="1"/>
    <x v="6"/>
    <x v="3725"/>
    <x v="2"/>
  </r>
  <r>
    <n v="3726"/>
    <s v="Howard's End 3.0"/>
    <s v="A week of rehearsal culminating in a staged reading of our three-actor adaptation of &quot;Howards End,&quot; for potential producers."/>
    <x v="16"/>
    <x v="2439"/>
    <x v="0"/>
    <s v="US"/>
    <s v="USD"/>
    <n v="1461963600"/>
    <n v="1459567371"/>
    <b v="0"/>
    <n v="46"/>
    <b v="1"/>
    <s v="theater/plays"/>
    <n v="6258.6957000000002"/>
    <x v="1"/>
    <x v="6"/>
    <x v="3726"/>
    <x v="2"/>
  </r>
  <r>
    <n v="3727"/>
    <s v="Star-Spangled Sitcoms: Huzzah &amp; John Adams"/>
    <s v="It's exactly what you think it is: a historical parody of your favorite sitcom about a bar and its psychiatrist spinoff!"/>
    <x v="13"/>
    <x v="1132"/>
    <x v="0"/>
    <s v="US"/>
    <s v="USD"/>
    <n v="1476939300"/>
    <n v="1474273294"/>
    <b v="0"/>
    <n v="33"/>
    <b v="1"/>
    <s v="theater/plays"/>
    <n v="6106.0605999999998"/>
    <x v="1"/>
    <x v="6"/>
    <x v="3727"/>
    <x v="2"/>
  </r>
  <r>
    <n v="3728"/>
    <s v="Bare Bones Shakespeare 2015-16 Season"/>
    <s v="Bare Bones Shakespeare's first season will start with a DFW school touring show: Romeo and Juliet."/>
    <x v="22"/>
    <x v="2440"/>
    <x v="2"/>
    <s v="US"/>
    <s v="USD"/>
    <n v="1439957176"/>
    <n v="1437365176"/>
    <b v="0"/>
    <n v="31"/>
    <b v="0"/>
    <s v="theater/plays"/>
    <n v="6006.4516000000003"/>
    <x v="1"/>
    <x v="6"/>
    <x v="3728"/>
    <x v="0"/>
  </r>
  <r>
    <n v="3729"/>
    <s v="Picasso at The Lapin Agile, a play by Steve Martin"/>
    <s v="Shoe-string, Independent theater with a focus on art that makes you think.  Next, we're putting on an award winning Steve Martin play!"/>
    <x v="10"/>
    <x v="2441"/>
    <x v="2"/>
    <s v="US"/>
    <s v="USD"/>
    <n v="1427082912"/>
    <n v="1423198512"/>
    <b v="0"/>
    <n v="5"/>
    <b v="0"/>
    <s v="theater/plays"/>
    <n v="7240"/>
    <x v="1"/>
    <x v="6"/>
    <x v="3729"/>
    <x v="0"/>
  </r>
  <r>
    <n v="3730"/>
    <s v="Mark Twain is Hell for the Company - Original Play"/>
    <s v="&quot;MARK TWAIN IS HELL FOR THE COMPANY&quot; is an original theatrical production created and under development by Jeff Lowe."/>
    <x v="28"/>
    <x v="173"/>
    <x v="2"/>
    <s v="US"/>
    <s v="USD"/>
    <n v="1439828159"/>
    <n v="1437236159"/>
    <b v="0"/>
    <n v="1"/>
    <b v="0"/>
    <s v="theater/plays"/>
    <n v="10000"/>
    <x v="1"/>
    <x v="6"/>
    <x v="3730"/>
    <x v="0"/>
  </r>
  <r>
    <n v="3731"/>
    <s v="The Rabbit on the Moon"/>
    <s v="A long distance wrong number leads to love, but with Emily flying in to finally meet, Nick somehow forgot to mention he's blind."/>
    <x v="62"/>
    <x v="972"/>
    <x v="2"/>
    <s v="US"/>
    <s v="USD"/>
    <n v="1420860180"/>
    <n v="1418234646"/>
    <b v="0"/>
    <n v="12"/>
    <b v="0"/>
    <s v="theater/plays"/>
    <n v="5166.6666999999998"/>
    <x v="1"/>
    <x v="6"/>
    <x v="3731"/>
    <x v="3"/>
  </r>
  <r>
    <n v="3732"/>
    <s v="Elektra Bekent - Afstudeervoorstelling"/>
    <s v="Mijn solo voorstelling gaat over Elektra (Sophokles) en hoe zij als jongere alles beleeft en meemaakt!"/>
    <x v="16"/>
    <x v="449"/>
    <x v="2"/>
    <s v="NL"/>
    <s v="EUR"/>
    <n v="1422100800"/>
    <n v="1416932133"/>
    <b v="0"/>
    <n v="4"/>
    <b v="0"/>
    <s v="theater/plays"/>
    <n v="3275"/>
    <x v="1"/>
    <x v="6"/>
    <x v="3732"/>
    <x v="3"/>
  </r>
  <r>
    <n v="3733"/>
    <s v="laughter in the hood"/>
    <s v="want to donate tickets to residents who live in the community that cant afford the 35.00 price of ticket"/>
    <x v="15"/>
    <x v="117"/>
    <x v="2"/>
    <s v="US"/>
    <s v="USD"/>
    <n v="1429396200"/>
    <n v="1428539708"/>
    <b v="0"/>
    <n v="0"/>
    <b v="0"/>
    <s v="theater/plays"/>
    <n v="0"/>
    <x v="1"/>
    <x v="6"/>
    <x v="3733"/>
    <x v="0"/>
  </r>
  <r>
    <n v="3734"/>
    <s v="Shakespeare in Sarajevo"/>
    <s v="Shakespeare's plays have an important message for the world. Bosnia needs to hear. Bring Shakespeare to Sarajevo! Fund performances!"/>
    <x v="15"/>
    <x v="2442"/>
    <x v="2"/>
    <s v="US"/>
    <s v="USD"/>
    <n v="1432589896"/>
    <n v="1427405896"/>
    <b v="0"/>
    <n v="7"/>
    <b v="0"/>
    <s v="theater/plays"/>
    <n v="6100"/>
    <x v="1"/>
    <x v="6"/>
    <x v="3734"/>
    <x v="0"/>
  </r>
  <r>
    <n v="3735"/>
    <s v="Women Beware Women"/>
    <s v="Young Actor's taking on a Jacobean tragedy. Family, betrayal, love, lust, sex and death."/>
    <x v="325"/>
    <x v="170"/>
    <x v="2"/>
    <s v="GB"/>
    <s v="GBP"/>
    <n v="1432831089"/>
    <n v="1430239089"/>
    <b v="0"/>
    <n v="2"/>
    <b v="0"/>
    <s v="theater/plays"/>
    <n v="1000"/>
    <x v="1"/>
    <x v="6"/>
    <x v="3735"/>
    <x v="0"/>
  </r>
  <r>
    <n v="3736"/>
    <s v="Hot Dogs a new play by Suhayla El-Bushra"/>
    <s v="Hot Dogs is a new play that tackles sexism in schools and addresses issues that current sex/relationship education fails to."/>
    <x v="15"/>
    <x v="115"/>
    <x v="2"/>
    <s v="GB"/>
    <s v="GBP"/>
    <n v="1427133600"/>
    <n v="1423847093"/>
    <b v="0"/>
    <n v="1"/>
    <b v="0"/>
    <s v="theater/plays"/>
    <n v="1000"/>
    <x v="1"/>
    <x v="6"/>
    <x v="3736"/>
    <x v="0"/>
  </r>
  <r>
    <n v="3737"/>
    <s v="Measure For Measure"/>
    <s v="The ASU Theatre and Shakespeare Club presents Measure For Measure directed by Jordyn Ochser."/>
    <x v="176"/>
    <x v="403"/>
    <x v="2"/>
    <s v="US"/>
    <s v="USD"/>
    <n v="1447311540"/>
    <n v="1445358903"/>
    <b v="0"/>
    <n v="4"/>
    <b v="0"/>
    <s v="theater/plays"/>
    <n v="3750"/>
    <x v="1"/>
    <x v="6"/>
    <x v="3737"/>
    <x v="0"/>
  </r>
  <r>
    <n v="3738"/>
    <s v="'GULF' - a new play by PIVOT THEATRE"/>
    <s v="A filmic, fast-paced exploration of trust, making its debut at Camden People's Theatre this July."/>
    <x v="15"/>
    <x v="795"/>
    <x v="2"/>
    <s v="GB"/>
    <s v="GBP"/>
    <n v="1405461600"/>
    <n v="1403562705"/>
    <b v="0"/>
    <n v="6"/>
    <b v="0"/>
    <s v="theater/plays"/>
    <n v="4500"/>
    <x v="1"/>
    <x v="6"/>
    <x v="3738"/>
    <x v="3"/>
  </r>
  <r>
    <n v="3739"/>
    <s v="Verge of Strife - The life and poetry of Rupert Brooke"/>
    <s v="Jonny Labey (Eastenders) leads this poetic production as WWI poet Rupert Brooke, in this dynamic, moving portrait of a flawed genius."/>
    <x v="23"/>
    <x v="1007"/>
    <x v="2"/>
    <s v="GB"/>
    <s v="GBP"/>
    <n v="1468752468"/>
    <n v="1467024468"/>
    <b v="0"/>
    <n v="8"/>
    <b v="0"/>
    <s v="theater/plays"/>
    <n v="10062.5"/>
    <x v="1"/>
    <x v="6"/>
    <x v="3739"/>
    <x v="2"/>
  </r>
  <r>
    <n v="3740"/>
    <s v="dasGROUP Theatre: Savage in Limbo"/>
    <s v="Savage in Limbo is the pilot production of dasGROUP Theatre; a Dallas-based production company with an eye for grit &amp; love of theatre."/>
    <x v="13"/>
    <x v="1812"/>
    <x v="2"/>
    <s v="US"/>
    <s v="USD"/>
    <n v="1407808438"/>
    <n v="1405217355"/>
    <b v="0"/>
    <n v="14"/>
    <b v="0"/>
    <s v="theater/plays"/>
    <n v="2557.1428999999998"/>
    <x v="1"/>
    <x v="6"/>
    <x v="3740"/>
    <x v="3"/>
  </r>
  <r>
    <n v="3741"/>
    <s v="Open House Theater"/>
    <s v="A small community with a love for theater would like to continue. Help the children of this community continue."/>
    <x v="22"/>
    <x v="117"/>
    <x v="2"/>
    <s v="US"/>
    <s v="USD"/>
    <n v="1450389950"/>
    <n v="1447797950"/>
    <b v="0"/>
    <n v="0"/>
    <b v="0"/>
    <s v="theater/plays"/>
    <n v="0"/>
    <x v="1"/>
    <x v="6"/>
    <x v="3741"/>
    <x v="0"/>
  </r>
  <r>
    <n v="3742"/>
    <s v="The Jennings Family Reunion"/>
    <s v="In the midst of dealing with sending their son off to the army, Mitch and Melanie Jennings plan a family reunion to ease their sorrow."/>
    <x v="10"/>
    <x v="173"/>
    <x v="2"/>
    <s v="US"/>
    <s v="USD"/>
    <n v="1409980144"/>
    <n v="1407388144"/>
    <b v="0"/>
    <n v="4"/>
    <b v="0"/>
    <s v="theater/plays"/>
    <n v="2500"/>
    <x v="1"/>
    <x v="6"/>
    <x v="3742"/>
    <x v="3"/>
  </r>
  <r>
    <n v="3743"/>
    <s v="Down the Mississippi"/>
    <s v="I'm taking the Adventures of Huckleberry Finn puppet show down the Mississippi River!"/>
    <x v="41"/>
    <x v="117"/>
    <x v="2"/>
    <s v="US"/>
    <s v="USD"/>
    <n v="1404406964"/>
    <n v="1401814964"/>
    <b v="0"/>
    <n v="0"/>
    <b v="0"/>
    <s v="theater/plays"/>
    <n v="0"/>
    <x v="1"/>
    <x v="6"/>
    <x v="3743"/>
    <x v="3"/>
  </r>
  <r>
    <n v="3744"/>
    <s v="The Game's Afoot - Spotlight"/>
    <s v="This summer, The Spotlight Players are celebrating Christmas in July with a presentation of Ken Ludwig's side splitting comedy."/>
    <x v="38"/>
    <x v="117"/>
    <x v="2"/>
    <s v="US"/>
    <s v="USD"/>
    <n v="1404532740"/>
    <n v="1401823952"/>
    <b v="0"/>
    <n v="0"/>
    <b v="0"/>
    <s v="theater/plays"/>
    <n v="0"/>
    <x v="1"/>
    <x v="6"/>
    <x v="3744"/>
    <x v="3"/>
  </r>
  <r>
    <n v="3745"/>
    <s v="Tyke Theatre Web Show"/>
    <s v="Tyke wants to expand her puppet theater show to weekly online web shows and is looking for backers."/>
    <x v="213"/>
    <x v="115"/>
    <x v="2"/>
    <s v="US"/>
    <s v="USD"/>
    <n v="1407689102"/>
    <n v="1405097102"/>
    <b v="0"/>
    <n v="1"/>
    <b v="0"/>
    <s v="theater/plays"/>
    <n v="1000"/>
    <x v="1"/>
    <x v="6"/>
    <x v="3745"/>
    <x v="3"/>
  </r>
  <r>
    <n v="3746"/>
    <s v="Stage Play Production - &quot;I Love You to Death&quot;"/>
    <s v="Generational curses CAN be broken...right?"/>
    <x v="0"/>
    <x v="1672"/>
    <x v="2"/>
    <s v="US"/>
    <s v="USD"/>
    <n v="1475918439"/>
    <n v="1473326439"/>
    <b v="0"/>
    <n v="1"/>
    <b v="0"/>
    <s v="theater/plays"/>
    <n v="20200"/>
    <x v="1"/>
    <x v="6"/>
    <x v="3746"/>
    <x v="2"/>
  </r>
  <r>
    <n v="3747"/>
    <s v="Counting Stars"/>
    <s v="The world premiere of an astonishing new play by acclaimed writer Atiha Sen Gupta."/>
    <x v="30"/>
    <x v="379"/>
    <x v="2"/>
    <s v="GB"/>
    <s v="GBP"/>
    <n v="1436137140"/>
    <n v="1433833896"/>
    <b v="0"/>
    <n v="1"/>
    <b v="0"/>
    <s v="theater/plays"/>
    <n v="2500"/>
    <x v="1"/>
    <x v="6"/>
    <x v="3747"/>
    <x v="0"/>
  </r>
  <r>
    <n v="3748"/>
    <s v="CAUCUS! THE MUSICAL"/>
    <s v="An irreverent look at the Iowa Caucuses and the oversized role this undersized state plays in the presidential election process."/>
    <x v="10"/>
    <x v="2443"/>
    <x v="0"/>
    <s v="US"/>
    <s v="USD"/>
    <n v="1455602340"/>
    <n v="1453827436"/>
    <b v="0"/>
    <n v="52"/>
    <b v="1"/>
    <s v="theater/musical"/>
    <n v="9953.8462"/>
    <x v="1"/>
    <x v="40"/>
    <x v="3748"/>
    <x v="2"/>
  </r>
  <r>
    <n v="3749"/>
    <s v="Dante's Capstone Project: Who am I?"/>
    <s v="A night of music, fellowship, and a reflection of my experiences over the past 4 years at Ball State University."/>
    <x v="2"/>
    <x v="2"/>
    <x v="0"/>
    <s v="US"/>
    <s v="USD"/>
    <n v="1461902340"/>
    <n v="1459220588"/>
    <b v="0"/>
    <n v="7"/>
    <b v="1"/>
    <s v="theater/musical"/>
    <n v="7500"/>
    <x v="1"/>
    <x v="40"/>
    <x v="3749"/>
    <x v="2"/>
  </r>
  <r>
    <n v="3750"/>
    <s v="Stars on Stage, Kids be Heard!"/>
    <s v="Stars on Stage children's theatre program is in need of 6 new wireless body microphones!_x000a__x000a_#soskidsbeheard   _x000a__x000a_www.apatheplace.org"/>
    <x v="12"/>
    <x v="2444"/>
    <x v="0"/>
    <s v="US"/>
    <s v="USD"/>
    <n v="1423555140"/>
    <n v="1421105608"/>
    <b v="0"/>
    <n v="28"/>
    <b v="1"/>
    <s v="theater/musical"/>
    <n v="21525"/>
    <x v="1"/>
    <x v="40"/>
    <x v="3750"/>
    <x v="0"/>
  </r>
  <r>
    <n v="3751"/>
    <s v="GGC Productions 2016"/>
    <s v="I will be performing in TWO productions to kick off the 2016 season. NEED HELP TO FUND THESE GREAT SHOWS!"/>
    <x v="28"/>
    <x v="2445"/>
    <x v="0"/>
    <s v="US"/>
    <s v="USD"/>
    <n v="1459641073"/>
    <n v="1454460673"/>
    <b v="0"/>
    <n v="11"/>
    <b v="1"/>
    <s v="theater/musical"/>
    <n v="12054.5455"/>
    <x v="1"/>
    <x v="40"/>
    <x v="3751"/>
    <x v="2"/>
  </r>
  <r>
    <n v="3752"/>
    <s v="POP! Community Cabaret Presents..."/>
    <s v="Welcome to POP! Community Cabaret: the &quot;friendliest mad bunch ever&quot;!_x000a_We are a cabaret group run by our community for our community."/>
    <x v="2"/>
    <x v="1941"/>
    <x v="0"/>
    <s v="GB"/>
    <s v="GBP"/>
    <n v="1476651600"/>
    <n v="1473189335"/>
    <b v="0"/>
    <n v="15"/>
    <b v="1"/>
    <s v="theater/musical"/>
    <n v="3766.6667000000002"/>
    <x v="1"/>
    <x v="40"/>
    <x v="3752"/>
    <x v="2"/>
  </r>
  <r>
    <n v="3753"/>
    <s v="Wagner in English"/>
    <s v="An English-language production of the opera TannhÃ¤user. Some of the greatest songs ever composed, now with lyrics we can understand."/>
    <x v="10"/>
    <x v="2446"/>
    <x v="0"/>
    <s v="US"/>
    <s v="USD"/>
    <n v="1433289600"/>
    <n v="1430768800"/>
    <b v="0"/>
    <n v="30"/>
    <b v="1"/>
    <s v="theater/musical"/>
    <n v="17223.333299999998"/>
    <x v="1"/>
    <x v="40"/>
    <x v="3753"/>
    <x v="0"/>
  </r>
  <r>
    <n v="3754"/>
    <s v="Little Shop of Horrors"/>
    <s v="CitÃ© des Arts needs your help in funding their fall production of the hit musical comedy &quot;Little Shop of Horrors.&quot;"/>
    <x v="30"/>
    <x v="142"/>
    <x v="0"/>
    <s v="US"/>
    <s v="USD"/>
    <n v="1406350740"/>
    <n v="1403125737"/>
    <b v="0"/>
    <n v="27"/>
    <b v="1"/>
    <s v="theater/musical"/>
    <n v="11111.1111"/>
    <x v="1"/>
    <x v="40"/>
    <x v="3754"/>
    <x v="3"/>
  </r>
  <r>
    <n v="3755"/>
    <s v="Retro Rhapsody"/>
    <s v="We have formed an innovative company that aims to create musical comedic performances suitable for a range of venues."/>
    <x v="131"/>
    <x v="2447"/>
    <x v="0"/>
    <s v="GB"/>
    <s v="GBP"/>
    <n v="1460753307"/>
    <n v="1458161307"/>
    <b v="0"/>
    <n v="28"/>
    <b v="1"/>
    <s v="theater/musical"/>
    <n v="2546.4286000000002"/>
    <x v="1"/>
    <x v="40"/>
    <x v="3755"/>
    <x v="2"/>
  </r>
  <r>
    <n v="3756"/>
    <s v="the purple light theatre company's Into the Woods"/>
    <s v="&quot;Into the Woods, it's time to go!&quot; purple light presents a reimagined take on Sondheim and Lapine's musical masterwork."/>
    <x v="37"/>
    <x v="2448"/>
    <x v="0"/>
    <s v="US"/>
    <s v="USD"/>
    <n v="1402515198"/>
    <n v="1399923198"/>
    <b v="0"/>
    <n v="17"/>
    <b v="1"/>
    <s v="theater/musical"/>
    <n v="26764.705900000001"/>
    <x v="1"/>
    <x v="40"/>
    <x v="3756"/>
    <x v="3"/>
  </r>
  <r>
    <n v="3757"/>
    <s v="Anti-Bullying Musicalâ€¦ &quot;It's Easy!&quot;"/>
    <s v="New Anti-Bullying Musical's cast of 30 kids is ready to &quot;speak up and reach out&quot; to the world by recording a show CD!"/>
    <x v="8"/>
    <x v="2449"/>
    <x v="0"/>
    <s v="US"/>
    <s v="USD"/>
    <n v="1417465515"/>
    <n v="1415737515"/>
    <b v="0"/>
    <n v="50"/>
    <b v="1"/>
    <s v="theater/musical"/>
    <n v="7596"/>
    <x v="1"/>
    <x v="40"/>
    <x v="3757"/>
    <x v="3"/>
  </r>
  <r>
    <n v="3758"/>
    <s v="Luigi's Ladies"/>
    <s v="LUIGI'S LADIES: an original one-woman musical comedy"/>
    <x v="15"/>
    <x v="317"/>
    <x v="0"/>
    <s v="US"/>
    <s v="USD"/>
    <n v="1400475600"/>
    <n v="1397819938"/>
    <b v="0"/>
    <n v="26"/>
    <b v="1"/>
    <s v="theater/musical"/>
    <n v="5903.8462"/>
    <x v="1"/>
    <x v="40"/>
    <x v="3758"/>
    <x v="3"/>
  </r>
  <r>
    <n v="3759"/>
    <s v="Pared Down Productions"/>
    <s v="A production company specializing in small-scale musicals"/>
    <x v="23"/>
    <x v="2450"/>
    <x v="0"/>
    <s v="US"/>
    <s v="USD"/>
    <n v="1440556553"/>
    <n v="1435372553"/>
    <b v="0"/>
    <n v="88"/>
    <b v="1"/>
    <s v="theater/musical"/>
    <n v="5011.1022999999996"/>
    <x v="1"/>
    <x v="40"/>
    <x v="3759"/>
    <x v="0"/>
  </r>
  <r>
    <n v="3760"/>
    <s v="Song of the Sea"/>
    <s v="Two Shows: SIRENS and The Girl From Bare Cove. A community of artists determined to give voice to survivors of sexual violence."/>
    <x v="10"/>
    <x v="2451"/>
    <x v="0"/>
    <s v="US"/>
    <s v="USD"/>
    <n v="1399293386"/>
    <n v="1397133386"/>
    <b v="0"/>
    <n v="91"/>
    <b v="1"/>
    <s v="theater/musical"/>
    <n v="5550.2966999999999"/>
    <x v="1"/>
    <x v="40"/>
    <x v="3760"/>
    <x v="3"/>
  </r>
  <r>
    <n v="3761"/>
    <s v="MARSHA - a girl who does bad things"/>
    <s v="liveartshow returns with a new work at the Arcola this summer. Marsha is a story combining opera, dance and theatre... with a unicorn"/>
    <x v="2"/>
    <x v="83"/>
    <x v="0"/>
    <s v="GB"/>
    <s v="GBP"/>
    <n v="1439247600"/>
    <n v="1434625937"/>
    <b v="0"/>
    <n v="3"/>
    <b v="1"/>
    <s v="theater/musical"/>
    <n v="16666.666700000002"/>
    <x v="1"/>
    <x v="40"/>
    <x v="3761"/>
    <x v="0"/>
  </r>
  <r>
    <n v="3762"/>
    <s v="iolite the musical"/>
    <s v="We are trying to raise money to perform a musical we have written, called &quot;Iolite&quot;, at the Edinburgh Fringe in 2015."/>
    <x v="21"/>
    <x v="2452"/>
    <x v="0"/>
    <s v="GB"/>
    <s v="GBP"/>
    <n v="1438543889"/>
    <n v="1436383889"/>
    <b v="0"/>
    <n v="28"/>
    <b v="1"/>
    <s v="theater/musical"/>
    <n v="4742.8571000000002"/>
    <x v="1"/>
    <x v="40"/>
    <x v="3762"/>
    <x v="0"/>
  </r>
  <r>
    <n v="3763"/>
    <s v="[title of show] â€” The Chicago Storefront Premiere"/>
    <s v="A musical about two guys writing a musical about...two guys writing a musical."/>
    <x v="10"/>
    <x v="97"/>
    <x v="0"/>
    <s v="US"/>
    <s v="USD"/>
    <n v="1427907626"/>
    <n v="1425319226"/>
    <b v="0"/>
    <n v="77"/>
    <b v="1"/>
    <s v="theater/musical"/>
    <n v="6493.5065000000004"/>
    <x v="1"/>
    <x v="40"/>
    <x v="3763"/>
    <x v="0"/>
  </r>
  <r>
    <n v="3764"/>
    <s v="Agape Performing Arts Company, a Ministry of OLG"/>
    <s v="Talented, hard-working performers for Into the Woods JR need your help in renting microphones for our show!"/>
    <x v="15"/>
    <x v="646"/>
    <x v="0"/>
    <s v="US"/>
    <s v="USD"/>
    <n v="1464482160"/>
    <n v="1462824832"/>
    <b v="0"/>
    <n v="27"/>
    <b v="1"/>
    <s v="theater/musical"/>
    <n v="5555.5555999999997"/>
    <x v="1"/>
    <x v="40"/>
    <x v="3764"/>
    <x v="2"/>
  </r>
  <r>
    <n v="3765"/>
    <s v="Before and After"/>
    <s v="An new musical from Laura Grill &amp; Misha Chowdhury about relationships, Relationships, and the moments that change everything."/>
    <x v="39"/>
    <x v="2453"/>
    <x v="0"/>
    <s v="US"/>
    <s v="USD"/>
    <n v="1406745482"/>
    <n v="1404153482"/>
    <b v="0"/>
    <n v="107"/>
    <b v="1"/>
    <s v="theater/musical"/>
    <n v="7422.4299000000001"/>
    <x v="1"/>
    <x v="40"/>
    <x v="3765"/>
    <x v="3"/>
  </r>
  <r>
    <n v="3766"/>
    <s v="Held Momentarily The Musical Takes FringeNYC"/>
    <s v="Trapped on a stalled New York subway, seven strangers realize it's not just the train that's stuck."/>
    <x v="3"/>
    <x v="2454"/>
    <x v="0"/>
    <s v="US"/>
    <s v="USD"/>
    <n v="1404360045"/>
    <n v="1401336045"/>
    <b v="0"/>
    <n v="96"/>
    <b v="1"/>
    <s v="theater/musical"/>
    <n v="10692.718800000001"/>
    <x v="1"/>
    <x v="40"/>
    <x v="3766"/>
    <x v="3"/>
  </r>
  <r>
    <n v="3767"/>
    <s v="Accidental Artists Lab"/>
    <s v="A ragtag crew collaborating on a live performance for the first time, with music as their medium and NYC as their inspiration."/>
    <x v="13"/>
    <x v="2455"/>
    <x v="0"/>
    <s v="US"/>
    <s v="USD"/>
    <n v="1425185940"/>
    <n v="1423960097"/>
    <b v="0"/>
    <n v="56"/>
    <b v="1"/>
    <s v="theater/musical"/>
    <n v="4169.6428999999998"/>
    <x v="1"/>
    <x v="40"/>
    <x v="3767"/>
    <x v="0"/>
  </r>
  <r>
    <n v="3768"/>
    <s v="Unexpected Stage's Dani Girl, A New Musical"/>
    <s v="Meet Dani, a 9 year old battling leukemia. This witty musical inspires us to believe in the indomitable power of human imagination."/>
    <x v="23"/>
    <x v="2456"/>
    <x v="0"/>
    <s v="US"/>
    <s v="USD"/>
    <n v="1402594090"/>
    <n v="1400002090"/>
    <b v="0"/>
    <n v="58"/>
    <b v="1"/>
    <s v="theater/musical"/>
    <n v="7424.3275999999996"/>
    <x v="1"/>
    <x v="40"/>
    <x v="3768"/>
    <x v="3"/>
  </r>
  <r>
    <n v="3769"/>
    <s v="The Last Five Years Distinction Project"/>
    <s v="&quot;I wanted to tell the story of two people in love, who were never in the same place at the same time.&quot;- Jason Robert Brown"/>
    <x v="184"/>
    <x v="1742"/>
    <x v="0"/>
    <s v="US"/>
    <s v="USD"/>
    <n v="1460730079"/>
    <n v="1458138079"/>
    <b v="0"/>
    <n v="15"/>
    <b v="1"/>
    <s v="theater/musical"/>
    <n v="7333.3333000000002"/>
    <x v="1"/>
    <x v="40"/>
    <x v="3769"/>
    <x v="2"/>
  </r>
  <r>
    <n v="3770"/>
    <s v="The White Feather: a new musical"/>
    <s v="The incredible story of woman's fight to clear her brother from the charge of cowardice in the Great War, brought to life musically"/>
    <x v="13"/>
    <x v="41"/>
    <x v="0"/>
    <s v="GB"/>
    <s v="GBP"/>
    <n v="1434234010"/>
    <n v="1431642010"/>
    <b v="0"/>
    <n v="20"/>
    <b v="1"/>
    <s v="theater/musical"/>
    <n v="10000"/>
    <x v="1"/>
    <x v="40"/>
    <x v="3770"/>
    <x v="0"/>
  </r>
  <r>
    <n v="3771"/>
    <s v="COME OUT SWINGIN'!"/>
    <s v="I would like to make a demo recording of six songs from COME OUT SWINGIN'!"/>
    <x v="28"/>
    <x v="2457"/>
    <x v="0"/>
    <s v="US"/>
    <s v="USD"/>
    <n v="1463529600"/>
    <n v="1462307652"/>
    <b v="0"/>
    <n v="38"/>
    <b v="1"/>
    <s v="theater/musical"/>
    <n v="3842.1053000000002"/>
    <x v="1"/>
    <x v="40"/>
    <x v="3771"/>
    <x v="2"/>
  </r>
  <r>
    <n v="3772"/>
    <s v="Make &quot;Tonya and Nancy&quot; a Rock Opera!"/>
    <s v="A dark comedy about two girls, one knee, and the 1994 Olympics. Help us make sure &quot;Tonya and Nancy&quot; rocks!"/>
    <x v="10"/>
    <x v="2458"/>
    <x v="0"/>
    <s v="US"/>
    <s v="USD"/>
    <n v="1480399200"/>
    <n v="1478616506"/>
    <b v="0"/>
    <n v="33"/>
    <b v="1"/>
    <s v="theater/musical"/>
    <n v="16696.969700000001"/>
    <x v="1"/>
    <x v="40"/>
    <x v="3772"/>
    <x v="2"/>
  </r>
  <r>
    <n v="3773"/>
    <s v="Dundee: A Hip-Hopera"/>
    <s v="A dramatic hip-hopera, inspired from monologues written by the performers."/>
    <x v="10"/>
    <x v="106"/>
    <x v="0"/>
    <s v="US"/>
    <s v="USD"/>
    <n v="1479175680"/>
    <n v="1476317247"/>
    <b v="0"/>
    <n v="57"/>
    <b v="1"/>
    <s v="theater/musical"/>
    <n v="9491.2281000000003"/>
    <x v="1"/>
    <x v="40"/>
    <x v="3773"/>
    <x v="2"/>
  </r>
  <r>
    <n v="3774"/>
    <s v="Mabel Moon Goes to Earth!"/>
    <s v="Mabel Moon and her co-pilot Silvertoes are coming to earth in the form of a 35 minute interactive and educational musical adventure  !"/>
    <x v="30"/>
    <x v="911"/>
    <x v="0"/>
    <s v="CA"/>
    <s v="CAD"/>
    <n v="1428606055"/>
    <n v="1427223655"/>
    <b v="0"/>
    <n v="25"/>
    <b v="1"/>
    <s v="theater/musical"/>
    <n v="10000"/>
    <x v="1"/>
    <x v="40"/>
    <x v="3774"/>
    <x v="0"/>
  </r>
  <r>
    <n v="3775"/>
    <s v="TRAVIS KENT : MY FIRST TIME live and unprotected at 54 BELOW"/>
    <s v="Travis Kent joins forces with some of today's brightest contemporary composers for an evening full of firsts at 54 Below."/>
    <x v="13"/>
    <x v="557"/>
    <x v="0"/>
    <s v="US"/>
    <s v="USD"/>
    <n v="1428552000"/>
    <n v="1426199843"/>
    <b v="0"/>
    <n v="14"/>
    <b v="1"/>
    <s v="theater/musical"/>
    <n v="14321.428599999999"/>
    <x v="1"/>
    <x v="40"/>
    <x v="3775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x v="6"/>
    <x v="763"/>
    <x v="0"/>
    <s v="US"/>
    <s v="USD"/>
    <n v="1406854800"/>
    <n v="1403599778"/>
    <b v="0"/>
    <n v="94"/>
    <b v="1"/>
    <s v="theater/musical"/>
    <n v="9081.9148999999998"/>
    <x v="1"/>
    <x v="40"/>
    <x v="3776"/>
    <x v="3"/>
  </r>
  <r>
    <n v="3777"/>
    <s v="The Musical Adventure of Mimi and the Ghosts"/>
    <s v="This musical adventure is a funny and heartwarming story of Mimi, a rebellious young girl who is spirited to Ghostlynd."/>
    <x v="13"/>
    <x v="2459"/>
    <x v="0"/>
    <s v="US"/>
    <s v="USD"/>
    <n v="1411790400"/>
    <n v="1409884821"/>
    <b v="0"/>
    <n v="59"/>
    <b v="1"/>
    <s v="theater/musical"/>
    <n v="4854.2372999999998"/>
    <x v="1"/>
    <x v="40"/>
    <x v="3777"/>
    <x v="3"/>
  </r>
  <r>
    <n v="3778"/>
    <s v="Give a Puppet a Hand"/>
    <s v="Sponsor an AVENUE Q puppet for The Barn Players April 2015 production."/>
    <x v="262"/>
    <x v="570"/>
    <x v="0"/>
    <s v="US"/>
    <s v="USD"/>
    <n v="1423942780"/>
    <n v="1418758780"/>
    <b v="0"/>
    <n v="36"/>
    <b v="1"/>
    <s v="theater/musical"/>
    <n v="7002.7777999999998"/>
    <x v="1"/>
    <x v="40"/>
    <x v="3778"/>
    <x v="3"/>
  </r>
  <r>
    <n v="3779"/>
    <s v="&quot;The Last Adam&quot; A New Musical, NYC reading"/>
    <s v="A fresh, re-telling of the Jesus story for a new generation."/>
    <x v="36"/>
    <x v="2460"/>
    <x v="0"/>
    <s v="US"/>
    <s v="USD"/>
    <n v="1459010340"/>
    <n v="1456421940"/>
    <b v="0"/>
    <n v="115"/>
    <b v="1"/>
    <s v="theater/musical"/>
    <n v="13562.608700000001"/>
    <x v="1"/>
    <x v="40"/>
    <x v="3779"/>
    <x v="2"/>
  </r>
  <r>
    <n v="3780"/>
    <s v="Melissa Youth OnSTAGE Season 5. Act Like you Mean it!"/>
    <s v="Melissa Youth OnSTAGE (MYO) provides kids in North Collin County with the very best in youth theatre opportunities."/>
    <x v="30"/>
    <x v="142"/>
    <x v="0"/>
    <s v="US"/>
    <s v="USD"/>
    <n v="1436817960"/>
    <n v="1433999785"/>
    <b v="0"/>
    <n v="30"/>
    <b v="1"/>
    <s v="theater/musical"/>
    <n v="10000"/>
    <x v="1"/>
    <x v="40"/>
    <x v="3780"/>
    <x v="0"/>
  </r>
  <r>
    <n v="3781"/>
    <s v="I GOT FIRED - Keith and Jenny are back!"/>
    <s v="Support Keith in his journey from unemployment to Off-Broadway in the triumphant return of I GOT FIRED: A SORT-OF-TRUE REVENGE MUSICAL."/>
    <x v="37"/>
    <x v="2461"/>
    <x v="0"/>
    <s v="US"/>
    <s v="USD"/>
    <n v="1410210685"/>
    <n v="1408050685"/>
    <b v="0"/>
    <n v="52"/>
    <b v="1"/>
    <s v="theater/musical"/>
    <n v="9490.3845999999994"/>
    <x v="1"/>
    <x v="40"/>
    <x v="3781"/>
    <x v="3"/>
  </r>
  <r>
    <n v="3782"/>
    <s v="No Horizon - The forgotten story, told in a unique musical."/>
    <s v="No Horizon.  A unique musical inspired by the remarkable, forgotten story of Nicholas Saunderson - a tale of passion and aspiration."/>
    <x v="13"/>
    <x v="1256"/>
    <x v="0"/>
    <s v="GB"/>
    <s v="GBP"/>
    <n v="1469401200"/>
    <n v="1466887297"/>
    <b v="0"/>
    <n v="27"/>
    <b v="1"/>
    <s v="theater/musical"/>
    <n v="7537.0370000000003"/>
    <x v="1"/>
    <x v="40"/>
    <x v="3782"/>
    <x v="2"/>
  </r>
  <r>
    <n v="3783"/>
    <s v="Help DORO &amp; DIEGA find their way to the Orlando FRINGE 2016"/>
    <s v="Help fund Doro &amp; Diega's journey to the Orlando Fringe 2016. A brand new choose-your-own adventure musical!"/>
    <x v="38"/>
    <x v="2462"/>
    <x v="0"/>
    <s v="US"/>
    <s v="USD"/>
    <n v="1458057600"/>
    <n v="1455938520"/>
    <b v="0"/>
    <n v="24"/>
    <b v="1"/>
    <s v="theater/musical"/>
    <n v="6445.8333000000002"/>
    <x v="1"/>
    <x v="40"/>
    <x v="3783"/>
    <x v="2"/>
  </r>
  <r>
    <n v="3784"/>
    <s v="Whitehall Theatre Presents: Little Shop of Horrors"/>
    <s v="This year, we will be producing the cult classic Little Shop of Horrors with your proceeds going towards venue and production costs."/>
    <x v="28"/>
    <x v="1900"/>
    <x v="0"/>
    <s v="CA"/>
    <s v="CAD"/>
    <n v="1468193532"/>
    <n v="1465601532"/>
    <b v="0"/>
    <n v="10"/>
    <b v="1"/>
    <s v="theater/musical"/>
    <n v="11500"/>
    <x v="1"/>
    <x v="40"/>
    <x v="3784"/>
    <x v="2"/>
  </r>
  <r>
    <n v="3785"/>
    <s v="Send &quot;Pawn&quot; to Edinburgh!"/>
    <s v="Chess. Betrayal. Blueberry yoghurts. &quot;Pawn&quot; - a new musical by Oxford students - needs funding to go to the Edinburgh Fringe!"/>
    <x v="13"/>
    <x v="10"/>
    <x v="0"/>
    <s v="GB"/>
    <s v="GBP"/>
    <n v="1470132180"/>
    <n v="1467040769"/>
    <b v="0"/>
    <n v="30"/>
    <b v="1"/>
    <s v="theater/musical"/>
    <n v="10050"/>
    <x v="1"/>
    <x v="40"/>
    <x v="3785"/>
    <x v="2"/>
  </r>
  <r>
    <n v="3786"/>
    <s v="Puberty the Musical: Original Cast Recording"/>
    <s v="The brainchild of Coleman Peterson and Janice Gilbert.  The funding will be used to professionally record the songs."/>
    <x v="12"/>
    <x v="2463"/>
    <x v="0"/>
    <s v="US"/>
    <s v="USD"/>
    <n v="1464310475"/>
    <n v="1461718475"/>
    <b v="0"/>
    <n v="71"/>
    <b v="1"/>
    <s v="theater/musical"/>
    <n v="9377.4647999999997"/>
    <x v="1"/>
    <x v="40"/>
    <x v="3786"/>
    <x v="2"/>
  </r>
  <r>
    <n v="3787"/>
    <s v="Happiest Show On Earth Production Sponsor"/>
    <s v="The Happiest Show on Earth is a Disney musical revue to benefit the Make-A-Wish foundation. Funds for production needed."/>
    <x v="18"/>
    <x v="574"/>
    <x v="0"/>
    <s v="US"/>
    <s v="USD"/>
    <n v="1436587140"/>
    <n v="1434113406"/>
    <b v="0"/>
    <n v="10"/>
    <b v="1"/>
    <s v="theater/musical"/>
    <n v="3510"/>
    <x v="1"/>
    <x v="40"/>
    <x v="3787"/>
    <x v="0"/>
  </r>
  <r>
    <n v="3788"/>
    <s v="WHAT'S A NICE JEWISH GIRL DOING IN A PLACE LIKE THIS?"/>
    <s v="A STORY OF BAGELS AND LOCKS!_x000a__x000a_A JEWISH GIRL FINDS HERSELF ON A UNEXPECTED TRIP TO_x000a_&quot;A SPIRITUAL EXPERIENCE&quot; !"/>
    <x v="96"/>
    <x v="83"/>
    <x v="2"/>
    <s v="US"/>
    <s v="USD"/>
    <n v="1450887480"/>
    <n v="1448469719"/>
    <b v="0"/>
    <n v="1"/>
    <b v="0"/>
    <s v="theater/musical"/>
    <n v="50000"/>
    <x v="1"/>
    <x v="40"/>
    <x v="3788"/>
    <x v="0"/>
  </r>
  <r>
    <n v="3789"/>
    <s v="Austen a New Musical Play"/>
    <s v="This fabulous new play explores the little known love life of England's most famous romantic novelist, Jane Austen."/>
    <x v="424"/>
    <x v="851"/>
    <x v="2"/>
    <s v="GB"/>
    <s v="GBP"/>
    <n v="1434395418"/>
    <n v="1431630618"/>
    <b v="0"/>
    <n v="4"/>
    <b v="0"/>
    <s v="theater/musical"/>
    <n v="2900"/>
    <x v="1"/>
    <x v="40"/>
    <x v="3789"/>
    <x v="0"/>
  </r>
  <r>
    <n v="3790"/>
    <s v="Funding a Performing Arts Theatre for Children and Adults"/>
    <s v="As a non profit graduate student at Penn,my passion is the arts, we need support to fund our new CHILDREN's DINNER THEATRE"/>
    <x v="36"/>
    <x v="117"/>
    <x v="2"/>
    <s v="US"/>
    <s v="USD"/>
    <n v="1479834023"/>
    <n v="1477238423"/>
    <b v="0"/>
    <n v="0"/>
    <b v="0"/>
    <s v="theater/musical"/>
    <n v="0"/>
    <x v="1"/>
    <x v="40"/>
    <x v="3790"/>
    <x v="2"/>
  </r>
  <r>
    <n v="3791"/>
    <s v="Spin! at The Cumming Playhouse"/>
    <s v="Spin! is an original musical comedy-drama presented by Blue Palm Productions."/>
    <x v="15"/>
    <x v="117"/>
    <x v="2"/>
    <s v="US"/>
    <s v="USD"/>
    <n v="1404664592"/>
    <n v="1399480592"/>
    <b v="0"/>
    <n v="0"/>
    <b v="0"/>
    <s v="theater/musical"/>
    <n v="0"/>
    <x v="1"/>
    <x v="40"/>
    <x v="3791"/>
    <x v="3"/>
  </r>
  <r>
    <n v="3792"/>
    <s v="BorikÃ©n: The Show"/>
    <s v="A cultural and historic journey through Puerto Rico's music and dance!"/>
    <x v="78"/>
    <x v="428"/>
    <x v="2"/>
    <s v="US"/>
    <s v="USD"/>
    <n v="1436957022"/>
    <n v="1434365022"/>
    <b v="0"/>
    <n v="2"/>
    <b v="0"/>
    <s v="theater/musical"/>
    <n v="1750"/>
    <x v="1"/>
    <x v="40"/>
    <x v="379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x v="39"/>
    <x v="2411"/>
    <x v="2"/>
    <s v="US"/>
    <s v="USD"/>
    <n v="1418769129"/>
    <n v="1416954729"/>
    <b v="0"/>
    <n v="24"/>
    <b v="0"/>
    <s v="theater/musical"/>
    <n v="17400"/>
    <x v="1"/>
    <x v="40"/>
    <x v="3793"/>
    <x v="3"/>
  </r>
  <r>
    <n v="3794"/>
    <s v="Jack and the Beanstalk, The Family Pantomime December 2015"/>
    <s v="Local boy turned producer returns with a brand new show, another talented cast, dazzling costumes and brand new set! Please support!"/>
    <x v="10"/>
    <x v="155"/>
    <x v="2"/>
    <s v="GB"/>
    <s v="GBP"/>
    <n v="1433685354"/>
    <n v="1431093354"/>
    <b v="0"/>
    <n v="1"/>
    <b v="0"/>
    <s v="theater/musical"/>
    <n v="5000"/>
    <x v="1"/>
    <x v="40"/>
    <x v="3794"/>
    <x v="0"/>
  </r>
  <r>
    <n v="3795"/>
    <s v="Duodeca"/>
    <s v="Poppin Productions are currently entering the development stage of their very first production -  &quot;Duodeca&quot;."/>
    <x v="20"/>
    <x v="115"/>
    <x v="2"/>
    <s v="GB"/>
    <s v="GBP"/>
    <n v="1440801000"/>
    <n v="1437042490"/>
    <b v="0"/>
    <n v="2"/>
    <b v="0"/>
    <s v="theater/musical"/>
    <n v="500"/>
    <x v="1"/>
    <x v="40"/>
    <x v="3795"/>
    <x v="0"/>
  </r>
  <r>
    <n v="3796"/>
    <s v="A Staged Reading of &quot;CALL ME TANIA&quot;"/>
    <s v="Part Psychological Thriller - Part Heartbreaking Drama - Part Spectacular Farce - 100% New American Musical Theatre"/>
    <x v="290"/>
    <x v="116"/>
    <x v="2"/>
    <s v="US"/>
    <s v="USD"/>
    <n v="1484354556"/>
    <n v="1479170556"/>
    <b v="0"/>
    <n v="1"/>
    <b v="0"/>
    <s v="theater/musical"/>
    <n v="100"/>
    <x v="1"/>
    <x v="40"/>
    <x v="3796"/>
    <x v="2"/>
  </r>
  <r>
    <n v="3797"/>
    <s v="FACING EAST: New LGBT Musical Eyes London Concert"/>
    <s v="FACING EAST, a dramatic new musical, follows an upstanding mormon couple facing the suicide of the gay son. Help us bring it to London!"/>
    <x v="12"/>
    <x v="2464"/>
    <x v="2"/>
    <s v="US"/>
    <s v="USD"/>
    <n v="1429564165"/>
    <n v="1426972165"/>
    <b v="0"/>
    <n v="37"/>
    <b v="0"/>
    <s v="theater/musical"/>
    <n v="14540.540499999999"/>
    <x v="1"/>
    <x v="40"/>
    <x v="3797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x v="54"/>
    <x v="581"/>
    <x v="2"/>
    <s v="US"/>
    <s v="USD"/>
    <n v="1407691248"/>
    <n v="1405099248"/>
    <b v="0"/>
    <n v="5"/>
    <b v="0"/>
    <s v="theater/musical"/>
    <n v="20500"/>
    <x v="1"/>
    <x v="40"/>
    <x v="3798"/>
    <x v="3"/>
  </r>
  <r>
    <n v="3799"/>
    <s v="A Story Once Told"/>
    <s v="An original musical on it's way to the stage in Minneapolis, MN. Feel free to ask any questions."/>
    <x v="3"/>
    <x v="2465"/>
    <x v="2"/>
    <s v="US"/>
    <s v="USD"/>
    <n v="1457734843"/>
    <n v="1455142843"/>
    <b v="0"/>
    <n v="4"/>
    <b v="0"/>
    <s v="theater/musical"/>
    <n v="10050"/>
    <x v="1"/>
    <x v="40"/>
    <x v="3799"/>
    <x v="2"/>
  </r>
  <r>
    <n v="3800"/>
    <s v="Be The Change ~ The Children's Campaign"/>
    <s v="Playground was established in 2007 on the back of paper napkins and has since provided opportunities for over 800 boys and girls."/>
    <x v="29"/>
    <x v="695"/>
    <x v="2"/>
    <s v="US"/>
    <s v="USD"/>
    <n v="1420952340"/>
    <n v="1418146883"/>
    <b v="0"/>
    <n v="16"/>
    <b v="0"/>
    <s v="theater/musical"/>
    <n v="5506.25"/>
    <x v="1"/>
    <x v="40"/>
    <x v="3800"/>
    <x v="3"/>
  </r>
  <r>
    <n v="3801"/>
    <s v="The Imaginary A Musical"/>
    <s v="The Imaginary : A Musical is a new musical adaptation based on the novel written by A.F. Harrold.       TheImaginaryAMusical.com"/>
    <x v="10"/>
    <x v="446"/>
    <x v="2"/>
    <s v="US"/>
    <s v="USD"/>
    <n v="1420215216"/>
    <n v="1417536816"/>
    <b v="0"/>
    <n v="9"/>
    <b v="0"/>
    <s v="theater/musical"/>
    <n v="4733.3333000000002"/>
    <x v="1"/>
    <x v="40"/>
    <x v="3801"/>
    <x v="3"/>
  </r>
  <r>
    <n v="3802"/>
    <s v="The Lost Play of William Shakespeare"/>
    <s v="A musical about how Shakespeare was inspired to write only his own plays after the co-authored play Henry VI was taken."/>
    <x v="9"/>
    <x v="117"/>
    <x v="2"/>
    <s v="US"/>
    <s v="USD"/>
    <n v="1445482906"/>
    <n v="1442890906"/>
    <b v="0"/>
    <n v="0"/>
    <b v="0"/>
    <s v="theater/musical"/>
    <n v="0"/>
    <x v="1"/>
    <x v="40"/>
    <x v="3802"/>
    <x v="0"/>
  </r>
  <r>
    <n v="3803"/>
    <s v="Benjamin Button the Musical Concept Album"/>
    <s v="A fully orchestrated concept album of Benjamin Button the Musical!"/>
    <x v="14"/>
    <x v="2466"/>
    <x v="2"/>
    <s v="US"/>
    <s v="USD"/>
    <n v="1457133568"/>
    <n v="1454541568"/>
    <b v="0"/>
    <n v="40"/>
    <b v="0"/>
    <s v="theater/musical"/>
    <n v="5895"/>
    <x v="1"/>
    <x v="40"/>
    <x v="3803"/>
    <x v="2"/>
  </r>
  <r>
    <n v="3804"/>
    <s v="Spring Awakening: The Hit Coming-of-Age Rock Musical"/>
    <s v="Basement Theatrics is producing Spring Awakening July 22-31, 2016 at 12th Ave Arts in Seattle, WA! Help make this the best it can be!"/>
    <x v="6"/>
    <x v="117"/>
    <x v="2"/>
    <s v="US"/>
    <s v="USD"/>
    <n v="1469948400"/>
    <n v="1465172024"/>
    <b v="0"/>
    <n v="0"/>
    <b v="0"/>
    <s v="theater/musical"/>
    <n v="0"/>
    <x v="1"/>
    <x v="40"/>
    <x v="3804"/>
    <x v="2"/>
  </r>
  <r>
    <n v="3805"/>
    <s v="&quot;Sounds By The River&quot; ( Original Musical)"/>
    <s v="&quot;Sounds By The River&quot; tells the story of a Detroit composer through_x000a_his music, poetry, and dance."/>
    <x v="60"/>
    <x v="158"/>
    <x v="2"/>
    <s v="US"/>
    <s v="USD"/>
    <n v="1411852640"/>
    <n v="1406668640"/>
    <b v="0"/>
    <n v="2"/>
    <b v="0"/>
    <s v="theater/musical"/>
    <n v="150"/>
    <x v="1"/>
    <x v="40"/>
    <x v="3805"/>
    <x v="3"/>
  </r>
  <r>
    <n v="3806"/>
    <s v="The Rhythm of Revolution - Charity Musical Production"/>
    <s v="A truly multicultural experience - Hip Hop, Bollywood, Classical Dancers #liveband #Revoultionary Script 19th July@NationalTheatre"/>
    <x v="51"/>
    <x v="139"/>
    <x v="2"/>
    <s v="AU"/>
    <s v="AUD"/>
    <n v="1404022381"/>
    <n v="1402294381"/>
    <b v="0"/>
    <n v="1"/>
    <b v="0"/>
    <s v="theater/musical"/>
    <n v="500"/>
    <x v="1"/>
    <x v="40"/>
    <x v="3806"/>
    <x v="3"/>
  </r>
  <r>
    <n v="3807"/>
    <s v="&quot;In the Heights&quot; at The University of Michigan"/>
    <s v="A vibrant, street-wise, and musical performance that follows the lives of stories of the community of Washington Heights..."/>
    <x v="15"/>
    <x v="2467"/>
    <x v="2"/>
    <s v="US"/>
    <s v="USD"/>
    <n v="1428097739"/>
    <n v="1427492939"/>
    <b v="0"/>
    <n v="9"/>
    <b v="0"/>
    <s v="theater/musical"/>
    <n v="5055.5555999999997"/>
    <x v="1"/>
    <x v="40"/>
    <x v="3807"/>
    <x v="0"/>
  </r>
  <r>
    <n v="3808"/>
    <s v="Time at the Bar! The road to Edinburgh"/>
    <s v="Following a sell-out run in Loughborough, Time at the Bar! is heading to this year's Fringe Festival... But we need your help!"/>
    <x v="28"/>
    <x v="325"/>
    <x v="0"/>
    <s v="GB"/>
    <s v="GBP"/>
    <n v="1429955619"/>
    <n v="1424775219"/>
    <b v="0"/>
    <n v="24"/>
    <b v="1"/>
    <s v="theater/plays"/>
    <n v="4166.6666999999998"/>
    <x v="1"/>
    <x v="6"/>
    <x v="3808"/>
    <x v="0"/>
  </r>
  <r>
    <n v="3809"/>
    <s v="15% of The Seagull Flies to Edinburgh"/>
    <s v="The story of two women trying to produce their own version of Chekhov's The Seagull with limited resources and unfettered enthusiasm."/>
    <x v="13"/>
    <x v="874"/>
    <x v="0"/>
    <s v="GB"/>
    <s v="GBP"/>
    <n v="1406761200"/>
    <n v="1402403907"/>
    <b v="0"/>
    <n v="38"/>
    <b v="1"/>
    <s v="theater/plays"/>
    <n v="5328.9474"/>
    <x v="1"/>
    <x v="6"/>
    <x v="3809"/>
    <x v="3"/>
  </r>
  <r>
    <n v="3810"/>
    <s v="Romeo &amp; Juliet"/>
    <s v="Theater students of UMass present a large-scale theater collaboration that will revolutionize the way you see Shakespeare."/>
    <x v="15"/>
    <x v="2468"/>
    <x v="0"/>
    <s v="US"/>
    <s v="USD"/>
    <n v="1426965758"/>
    <n v="1424377358"/>
    <b v="0"/>
    <n v="26"/>
    <b v="1"/>
    <s v="theater/plays"/>
    <n v="7023.0769"/>
    <x v="1"/>
    <x v="6"/>
    <x v="3810"/>
    <x v="0"/>
  </r>
  <r>
    <n v="3811"/>
    <s v="The Merchant of Venice"/>
    <s v="The University of Exeter Shakespeare Society is touring its acclaimed show The Merchant of Venice to Stratford-upon-Avon!"/>
    <x v="49"/>
    <x v="2469"/>
    <x v="0"/>
    <s v="GB"/>
    <s v="GBP"/>
    <n v="1464692400"/>
    <n v="1461769373"/>
    <b v="0"/>
    <n v="19"/>
    <b v="1"/>
    <s v="theater/plays"/>
    <n v="4342.1053000000002"/>
    <x v="1"/>
    <x v="6"/>
    <x v="3811"/>
    <x v="2"/>
  </r>
  <r>
    <n v="3812"/>
    <s v="Save &quot;The Stage Door&quot;"/>
    <s v="We are raising funds for our local theatre group &quot;The Stage Door&quot;. Funding required for lighting, stage equipment and productions."/>
    <x v="13"/>
    <x v="1539"/>
    <x v="0"/>
    <s v="CA"/>
    <s v="CAD"/>
    <n v="1433131140"/>
    <n v="1429120908"/>
    <b v="0"/>
    <n v="11"/>
    <b v="1"/>
    <s v="theater/plays"/>
    <n v="19918.181799999998"/>
    <x v="1"/>
    <x v="6"/>
    <x v="3812"/>
    <x v="0"/>
  </r>
  <r>
    <n v="3813"/>
    <s v="SUCKIN INJUN"/>
    <s v="A comedic play about hillbilly vampires and the absurdity of judging by appearances. Wanna live forever? Better watch what you drink."/>
    <x v="190"/>
    <x v="2470"/>
    <x v="0"/>
    <s v="US"/>
    <s v="USD"/>
    <n v="1465940580"/>
    <n v="1462603021"/>
    <b v="0"/>
    <n v="27"/>
    <b v="1"/>
    <s v="theater/plays"/>
    <n v="7851.8148000000001"/>
    <x v="1"/>
    <x v="6"/>
    <x v="3813"/>
    <x v="2"/>
  </r>
  <r>
    <n v="3814"/>
    <s v="Eyes Shut. Door Open - A New Play by Cassie M. Seinuk"/>
    <s v="Wax Wings is proud to be presenting the premiere of EYES. SHUT DOOR OPEN, a new play by Boston playwright Cassie M. Seinuk."/>
    <x v="15"/>
    <x v="2083"/>
    <x v="0"/>
    <s v="US"/>
    <s v="USD"/>
    <n v="1427860740"/>
    <n v="1424727712"/>
    <b v="0"/>
    <n v="34"/>
    <b v="1"/>
    <s v="theater/plays"/>
    <n v="6182.3528999999999"/>
    <x v="1"/>
    <x v="6"/>
    <x v="3814"/>
    <x v="0"/>
  </r>
  <r>
    <n v="3815"/>
    <s v="The Canterbury Shakespeare Festival - first season"/>
    <s v="Come and help us make the Canterbury Shakespeare Festival a reality"/>
    <x v="28"/>
    <x v="2471"/>
    <x v="0"/>
    <s v="GB"/>
    <s v="GBP"/>
    <n v="1440111600"/>
    <n v="1437545657"/>
    <b v="0"/>
    <n v="20"/>
    <b v="1"/>
    <s v="theater/plays"/>
    <n v="5000.05"/>
    <x v="1"/>
    <x v="6"/>
    <x v="3815"/>
    <x v="0"/>
  </r>
  <r>
    <n v="3816"/>
    <s v="AFTER LIFE: Minnesota Fringe Festival 2014"/>
    <s v="A new play by Brandon Taitt._x000a_Presented by The Theatre Cosmic. _x000a_Premiering in August at the 2014 Minnesota Fringe Festival"/>
    <x v="15"/>
    <x v="2472"/>
    <x v="0"/>
    <s v="US"/>
    <s v="USD"/>
    <n v="1405614823"/>
    <n v="1403022823"/>
    <b v="0"/>
    <n v="37"/>
    <b v="1"/>
    <s v="theater/plays"/>
    <n v="4833.973"/>
    <x v="1"/>
    <x v="6"/>
    <x v="3816"/>
    <x v="3"/>
  </r>
  <r>
    <n v="3817"/>
    <s v="TWIST: adapted from the novel Oliver Twist"/>
    <s v="Using 9 actors, TWIST focuses on the horror and unjust in 1837 London.  Think Peter and the Starcatcher meets American Horror Story."/>
    <x v="13"/>
    <x v="2473"/>
    <x v="0"/>
    <s v="US"/>
    <s v="USD"/>
    <n v="1445659140"/>
    <n v="1444236216"/>
    <b v="0"/>
    <n v="20"/>
    <b v="1"/>
    <s v="theater/plays"/>
    <n v="10725"/>
    <x v="1"/>
    <x v="6"/>
    <x v="3817"/>
    <x v="0"/>
  </r>
  <r>
    <n v="3818"/>
    <s v="The AOA Presents: The Maiden of Orleans"/>
    <s v="The Arthurian Order of Avalon is attempting to raise funds to put on the annual Human Chessboard in March 2015!"/>
    <x v="49"/>
    <x v="365"/>
    <x v="0"/>
    <s v="US"/>
    <s v="USD"/>
    <n v="1426187582"/>
    <n v="1423599182"/>
    <b v="0"/>
    <n v="10"/>
    <b v="1"/>
    <s v="theater/plays"/>
    <n v="5700"/>
    <x v="1"/>
    <x v="6"/>
    <x v="3818"/>
    <x v="0"/>
  </r>
  <r>
    <n v="3819"/>
    <s v="A Kansas City Fringe Festival premiere: &quot;The Art is a Lie&quot;"/>
    <s v="Support this collection of new plays by Kansas City writers and the artists who are bringing it to life!"/>
    <x v="28"/>
    <x v="2474"/>
    <x v="0"/>
    <s v="US"/>
    <s v="USD"/>
    <n v="1437166920"/>
    <n v="1435554104"/>
    <b v="0"/>
    <n v="26"/>
    <b v="1"/>
    <s v="theater/plays"/>
    <n v="4092.3076999999998"/>
    <x v="1"/>
    <x v="6"/>
    <x v="3819"/>
    <x v="0"/>
  </r>
  <r>
    <n v="3820"/>
    <s v="TUSENTACK THEATRE"/>
    <s v="Tusentack Theatre is a professional theatre company providing opportunities to adults who access Mental Health Services."/>
    <x v="43"/>
    <x v="357"/>
    <x v="0"/>
    <s v="GB"/>
    <s v="GBP"/>
    <n v="1436110717"/>
    <n v="1433518717"/>
    <b v="0"/>
    <n v="20"/>
    <b v="1"/>
    <s v="theater/plays"/>
    <n v="2150"/>
    <x v="1"/>
    <x v="6"/>
    <x v="3820"/>
    <x v="0"/>
  </r>
  <r>
    <n v="3821"/>
    <s v="Brooklyn Quartet, directed by reg e gaines. Spring of 2016"/>
    <s v="Brooklyn Quartet, directed by reg e gaines, in a collaboration of ambitious and unique storytelling, live music and cinematic staging,"/>
    <x v="8"/>
    <x v="2475"/>
    <x v="0"/>
    <s v="US"/>
    <s v="USD"/>
    <n v="1451881207"/>
    <n v="1449116407"/>
    <b v="0"/>
    <n v="46"/>
    <b v="1"/>
    <s v="theater/plays"/>
    <n v="7954.3477999999996"/>
    <x v="1"/>
    <x v="6"/>
    <x v="3821"/>
    <x v="0"/>
  </r>
  <r>
    <n v="3822"/>
    <s v="Geschichten sollen leben"/>
    <s v="19 TheaterstÃ¼cke des Schnuppe Figurentheaters bei einem GroÃŸbrand zerstÃ¶rt - bitte unterstÃ¼tzt uns, den Wiederaufbau zu finanzieren"/>
    <x v="10"/>
    <x v="2476"/>
    <x v="0"/>
    <s v="DE"/>
    <s v="EUR"/>
    <n v="1453244340"/>
    <n v="1448136417"/>
    <b v="0"/>
    <n v="76"/>
    <b v="1"/>
    <s v="theater/plays"/>
    <n v="7238.1579000000002"/>
    <x v="1"/>
    <x v="6"/>
    <x v="3822"/>
    <x v="0"/>
  </r>
  <r>
    <n v="3823"/>
    <s v="FEED"/>
    <s v="Feed, a new play by Garrett Markgraf (based on the novel by M.T. Anderson), Directed by Anna Marck at Oakland University."/>
    <x v="30"/>
    <x v="2477"/>
    <x v="0"/>
    <s v="US"/>
    <s v="USD"/>
    <n v="1437364740"/>
    <n v="1434405044"/>
    <b v="0"/>
    <n v="41"/>
    <b v="1"/>
    <s v="theater/plays"/>
    <n v="6463.4146000000001"/>
    <x v="1"/>
    <x v="6"/>
    <x v="3823"/>
    <x v="0"/>
  </r>
  <r>
    <n v="3824"/>
    <s v="Count Your Blessings - A Verbatim Performance"/>
    <s v="the hardy presents a collaboration between Robbie Curran and Abram Rooney. Kemble House, 9th-14th August, every night at 8pm."/>
    <x v="49"/>
    <x v="795"/>
    <x v="0"/>
    <s v="GB"/>
    <s v="GBP"/>
    <n v="1470058860"/>
    <n v="1469026903"/>
    <b v="0"/>
    <n v="7"/>
    <b v="1"/>
    <s v="theater/plays"/>
    <n v="3857.1428999999998"/>
    <x v="1"/>
    <x v="6"/>
    <x v="3824"/>
    <x v="2"/>
  </r>
  <r>
    <n v="3825"/>
    <s v="Help keep girls in school in Burkina Faso"/>
    <s v="A girl in Burkina Faso is more likely to marry than finish high school. Public theatre can promote the need for girls to stay in school"/>
    <x v="10"/>
    <x v="2478"/>
    <x v="0"/>
    <s v="US"/>
    <s v="USD"/>
    <n v="1434505214"/>
    <n v="1432690814"/>
    <b v="0"/>
    <n v="49"/>
    <b v="1"/>
    <s v="theater/plays"/>
    <n v="10757.142900000001"/>
    <x v="1"/>
    <x v="6"/>
    <x v="3825"/>
    <x v="0"/>
  </r>
  <r>
    <n v="3826"/>
    <s v="DAY OF THE DOG by Blue Sparrow Theatre Company"/>
    <s v="This is the story about the Westons. One family who live with mental illness on a daily basis."/>
    <x v="20"/>
    <x v="526"/>
    <x v="0"/>
    <s v="GB"/>
    <s v="GBP"/>
    <n v="1430993394"/>
    <n v="1428401394"/>
    <b v="0"/>
    <n v="26"/>
    <b v="1"/>
    <s v="theater/plays"/>
    <n v="2750"/>
    <x v="1"/>
    <x v="6"/>
    <x v="3826"/>
    <x v="0"/>
  </r>
  <r>
    <n v="3827"/>
    <s v="BROKEN BISCUITS EDINBURGH"/>
    <s v="IAM TRYING TO TAKE MY DEBUT PLAY BROKEN BISCUITS TO EDINGBURGH FESTIVAL 2015 AND REALLY NEED SOME FUNDING TO HELP ME ACHIEVE THIS GOAL"/>
    <x v="9"/>
    <x v="2479"/>
    <x v="0"/>
    <s v="GB"/>
    <s v="GBP"/>
    <n v="1427414400"/>
    <n v="1422656201"/>
    <b v="0"/>
    <n v="65"/>
    <b v="1"/>
    <s v="theater/plays"/>
    <n v="7046.1538"/>
    <x v="1"/>
    <x v="6"/>
    <x v="3827"/>
    <x v="0"/>
  </r>
  <r>
    <n v="3828"/>
    <s v="A Few Brave Men: The Chosen Few"/>
    <s v="In 1942 three black and one Puerto Rican jazz musicians from Harlem join the segregated US Marines. We see &quot;Love In Time of War&quot;"/>
    <x v="10"/>
    <x v="97"/>
    <x v="0"/>
    <s v="US"/>
    <s v="USD"/>
    <n v="1420033187"/>
    <n v="1414845587"/>
    <b v="0"/>
    <n v="28"/>
    <b v="1"/>
    <s v="theater/plays"/>
    <n v="17857.142899999999"/>
    <x v="1"/>
    <x v="6"/>
    <x v="3828"/>
    <x v="3"/>
  </r>
  <r>
    <n v="3829"/>
    <s v="Returning Home."/>
    <s v="A play that illustrates the symptoms of PTSD, shows its effect on families, and demonstrates some of the difficulties of treating it."/>
    <x v="2"/>
    <x v="2480"/>
    <x v="0"/>
    <s v="US"/>
    <s v="USD"/>
    <n v="1472676371"/>
    <n v="1470948371"/>
    <b v="0"/>
    <n v="8"/>
    <b v="1"/>
    <s v="theater/plays"/>
    <n v="6262.5"/>
    <x v="1"/>
    <x v="6"/>
    <x v="3829"/>
    <x v="2"/>
  </r>
  <r>
    <n v="3830"/>
    <s v="Run Away"/>
    <s v="The Aeon Theatre company is producing another original play by Parker Hale at the Manhattan Reportory Theatre"/>
    <x v="213"/>
    <x v="1175"/>
    <x v="0"/>
    <s v="US"/>
    <s v="USD"/>
    <n v="1464371211"/>
    <n v="1463161611"/>
    <b v="0"/>
    <n v="3"/>
    <b v="1"/>
    <s v="theater/plays"/>
    <n v="7500"/>
    <x v="1"/>
    <x v="6"/>
    <x v="3830"/>
    <x v="2"/>
  </r>
  <r>
    <n v="3831"/>
    <s v="Adopt a School for Shared Shakes Artists in the Schools"/>
    <s v="Help Shared Shakes to adopt Murphey Academy, a Title I elementary school in Greensboro for a full day of performances and workshops."/>
    <x v="2"/>
    <x v="2481"/>
    <x v="0"/>
    <s v="US"/>
    <s v="USD"/>
    <n v="1415222545"/>
    <n v="1413404545"/>
    <b v="0"/>
    <n v="9"/>
    <b v="1"/>
    <s v="theater/plays"/>
    <n v="5890.1111000000001"/>
    <x v="1"/>
    <x v="6"/>
    <x v="3831"/>
    <x v="3"/>
  </r>
  <r>
    <n v="3832"/>
    <s v="SBYET 2016 Hairspray at the Lobero Theatre!"/>
    <s v="Santa Barbara Youth Ensemble is performing Hairspray at the Lobero. Help create beautiful memories for these kids by pledging today!"/>
    <x v="38"/>
    <x v="2482"/>
    <x v="0"/>
    <s v="US"/>
    <s v="USD"/>
    <n v="1455936335"/>
    <n v="1452048335"/>
    <b v="0"/>
    <n v="9"/>
    <b v="1"/>
    <s v="theater/plays"/>
    <n v="13955.5556"/>
    <x v="1"/>
    <x v="6"/>
    <x v="3832"/>
    <x v="2"/>
  </r>
  <r>
    <n v="3833"/>
    <s v="Shakespeare is Boffo! Teachers' Edition"/>
    <s v="Get more kids to love Shakespeare by developing the fun &amp; effective Shakespeare is Boffo! course as an replicable program for teachers."/>
    <x v="38"/>
    <x v="2483"/>
    <x v="0"/>
    <s v="CA"/>
    <s v="CAD"/>
    <n v="1417460940"/>
    <n v="1416516972"/>
    <b v="0"/>
    <n v="20"/>
    <b v="1"/>
    <s v="theater/plays"/>
    <n v="7000"/>
    <x v="1"/>
    <x v="6"/>
    <x v="3833"/>
    <x v="3"/>
  </r>
  <r>
    <n v="3834"/>
    <s v="Better to Have Loved...?"/>
    <s v="About the impact of addiction on relationships; my play hopes to inspire &amp; support those affected to connect with their own creativity"/>
    <x v="9"/>
    <x v="2484"/>
    <x v="0"/>
    <s v="GB"/>
    <s v="GBP"/>
    <n v="1434624067"/>
    <n v="1432032067"/>
    <b v="0"/>
    <n v="57"/>
    <b v="1"/>
    <s v="theater/plays"/>
    <n v="5738.5964999999997"/>
    <x v="1"/>
    <x v="6"/>
    <x v="3834"/>
    <x v="0"/>
  </r>
  <r>
    <n v="3835"/>
    <s v="Support new theatre piece IT DOESN'T MATTER"/>
    <s v="IT DOESN'T MATTER is a new comedic piece of political theatre written by three enthusiastic students. Help us produce it at LIPA!"/>
    <x v="48"/>
    <x v="1002"/>
    <x v="0"/>
    <s v="GB"/>
    <s v="GBP"/>
    <n v="1461278208"/>
    <n v="1459463808"/>
    <b v="0"/>
    <n v="8"/>
    <b v="1"/>
    <s v="theater/plays"/>
    <n v="4000"/>
    <x v="1"/>
    <x v="6"/>
    <x v="3835"/>
    <x v="2"/>
  </r>
  <r>
    <n v="3836"/>
    <s v="Home (The Place Where My Stuff Resides)"/>
    <s v="&quot;The surveyor said the foundation was shaky&quot;. A woman finds what it means to rebuild her marriage."/>
    <x v="134"/>
    <x v="72"/>
    <x v="0"/>
    <s v="US"/>
    <s v="USD"/>
    <n v="1470197340"/>
    <n v="1467497652"/>
    <b v="0"/>
    <n v="14"/>
    <b v="1"/>
    <s v="theater/plays"/>
    <n v="6428.5713999999998"/>
    <x v="1"/>
    <x v="6"/>
    <x v="3836"/>
    <x v="2"/>
  </r>
  <r>
    <n v="3837"/>
    <s v="Farcical Elements Presents Boeing-Boeing"/>
    <s v="A high-flying French farce with the thrust of a well-tuned jet engine"/>
    <x v="13"/>
    <x v="2485"/>
    <x v="0"/>
    <s v="GB"/>
    <s v="GBP"/>
    <n v="1435947758"/>
    <n v="1432837358"/>
    <b v="0"/>
    <n v="17"/>
    <b v="1"/>
    <s v="theater/plays"/>
    <n v="12011.7647"/>
    <x v="1"/>
    <x v="6"/>
    <x v="3837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x v="57"/>
    <x v="2486"/>
    <x v="0"/>
    <s v="SE"/>
    <s v="SEK"/>
    <n v="1432314209"/>
    <n v="1429722209"/>
    <b v="0"/>
    <n v="100"/>
    <b v="1"/>
    <s v="theater/plays"/>
    <n v="100824"/>
    <x v="1"/>
    <x v="6"/>
    <x v="3838"/>
    <x v="0"/>
  </r>
  <r>
    <n v="3839"/>
    <s v="El Campanario: A place to &quot;rest&quot; in times of war..."/>
    <s v="A futuristic and absurd style play, produced by Colectivo El Pozo, where the characters make a crucial decision. Written by R Dorantes."/>
    <x v="13"/>
    <x v="874"/>
    <x v="0"/>
    <s v="US"/>
    <s v="USD"/>
    <n v="1438226724"/>
    <n v="1433042724"/>
    <b v="0"/>
    <n v="32"/>
    <b v="1"/>
    <s v="theater/plays"/>
    <n v="6328.125"/>
    <x v="1"/>
    <x v="6"/>
    <x v="3839"/>
    <x v="0"/>
  </r>
  <r>
    <n v="3840"/>
    <s v="Tonight I'll be April"/>
    <s v="A gritty play looking at a modern day relationship, highlighting issues of mental health and abuse suffered by men."/>
    <x v="332"/>
    <x v="654"/>
    <x v="0"/>
    <s v="GB"/>
    <s v="GBP"/>
    <n v="1459180229"/>
    <n v="1457023829"/>
    <b v="0"/>
    <n v="3"/>
    <b v="1"/>
    <s v="theater/plays"/>
    <n v="2166.6667000000002"/>
    <x v="1"/>
    <x v="6"/>
    <x v="3840"/>
    <x v="2"/>
  </r>
  <r>
    <n v="3841"/>
    <s v="&quot;If They Come Back&quot;"/>
    <s v="A play by award winning writer Eric Monte. _x000a_&quot;If they come back&quot; follows the lives of two teenage boys during the civil rights movement."/>
    <x v="3"/>
    <x v="2487"/>
    <x v="2"/>
    <s v="US"/>
    <s v="USD"/>
    <n v="1405882287"/>
    <n v="1400698287"/>
    <b v="1"/>
    <n v="34"/>
    <b v="0"/>
    <s v="theater/plays"/>
    <n v="2564.7058999999999"/>
    <x v="1"/>
    <x v="6"/>
    <x v="3841"/>
    <x v="3"/>
  </r>
  <r>
    <n v="3842"/>
    <s v="Shakespeare's The Tempest: In-The-Round"/>
    <s v="Follow the sell-out Tree Folk Theatre, as we lead you through The Tempest with masks, puppetry and live music! 15th July - 3rd August"/>
    <x v="10"/>
    <x v="2488"/>
    <x v="2"/>
    <s v="GB"/>
    <s v="GBP"/>
    <n v="1399809052"/>
    <n v="1397217052"/>
    <b v="1"/>
    <n v="23"/>
    <b v="0"/>
    <s v="theater/plays"/>
    <n v="4769.5652"/>
    <x v="1"/>
    <x v="6"/>
    <x v="3842"/>
    <x v="3"/>
  </r>
  <r>
    <n v="3843"/>
    <s v="Vengeance Can Wait"/>
    <s v="Vengeance Can Wait navigates Japanese sub-culture as it charts a dark, twisted and touching, â€œdifferentâ€ kind of love story."/>
    <x v="10"/>
    <x v="2489"/>
    <x v="2"/>
    <s v="US"/>
    <s v="USD"/>
    <n v="1401587064"/>
    <n v="1399427064"/>
    <b v="1"/>
    <n v="19"/>
    <b v="0"/>
    <s v="theater/plays"/>
    <n v="5605.2632000000003"/>
    <x v="1"/>
    <x v="6"/>
    <x v="3843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x v="336"/>
    <x v="2490"/>
    <x v="2"/>
    <s v="US"/>
    <s v="USD"/>
    <n v="1401778740"/>
    <n v="1399474134"/>
    <b v="1"/>
    <n v="50"/>
    <b v="0"/>
    <s v="theater/plays"/>
    <n v="8132"/>
    <x v="1"/>
    <x v="6"/>
    <x v="3844"/>
    <x v="3"/>
  </r>
  <r>
    <n v="3845"/>
    <s v="Marilyn Madness &amp; Me"/>
    <s v="He met Marilyn. He became obsessed with Norma Jean. That changed everything._x000a__x000a_                                A play by Frank Furino"/>
    <x v="79"/>
    <x v="2491"/>
    <x v="2"/>
    <s v="US"/>
    <s v="USD"/>
    <n v="1443711774"/>
    <n v="1441119774"/>
    <b v="1"/>
    <n v="12"/>
    <b v="0"/>
    <s v="theater/plays"/>
    <n v="7016.6666999999998"/>
    <x v="1"/>
    <x v="6"/>
    <x v="3845"/>
    <x v="0"/>
  </r>
  <r>
    <n v="3846"/>
    <s v="My Insane Shakespeare"/>
    <s v="My Insane Shakespeare. An original play by Arthur Elbakyan premiering October 13th at United Solo, New York City."/>
    <x v="39"/>
    <x v="2492"/>
    <x v="2"/>
    <s v="US"/>
    <s v="USD"/>
    <n v="1412405940"/>
    <n v="1409721542"/>
    <b v="1"/>
    <n v="8"/>
    <b v="0"/>
    <s v="theater/plays"/>
    <n v="2362.5"/>
    <x v="1"/>
    <x v="6"/>
    <x v="3846"/>
    <x v="3"/>
  </r>
  <r>
    <n v="3847"/>
    <s v="Madame X"/>
    <s v="The production of the original play &quot;Madame X&quot; by Amanda Davison. Inspired by the painting by John Singer Sargent."/>
    <x v="124"/>
    <x v="1230"/>
    <x v="2"/>
    <s v="US"/>
    <s v="USD"/>
    <n v="1437283391"/>
    <n v="1433395391"/>
    <b v="1"/>
    <n v="9"/>
    <b v="0"/>
    <s v="theater/plays"/>
    <n v="18855.5556"/>
    <x v="1"/>
    <x v="6"/>
    <x v="3847"/>
    <x v="0"/>
  </r>
  <r>
    <n v="3848"/>
    <s v="'LETTERS FROM WAR' Losing loved ones to Alzheimer's Disease"/>
    <s v="A Carnegie Mellon capstone play based on a woman's life as she slips from reality due to the degenerative effect of Alzheimer's Disease"/>
    <x v="93"/>
    <x v="2493"/>
    <x v="2"/>
    <s v="US"/>
    <s v="USD"/>
    <n v="1445196989"/>
    <n v="1442604989"/>
    <b v="1"/>
    <n v="43"/>
    <b v="0"/>
    <s v="theater/plays"/>
    <n v="4951.1628000000001"/>
    <x v="1"/>
    <x v="6"/>
    <x v="3848"/>
    <x v="0"/>
  </r>
  <r>
    <n v="3849"/>
    <s v="Auf geht's beim Schichtl"/>
    <s v="Bayerische KomÃ¶die im Schaustellermillieu vor historischem Hintergrund des Oktoberfestes von Winfried Frey. UrauffÃ¼hrung September 2015"/>
    <x v="11"/>
    <x v="2494"/>
    <x v="2"/>
    <s v="DE"/>
    <s v="EUR"/>
    <n v="1434047084"/>
    <n v="1431455084"/>
    <b v="1"/>
    <n v="28"/>
    <b v="0"/>
    <s v="theater/plays"/>
    <n v="7546.4286000000002"/>
    <x v="1"/>
    <x v="6"/>
    <x v="3849"/>
    <x v="0"/>
  </r>
  <r>
    <n v="3850"/>
    <s v="The Vagina Monologues 2015"/>
    <s v="V-Day is a global activist movement to end violence against women and girls."/>
    <x v="28"/>
    <x v="2495"/>
    <x v="2"/>
    <s v="US"/>
    <s v="USD"/>
    <n v="1420081143"/>
    <n v="1417489143"/>
    <b v="1"/>
    <n v="4"/>
    <b v="0"/>
    <s v="theater/plays"/>
    <n v="950"/>
    <x v="1"/>
    <x v="6"/>
    <x v="3850"/>
    <x v="3"/>
  </r>
  <r>
    <n v="3851"/>
    <s v="Waving Goodbye"/>
    <s v="A play about the horrible choices we have to make every day. Should we take a risk, or take the road most travelled?"/>
    <x v="30"/>
    <x v="1483"/>
    <x v="2"/>
    <s v="GB"/>
    <s v="GBP"/>
    <n v="1437129179"/>
    <n v="1434537179"/>
    <b v="1"/>
    <n v="24"/>
    <b v="0"/>
    <s v="theater/plays"/>
    <n v="3550"/>
    <x v="1"/>
    <x v="6"/>
    <x v="3851"/>
    <x v="0"/>
  </r>
  <r>
    <n v="3852"/>
    <s v="Rob Base Presents Unequally Yoked The Stage Play"/>
    <s v="Writer/Director Lynette J. Blackwell presents the hilarious entangled love story of when evil and good attempt to coexist."/>
    <x v="3"/>
    <x v="170"/>
    <x v="2"/>
    <s v="US"/>
    <s v="USD"/>
    <n v="1427427276"/>
    <n v="1425270876"/>
    <b v="0"/>
    <n v="2"/>
    <b v="0"/>
    <s v="theater/plays"/>
    <n v="1000"/>
    <x v="1"/>
    <x v="6"/>
    <x v="3852"/>
    <x v="0"/>
  </r>
  <r>
    <n v="3853"/>
    <s v="The Original Laughter Therapist"/>
    <s v="A dose of One-woman &quot;Dramedy&quot; to cure those daily blues is just what the doctor ordered!"/>
    <x v="57"/>
    <x v="375"/>
    <x v="2"/>
    <s v="US"/>
    <s v="USD"/>
    <n v="1409602178"/>
    <n v="1406578178"/>
    <b v="0"/>
    <n v="2"/>
    <b v="0"/>
    <s v="theater/plays"/>
    <n v="1300"/>
    <x v="1"/>
    <x v="6"/>
    <x v="3853"/>
    <x v="3"/>
  </r>
  <r>
    <n v="3854"/>
    <s v="The Case Of Soghomon Tehlirian"/>
    <s v="A play dedicated to the 100th anniversary of the Armenian Genocide."/>
    <x v="34"/>
    <x v="2496"/>
    <x v="2"/>
    <s v="US"/>
    <s v="USD"/>
    <n v="1431206058"/>
    <n v="1428614058"/>
    <b v="0"/>
    <n v="20"/>
    <b v="0"/>
    <s v="theater/plays"/>
    <n v="8940"/>
    <x v="1"/>
    <x v="6"/>
    <x v="3854"/>
    <x v="0"/>
  </r>
  <r>
    <n v="3855"/>
    <s v="The Happy Family and Devoted Dreams new theater plays NYC"/>
    <s v="TWO NEW DARK COMEDIES OPENING IN NYC THIS APRIL AND MAY BY CHRISTOPHER B. LATRO _x000a_ABOUT FAMILY, AMBITION, LOVE AND GREED"/>
    <x v="28"/>
    <x v="379"/>
    <x v="2"/>
    <s v="US"/>
    <s v="USD"/>
    <n v="1427408271"/>
    <n v="1424819871"/>
    <b v="0"/>
    <n v="1"/>
    <b v="0"/>
    <s v="theater/plays"/>
    <n v="2500"/>
    <x v="1"/>
    <x v="6"/>
    <x v="3855"/>
    <x v="0"/>
  </r>
  <r>
    <n v="3856"/>
    <s v="&quot;Trouble at the Gate&quot; play"/>
    <s v="Thought-provoking drama about one who gets so caught up in churchwork, loses the true meaning of serving God, &amp; has TROUBLE AT THE GATE"/>
    <x v="10"/>
    <x v="116"/>
    <x v="2"/>
    <s v="US"/>
    <s v="USD"/>
    <n v="1425833403"/>
    <n v="1423245003"/>
    <b v="0"/>
    <n v="1"/>
    <b v="0"/>
    <s v="theater/plays"/>
    <n v="100"/>
    <x v="1"/>
    <x v="6"/>
    <x v="3856"/>
    <x v="0"/>
  </r>
  <r>
    <n v="3857"/>
    <s v="I support Molding Heartz"/>
    <s v="The Ultimate Screenwriting Conference_x000a_is the experience showing screenwriters how to write and sell a screenplay in hollywood!"/>
    <x v="10"/>
    <x v="92"/>
    <x v="2"/>
    <s v="US"/>
    <s v="USD"/>
    <n v="1406913120"/>
    <n v="1404927690"/>
    <b v="0"/>
    <n v="4"/>
    <b v="0"/>
    <s v="theater/plays"/>
    <n v="6500"/>
    <x v="1"/>
    <x v="6"/>
    <x v="3857"/>
    <x v="3"/>
  </r>
  <r>
    <n v="3858"/>
    <s v="Hamlet by CattyWhamPuss (with non-traditional casting)"/>
    <s v="With non-gender specific casting, CattyWhamPuss Theatre dismiss traditional casting biases in this, their ambitious first venture."/>
    <x v="2"/>
    <x v="115"/>
    <x v="2"/>
    <s v="GB"/>
    <s v="GBP"/>
    <n v="1432328400"/>
    <n v="1430734844"/>
    <b v="0"/>
    <n v="1"/>
    <b v="0"/>
    <s v="theater/plays"/>
    <n v="1000"/>
    <x v="1"/>
    <x v="6"/>
    <x v="3858"/>
    <x v="0"/>
  </r>
  <r>
    <n v="3859"/>
    <s v="What Dreams Were Made Of"/>
    <s v="This is a play that will have each and everyone that sees it thinking about the dreams they had growing up. It's a dramady"/>
    <x v="30"/>
    <x v="116"/>
    <x v="2"/>
    <s v="US"/>
    <s v="USD"/>
    <n v="1403730000"/>
    <n v="1401485207"/>
    <b v="0"/>
    <n v="1"/>
    <b v="0"/>
    <s v="theater/plays"/>
    <n v="100"/>
    <x v="1"/>
    <x v="6"/>
    <x v="3859"/>
    <x v="3"/>
  </r>
  <r>
    <n v="3860"/>
    <s v="Tennessee Williams' ONE ARM @ Minnesota Fringe"/>
    <s v="The unproduced screenplay by Tennessee Williams is given life for the first time on a Twin Cities stage by an ensemble of local actors."/>
    <x v="12"/>
    <x v="848"/>
    <x v="2"/>
    <s v="US"/>
    <s v="USD"/>
    <n v="1407858710"/>
    <n v="1405266710"/>
    <b v="0"/>
    <n v="13"/>
    <b v="0"/>
    <s v="theater/plays"/>
    <n v="8153.8462"/>
    <x v="1"/>
    <x v="6"/>
    <x v="3860"/>
    <x v="3"/>
  </r>
  <r>
    <n v="3861"/>
    <s v="READY OR NOT HERE I COME"/>
    <s v="THE COMING OF THE LORD!"/>
    <x v="13"/>
    <x v="173"/>
    <x v="2"/>
    <s v="US"/>
    <s v="USD"/>
    <n v="1415828820"/>
    <n v="1412258977"/>
    <b v="0"/>
    <n v="1"/>
    <b v="0"/>
    <s v="theater/plays"/>
    <n v="10000"/>
    <x v="1"/>
    <x v="6"/>
    <x v="3861"/>
    <x v="3"/>
  </r>
  <r>
    <n v="3862"/>
    <s v="The Container Play"/>
    <s v="The hit immersive theatre experience of England comes to Corpus Christi!"/>
    <x v="51"/>
    <x v="116"/>
    <x v="2"/>
    <s v="US"/>
    <s v="USD"/>
    <n v="1473699540"/>
    <n v="1472451356"/>
    <b v="0"/>
    <n v="1"/>
    <b v="0"/>
    <s v="theater/plays"/>
    <n v="100"/>
    <x v="1"/>
    <x v="6"/>
    <x v="3862"/>
    <x v="2"/>
  </r>
  <r>
    <n v="3863"/>
    <s v="Umma Yemaya"/>
    <s v="Umma Yemaya is  a play that examines the challenges of unconventional love. The Lady  and the Artist create their own world for love."/>
    <x v="12"/>
    <x v="117"/>
    <x v="2"/>
    <s v="US"/>
    <s v="USD"/>
    <n v="1446739905"/>
    <n v="1441552305"/>
    <b v="0"/>
    <n v="0"/>
    <b v="0"/>
    <s v="theater/plays"/>
    <n v="0"/>
    <x v="1"/>
    <x v="6"/>
    <x v="3863"/>
    <x v="0"/>
  </r>
  <r>
    <n v="3864"/>
    <s v="Grammar Land Performances"/>
    <s v="I want to create a theatrical performance of the book Grammar Land and present it at schools to help children learn proper grammar."/>
    <x v="10"/>
    <x v="177"/>
    <x v="2"/>
    <s v="US"/>
    <s v="USD"/>
    <n v="1447799054"/>
    <n v="1445203454"/>
    <b v="0"/>
    <n v="3"/>
    <b v="0"/>
    <s v="theater/plays"/>
    <n v="2000"/>
    <x v="1"/>
    <x v="6"/>
    <x v="3864"/>
    <x v="0"/>
  </r>
  <r>
    <n v="3865"/>
    <s v="Fellatia's-Fantastic-Fun-Time-Show"/>
    <s v="Sissy Entertainment delivers a delicious cabaret that blends comedic monologue, song, and traditional sketch comedy."/>
    <x v="425"/>
    <x v="1084"/>
    <x v="2"/>
    <s v="CA"/>
    <s v="CAD"/>
    <n v="1409376600"/>
    <n v="1405957098"/>
    <b v="0"/>
    <n v="14"/>
    <b v="0"/>
    <s v="theater/plays"/>
    <n v="4642.8571000000002"/>
    <x v="1"/>
    <x v="6"/>
    <x v="3865"/>
    <x v="3"/>
  </r>
  <r>
    <n v="3866"/>
    <s v="a feminine ending, brought to you by the East End Theatre Co"/>
    <s v="A funny, moving, witty piece about a girl, her oboe, and her dreams."/>
    <x v="13"/>
    <x v="143"/>
    <x v="2"/>
    <s v="US"/>
    <s v="USD"/>
    <n v="1458703740"/>
    <n v="1454453021"/>
    <b v="0"/>
    <n v="2"/>
    <b v="0"/>
    <s v="theater/plays"/>
    <n v="550"/>
    <x v="1"/>
    <x v="6"/>
    <x v="3866"/>
    <x v="2"/>
  </r>
  <r>
    <n v="3867"/>
    <s v="RUSSIAN PLAY &quot;HOW TO BE BRAVE&quot;"/>
    <s v="What do you know about Russian Culture? Our project helps the American children to find out about Russian literature."/>
    <x v="13"/>
    <x v="2345"/>
    <x v="2"/>
    <s v="US"/>
    <s v="USD"/>
    <n v="1466278339"/>
    <n v="1463686339"/>
    <b v="0"/>
    <n v="5"/>
    <b v="0"/>
    <s v="theater/plays"/>
    <n v="5020"/>
    <x v="1"/>
    <x v="6"/>
    <x v="3867"/>
    <x v="2"/>
  </r>
  <r>
    <n v="3868"/>
    <s v="1000 words (Canceled)"/>
    <s v="New collection of music by Scott Evan Davis!"/>
    <x v="10"/>
    <x v="115"/>
    <x v="1"/>
    <s v="GB"/>
    <s v="GBP"/>
    <n v="1410191405"/>
    <n v="1408031405"/>
    <b v="0"/>
    <n v="1"/>
    <b v="0"/>
    <s v="theater/musical"/>
    <n v="1000"/>
    <x v="1"/>
    <x v="40"/>
    <x v="3868"/>
    <x v="3"/>
  </r>
  <r>
    <n v="3869"/>
    <s v="The Masturbation Musical (Canceled)"/>
    <s v="A Musical about 3 women who pursue their Pleasure and end up finding themselves."/>
    <x v="426"/>
    <x v="2497"/>
    <x v="1"/>
    <s v="US"/>
    <s v="USD"/>
    <n v="1426302660"/>
    <n v="1423761792"/>
    <b v="0"/>
    <n v="15"/>
    <b v="0"/>
    <s v="theater/musical"/>
    <n v="3013.3332999999998"/>
    <x v="1"/>
    <x v="40"/>
    <x v="3869"/>
    <x v="0"/>
  </r>
  <r>
    <n v="3870"/>
    <s v="MARTIN, LOVE, SEX &amp; RHYTHM The Musical Performance"/>
    <s v="M,L,S&amp;R it's a sexy rock/pop musical confronting contemporary gay issues with an all male cast singing and dancing to top 40 songs."/>
    <x v="3"/>
    <x v="646"/>
    <x v="1"/>
    <s v="US"/>
    <s v="USD"/>
    <n v="1404360478"/>
    <n v="1401768478"/>
    <b v="0"/>
    <n v="10"/>
    <b v="0"/>
    <s v="theater/musical"/>
    <n v="15000"/>
    <x v="1"/>
    <x v="40"/>
    <x v="3870"/>
    <x v="3"/>
  </r>
  <r>
    <n v="3871"/>
    <s v="Pocket Monsters: A Musical Parody (Canceled)"/>
    <s v="Our musical is finally ready to come to life, and we're raising funds to help make that happen!"/>
    <x v="15"/>
    <x v="130"/>
    <x v="1"/>
    <s v="US"/>
    <s v="USD"/>
    <n v="1490809450"/>
    <n v="1485629050"/>
    <b v="0"/>
    <n v="3"/>
    <b v="0"/>
    <s v="theater/musical"/>
    <n v="1333.3333"/>
    <x v="1"/>
    <x v="40"/>
    <x v="3871"/>
    <x v="1"/>
  </r>
  <r>
    <n v="3872"/>
    <s v="Shining Star Players (Canceled)"/>
    <s v="We are a brand new theatrical teen production company, and we need enough money to put on our first musical production."/>
    <x v="36"/>
    <x v="117"/>
    <x v="1"/>
    <s v="US"/>
    <s v="USD"/>
    <n v="1439522996"/>
    <n v="1435202996"/>
    <b v="0"/>
    <n v="0"/>
    <b v="0"/>
    <s v="theater/musical"/>
    <n v="0"/>
    <x v="1"/>
    <x v="40"/>
    <x v="3872"/>
    <x v="0"/>
  </r>
  <r>
    <n v="3873"/>
    <s v="Dream Big, Work Hard Character Development Show Tour"/>
    <s v="Looking for $250 sponsors to help us provide in-house field trips to schools focusing on character development shows for children K-3."/>
    <x v="62"/>
    <x v="117"/>
    <x v="1"/>
    <s v="US"/>
    <s v="USD"/>
    <n v="1444322535"/>
    <n v="1441730535"/>
    <b v="0"/>
    <n v="0"/>
    <b v="0"/>
    <s v="theater/musical"/>
    <n v="0"/>
    <x v="1"/>
    <x v="40"/>
    <x v="3873"/>
    <x v="0"/>
  </r>
  <r>
    <n v="3874"/>
    <s v="HEAL event - Selfless Acts of Love - Musical Extravaganza"/>
    <s v="An exploration of arts, dance, music and theater bought to you by a talented team of performing arts enthusiasts - a FUNdraising event"/>
    <x v="420"/>
    <x v="117"/>
    <x v="1"/>
    <s v="NZ"/>
    <s v="NZD"/>
    <n v="1422061200"/>
    <n v="1420244622"/>
    <b v="0"/>
    <n v="0"/>
    <b v="0"/>
    <s v="theater/musical"/>
    <n v="0"/>
    <x v="1"/>
    <x v="40"/>
    <x v="3874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x v="11"/>
    <x v="117"/>
    <x v="1"/>
    <s v="DK"/>
    <s v="DKK"/>
    <n v="1472896800"/>
    <n v="1472804365"/>
    <b v="0"/>
    <n v="0"/>
    <b v="0"/>
    <s v="theater/musical"/>
    <n v="0"/>
    <x v="1"/>
    <x v="40"/>
    <x v="3875"/>
    <x v="2"/>
  </r>
  <r>
    <n v="3876"/>
    <s v="Drinking with Angelika - Marlowe Studio Canterbury May 2016"/>
    <s v="Hopefully a successful Campaign will bring this original musical back to the stage for performances on 26th, 27th and 28th May 2016."/>
    <x v="195"/>
    <x v="2498"/>
    <x v="1"/>
    <s v="GB"/>
    <s v="GBP"/>
    <n v="1454425128"/>
    <n v="1451833128"/>
    <b v="0"/>
    <n v="46"/>
    <b v="0"/>
    <s v="theater/musical"/>
    <n v="4476.0870000000004"/>
    <x v="1"/>
    <x v="40"/>
    <x v="3876"/>
    <x v="2"/>
  </r>
  <r>
    <n v="3877"/>
    <s v="Does NY Heart Me? The Musical (Canceled)"/>
    <s v="Help us record the concept album and stage grand concerts with a fantastic cast and orchestra. Get your tickets, music and more!"/>
    <x v="31"/>
    <x v="2499"/>
    <x v="1"/>
    <s v="US"/>
    <s v="USD"/>
    <n v="1481213752"/>
    <n v="1478621752"/>
    <b v="0"/>
    <n v="14"/>
    <b v="0"/>
    <s v="theater/musical"/>
    <n v="8864.2857000000004"/>
    <x v="1"/>
    <x v="40"/>
    <x v="3877"/>
    <x v="2"/>
  </r>
  <r>
    <n v="3878"/>
    <s v="Boys In The Arts Scholarship Program (Canceled)"/>
    <s v="Encouraging young males to engage in vocational development in the art of musical theater and related dance classes."/>
    <x v="102"/>
    <x v="115"/>
    <x v="1"/>
    <s v="US"/>
    <s v="USD"/>
    <n v="1435636740"/>
    <n v="1433014746"/>
    <b v="0"/>
    <n v="1"/>
    <b v="0"/>
    <s v="theater/musical"/>
    <n v="1000"/>
    <x v="1"/>
    <x v="40"/>
    <x v="3878"/>
    <x v="0"/>
  </r>
  <r>
    <n v="3879"/>
    <s v="Theatre 'Portable' Royal (Canceled)"/>
    <s v="Theatre â€˜Portableâ€™ Royal is a portable, fully working, 40 seater theatre which will tour the UK and beyond!"/>
    <x v="36"/>
    <x v="117"/>
    <x v="1"/>
    <s v="GB"/>
    <s v="GBP"/>
    <n v="1422218396"/>
    <n v="1419626396"/>
    <b v="0"/>
    <n v="0"/>
    <b v="0"/>
    <s v="theater/musical"/>
    <n v="0"/>
    <x v="1"/>
    <x v="40"/>
    <x v="3879"/>
    <x v="3"/>
  </r>
  <r>
    <n v="3880"/>
    <s v="Thoroughly Modern Millie (Canceled)"/>
    <s v="With Russell Grant as Mrs Meers, this classic musical taps into London's Theatro Technis 1-25 October 2014 for its UK fringe premiere!"/>
    <x v="51"/>
    <x v="1255"/>
    <x v="1"/>
    <s v="GB"/>
    <s v="GBP"/>
    <n v="1406761200"/>
    <n v="1403724820"/>
    <b v="0"/>
    <n v="17"/>
    <b v="0"/>
    <s v="theater/musical"/>
    <n v="5764.7058999999999"/>
    <x v="1"/>
    <x v="40"/>
    <x v="3880"/>
    <x v="3"/>
  </r>
  <r>
    <n v="3881"/>
    <s v="My Real Mother's Name is... (Canceled)"/>
    <s v="A musical journey coming to the Blue Venue at the 2017 Orlando Fringe Festival!"/>
    <x v="2"/>
    <x v="379"/>
    <x v="1"/>
    <s v="US"/>
    <s v="USD"/>
    <n v="1487550399"/>
    <n v="1484958399"/>
    <b v="0"/>
    <n v="1"/>
    <b v="0"/>
    <s v="theater/musical"/>
    <n v="2500"/>
    <x v="1"/>
    <x v="40"/>
    <x v="3881"/>
    <x v="1"/>
  </r>
  <r>
    <n v="3882"/>
    <s v="Mephistopheles by R. Garth &amp; The S.O.L. (Canceled)"/>
    <s v="A musical vision of the Faust tale... how he signed his soul to the devil Mephistopheles to find Lori, the love of his life."/>
    <x v="11"/>
    <x v="117"/>
    <x v="1"/>
    <s v="AU"/>
    <s v="AUD"/>
    <n v="1454281380"/>
    <n v="1451950570"/>
    <b v="0"/>
    <n v="0"/>
    <b v="0"/>
    <s v="theater/musical"/>
    <n v="0"/>
    <x v="1"/>
    <x v="40"/>
    <x v="3882"/>
    <x v="2"/>
  </r>
  <r>
    <n v="3883"/>
    <s v="CAGED - A New Musical (Canceled)"/>
    <s v="CAGED - A New Musical is the story of One Passion, One Voice, One Dream. - One man's quest to become the woman he always wanted to be."/>
    <x v="36"/>
    <x v="117"/>
    <x v="1"/>
    <s v="GB"/>
    <s v="GBP"/>
    <n v="1409668069"/>
    <n v="1407076069"/>
    <b v="0"/>
    <n v="0"/>
    <b v="0"/>
    <s v="theater/musical"/>
    <n v="0"/>
    <x v="1"/>
    <x v="40"/>
    <x v="3883"/>
    <x v="3"/>
  </r>
  <r>
    <n v="3884"/>
    <s v="Alive Portrait Of Christ in Pembroke Township, IL (Canceled)"/>
    <s v="The Group M3 is striving to give one of the poorest towns in the country hope again this Easter Holiday."/>
    <x v="3"/>
    <x v="117"/>
    <x v="1"/>
    <s v="US"/>
    <s v="USD"/>
    <n v="1427479192"/>
    <n v="1425322792"/>
    <b v="0"/>
    <n v="0"/>
    <b v="0"/>
    <s v="theater/musical"/>
    <n v="0"/>
    <x v="1"/>
    <x v="40"/>
    <x v="3884"/>
    <x v="0"/>
  </r>
  <r>
    <n v="3885"/>
    <s v="THE SESSIONS - The Beatles at Abbey Road Studios (Canceled)"/>
    <s v="A LIVE musical spectacular theatrical experience of The Beatles recording sessions at Abbey Road Studios."/>
    <x v="427"/>
    <x v="117"/>
    <x v="1"/>
    <s v="US"/>
    <s v="USD"/>
    <n v="1462834191"/>
    <n v="1460242191"/>
    <b v="0"/>
    <n v="0"/>
    <b v="0"/>
    <s v="theater/musical"/>
    <n v="0"/>
    <x v="1"/>
    <x v="40"/>
    <x v="3885"/>
    <x v="2"/>
  </r>
  <r>
    <n v="3886"/>
    <s v="a (Canceled)"/>
    <n v="1"/>
    <x v="3"/>
    <x v="117"/>
    <x v="1"/>
    <s v="AU"/>
    <s v="AUD"/>
    <n v="1418275702"/>
    <n v="1415683702"/>
    <b v="0"/>
    <n v="0"/>
    <b v="0"/>
    <s v="theater/musical"/>
    <n v="0"/>
    <x v="1"/>
    <x v="40"/>
    <x v="3886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x v="13"/>
    <x v="428"/>
    <x v="1"/>
    <s v="US"/>
    <s v="USD"/>
    <n v="1430517600"/>
    <n v="1426538129"/>
    <b v="0"/>
    <n v="2"/>
    <b v="0"/>
    <s v="theater/musical"/>
    <n v="1750"/>
    <x v="1"/>
    <x v="40"/>
    <x v="3887"/>
    <x v="0"/>
  </r>
  <r>
    <n v="3888"/>
    <s v="Popinjay Productions' The Odyssey"/>
    <s v="We are devising a vibrant new adaptation of Homer's The Odyssey featuring dynamic storytelling, stunning visuals and original music."/>
    <x v="13"/>
    <x v="2500"/>
    <x v="2"/>
    <s v="GB"/>
    <s v="GBP"/>
    <n v="1488114358"/>
    <n v="1485522358"/>
    <b v="0"/>
    <n v="14"/>
    <b v="0"/>
    <s v="theater/plays"/>
    <n v="3871.4286000000002"/>
    <x v="1"/>
    <x v="6"/>
    <x v="3888"/>
    <x v="1"/>
  </r>
  <r>
    <n v="3889"/>
    <s v="Sherri's Playhouse Present's A Heavenly Hand!"/>
    <s v="A romantic comedy about a girl trying to figure out what to do with her life and an angel who comes to help her."/>
    <x v="6"/>
    <x v="1497"/>
    <x v="2"/>
    <s v="US"/>
    <s v="USD"/>
    <n v="1420413960"/>
    <n v="1417651630"/>
    <b v="0"/>
    <n v="9"/>
    <b v="0"/>
    <s v="theater/plays"/>
    <n v="1311.1111000000001"/>
    <x v="1"/>
    <x v="6"/>
    <x v="3889"/>
    <x v="3"/>
  </r>
  <r>
    <n v="3890"/>
    <s v="Something Wicked This Way Comes"/>
    <s v="Will Power Troupe is the only US group invited to perform in London's Shakespeare Festival. We need your help to bring the USA to UK!"/>
    <x v="36"/>
    <x v="2501"/>
    <x v="2"/>
    <s v="US"/>
    <s v="USD"/>
    <n v="1439662344"/>
    <n v="1434478344"/>
    <b v="0"/>
    <n v="8"/>
    <b v="0"/>
    <s v="theater/plays"/>
    <n v="31550"/>
    <x v="1"/>
    <x v="6"/>
    <x v="3890"/>
    <x v="0"/>
  </r>
  <r>
    <n v="3891"/>
    <s v="Out of the Box: A Mime Story"/>
    <s v="A comedy about a mime who dreams of becoming a stand up comedian."/>
    <x v="134"/>
    <x v="92"/>
    <x v="2"/>
    <s v="US"/>
    <s v="USD"/>
    <n v="1427086740"/>
    <n v="1424488244"/>
    <b v="0"/>
    <n v="7"/>
    <b v="0"/>
    <s v="theater/plays"/>
    <n v="3714.2856999999999"/>
    <x v="1"/>
    <x v="6"/>
    <x v="3891"/>
    <x v="0"/>
  </r>
  <r>
    <n v="3892"/>
    <s v="The Sea Horse, presented by Different Stages"/>
    <s v="Saloon owner Gertude Blum mistrusts all men and scorns love, but sailor Harry Bales' romantic dreams force her to face her tragic past."/>
    <x v="28"/>
    <x v="117"/>
    <x v="2"/>
    <s v="US"/>
    <s v="USD"/>
    <n v="1408863600"/>
    <n v="1408203557"/>
    <b v="0"/>
    <n v="0"/>
    <b v="0"/>
    <s v="theater/plays"/>
    <n v="0"/>
    <x v="1"/>
    <x v="6"/>
    <x v="3892"/>
    <x v="3"/>
  </r>
  <r>
    <n v="3893"/>
    <s v="MY PRIVATE REVOLUTION"/>
    <s v="An inspiring story of a young girl's journey from childhood to adulthood told through monologue, dialogue, poetry and music and dance."/>
    <x v="63"/>
    <x v="2502"/>
    <x v="2"/>
    <s v="US"/>
    <s v="USD"/>
    <n v="1404194400"/>
    <n v="1400600840"/>
    <b v="0"/>
    <n v="84"/>
    <b v="0"/>
    <s v="theater/plays"/>
    <n v="12827.380999999999"/>
    <x v="1"/>
    <x v="6"/>
    <x v="3893"/>
    <x v="3"/>
  </r>
  <r>
    <n v="3894"/>
    <s v="MADE-UP: A Sitcom Theater Special"/>
    <s v="Ryan and Vanessa are hosting Christmas for the first time but instead of a happy celebration, they get a hilarious survival situation."/>
    <x v="36"/>
    <x v="624"/>
    <x v="2"/>
    <s v="US"/>
    <s v="USD"/>
    <n v="1481000340"/>
    <n v="1478386812"/>
    <b v="0"/>
    <n v="11"/>
    <b v="0"/>
    <s v="theater/plays"/>
    <n v="4727.2727000000004"/>
    <x v="1"/>
    <x v="6"/>
    <x v="3894"/>
    <x v="2"/>
  </r>
  <r>
    <n v="3895"/>
    <s v="Vestige"/>
    <s v="A Transgender makeup artist calls into question the loyalty of her best friend in a 1980's circus while dealing with her dying mother."/>
    <x v="28"/>
    <x v="155"/>
    <x v="2"/>
    <s v="US"/>
    <s v="USD"/>
    <n v="1425103218"/>
    <n v="1422424818"/>
    <b v="0"/>
    <n v="1"/>
    <b v="0"/>
    <s v="theater/plays"/>
    <n v="5000"/>
    <x v="1"/>
    <x v="6"/>
    <x v="3895"/>
    <x v="0"/>
  </r>
  <r>
    <n v="3896"/>
    <s v="Yorick and Company"/>
    <s v="Yorick and Co. is a comedy about a struggling theatre company whose mysterious benefactor starts haunting the show!"/>
    <x v="183"/>
    <x v="575"/>
    <x v="2"/>
    <s v="US"/>
    <s v="USD"/>
    <n v="1402979778"/>
    <n v="1401770178"/>
    <b v="0"/>
    <n v="4"/>
    <b v="0"/>
    <s v="theater/plays"/>
    <n v="4250"/>
    <x v="1"/>
    <x v="6"/>
    <x v="3896"/>
    <x v="3"/>
  </r>
  <r>
    <n v="3897"/>
    <s v="Terry Pratchett's Wyrd Sisters at Paeroa Little Theatre"/>
    <s v="Help us to put on a production of Terry Pratchett's Wyrd Sisters, an ambitions show for our theatre but one I believe we can do."/>
    <x v="30"/>
    <x v="1901"/>
    <x v="2"/>
    <s v="NZ"/>
    <s v="NZD"/>
    <n v="1420750683"/>
    <n v="1418158683"/>
    <b v="0"/>
    <n v="10"/>
    <b v="0"/>
    <s v="theater/plays"/>
    <n v="4400"/>
    <x v="1"/>
    <x v="6"/>
    <x v="3897"/>
    <x v="3"/>
  </r>
  <r>
    <n v="3898"/>
    <s v="The Return of The Walthamstow Mysteries"/>
    <s v="'Somewhere you know, nowhere you've been' a theatrical _x000a_re-imagining of Walthamstowâ€™s past acted out beneath big skies in the marshes."/>
    <x v="30"/>
    <x v="552"/>
    <x v="2"/>
    <s v="GB"/>
    <s v="GBP"/>
    <n v="1439827200"/>
    <n v="1436355270"/>
    <b v="0"/>
    <n v="16"/>
    <b v="0"/>
    <s v="theater/plays"/>
    <n v="5087.5"/>
    <x v="1"/>
    <x v="6"/>
    <x v="3898"/>
    <x v="0"/>
  </r>
  <r>
    <n v="3899"/>
    <s v="RAIN | a theatrical production of life-changing proportions"/>
    <s v="More than just a play, RAIN is an outreach to hurting people who feel disengaged or rejected by others."/>
    <x v="3"/>
    <x v="366"/>
    <x v="2"/>
    <s v="US"/>
    <s v="USD"/>
    <n v="1407868561"/>
    <n v="1406140561"/>
    <b v="0"/>
    <n v="2"/>
    <b v="0"/>
    <s v="theater/plays"/>
    <n v="6250"/>
    <x v="1"/>
    <x v="6"/>
    <x v="3899"/>
    <x v="3"/>
  </r>
  <r>
    <n v="3900"/>
    <s v="HUB Theatre Group presents John Logan's RED"/>
    <s v="HUB Theatre Group collaborates with local artists to present John Logan's RED to the community."/>
    <x v="30"/>
    <x v="2503"/>
    <x v="2"/>
    <s v="US"/>
    <s v="USD"/>
    <n v="1433988791"/>
    <n v="1431396791"/>
    <b v="0"/>
    <n v="5"/>
    <b v="0"/>
    <s v="theater/plays"/>
    <n v="2700"/>
    <x v="1"/>
    <x v="6"/>
    <x v="3900"/>
    <x v="0"/>
  </r>
  <r>
    <n v="3901"/>
    <s v="De Lewe: A Youth Movement(Traveling Show)"/>
    <s v="&quot;De Lewe&quot; deals with the critical issues within today's youth. It reminds us that standing together is stronger than falling apart."/>
    <x v="9"/>
    <x v="379"/>
    <x v="2"/>
    <s v="US"/>
    <s v="USD"/>
    <n v="1450554599"/>
    <n v="1447098599"/>
    <b v="0"/>
    <n v="1"/>
    <b v="0"/>
    <s v="theater/plays"/>
    <n v="2500"/>
    <x v="1"/>
    <x v="6"/>
    <x v="3901"/>
    <x v="0"/>
  </r>
  <r>
    <n v="3902"/>
    <s v="Over Here Theatre/Scotchbonnet present: Love, Sex and Apps"/>
    <s v="Love, Sex and Apps is a double bill exploring the way in which we are both connected and disconnected with those around us."/>
    <x v="9"/>
    <x v="159"/>
    <x v="2"/>
    <s v="GB"/>
    <s v="GBP"/>
    <n v="1479125642"/>
    <n v="1476962042"/>
    <b v="0"/>
    <n v="31"/>
    <b v="0"/>
    <s v="theater/plays"/>
    <n v="4725.8064999999997"/>
    <x v="1"/>
    <x v="6"/>
    <x v="3902"/>
    <x v="2"/>
  </r>
  <r>
    <n v="3903"/>
    <s v="Know Thy Law"/>
    <s v="Based on the novel â€œKnow Thy Lawâ€, this powerful play gives the insight and understanding of the power of knowing the law of the land."/>
    <x v="15"/>
    <x v="117"/>
    <x v="2"/>
    <s v="US"/>
    <s v="USD"/>
    <n v="1439581080"/>
    <n v="1435709765"/>
    <b v="0"/>
    <n v="0"/>
    <b v="0"/>
    <s v="theater/plays"/>
    <n v="0"/>
    <x v="1"/>
    <x v="6"/>
    <x v="3903"/>
    <x v="0"/>
  </r>
  <r>
    <n v="3904"/>
    <s v="Black America from Prophets to Pimps"/>
    <s v="A play that will cover 4000 years of black history."/>
    <x v="3"/>
    <x v="158"/>
    <x v="2"/>
    <s v="US"/>
    <s v="USD"/>
    <n v="1429074240"/>
    <n v="1427866200"/>
    <b v="0"/>
    <n v="2"/>
    <b v="0"/>
    <s v="theater/plays"/>
    <n v="150"/>
    <x v="1"/>
    <x v="6"/>
    <x v="3904"/>
    <x v="0"/>
  </r>
  <r>
    <n v="3905"/>
    <s v="Antonym Theatre - &quot;STAIRCASES&quot;"/>
    <s v="&quot;STAIRCASES&quot; is a piece of collaborative new writing exploring 'L'esprit de l'escalier', or the conversations you wish you could have."/>
    <x v="15"/>
    <x v="2504"/>
    <x v="2"/>
    <s v="GB"/>
    <s v="GBP"/>
    <n v="1434063600"/>
    <n v="1430405903"/>
    <b v="0"/>
    <n v="7"/>
    <b v="0"/>
    <s v="theater/plays"/>
    <n v="2471.4286000000002"/>
    <x v="1"/>
    <x v="6"/>
    <x v="3905"/>
    <x v="0"/>
  </r>
  <r>
    <n v="3906"/>
    <s v="First Draft Theatre"/>
    <s v="We will workshop, stage and develop new writing, devised work and adaptations. A joyful leap into the possibilities of an idea!"/>
    <x v="15"/>
    <x v="2373"/>
    <x v="2"/>
    <s v="GB"/>
    <s v="GBP"/>
    <n v="1435325100"/>
    <n v="1432072893"/>
    <b v="0"/>
    <n v="16"/>
    <b v="0"/>
    <s v="theater/plays"/>
    <n v="6312.5"/>
    <x v="1"/>
    <x v="6"/>
    <x v="3906"/>
    <x v="0"/>
  </r>
  <r>
    <n v="3907"/>
    <s v="Burqa&amp;Rifle: A Drama: Two Women, Two Cultues, Two Histories"/>
    <s v="Burqa&amp;Rifle dramatizes the  encounter between two women -- a vigilante and a convert to Islam."/>
    <x v="28"/>
    <x v="358"/>
    <x v="2"/>
    <s v="US"/>
    <s v="USD"/>
    <n v="1414354080"/>
    <n v="1411587606"/>
    <b v="0"/>
    <n v="4"/>
    <b v="0"/>
    <s v="theater/plays"/>
    <n v="3825"/>
    <x v="1"/>
    <x v="6"/>
    <x v="3907"/>
    <x v="3"/>
  </r>
  <r>
    <n v="3908"/>
    <s v="Unconscious Subconscious"/>
    <s v="Death splits apart twin brothers in a questionable car accident. They shared dreams, and now they must share trials in the unknown."/>
    <x v="47"/>
    <x v="654"/>
    <x v="2"/>
    <s v="US"/>
    <s v="USD"/>
    <n v="1406603696"/>
    <n v="1405307696"/>
    <b v="0"/>
    <n v="4"/>
    <b v="0"/>
    <s v="theater/plays"/>
    <n v="1625"/>
    <x v="1"/>
    <x v="6"/>
    <x v="3908"/>
    <x v="3"/>
  </r>
  <r>
    <n v="3909"/>
    <s v="Woman2Woman"/>
    <s v="I am trying to put on a gospel comedy stage play that is full of laughter and life lessons as well that will change your life forever,"/>
    <x v="127"/>
    <x v="2503"/>
    <x v="2"/>
    <s v="US"/>
    <s v="USD"/>
    <n v="1410424642"/>
    <n v="1407832642"/>
    <b v="0"/>
    <n v="4"/>
    <b v="0"/>
    <s v="theater/plays"/>
    <n v="3375"/>
    <x v="1"/>
    <x v="6"/>
    <x v="3909"/>
    <x v="3"/>
  </r>
  <r>
    <n v="3910"/>
    <s v="&quot;SHERLOCK HOLMES AND THE SCARLET AVENGER&quot;"/>
    <s v="Join Sherlock Holmes and Dr. Watson as the first adventure together is dramatized live on-stage!  The game is afoot!"/>
    <x v="12"/>
    <x v="1935"/>
    <x v="2"/>
    <s v="US"/>
    <s v="USD"/>
    <n v="1441649397"/>
    <n v="1439057397"/>
    <b v="0"/>
    <n v="3"/>
    <b v="0"/>
    <s v="theater/plays"/>
    <n v="6166.6666999999998"/>
    <x v="1"/>
    <x v="6"/>
    <x v="3910"/>
    <x v="0"/>
  </r>
  <r>
    <n v="3911"/>
    <s v="Ministers of Grace"/>
    <s v="â€˜Ministers of Graceâ€™ imagines what the movie Ghostbusters would be like if written by William Shakespeare."/>
    <x v="6"/>
    <x v="2505"/>
    <x v="2"/>
    <s v="US"/>
    <s v="USD"/>
    <n v="1417033777"/>
    <n v="1414438177"/>
    <b v="0"/>
    <n v="36"/>
    <b v="0"/>
    <s v="theater/plays"/>
    <n v="8313.8888999999999"/>
    <x v="1"/>
    <x v="6"/>
    <x v="3911"/>
    <x v="3"/>
  </r>
  <r>
    <n v="3912"/>
    <s v="JoLee Productions"/>
    <s v="Producing &amp; directing Jake's Women by Neil Simon opening July 9 and running through July 26 for Sonoma Arts Live"/>
    <x v="36"/>
    <x v="116"/>
    <x v="2"/>
    <s v="US"/>
    <s v="USD"/>
    <n v="1429936500"/>
    <n v="1424759330"/>
    <b v="0"/>
    <n v="1"/>
    <b v="0"/>
    <s v="theater/plays"/>
    <n v="100"/>
    <x v="1"/>
    <x v="6"/>
    <x v="3912"/>
    <x v="0"/>
  </r>
  <r>
    <n v="3913"/>
    <s v="The Great Gatsby at All-of-us Express Children's Theatre"/>
    <s v="â€œNo amount of fire or freshness can challenge what a man will store up in his ghostly heart.â€ â€“ The Great Gatsby"/>
    <x v="3"/>
    <x v="325"/>
    <x v="2"/>
    <s v="US"/>
    <s v="USD"/>
    <n v="1448863449"/>
    <n v="1446267849"/>
    <b v="0"/>
    <n v="7"/>
    <b v="0"/>
    <s v="theater/plays"/>
    <n v="14285.7143"/>
    <x v="1"/>
    <x v="6"/>
    <x v="3913"/>
    <x v="0"/>
  </r>
  <r>
    <n v="3914"/>
    <s v="Support Catalan Drama: Skin in Flames, by Guillem Clua"/>
    <s v="Bots &amp; Barrals and StoneCrabs Theatre are excited to present the UK premiere of Guillem Clua's powerful Catalan drama Skin in Flames."/>
    <x v="30"/>
    <x v="711"/>
    <x v="2"/>
    <s v="GB"/>
    <s v="GBP"/>
    <n v="1431298740"/>
    <n v="1429558756"/>
    <b v="0"/>
    <n v="27"/>
    <b v="0"/>
    <s v="theater/plays"/>
    <n v="3366.6667000000002"/>
    <x v="1"/>
    <x v="6"/>
    <x v="3914"/>
    <x v="0"/>
  </r>
  <r>
    <n v="3915"/>
    <s v="Hardcross"/>
    <s v="Following the enormous success of Hardcross, we are looking for new ways to bring this wonderful play to a wider audience."/>
    <x v="15"/>
    <x v="139"/>
    <x v="2"/>
    <s v="GB"/>
    <s v="GBP"/>
    <n v="1464824309"/>
    <n v="1462232309"/>
    <b v="0"/>
    <n v="1"/>
    <b v="0"/>
    <s v="theater/plays"/>
    <n v="500"/>
    <x v="1"/>
    <x v="6"/>
    <x v="3915"/>
    <x v="2"/>
  </r>
  <r>
    <n v="3916"/>
    <s v="Final exam"/>
    <s v="We're a small group of University students who need a little help making our final exam production the best product possible."/>
    <x v="13"/>
    <x v="117"/>
    <x v="2"/>
    <s v="DK"/>
    <s v="DKK"/>
    <n v="1464952752"/>
    <n v="1462360752"/>
    <b v="0"/>
    <n v="0"/>
    <b v="0"/>
    <s v="theater/plays"/>
    <n v="0"/>
    <x v="1"/>
    <x v="6"/>
    <x v="3916"/>
    <x v="2"/>
  </r>
  <r>
    <n v="3917"/>
    <s v="Romeo and Juliet by Cry of Curs"/>
    <s v="We place the actors and script to the fore, with productions stripped down to barest level, aiming to make theatre accessible."/>
    <x v="8"/>
    <x v="115"/>
    <x v="2"/>
    <s v="GB"/>
    <s v="GBP"/>
    <n v="1410439161"/>
    <n v="1407847161"/>
    <b v="0"/>
    <n v="1"/>
    <b v="0"/>
    <s v="theater/plays"/>
    <n v="1000"/>
    <x v="1"/>
    <x v="6"/>
    <x v="3917"/>
    <x v="3"/>
  </r>
  <r>
    <n v="3918"/>
    <s v="The Singing Teacher"/>
    <s v="A fantastic new comedy coming to the West End 2014.  An Alan Ayckbourn meets Richard Curtis style comedy. Who knew singing was therapy!"/>
    <x v="127"/>
    <x v="678"/>
    <x v="2"/>
    <s v="GB"/>
    <s v="GBP"/>
    <n v="1407168000"/>
    <n v="1406131023"/>
    <b v="0"/>
    <n v="3"/>
    <b v="0"/>
    <s v="theater/plays"/>
    <n v="4000"/>
    <x v="1"/>
    <x v="6"/>
    <x v="3918"/>
    <x v="3"/>
  </r>
  <r>
    <n v="3919"/>
    <s v="After The Blue"/>
    <s v="Two sisters living in a Cornish seaside town attempt to hide and escape from a life- circle of deceit, abuse, incest and revenge."/>
    <x v="10"/>
    <x v="456"/>
    <x v="2"/>
    <s v="GB"/>
    <s v="GBP"/>
    <n v="1453075200"/>
    <n v="1450628773"/>
    <b v="0"/>
    <n v="3"/>
    <b v="0"/>
    <s v="theater/plays"/>
    <n v="3000"/>
    <x v="1"/>
    <x v="6"/>
    <x v="3919"/>
    <x v="0"/>
  </r>
  <r>
    <n v="3920"/>
    <s v="'SCARAMOUCHE JONES'' by Justin Butcher"/>
    <s v="An enthralling tale charting the ecstasies and tragedies behind the seven white masks of centenarian clown,Scaramouche Jones."/>
    <x v="30"/>
    <x v="2503"/>
    <x v="2"/>
    <s v="GB"/>
    <s v="GBP"/>
    <n v="1479032260"/>
    <n v="1476436660"/>
    <b v="0"/>
    <n v="3"/>
    <b v="0"/>
    <s v="theater/plays"/>
    <n v="4500"/>
    <x v="1"/>
    <x v="6"/>
    <x v="3920"/>
    <x v="2"/>
  </r>
  <r>
    <n v="3921"/>
    <s v="Shakespeare's R&amp;J - Chapel Lane Theatre Company"/>
    <s v="CLTC are crowdfunding for our latest production - Joe Calarco's brilliant adaptation of Shakespeare's most loved tragedy."/>
    <x v="9"/>
    <x v="117"/>
    <x v="2"/>
    <s v="GB"/>
    <s v="GBP"/>
    <n v="1414346400"/>
    <n v="1413291655"/>
    <b v="0"/>
    <n v="0"/>
    <b v="0"/>
    <s v="theater/plays"/>
    <n v="0"/>
    <x v="1"/>
    <x v="6"/>
    <x v="3921"/>
    <x v="3"/>
  </r>
  <r>
    <n v="3922"/>
    <s v="Truth, Dare, Promise to be Faithful Stage Play"/>
    <s v="TDPF is a play about a woman named Lisa who devotes her life to her marriage and ministry â€”since it is a woman place says her husband."/>
    <x v="47"/>
    <x v="377"/>
    <x v="2"/>
    <s v="US"/>
    <s v="USD"/>
    <n v="1425337200"/>
    <n v="1421432810"/>
    <b v="0"/>
    <n v="6"/>
    <b v="0"/>
    <s v="theater/plays"/>
    <n v="1016.6667"/>
    <x v="1"/>
    <x v="6"/>
    <x v="3922"/>
    <x v="0"/>
  </r>
  <r>
    <n v="3923"/>
    <s v="Mrs Roosevelt Flies to London UK tour"/>
    <s v="Eleanor Roosevelt: Passionate campaigner for human rights, champion for peace, staunch supporter of FDR's policies, betrayed wife."/>
    <x v="236"/>
    <x v="2506"/>
    <x v="2"/>
    <s v="GB"/>
    <s v="GBP"/>
    <n v="1428622271"/>
    <n v="1426203071"/>
    <b v="0"/>
    <n v="17"/>
    <b v="0"/>
    <s v="theater/plays"/>
    <n v="8141.1764999999996"/>
    <x v="1"/>
    <x v="6"/>
    <x v="3923"/>
    <x v="0"/>
  </r>
  <r>
    <n v="3924"/>
    <s v="THE MAGIC OF LAUGHTER WITH REGGIE RICE'S #TEAMDREAMERS"/>
    <s v="Help Comedy Illusionist Reggie Rice spread the magic of laughter as he takes his award-winning illusion show to a town near you!"/>
    <x v="36"/>
    <x v="2507"/>
    <x v="2"/>
    <s v="US"/>
    <s v="USD"/>
    <n v="1403823722"/>
    <n v="1401231722"/>
    <b v="0"/>
    <n v="40"/>
    <b v="0"/>
    <s v="theater/plays"/>
    <n v="5725"/>
    <x v="1"/>
    <x v="6"/>
    <x v="3924"/>
    <x v="3"/>
  </r>
  <r>
    <n v="3925"/>
    <s v="Help Save High School Theater"/>
    <s v="Help Save High School Theater Program_x000a_Your donations will be used to purchase props, build sets, and costumes."/>
    <x v="325"/>
    <x v="493"/>
    <x v="2"/>
    <s v="US"/>
    <s v="USD"/>
    <n v="1406753639"/>
    <n v="1404161639"/>
    <b v="0"/>
    <n v="3"/>
    <b v="0"/>
    <s v="theater/plays"/>
    <n v="500"/>
    <x v="1"/>
    <x v="6"/>
    <x v="3925"/>
    <x v="3"/>
  </r>
  <r>
    <n v="3926"/>
    <s v="Caryl Churchill's 'Top Girls' - NSW HSC Text"/>
    <s v="Producing syllabus-relevant theatre targeted to HSC students on the NSW Central Coast"/>
    <x v="10"/>
    <x v="493"/>
    <x v="2"/>
    <s v="AU"/>
    <s v="AUD"/>
    <n v="1419645748"/>
    <n v="1417053748"/>
    <b v="0"/>
    <n v="1"/>
    <b v="0"/>
    <s v="theater/plays"/>
    <n v="1500"/>
    <x v="1"/>
    <x v="6"/>
    <x v="3926"/>
    <x v="3"/>
  </r>
  <r>
    <n v="3927"/>
    <s v="'Journey's End' Tour of Dorset commemorating WW1"/>
    <s v="Brand new graduate theater company 'FMP Theatre' proudly presents the definitive WW1 play, Journey's End, with a little help from you."/>
    <x v="30"/>
    <x v="379"/>
    <x v="2"/>
    <s v="GB"/>
    <s v="GBP"/>
    <n v="1407565504"/>
    <n v="1404973504"/>
    <b v="0"/>
    <n v="2"/>
    <b v="0"/>
    <s v="theater/plays"/>
    <n v="1250"/>
    <x v="1"/>
    <x v="6"/>
    <x v="3927"/>
    <x v="3"/>
  </r>
  <r>
    <n v="3928"/>
    <s v="CHARM by Philip Dawkins"/>
    <s v="&quot;Charm&quot; class is in session! Mama Darleena, a transgender African-American woman, shares rules for etiquette with her LGBTQ students."/>
    <x v="10"/>
    <x v="1208"/>
    <x v="2"/>
    <s v="US"/>
    <s v="USD"/>
    <n v="1444971540"/>
    <n v="1442593427"/>
    <b v="0"/>
    <n v="7"/>
    <b v="0"/>
    <s v="theater/plays"/>
    <n v="9300"/>
    <x v="1"/>
    <x v="6"/>
    <x v="3928"/>
    <x v="0"/>
  </r>
  <r>
    <n v="3929"/>
    <s v="Comedy Of Errors: Antioch Community High School"/>
    <s v="We need to raise funds to bring this elaborate production to life with special FX makeup, highly detailed sets, and costumes."/>
    <x v="22"/>
    <x v="2508"/>
    <x v="2"/>
    <s v="US"/>
    <s v="USD"/>
    <n v="1474228265"/>
    <n v="1471636265"/>
    <b v="0"/>
    <n v="14"/>
    <b v="0"/>
    <s v="theater/plays"/>
    <n v="3235.7143000000001"/>
    <x v="1"/>
    <x v="6"/>
    <x v="3929"/>
    <x v="2"/>
  </r>
  <r>
    <n v="3930"/>
    <s v="Foundry Theatre Brisbane"/>
    <s v="We are a new and exciting semi-pro  theatre company who will support &amp; hire local actors &amp; writers in Brisbane &amp; Queensland."/>
    <x v="3"/>
    <x v="117"/>
    <x v="2"/>
    <s v="AU"/>
    <s v="AUD"/>
    <n v="1459490400"/>
    <n v="1457078868"/>
    <b v="0"/>
    <n v="0"/>
    <b v="0"/>
    <s v="theater/plays"/>
    <n v="0"/>
    <x v="1"/>
    <x v="6"/>
    <x v="3930"/>
    <x v="2"/>
  </r>
  <r>
    <n v="3931"/>
    <s v="Still I Weep"/>
    <s v="An original stage play designed to bring to light the long-term effects on adult survivors of childhood sexual abuse. We do survive!"/>
    <x v="6"/>
    <x v="117"/>
    <x v="2"/>
    <s v="US"/>
    <s v="USD"/>
    <n v="1441510707"/>
    <n v="1439350707"/>
    <b v="0"/>
    <n v="0"/>
    <b v="0"/>
    <s v="theater/plays"/>
    <n v="0"/>
    <x v="1"/>
    <x v="6"/>
    <x v="3931"/>
    <x v="0"/>
  </r>
  <r>
    <n v="3932"/>
    <s v="Improv Patrol &quot;The Gift of Your Story is Our Script&quot;"/>
    <s v="Audience tell stories from their life chooses the improv actors to re-enact the story on the spot via song, dance and theatrics."/>
    <x v="14"/>
    <x v="116"/>
    <x v="2"/>
    <s v="US"/>
    <s v="USD"/>
    <n v="1458097364"/>
    <n v="1455508964"/>
    <b v="0"/>
    <n v="1"/>
    <b v="0"/>
    <s v="theater/plays"/>
    <n v="100"/>
    <x v="1"/>
    <x v="6"/>
    <x v="3932"/>
    <x v="2"/>
  </r>
  <r>
    <n v="3933"/>
    <s v="Three for 5: A King's Story"/>
    <s v="Presenting the complete three part of writer/director Ty Foard's &quot;A King's Story&quot; ...a dramatic artistic one director play festival"/>
    <x v="39"/>
    <x v="2509"/>
    <x v="2"/>
    <s v="US"/>
    <s v="USD"/>
    <n v="1468716180"/>
    <n v="1466205262"/>
    <b v="0"/>
    <n v="12"/>
    <b v="0"/>
    <s v="theater/plays"/>
    <n v="9183.3333000000002"/>
    <x v="1"/>
    <x v="6"/>
    <x v="3933"/>
    <x v="2"/>
  </r>
  <r>
    <n v="3934"/>
    <s v="&quot;A Measure of Normalcy&quot;"/>
    <s v="Lost youth and lost souls struggle to find meaning amid dingy basements, vanishing malls, and a bleak Midwestern summer."/>
    <x v="10"/>
    <x v="1100"/>
    <x v="2"/>
    <s v="US"/>
    <s v="USD"/>
    <n v="1443704400"/>
    <n v="1439827639"/>
    <b v="0"/>
    <n v="12"/>
    <b v="0"/>
    <s v="theater/plays"/>
    <n v="4583.3333000000002"/>
    <x v="1"/>
    <x v="6"/>
    <x v="3934"/>
    <x v="0"/>
  </r>
  <r>
    <n v="3935"/>
    <s v="Mr Mineshaft - A Play about Julius Eastman"/>
    <s v="Forgotten composer, virtuoso pianist, actor, and activist._x000a_I'm hoping to produce my play which explores Julius's life and music."/>
    <x v="9"/>
    <x v="2510"/>
    <x v="2"/>
    <s v="GB"/>
    <s v="GBP"/>
    <n v="1443973546"/>
    <n v="1438789546"/>
    <b v="0"/>
    <n v="23"/>
    <b v="0"/>
    <s v="theater/plays"/>
    <n v="5717.3913000000002"/>
    <x v="1"/>
    <x v="6"/>
    <x v="3935"/>
    <x v="0"/>
  </r>
  <r>
    <n v="3936"/>
    <s v="End Breast Cancer"/>
    <s v="This stage play is a true story about one woman's fight against breast cancer while still having to deal with the adversities of life."/>
    <x v="22"/>
    <x v="117"/>
    <x v="2"/>
    <s v="US"/>
    <s v="USD"/>
    <n v="1480576720"/>
    <n v="1477981120"/>
    <b v="0"/>
    <n v="0"/>
    <b v="0"/>
    <s v="theater/plays"/>
    <n v="0"/>
    <x v="1"/>
    <x v="6"/>
    <x v="3936"/>
    <x v="2"/>
  </r>
  <r>
    <n v="3937"/>
    <s v="Fever - a workshop production"/>
    <s v="Support the artists of the new play FEVER: a story of love, friendship and sonnets. Donate to help us develop this production!"/>
    <x v="428"/>
    <x v="2511"/>
    <x v="2"/>
    <s v="US"/>
    <s v="USD"/>
    <n v="1468249760"/>
    <n v="1465830560"/>
    <b v="0"/>
    <n v="10"/>
    <b v="0"/>
    <s v="theater/plays"/>
    <n v="24850"/>
    <x v="1"/>
    <x v="6"/>
    <x v="3937"/>
    <x v="2"/>
  </r>
  <r>
    <n v="3938"/>
    <s v="Broken Alley â€”Â Year 3"/>
    <s v="We Kickstarted Broken Alley Theatre in the summer of 2013. It's been an amazing two years. This year, BATx goes bigger than ever."/>
    <x v="429"/>
    <x v="2512"/>
    <x v="2"/>
    <s v="US"/>
    <s v="USD"/>
    <n v="1435441454"/>
    <n v="1432763054"/>
    <b v="0"/>
    <n v="5"/>
    <b v="0"/>
    <s v="theater/plays"/>
    <n v="7940"/>
    <x v="1"/>
    <x v="6"/>
    <x v="3938"/>
    <x v="0"/>
  </r>
  <r>
    <n v="3939"/>
    <s v="'Potter.' Funding 2015"/>
    <s v="'Potter.' is a parody of the popular Harry Potter series allowing aspiring actors a chance to work in a professional production."/>
    <x v="10"/>
    <x v="139"/>
    <x v="2"/>
    <s v="AU"/>
    <s v="AUD"/>
    <n v="1412656200"/>
    <n v="1412328979"/>
    <b v="0"/>
    <n v="1"/>
    <b v="0"/>
    <s v="theater/plays"/>
    <n v="500"/>
    <x v="1"/>
    <x v="6"/>
    <x v="3939"/>
    <x v="3"/>
  </r>
  <r>
    <n v="3940"/>
    <s v="Attraction"/>
    <s v="A Stage Play that will bring you to the edge of your seat , leave you thinkin and will also have you laughing while enjoyin the talent"/>
    <x v="10"/>
    <x v="143"/>
    <x v="2"/>
    <s v="US"/>
    <s v="USD"/>
    <n v="1420199351"/>
    <n v="1416311351"/>
    <b v="0"/>
    <n v="2"/>
    <b v="0"/>
    <s v="theater/plays"/>
    <n v="550"/>
    <x v="1"/>
    <x v="6"/>
    <x v="3940"/>
    <x v="3"/>
  </r>
  <r>
    <n v="3941"/>
    <s v="TWO for the PRICE OF ONE THEATRE"/>
    <s v="Help produce &quot;Boseman and Lena&quot; by Athol Fugard._x000a_Celebrate 18 years of Service to Arts and Community, 2nd Show of a 7th Season in NOLA!"/>
    <x v="62"/>
    <x v="155"/>
    <x v="2"/>
    <s v="US"/>
    <s v="USD"/>
    <n v="1416877200"/>
    <n v="1414505137"/>
    <b v="0"/>
    <n v="2"/>
    <b v="0"/>
    <s v="theater/plays"/>
    <n v="2500"/>
    <x v="1"/>
    <x v="6"/>
    <x v="3941"/>
    <x v="3"/>
  </r>
  <r>
    <n v="3942"/>
    <s v="Epic Proportions"/>
    <s v="In the 30's, two brothers, Benny and Phil, who go to the Arizona desert to be extras in a huge Biblical epic. Riotous comedy!"/>
    <x v="38"/>
    <x v="117"/>
    <x v="2"/>
    <s v="US"/>
    <s v="USD"/>
    <n v="1434490914"/>
    <n v="1429306914"/>
    <b v="0"/>
    <n v="0"/>
    <b v="0"/>
    <s v="theater/plays"/>
    <n v="0"/>
    <x v="1"/>
    <x v="6"/>
    <x v="3942"/>
    <x v="0"/>
  </r>
  <r>
    <n v="3943"/>
    <s v="Alexandra Petri's &quot;The Scrum&quot;  - Field Trip Theatre"/>
    <s v="Field Trip Theatre has  commissioned Alexandra Petri to write a world premiere play set in DC , &quot;The Scrum&quot;,"/>
    <x v="10"/>
    <x v="2513"/>
    <x v="2"/>
    <s v="US"/>
    <s v="USD"/>
    <n v="1446483000"/>
    <n v="1443811268"/>
    <b v="0"/>
    <n v="13"/>
    <b v="0"/>
    <s v="theater/plays"/>
    <n v="13707.692300000001"/>
    <x v="1"/>
    <x v="6"/>
    <x v="3943"/>
    <x v="0"/>
  </r>
  <r>
    <n v="3944"/>
    <s v="Shakespeare Shortened School Plays"/>
    <s v="My project is to finish writing all 38 of Shakespeare's Plays into shortened 15-20 minute Shortened versions and publish them in 1 year"/>
    <x v="10"/>
    <x v="117"/>
    <x v="2"/>
    <s v="US"/>
    <s v="USD"/>
    <n v="1440690875"/>
    <n v="1438098875"/>
    <b v="0"/>
    <n v="0"/>
    <b v="0"/>
    <s v="theater/plays"/>
    <n v="0"/>
    <x v="1"/>
    <x v="6"/>
    <x v="3944"/>
    <x v="0"/>
  </r>
  <r>
    <n v="3945"/>
    <s v="Camp Curtain Call: Star Wars (A Parody)"/>
    <s v="We do a theatre camp for kids every summer doing parady shows of diff stories for kids to learn theater. This year is Star Wars Parody."/>
    <x v="13"/>
    <x v="139"/>
    <x v="2"/>
    <s v="US"/>
    <s v="USD"/>
    <n v="1431717268"/>
    <n v="1429125268"/>
    <b v="0"/>
    <n v="1"/>
    <b v="0"/>
    <s v="theater/plays"/>
    <n v="500"/>
    <x v="1"/>
    <x v="6"/>
    <x v="3945"/>
    <x v="0"/>
  </r>
  <r>
    <n v="3946"/>
    <s v="DR. Mecurio's Mythical Marvels &amp; Beastiry"/>
    <s v="Dr. Mecurio's is an original work of fantasy designed and written for the stage."/>
    <x v="12"/>
    <x v="666"/>
    <x v="2"/>
    <s v="US"/>
    <s v="USD"/>
    <n v="1425110400"/>
    <n v="1422388822"/>
    <b v="0"/>
    <n v="5"/>
    <b v="0"/>
    <s v="theater/plays"/>
    <n v="3900"/>
    <x v="1"/>
    <x v="6"/>
    <x v="3946"/>
    <x v="0"/>
  </r>
  <r>
    <n v="3947"/>
    <s v="Tell'em I'm Gonna Make It"/>
    <s v="Soon to be known as one of the greatest gospel stage plays of all times. Great hit in New England and now we want to take  it on tour"/>
    <x v="9"/>
    <x v="462"/>
    <x v="2"/>
    <s v="US"/>
    <s v="USD"/>
    <n v="1475378744"/>
    <n v="1472786744"/>
    <b v="0"/>
    <n v="2"/>
    <b v="0"/>
    <s v="theater/plays"/>
    <n v="5050"/>
    <x v="1"/>
    <x v="6"/>
    <x v="3947"/>
    <x v="2"/>
  </r>
  <r>
    <n v="3948"/>
    <s v="The Barbican Photography Trip 2015"/>
    <s v="A group of 12 friends, separated by time, space, state borders and oceans want to head to London for the adventure of a lifetime."/>
    <x v="11"/>
    <x v="117"/>
    <x v="2"/>
    <s v="AU"/>
    <s v="AUD"/>
    <n v="1410076123"/>
    <n v="1404892123"/>
    <b v="0"/>
    <n v="0"/>
    <b v="0"/>
    <s v="theater/plays"/>
    <n v="0"/>
    <x v="1"/>
    <x v="6"/>
    <x v="3948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x v="3"/>
    <x v="2514"/>
    <x v="2"/>
    <s v="AU"/>
    <s v="AUD"/>
    <n v="1423623221"/>
    <n v="1421031221"/>
    <b v="0"/>
    <n v="32"/>
    <b v="0"/>
    <s v="theater/plays"/>
    <n v="4928.125"/>
    <x v="1"/>
    <x v="6"/>
    <x v="3949"/>
    <x v="0"/>
  </r>
  <r>
    <n v="3950"/>
    <s v="The Great Elephant Repertory Company"/>
    <s v="With the Great Elephant Repertory we can reach those children who are perceived unreachable, educating them through performance art."/>
    <x v="23"/>
    <x v="379"/>
    <x v="2"/>
    <s v="US"/>
    <s v="USD"/>
    <n v="1460140500"/>
    <n v="1457628680"/>
    <b v="0"/>
    <n v="1"/>
    <b v="0"/>
    <s v="theater/plays"/>
    <n v="2500"/>
    <x v="1"/>
    <x v="6"/>
    <x v="3950"/>
    <x v="2"/>
  </r>
  <r>
    <n v="3951"/>
    <s v="&quot;The Divide&quot; A Great New Play To Tour the USA"/>
    <s v="Set in Southern America â€œThe Divideâ€ is a stage play that touches on the issues that are forefront in America and the world."/>
    <x v="61"/>
    <x v="116"/>
    <x v="2"/>
    <s v="IE"/>
    <s v="EUR"/>
    <n v="1462301342"/>
    <n v="1457120942"/>
    <b v="0"/>
    <n v="1"/>
    <b v="0"/>
    <s v="theater/plays"/>
    <n v="100"/>
    <x v="1"/>
    <x v="6"/>
    <x v="3951"/>
    <x v="2"/>
  </r>
  <r>
    <n v="3952"/>
    <s v="ThÃ©Ã¢tre Polichinelle Show &quot;Clown-Ballet&quot;"/>
    <s v="This is the story about dreams of the kindly clown who indulge in reverie to be a ballet dancer! Every act is a funny sentimental story"/>
    <x v="91"/>
    <x v="379"/>
    <x v="2"/>
    <s v="US"/>
    <s v="USD"/>
    <n v="1445885890"/>
    <n v="1440701890"/>
    <b v="0"/>
    <n v="1"/>
    <b v="0"/>
    <s v="theater/plays"/>
    <n v="2500"/>
    <x v="1"/>
    <x v="6"/>
    <x v="3952"/>
    <x v="0"/>
  </r>
  <r>
    <n v="3953"/>
    <s v="A Time Pirate's Love"/>
    <s v="Actors and actresses are needed to help me create a stage play. A stage play needs to be adapted from the book I wrote."/>
    <x v="430"/>
    <x v="117"/>
    <x v="2"/>
    <s v="US"/>
    <s v="USD"/>
    <n v="1469834940"/>
    <n v="1467162586"/>
    <b v="0"/>
    <n v="0"/>
    <b v="0"/>
    <s v="theater/plays"/>
    <n v="0"/>
    <x v="1"/>
    <x v="6"/>
    <x v="3953"/>
    <x v="2"/>
  </r>
  <r>
    <n v="3954"/>
    <s v="City of Joy"/>
    <s v="Despite hunger and conditions of a Calcutta slum, the people there know that life is precious. They have named it â€˜City of Joy.â€™"/>
    <x v="31"/>
    <x v="117"/>
    <x v="2"/>
    <s v="CA"/>
    <s v="CAD"/>
    <n v="1405352264"/>
    <n v="1400168264"/>
    <b v="0"/>
    <n v="0"/>
    <b v="0"/>
    <s v="theater/plays"/>
    <n v="0"/>
    <x v="1"/>
    <x v="6"/>
    <x v="3954"/>
    <x v="3"/>
  </r>
  <r>
    <n v="3955"/>
    <s v="FHE High School Presents: Snow Queen and Once On This Island"/>
    <s v="FHE High School Theatre Booster Fund Raiser for Costumes --Fall Play Snow Queen and Spring Musical Once on this Island"/>
    <x v="257"/>
    <x v="94"/>
    <x v="2"/>
    <s v="US"/>
    <s v="USD"/>
    <n v="1448745741"/>
    <n v="1446150141"/>
    <b v="0"/>
    <n v="8"/>
    <b v="0"/>
    <s v="theater/plays"/>
    <n v="5312.5"/>
    <x v="1"/>
    <x v="6"/>
    <x v="3955"/>
    <x v="0"/>
  </r>
  <r>
    <n v="3956"/>
    <s v="The Woman in Me"/>
    <s v="This saucy stage play chronicles the highs and lows of my life involving gangs, drugs and prison. The story is a transforming ministry."/>
    <x v="62"/>
    <x v="117"/>
    <x v="2"/>
    <s v="US"/>
    <s v="USD"/>
    <n v="1461543600"/>
    <n v="1459203727"/>
    <b v="0"/>
    <n v="0"/>
    <b v="0"/>
    <s v="theater/plays"/>
    <n v="0"/>
    <x v="1"/>
    <x v="6"/>
    <x v="3956"/>
    <x v="2"/>
  </r>
  <r>
    <n v="3957"/>
    <s v="Yada.Yada.Yada. An Unauthorized Seinfeld Event. 9 in 90"/>
    <s v="A play about something, or maybe nothing. Four actors depicting all 9 seasons of Seinfeld in 90 minutes."/>
    <x v="89"/>
    <x v="1001"/>
    <x v="2"/>
    <s v="US"/>
    <s v="USD"/>
    <n v="1468020354"/>
    <n v="1464045954"/>
    <b v="0"/>
    <n v="1"/>
    <b v="0"/>
    <s v="theater/plays"/>
    <n v="700"/>
    <x v="1"/>
    <x v="6"/>
    <x v="3957"/>
    <x v="2"/>
  </r>
  <r>
    <n v="3958"/>
    <s v="Shakespeare with Noodles:  Henry IV"/>
    <s v="A children's theatre group constructing props out of swimming noodles to provide free Shakespeare in the parks to local communities."/>
    <x v="13"/>
    <x v="762"/>
    <x v="2"/>
    <s v="US"/>
    <s v="USD"/>
    <n v="1406988000"/>
    <n v="1403822912"/>
    <b v="0"/>
    <n v="16"/>
    <b v="0"/>
    <s v="theater/plays"/>
    <n v="4006.25"/>
    <x v="1"/>
    <x v="6"/>
    <x v="3958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x v="38"/>
    <x v="2515"/>
    <x v="2"/>
    <s v="US"/>
    <s v="USD"/>
    <n v="1411930556"/>
    <n v="1409338556"/>
    <b v="0"/>
    <n v="12"/>
    <b v="0"/>
    <s v="theater/plays"/>
    <n v="2433.3332999999998"/>
    <x v="1"/>
    <x v="6"/>
    <x v="3959"/>
    <x v="3"/>
  </r>
  <r>
    <n v="3960"/>
    <s v="In The Time of New York"/>
    <s v="You are closer to your dreams than what you expect, your demons will always wait for you to realize them, theyâ€™ll torture you Manny."/>
    <x v="9"/>
    <x v="372"/>
    <x v="2"/>
    <s v="US"/>
    <s v="USD"/>
    <n v="1451852256"/>
    <n v="1449260256"/>
    <b v="0"/>
    <n v="4"/>
    <b v="0"/>
    <s v="theater/plays"/>
    <n v="1125"/>
    <x v="1"/>
    <x v="6"/>
    <x v="3960"/>
    <x v="0"/>
  </r>
  <r>
    <n v="3961"/>
    <s v="New Edinburgh play"/>
    <s v="I've written a fun new play exploring the reality of gay stereotypes in 2014 - with accommodation and venue hire it needs some dough :)"/>
    <x v="10"/>
    <x v="577"/>
    <x v="2"/>
    <s v="GB"/>
    <s v="GBP"/>
    <n v="1399584210"/>
    <n v="1397683410"/>
    <b v="0"/>
    <n v="2"/>
    <b v="0"/>
    <s v="theater/plays"/>
    <n v="1050"/>
    <x v="1"/>
    <x v="6"/>
    <x v="3961"/>
    <x v="3"/>
  </r>
  <r>
    <n v="3962"/>
    <s v="The Story of the 1914 Christmas Truce is coming to America"/>
    <s v="OUR FRIENDS THE ENEMY will make its American Debut at Theatre Row in New York City, and we would like for you to join us on our journey"/>
    <x v="123"/>
    <x v="372"/>
    <x v="2"/>
    <s v="GB"/>
    <s v="GBP"/>
    <n v="1448722494"/>
    <n v="1446562494"/>
    <b v="0"/>
    <n v="3"/>
    <b v="0"/>
    <s v="theater/plays"/>
    <n v="1500"/>
    <x v="1"/>
    <x v="6"/>
    <x v="3962"/>
    <x v="0"/>
  </r>
  <r>
    <n v="3963"/>
    <s v="Une minute de silence"/>
    <s v="les effets de censeur sur l'immigration.Ã§a c'est une piÃ¨ce de l'histoire de la rÃ©volution en Iran jusqu'Ã  des meurtres en sÃ©rie en 1999"/>
    <x v="3"/>
    <x v="117"/>
    <x v="2"/>
    <s v="CA"/>
    <s v="CAD"/>
    <n v="1447821717"/>
    <n v="1445226117"/>
    <b v="0"/>
    <n v="0"/>
    <b v="0"/>
    <s v="theater/plays"/>
    <n v="0"/>
    <x v="1"/>
    <x v="6"/>
    <x v="3963"/>
    <x v="0"/>
  </r>
  <r>
    <n v="3964"/>
    <s v="MAMA'Z BA-B: The StagePlay"/>
    <s v="&quot;MAMA'Z BA-B&quot; is the story of Marcus Williams who struggles to find a place for himself as a young black male."/>
    <x v="13"/>
    <x v="691"/>
    <x v="2"/>
    <s v="US"/>
    <s v="USD"/>
    <n v="1429460386"/>
    <n v="1424279986"/>
    <b v="0"/>
    <n v="3"/>
    <b v="0"/>
    <s v="theater/plays"/>
    <n v="4200"/>
    <x v="1"/>
    <x v="6"/>
    <x v="3964"/>
    <x v="0"/>
  </r>
  <r>
    <n v="3965"/>
    <s v="Fringe Fest: Take Comfort in Falling Forever"/>
    <s v="Andrew Heller producing a production of an original play for the Philadelphia Fringe Festival. Written and Directed by Andrew Heller"/>
    <x v="13"/>
    <x v="2516"/>
    <x v="2"/>
    <s v="US"/>
    <s v="USD"/>
    <n v="1460608780"/>
    <n v="1455428380"/>
    <b v="0"/>
    <n v="4"/>
    <b v="0"/>
    <s v="theater/plays"/>
    <n v="7125"/>
    <x v="1"/>
    <x v="6"/>
    <x v="3965"/>
    <x v="2"/>
  </r>
  <r>
    <n v="3966"/>
    <s v="Moroccan National Debate Team"/>
    <s v="MNDT will be the first Moroccan Team in history to participate in the WSDC. the worldâ€™s biggest high school debate tournament."/>
    <x v="51"/>
    <x v="372"/>
    <x v="2"/>
    <s v="US"/>
    <s v="USD"/>
    <n v="1406170740"/>
    <n v="1402506278"/>
    <b v="0"/>
    <n v="2"/>
    <b v="0"/>
    <s v="theater/plays"/>
    <n v="2250"/>
    <x v="1"/>
    <x v="6"/>
    <x v="3966"/>
    <x v="3"/>
  </r>
  <r>
    <n v="3967"/>
    <s v="Backdrops for Maplewood Barn Theatre Summer 2017 Production"/>
    <s v="Ramsay Wise is painting the backdrops for the Maplewood Barn Theatre's summer 2017 production. He needs canvas and paint."/>
    <x v="180"/>
    <x v="22"/>
    <x v="2"/>
    <s v="US"/>
    <s v="USD"/>
    <n v="1488783507"/>
    <n v="1486191507"/>
    <b v="0"/>
    <n v="10"/>
    <b v="0"/>
    <s v="theater/plays"/>
    <n v="4100"/>
    <x v="1"/>
    <x v="6"/>
    <x v="3967"/>
    <x v="1"/>
  </r>
  <r>
    <n v="3968"/>
    <s v="Scarlet Letters (a play with songs)"/>
    <s v="&quot;On the breast of her gown, in fine red cloth, appeared the letter A.&quot; But what about the rest of the alphabet?"/>
    <x v="10"/>
    <x v="2517"/>
    <x v="2"/>
    <s v="US"/>
    <s v="USD"/>
    <n v="1463945673"/>
    <n v="1458761673"/>
    <b v="0"/>
    <n v="11"/>
    <b v="0"/>
    <s v="theater/plays"/>
    <n v="4790.9090999999999"/>
    <x v="1"/>
    <x v="6"/>
    <x v="3968"/>
    <x v="2"/>
  </r>
  <r>
    <n v="3969"/>
    <s v="Ghost Pirate Cruise on the Hudson Sept. 3rd"/>
    <s v="Board a pirate ship and sail with us on a midnight cruise into the dark realms of forgotten pirate lore with music, theater &amp; burlesque"/>
    <x v="431"/>
    <x v="2518"/>
    <x v="2"/>
    <s v="US"/>
    <s v="USD"/>
    <n v="1472442900"/>
    <n v="1471638646"/>
    <b v="0"/>
    <n v="6"/>
    <b v="0"/>
    <s v="theater/plays"/>
    <n v="3516.6667000000002"/>
    <x v="1"/>
    <x v="6"/>
    <x v="3969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x v="36"/>
    <x v="143"/>
    <x v="2"/>
    <s v="US"/>
    <s v="USD"/>
    <n v="1460925811"/>
    <n v="1458333811"/>
    <b v="0"/>
    <n v="2"/>
    <b v="0"/>
    <s v="theater/plays"/>
    <n v="550"/>
    <x v="1"/>
    <x v="6"/>
    <x v="3970"/>
    <x v="2"/>
  </r>
  <r>
    <n v="3971"/>
    <s v="The Sentinel &amp; The Showman"/>
    <s v="The timeless story of the struggling actor, the faithful agent and   the reality of what constitutes success and failure in Hollywood."/>
    <x v="32"/>
    <x v="2519"/>
    <x v="2"/>
    <s v="US"/>
    <s v="USD"/>
    <n v="1405947126"/>
    <n v="1403355126"/>
    <b v="0"/>
    <n v="6"/>
    <b v="0"/>
    <s v="theater/plays"/>
    <n v="2266.6667000000002"/>
    <x v="1"/>
    <x v="6"/>
    <x v="3971"/>
    <x v="3"/>
  </r>
  <r>
    <n v="3972"/>
    <s v="Valkyrie Theatre Company"/>
    <s v="We're a horror based theatre company in Oklahoma City beginning our first season of shows."/>
    <x v="28"/>
    <x v="2518"/>
    <x v="2"/>
    <s v="US"/>
    <s v="USD"/>
    <n v="1423186634"/>
    <n v="1418002634"/>
    <b v="0"/>
    <n v="8"/>
    <b v="0"/>
    <s v="theater/plays"/>
    <n v="2637.5"/>
    <x v="1"/>
    <x v="6"/>
    <x v="3972"/>
    <x v="3"/>
  </r>
  <r>
    <n v="3973"/>
    <s v="Staged Right Theatre First Season Campaign"/>
    <s v="Staged Right Theatre Company is putting on its first season this year, and we need your help with raising money to put on four plays!"/>
    <x v="10"/>
    <x v="2520"/>
    <x v="2"/>
    <s v="US"/>
    <s v="USD"/>
    <n v="1462766400"/>
    <n v="1460219110"/>
    <b v="0"/>
    <n v="37"/>
    <b v="0"/>
    <s v="theater/plays"/>
    <n v="10554.054099999999"/>
    <x v="1"/>
    <x v="6"/>
    <x v="3973"/>
    <x v="2"/>
  </r>
  <r>
    <n v="3974"/>
    <s v="The Taming of the Shrew"/>
    <s v="We are performing Shakespeare's &quot;The Taming of the Shrew&quot; in its original Elizabethan setting at the Oxford Shakespeare Festival."/>
    <x v="28"/>
    <x v="1002"/>
    <x v="2"/>
    <s v="GB"/>
    <s v="GBP"/>
    <n v="1464872848"/>
    <n v="1462280848"/>
    <b v="0"/>
    <n v="11"/>
    <b v="0"/>
    <s v="theater/plays"/>
    <n v="2909.0909000000001"/>
    <x v="1"/>
    <x v="6"/>
    <x v="3974"/>
    <x v="2"/>
  </r>
  <r>
    <n v="3975"/>
    <s v="Moon Over Mangroves"/>
    <s v="Four homeless Key West men are to be given a boat, but fates twist until only the moon and mangroves witness their earthly demise."/>
    <x v="432"/>
    <x v="117"/>
    <x v="2"/>
    <s v="US"/>
    <s v="USD"/>
    <n v="1468442898"/>
    <n v="1465850898"/>
    <b v="0"/>
    <n v="0"/>
    <b v="0"/>
    <s v="theater/plays"/>
    <n v="0"/>
    <x v="1"/>
    <x v="6"/>
    <x v="3975"/>
    <x v="2"/>
  </r>
  <r>
    <n v="3976"/>
    <s v="R.U.R. at New Muses Theatre Company"/>
    <s v="Rossumâ€™s Universal Robots are the perfect workforce, without emotions, needs, or souls. But they are changing. Becoming more like us..."/>
    <x v="46"/>
    <x v="972"/>
    <x v="2"/>
    <s v="US"/>
    <s v="USD"/>
    <n v="1406876400"/>
    <n v="1405024561"/>
    <b v="0"/>
    <n v="10"/>
    <b v="0"/>
    <s v="theater/plays"/>
    <n v="6200"/>
    <x v="1"/>
    <x v="6"/>
    <x v="3976"/>
    <x v="3"/>
  </r>
  <r>
    <n v="3977"/>
    <s v="Tales of a Dragon KNIGHT"/>
    <s v="Created for the greatest stages of the world, will captivate the hearts of its audience with a Powerful Story Line &amp; Magical creatures!"/>
    <x v="161"/>
    <x v="2521"/>
    <x v="2"/>
    <s v="US"/>
    <s v="USD"/>
    <n v="1469213732"/>
    <n v="1466621732"/>
    <b v="0"/>
    <n v="6"/>
    <b v="0"/>
    <s v="theater/plays"/>
    <n v="21750"/>
    <x v="1"/>
    <x v="6"/>
    <x v="3977"/>
    <x v="2"/>
  </r>
  <r>
    <n v="3978"/>
    <s v="For Colored Girl Play Production"/>
    <s v="Staged play within the communities of eastern ( Kinston Wilson Wilmington ) North Carolina ! Funds will allow a child to attend! THX"/>
    <x v="13"/>
    <x v="2522"/>
    <x v="2"/>
    <s v="US"/>
    <s v="USD"/>
    <n v="1422717953"/>
    <n v="1417533953"/>
    <b v="0"/>
    <n v="8"/>
    <b v="0"/>
    <s v="theater/plays"/>
    <n v="2675"/>
    <x v="1"/>
    <x v="6"/>
    <x v="3978"/>
    <x v="3"/>
  </r>
  <r>
    <n v="3979"/>
    <s v="What a Gay Play - back, bigger and longer"/>
    <s v="After a successful premiere run at Edinburgh 2014, it's been rewritten and revised and is back for another run of Edinburgh fun in 2015"/>
    <x v="12"/>
    <x v="178"/>
    <x v="2"/>
    <s v="GB"/>
    <s v="GBP"/>
    <n v="1427659200"/>
    <n v="1425678057"/>
    <b v="0"/>
    <n v="6"/>
    <b v="0"/>
    <s v="theater/plays"/>
    <n v="1833.3333"/>
    <x v="1"/>
    <x v="6"/>
    <x v="3979"/>
    <x v="0"/>
  </r>
  <r>
    <n v="3980"/>
    <s v="Romeo and Juliet: A Mesh-n-Groove Production"/>
    <s v="Itâ€™s your favorite classic with a twist. This summer, Chicago youth recreate Romeo and Juliet in The Mesh-n-Groove annual production!"/>
    <x v="30"/>
    <x v="2202"/>
    <x v="2"/>
    <s v="US"/>
    <s v="USD"/>
    <n v="1404570147"/>
    <n v="1401978147"/>
    <b v="0"/>
    <n v="7"/>
    <b v="0"/>
    <s v="theater/plays"/>
    <n v="6428.5713999999998"/>
    <x v="1"/>
    <x v="6"/>
    <x v="3980"/>
    <x v="3"/>
  </r>
  <r>
    <n v="3981"/>
    <s v="BEIRUT, LADY OF LEBANON"/>
    <s v="A Theatrical Production Celebrating the Lebanese Culture and the Human Spirit in Time of War."/>
    <x v="11"/>
    <x v="1281"/>
    <x v="2"/>
    <s v="US"/>
    <s v="USD"/>
    <n v="1468729149"/>
    <n v="1463545149"/>
    <b v="0"/>
    <n v="7"/>
    <b v="0"/>
    <s v="theater/plays"/>
    <n v="17500"/>
    <x v="1"/>
    <x v="6"/>
    <x v="3981"/>
    <x v="2"/>
  </r>
  <r>
    <n v="3982"/>
    <s v="Flush - David Dipper - Break Point Theatre"/>
    <s v="Sex, deception, addiction, life. _x000a_A quality piece of relevant theatre at one of London's most vibrant and respected fringe theatres."/>
    <x v="16"/>
    <x v="575"/>
    <x v="2"/>
    <s v="GB"/>
    <s v="GBP"/>
    <n v="1436297180"/>
    <n v="1431113180"/>
    <b v="0"/>
    <n v="5"/>
    <b v="0"/>
    <s v="theater/plays"/>
    <n v="3400"/>
    <x v="1"/>
    <x v="6"/>
    <x v="3982"/>
    <x v="0"/>
  </r>
  <r>
    <n v="3983"/>
    <s v="A Season of Love and Music (Spring 2014)"/>
    <s v="Donâ€™t miss Golden Threadâ€™s new family-friendly play with live music about Ziryab, the 9th century musician and cultural trailblazer!"/>
    <x v="433"/>
    <x v="2523"/>
    <x v="2"/>
    <s v="US"/>
    <s v="USD"/>
    <n v="1400569140"/>
    <n v="1397854356"/>
    <b v="0"/>
    <n v="46"/>
    <b v="0"/>
    <s v="theater/plays"/>
    <n v="8428.2608999999993"/>
    <x v="1"/>
    <x v="6"/>
    <x v="3983"/>
    <x v="3"/>
  </r>
  <r>
    <n v="3984"/>
    <s v="Fantastic Mr Fox - Novus Theatre"/>
    <s v="Novus Theatre bring you their new show 'Fantastic Mr Fox'. We hope to improve the pay for our cast and crew through Kickstarter."/>
    <x v="15"/>
    <x v="483"/>
    <x v="2"/>
    <s v="GB"/>
    <s v="GBP"/>
    <n v="1415404800"/>
    <n v="1412809644"/>
    <b v="0"/>
    <n v="10"/>
    <b v="0"/>
    <s v="theater/plays"/>
    <n v="950"/>
    <x v="1"/>
    <x v="6"/>
    <x v="3984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x v="13"/>
    <x v="762"/>
    <x v="2"/>
    <s v="US"/>
    <s v="USD"/>
    <n v="1456002300"/>
    <n v="1454173120"/>
    <b v="0"/>
    <n v="19"/>
    <b v="0"/>
    <s v="theater/plays"/>
    <n v="3373.6842000000001"/>
    <x v="1"/>
    <x v="6"/>
    <x v="3985"/>
    <x v="2"/>
  </r>
  <r>
    <n v="3986"/>
    <s v="Hippolytos - Polish Tour"/>
    <s v="After a successful run at London's Cockpit Theatre, we are invited to perform in Gardzienice OPT and at Teatr Polski in Warsaw, Poland."/>
    <x v="10"/>
    <x v="2524"/>
    <x v="2"/>
    <s v="GB"/>
    <s v="GBP"/>
    <n v="1462539840"/>
    <n v="1460034594"/>
    <b v="0"/>
    <n v="13"/>
    <b v="0"/>
    <s v="theater/plays"/>
    <n v="3753.8462"/>
    <x v="1"/>
    <x v="6"/>
    <x v="3986"/>
    <x v="2"/>
  </r>
  <r>
    <n v="3987"/>
    <s v="Write Now 5"/>
    <s v="Write Now 5 is a new writing festival in south east London promoting new work from emerging playwrights."/>
    <x v="44"/>
    <x v="118"/>
    <x v="2"/>
    <s v="GB"/>
    <s v="GBP"/>
    <n v="1400278290"/>
    <n v="1399414290"/>
    <b v="0"/>
    <n v="13"/>
    <b v="0"/>
    <s v="theater/plays"/>
    <n v="1161.5385000000001"/>
    <x v="1"/>
    <x v="6"/>
    <x v="3987"/>
    <x v="3"/>
  </r>
  <r>
    <n v="3988"/>
    <s v="Folk-Tales: What Stories Do Your Folks Tell?"/>
    <s v="An evening of of stories based both in myth and truth."/>
    <x v="15"/>
    <x v="573"/>
    <x v="2"/>
    <s v="US"/>
    <s v="USD"/>
    <n v="1440813413"/>
    <n v="1439517413"/>
    <b v="0"/>
    <n v="4"/>
    <b v="0"/>
    <s v="theater/plays"/>
    <n v="800"/>
    <x v="1"/>
    <x v="6"/>
    <x v="3988"/>
    <x v="0"/>
  </r>
  <r>
    <n v="3989"/>
    <s v="A Gentleman, A Lady and A Thug"/>
    <s v="I love to write. I have written and published my first book and everyone that read it enjoyed it. My dream is to one day write movies"/>
    <x v="9"/>
    <x v="117"/>
    <x v="2"/>
    <s v="US"/>
    <s v="USD"/>
    <n v="1447009181"/>
    <n v="1444413581"/>
    <b v="0"/>
    <n v="0"/>
    <b v="0"/>
    <s v="theater/plays"/>
    <n v="0"/>
    <x v="1"/>
    <x v="6"/>
    <x v="3989"/>
    <x v="0"/>
  </r>
  <r>
    <n v="3990"/>
    <s v="&quot;The Day That Shakespeare Died&quot; - The book and the play."/>
    <s v="A book and a play. Narrated by the ghost of Will Shakespeare and the ghost of his dog Crab,  Their adventures in the afterlife..."/>
    <x v="409"/>
    <x v="2525"/>
    <x v="2"/>
    <s v="GB"/>
    <s v="GBP"/>
    <n v="1456934893"/>
    <n v="1454342893"/>
    <b v="0"/>
    <n v="3"/>
    <b v="0"/>
    <s v="theater/plays"/>
    <n v="2300"/>
    <x v="1"/>
    <x v="6"/>
    <x v="3990"/>
    <x v="2"/>
  </r>
  <r>
    <n v="3991"/>
    <s v="NTACTheatre - North Texas Actor's Collaborative Theatre"/>
    <s v="North Texas first actor-driven theatre company needs your help"/>
    <x v="2"/>
    <x v="173"/>
    <x v="2"/>
    <s v="US"/>
    <s v="USD"/>
    <n v="1433086082"/>
    <n v="1430494082"/>
    <b v="0"/>
    <n v="1"/>
    <b v="0"/>
    <s v="theater/plays"/>
    <n v="10000"/>
    <x v="1"/>
    <x v="6"/>
    <x v="3991"/>
    <x v="0"/>
  </r>
  <r>
    <n v="3992"/>
    <s v="Tearing Down Cabrini-Green, a dynamic social commentary."/>
    <s v="A richly textured and intellectually powerful social commentary about family, community and America."/>
    <x v="3"/>
    <x v="2526"/>
    <x v="2"/>
    <s v="US"/>
    <s v="USD"/>
    <n v="1449876859"/>
    <n v="1444689259"/>
    <b v="0"/>
    <n v="9"/>
    <b v="0"/>
    <s v="theater/plays"/>
    <n v="6011.1111000000001"/>
    <x v="1"/>
    <x v="6"/>
    <x v="3992"/>
    <x v="0"/>
  </r>
  <r>
    <n v="3993"/>
    <s v="Invincible Diamonds: A Survivor's Guide"/>
    <s v="I am seeking to turn my collection of urban poetry into a stage play. My desire is to inspire victims to heal."/>
    <x v="63"/>
    <x v="158"/>
    <x v="2"/>
    <s v="US"/>
    <s v="USD"/>
    <n v="1431549912"/>
    <n v="1428957912"/>
    <b v="0"/>
    <n v="1"/>
    <b v="0"/>
    <s v="theater/plays"/>
    <n v="300"/>
    <x v="1"/>
    <x v="6"/>
    <x v="3993"/>
    <x v="0"/>
  </r>
  <r>
    <n v="3994"/>
    <s v="Poles Apart - A Play in 2 Acts"/>
    <s v="Is Henson willing to dare risk a theatrical speaking tour of his North Pole adventures...and more?"/>
    <x v="13"/>
    <x v="139"/>
    <x v="2"/>
    <s v="US"/>
    <s v="USD"/>
    <n v="1405761690"/>
    <n v="1403169690"/>
    <b v="0"/>
    <n v="1"/>
    <b v="0"/>
    <s v="theater/plays"/>
    <n v="500"/>
    <x v="1"/>
    <x v="6"/>
    <x v="3994"/>
    <x v="3"/>
  </r>
  <r>
    <n v="3995"/>
    <s v="Headaches - a play exploring the topic of mental health"/>
    <s v="Headaches: a play composed of personal testimonies, writings and music, centered on mental illness and its effects on people's lives."/>
    <x v="48"/>
    <x v="119"/>
    <x v="2"/>
    <s v="GB"/>
    <s v="GBP"/>
    <n v="1423913220"/>
    <n v="1421339077"/>
    <b v="0"/>
    <n v="4"/>
    <b v="0"/>
    <s v="theater/plays"/>
    <n v="1750"/>
    <x v="1"/>
    <x v="6"/>
    <x v="3995"/>
    <x v="0"/>
  </r>
  <r>
    <n v="3996"/>
    <s v="Anansi the Spider - An African Folktale"/>
    <s v="The African tale of Anansi the Spider is that of a trickster who often uses cleverness and harmless jokes to get what he wants."/>
    <x v="9"/>
    <x v="2527"/>
    <x v="2"/>
    <s v="US"/>
    <s v="USD"/>
    <n v="1416499440"/>
    <n v="1415341464"/>
    <b v="0"/>
    <n v="17"/>
    <b v="0"/>
    <s v="theater/plays"/>
    <n v="2923.5293999999999"/>
    <x v="1"/>
    <x v="6"/>
    <x v="3996"/>
    <x v="3"/>
  </r>
  <r>
    <n v="3997"/>
    <s v="'Working Play Title'"/>
    <s v="We aim to produce a Professional Published Play for two days in October 2015 on Fri 30th &amp; Sat 31st with three performances in total."/>
    <x v="9"/>
    <x v="117"/>
    <x v="2"/>
    <s v="GB"/>
    <s v="GBP"/>
    <n v="1428222221"/>
    <n v="1425633821"/>
    <b v="0"/>
    <n v="0"/>
    <b v="0"/>
    <s v="theater/plays"/>
    <n v="0"/>
    <x v="1"/>
    <x v="6"/>
    <x v="3997"/>
    <x v="0"/>
  </r>
  <r>
    <n v="3998"/>
    <s v="Forsaken Angels-A New Play"/>
    <s v="Forsaken Angels, a powerful new play by William Leary, author of DCMTA's Best Of 2014 Play Masquerade."/>
    <x v="21"/>
    <x v="526"/>
    <x v="2"/>
    <s v="US"/>
    <s v="USD"/>
    <n v="1427580426"/>
    <n v="1424992026"/>
    <b v="0"/>
    <n v="12"/>
    <b v="0"/>
    <s v="theater/plays"/>
    <n v="5958.3333000000002"/>
    <x v="1"/>
    <x v="6"/>
    <x v="3998"/>
    <x v="0"/>
  </r>
  <r>
    <n v="3999"/>
    <s v="The Sins of Seven Tables at the Edinburgh Fringe Festival"/>
    <s v="If tables had ears what tales would they tell? Sins of Seven Tables, a modern take on the 7 Deadlies, are they still sins?"/>
    <x v="39"/>
    <x v="2528"/>
    <x v="2"/>
    <s v="US"/>
    <s v="USD"/>
    <n v="1409514709"/>
    <n v="1406058798"/>
    <b v="0"/>
    <n v="14"/>
    <b v="0"/>
    <s v="theater/plays"/>
    <n v="8257.1429000000007"/>
    <x v="1"/>
    <x v="6"/>
    <x v="3999"/>
    <x v="3"/>
  </r>
  <r>
    <n v="4000"/>
    <s v="The Escorts"/>
    <s v="An Enticing Trip into the World of Assisted Dying"/>
    <x v="6"/>
    <x v="115"/>
    <x v="2"/>
    <s v="US"/>
    <s v="USD"/>
    <n v="1462631358"/>
    <n v="1457450958"/>
    <b v="0"/>
    <n v="1"/>
    <b v="0"/>
    <s v="theater/plays"/>
    <n v="1000"/>
    <x v="1"/>
    <x v="6"/>
    <x v="4000"/>
    <x v="2"/>
  </r>
  <r>
    <n v="4001"/>
    <s v="Help Launch LZA Theatre! The Eisteddfod + A Woman Alone"/>
    <s v="We take great short(er) plays by brilliant playwrights &amp; make visually stunning conversation pieces in response to the city we live in"/>
    <x v="38"/>
    <x v="2508"/>
    <x v="2"/>
    <s v="GB"/>
    <s v="GBP"/>
    <n v="1488394800"/>
    <n v="1486681708"/>
    <b v="0"/>
    <n v="14"/>
    <b v="0"/>
    <s v="theater/plays"/>
    <n v="3235.7143000000001"/>
    <x v="1"/>
    <x v="6"/>
    <x v="4001"/>
    <x v="1"/>
  </r>
  <r>
    <n v="4002"/>
    <s v="Terry Pratchett's Wyrd Sisters"/>
    <s v="Bring Wyrd Sisters, a comedy of Shakespearean proportions, to small-town Texas. Loosely parodies the â€œScottish Play.â€"/>
    <x v="21"/>
    <x v="1937"/>
    <x v="2"/>
    <s v="US"/>
    <s v="USD"/>
    <n v="1411779761"/>
    <n v="1409187761"/>
    <b v="0"/>
    <n v="4"/>
    <b v="0"/>
    <s v="theater/plays"/>
    <n v="575"/>
    <x v="1"/>
    <x v="6"/>
    <x v="4002"/>
    <x v="3"/>
  </r>
  <r>
    <n v="4003"/>
    <s v="MAMA BA-B: The Stage Play"/>
    <s v="&quot;MAMA'Z BA-B&quot; is the story of Marcus Williams who struggles to find a place for himself as a young black male."/>
    <x v="13"/>
    <x v="1671"/>
    <x v="2"/>
    <s v="US"/>
    <s v="USD"/>
    <n v="1424009147"/>
    <n v="1421417147"/>
    <b v="0"/>
    <n v="2"/>
    <b v="0"/>
    <s v="theater/plays"/>
    <n v="10050"/>
    <x v="1"/>
    <x v="6"/>
    <x v="4003"/>
    <x v="0"/>
  </r>
  <r>
    <n v="4004"/>
    <s v="South Florida Tours"/>
    <s v="Help Launch The Queen Into South Florida!"/>
    <x v="2"/>
    <x v="116"/>
    <x v="2"/>
    <s v="US"/>
    <s v="USD"/>
    <n v="1412740457"/>
    <n v="1410148457"/>
    <b v="0"/>
    <n v="1"/>
    <b v="0"/>
    <s v="theater/plays"/>
    <n v="100"/>
    <x v="1"/>
    <x v="6"/>
    <x v="4004"/>
    <x v="3"/>
  </r>
  <r>
    <n v="4005"/>
    <s v="Bringing more Art to the Community"/>
    <s v="Help us bring more Art to the Community. It's our second production, Fences by August Wilson. Help us make it a success!"/>
    <x v="9"/>
    <x v="130"/>
    <x v="2"/>
    <s v="US"/>
    <s v="USD"/>
    <n v="1413832985"/>
    <n v="1408648985"/>
    <b v="0"/>
    <n v="2"/>
    <b v="0"/>
    <s v="theater/plays"/>
    <n v="2000"/>
    <x v="1"/>
    <x v="6"/>
    <x v="4005"/>
    <x v="3"/>
  </r>
  <r>
    <n v="4006"/>
    <s v="&quot;The Norwegians&quot; Midwestern Tour"/>
    <s v="Olive and Betty have cheating boyfriends. The solution: Gus and Tor, two Norwegian hit men who specialize in solving such problems."/>
    <x v="11"/>
    <x v="369"/>
    <x v="2"/>
    <s v="US"/>
    <s v="USD"/>
    <n v="1455647587"/>
    <n v="1453487587"/>
    <b v="0"/>
    <n v="1"/>
    <b v="0"/>
    <s v="theater/plays"/>
    <n v="200"/>
    <x v="1"/>
    <x v="6"/>
    <x v="4006"/>
    <x v="2"/>
  </r>
  <r>
    <n v="4007"/>
    <s v="POLES APART - A PLAY IN 2 ACTS"/>
    <s v="Is the public ready to hear Matt's story? Is he willing to risk public speaking and the waning reputation among his own race?"/>
    <x v="13"/>
    <x v="139"/>
    <x v="2"/>
    <s v="US"/>
    <s v="USD"/>
    <n v="1409070480"/>
    <n v="1406572381"/>
    <b v="0"/>
    <n v="1"/>
    <b v="0"/>
    <s v="theater/plays"/>
    <n v="500"/>
    <x v="1"/>
    <x v="6"/>
    <x v="4007"/>
    <x v="3"/>
  </r>
  <r>
    <n v="4008"/>
    <s v="Lovers and Other Strangers at The Cockpit"/>
    <s v="Lovers and Other Strangers by RenÃ©e Taylor and Joseph Bologna, showing at The Cockpit theatre in Marylebone, 10th - 14th August 2015"/>
    <x v="28"/>
    <x v="177"/>
    <x v="2"/>
    <s v="GB"/>
    <s v="GBP"/>
    <n v="1437606507"/>
    <n v="1435014507"/>
    <b v="0"/>
    <n v="4"/>
    <b v="0"/>
    <s v="theater/plays"/>
    <n v="1500"/>
    <x v="1"/>
    <x v="6"/>
    <x v="4008"/>
    <x v="0"/>
  </r>
  <r>
    <n v="4009"/>
    <s v="A play by Gabriel Kemlo about lost ideals, and new starts"/>
    <s v="Against the decline of Thatcherism, the fall of the Wall, and the rise of Acid House. This comedy is a 'Withnail &amp; I' for 1993."/>
    <x v="434"/>
    <x v="735"/>
    <x v="2"/>
    <s v="GB"/>
    <s v="GBP"/>
    <n v="1410281360"/>
    <n v="1406825360"/>
    <b v="0"/>
    <n v="3"/>
    <b v="0"/>
    <s v="theater/plays"/>
    <n v="2500"/>
    <x v="1"/>
    <x v="6"/>
    <x v="4009"/>
    <x v="3"/>
  </r>
  <r>
    <n v="4010"/>
    <s v="The Connection Play 2014"/>
    <s v="JUNTO Productions is proud to present our first production, the premiere of The Connection, a play by Jeffrey Paul."/>
    <x v="312"/>
    <x v="2529"/>
    <x v="2"/>
    <s v="US"/>
    <s v="USD"/>
    <n v="1414348166"/>
    <n v="1412879366"/>
    <b v="0"/>
    <n v="38"/>
    <b v="0"/>
    <s v="theater/plays"/>
    <n v="4584.2105000000001"/>
    <x v="1"/>
    <x v="6"/>
    <x v="4010"/>
    <x v="3"/>
  </r>
  <r>
    <n v="4011"/>
    <s v="Just Bryan, a radio drama"/>
    <s v="Radio drama about a failed comedian with the help of his Dictaphone friend Alan, tries to become a success whilst fighting his demons."/>
    <x v="49"/>
    <x v="1820"/>
    <x v="2"/>
    <s v="GB"/>
    <s v="GBP"/>
    <n v="1422450278"/>
    <n v="1419858278"/>
    <b v="0"/>
    <n v="4"/>
    <b v="0"/>
    <s v="theater/plays"/>
    <n v="475"/>
    <x v="1"/>
    <x v="6"/>
    <x v="4011"/>
    <x v="3"/>
  </r>
  <r>
    <n v="4012"/>
    <s v="The Butterfly Catcher"/>
    <s v="LEELA IS A 14 YEAR OLD GIRL. JONAH IS A 56 YEAR OLD MAN. IT'S BEEN GOING ON FOR 3 YEARS. HERE COMES THE NIGHT OF VIOLENT RECKONING."/>
    <x v="435"/>
    <x v="117"/>
    <x v="2"/>
    <s v="GB"/>
    <s v="GBP"/>
    <n v="1430571849"/>
    <n v="1427979849"/>
    <b v="0"/>
    <n v="0"/>
    <b v="0"/>
    <s v="theater/plays"/>
    <n v="0"/>
    <x v="1"/>
    <x v="6"/>
    <x v="4012"/>
    <x v="0"/>
  </r>
  <r>
    <n v="4013"/>
    <s v="Harriet Tubman Woman Of Faith"/>
    <s v="Harriet Tubman Woman of Faith is a remarkable narrative about the life and faith of Harriet Tubman, told through a dream of a teenager."/>
    <x v="13"/>
    <x v="375"/>
    <x v="2"/>
    <s v="US"/>
    <s v="USD"/>
    <n v="1424070823"/>
    <n v="1421478823"/>
    <b v="0"/>
    <n v="2"/>
    <b v="0"/>
    <s v="theater/plays"/>
    <n v="1300"/>
    <x v="1"/>
    <x v="6"/>
    <x v="4013"/>
    <x v="0"/>
  </r>
  <r>
    <n v="4014"/>
    <s v="Ministry theater"/>
    <s v="I am trying to put together a ministry theater company for junior / high schoolers that which puts on free shows in the SoCal area."/>
    <x v="7"/>
    <x v="117"/>
    <x v="2"/>
    <s v="US"/>
    <s v="USD"/>
    <n v="1457157269"/>
    <n v="1455861269"/>
    <b v="0"/>
    <n v="0"/>
    <b v="0"/>
    <s v="theater/plays"/>
    <n v="0"/>
    <x v="1"/>
    <x v="6"/>
    <x v="4014"/>
    <x v="2"/>
  </r>
  <r>
    <n v="4015"/>
    <s v="Shakespeare In The Park"/>
    <s v="FREE Shakespeare In the Park in Bergen County, NJ on July 24, 25, 31, and August 1. We need your support to help keep our show FREE"/>
    <x v="39"/>
    <x v="116"/>
    <x v="2"/>
    <s v="US"/>
    <s v="USD"/>
    <n v="1437331463"/>
    <n v="1434739463"/>
    <b v="0"/>
    <n v="1"/>
    <b v="0"/>
    <s v="theater/plays"/>
    <n v="100"/>
    <x v="1"/>
    <x v="6"/>
    <x v="4015"/>
    <x v="0"/>
  </r>
  <r>
    <n v="4016"/>
    <s v="MENTAL Play"/>
    <s v="A new play and project exploring challenges faced by young adults struggling with mental health issues in contemporary Britain."/>
    <x v="2"/>
    <x v="119"/>
    <x v="2"/>
    <s v="GB"/>
    <s v="GBP"/>
    <n v="1410987400"/>
    <n v="1408395400"/>
    <b v="0"/>
    <n v="7"/>
    <b v="0"/>
    <s v="theater/plays"/>
    <n v="1000"/>
    <x v="1"/>
    <x v="6"/>
    <x v="4016"/>
    <x v="3"/>
  </r>
  <r>
    <n v="4017"/>
    <s v="The Rights (and Wrongs) of Mary Wollstonecraft"/>
    <s v="The true story of the romantic entanglements of Mary Shelley's parents. Anarchist; William Godwin &amp;, 1st feminist; Mary Wollstonecraft."/>
    <x v="3"/>
    <x v="522"/>
    <x v="2"/>
    <s v="US"/>
    <s v="USD"/>
    <n v="1409846874"/>
    <n v="1407254874"/>
    <b v="0"/>
    <n v="2"/>
    <b v="0"/>
    <s v="theater/plays"/>
    <n v="5250"/>
    <x v="1"/>
    <x v="6"/>
    <x v="4017"/>
    <x v="3"/>
  </r>
  <r>
    <n v="4018"/>
    <s v="Time Please Fringe"/>
    <s v="Funding for a production of Time Please at the Brighton Fringe 2017... and beyond."/>
    <x v="15"/>
    <x v="176"/>
    <x v="2"/>
    <s v="GB"/>
    <s v="GBP"/>
    <n v="1475877108"/>
    <n v="1473285108"/>
    <b v="0"/>
    <n v="4"/>
    <b v="0"/>
    <s v="theater/plays"/>
    <n v="3250"/>
    <x v="1"/>
    <x v="6"/>
    <x v="4018"/>
    <x v="2"/>
  </r>
  <r>
    <n v="4019"/>
    <s v="We Don't Play Fight"/>
    <s v="Finally a crossover of the arts takes place! Theater &amp; LIVE Pro Wrestling. A unique story featuring TV Pro Wrestling without the TV."/>
    <x v="8"/>
    <x v="792"/>
    <x v="2"/>
    <s v="US"/>
    <s v="USD"/>
    <n v="1460737680"/>
    <n v="1455725596"/>
    <b v="0"/>
    <n v="4"/>
    <b v="0"/>
    <s v="theater/plays"/>
    <n v="725"/>
    <x v="1"/>
    <x v="6"/>
    <x v="4019"/>
    <x v="2"/>
  </r>
  <r>
    <n v="4020"/>
    <s v="Those That Fly"/>
    <s v="Having lived her whole life in the midst of a civil war, 11 year old Leyla dreams of being a pilot so she may fly her family to safety."/>
    <x v="20"/>
    <x v="173"/>
    <x v="2"/>
    <s v="US"/>
    <s v="USD"/>
    <n v="1427168099"/>
    <n v="1424579699"/>
    <b v="0"/>
    <n v="3"/>
    <b v="0"/>
    <s v="theater/plays"/>
    <n v="3333.3332999999998"/>
    <x v="1"/>
    <x v="6"/>
    <x v="4020"/>
    <x v="0"/>
  </r>
  <r>
    <n v="4021"/>
    <s v="Angels in Houston"/>
    <s v="Help a group of actors end bigotry in Houston, TX by supporting a  full production of Angels in America."/>
    <x v="36"/>
    <x v="366"/>
    <x v="2"/>
    <s v="US"/>
    <s v="USD"/>
    <n v="1414360358"/>
    <n v="1409176358"/>
    <b v="0"/>
    <n v="2"/>
    <b v="0"/>
    <s v="theater/plays"/>
    <n v="6250"/>
    <x v="1"/>
    <x v="6"/>
    <x v="4021"/>
    <x v="3"/>
  </r>
  <r>
    <n v="4022"/>
    <s v="The Merchant of Venice as Shakespeare Heard It"/>
    <s v="Help us produce a video of the first Original Pronunciation Merchant of Venice."/>
    <x v="102"/>
    <x v="2530"/>
    <x v="2"/>
    <s v="US"/>
    <s v="USD"/>
    <n v="1422759240"/>
    <n v="1418824867"/>
    <b v="0"/>
    <n v="197"/>
    <b v="0"/>
    <s v="theater/plays"/>
    <n v="6355.8375999999998"/>
    <x v="1"/>
    <x v="6"/>
    <x v="4022"/>
    <x v="3"/>
  </r>
  <r>
    <n v="4023"/>
    <s v="Forgive &amp; Forget"/>
    <s v="An original gospel stage play that explores the pain and hurt caused by those who struggle to forgive others!"/>
    <x v="39"/>
    <x v="117"/>
    <x v="2"/>
    <s v="US"/>
    <s v="USD"/>
    <n v="1458860363"/>
    <n v="1454975963"/>
    <b v="0"/>
    <n v="0"/>
    <b v="0"/>
    <s v="theater/plays"/>
    <n v="0"/>
    <x v="1"/>
    <x v="6"/>
    <x v="4023"/>
    <x v="2"/>
  </r>
  <r>
    <n v="4024"/>
    <s v="Super Date, The Dating Game Show for Superheroes"/>
    <s v="Ever wonder what Wonder Woman wants in a super man? Can you be both a lover, and a fighter? And, whatâ€™s with all the spandex?"/>
    <x v="134"/>
    <x v="115"/>
    <x v="2"/>
    <s v="US"/>
    <s v="USD"/>
    <n v="1441037097"/>
    <n v="1438445097"/>
    <b v="0"/>
    <n v="1"/>
    <b v="0"/>
    <s v="theater/plays"/>
    <n v="1000"/>
    <x v="1"/>
    <x v="6"/>
    <x v="4024"/>
    <x v="0"/>
  </r>
  <r>
    <n v="4025"/>
    <s v="Financement et aide Ã  la crÃ©ation"/>
    <s v="Acteurs, scÃ©naristes et metteurs en scÃ¨ne souhaitant monter, 5 piÃ¨ces de thÃ©Ã¢tre ainsi que 3 courts mÃ©trages et 2 long-mÃ©trages."/>
    <x v="10"/>
    <x v="156"/>
    <x v="2"/>
    <s v="FR"/>
    <s v="EUR"/>
    <n v="1437889336"/>
    <n v="1432705336"/>
    <b v="0"/>
    <n v="4"/>
    <b v="0"/>
    <s v="theater/plays"/>
    <n v="6250"/>
    <x v="1"/>
    <x v="6"/>
    <x v="4025"/>
    <x v="0"/>
  </r>
  <r>
    <n v="4026"/>
    <s v="Speak to my Soul: A Montage of Voices"/>
    <s v="This is a play that voices that stories of the black experience in America using spoken word, song and dance."/>
    <x v="23"/>
    <x v="117"/>
    <x v="2"/>
    <s v="US"/>
    <s v="USD"/>
    <n v="1449247439"/>
    <n v="1444059839"/>
    <b v="0"/>
    <n v="0"/>
    <b v="0"/>
    <s v="theater/plays"/>
    <n v="0"/>
    <x v="1"/>
    <x v="6"/>
    <x v="4026"/>
    <x v="0"/>
  </r>
  <r>
    <n v="4027"/>
    <s v="Lincoln High School presents: Little Shop of Horrors"/>
    <s v="Drama Students at Lincoln High School in Walla Walla, WA are working hard to present their excellent version of Little Shop of Horrors."/>
    <x v="9"/>
    <x v="394"/>
    <x v="2"/>
    <s v="US"/>
    <s v="USD"/>
    <n v="1487811600"/>
    <n v="1486077481"/>
    <b v="0"/>
    <n v="7"/>
    <b v="0"/>
    <s v="theater/plays"/>
    <n v="3071.4286000000002"/>
    <x v="1"/>
    <x v="6"/>
    <x v="4027"/>
    <x v="1"/>
  </r>
  <r>
    <n v="4028"/>
    <s v="The Last King of the I.D.A. (Minnesota Fringe)"/>
    <s v="The 2014 Minnesota Fringe Festival brings the World Premiere of LightBright's one-act play, The Last King of the I.D.A."/>
    <x v="13"/>
    <x v="2531"/>
    <x v="2"/>
    <s v="US"/>
    <s v="USD"/>
    <n v="1402007500"/>
    <n v="1399415500"/>
    <b v="0"/>
    <n v="11"/>
    <b v="0"/>
    <s v="theater/plays"/>
    <n v="5100"/>
    <x v="1"/>
    <x v="6"/>
    <x v="4028"/>
    <x v="3"/>
  </r>
  <r>
    <n v="4029"/>
    <s v="Next 2 the Stage"/>
    <s v="A theater complex that educates as we entertain.  We will provide shows that inspire and theater classes that motivate."/>
    <x v="22"/>
    <x v="117"/>
    <x v="2"/>
    <s v="US"/>
    <s v="USD"/>
    <n v="1450053370"/>
    <n v="1447461370"/>
    <b v="0"/>
    <n v="0"/>
    <b v="0"/>
    <s v="theater/plays"/>
    <n v="0"/>
    <x v="1"/>
    <x v="6"/>
    <x v="4029"/>
    <x v="0"/>
  </r>
  <r>
    <n v="4030"/>
    <s v="The Martin and Lewis Tribute Show"/>
    <s v="The world's best and only tribute to Dean Martin and Jerry Lewis_x000a_ bringing back the Music, Laughter and the Love."/>
    <x v="30"/>
    <x v="402"/>
    <x v="2"/>
    <s v="US"/>
    <s v="USD"/>
    <n v="1454525340"/>
    <n v="1452008599"/>
    <b v="0"/>
    <n v="6"/>
    <b v="0"/>
    <s v="theater/plays"/>
    <n v="6666.6666999999998"/>
    <x v="1"/>
    <x v="6"/>
    <x v="4030"/>
    <x v="2"/>
  </r>
  <r>
    <n v="4031"/>
    <s v="As You Like It in The Enchanted Forest Wildlife Sanctuary"/>
    <s v="HeARTistry's contemporary production of As You Like It epitomizes the wit and eloquence of William Shakespeare for a modern audience."/>
    <x v="10"/>
    <x v="117"/>
    <x v="2"/>
    <s v="US"/>
    <s v="USD"/>
    <n v="1418914964"/>
    <n v="1414591364"/>
    <b v="0"/>
    <n v="0"/>
    <b v="0"/>
    <s v="theater/plays"/>
    <n v="0"/>
    <x v="1"/>
    <x v="6"/>
    <x v="4031"/>
    <x v="3"/>
  </r>
  <r>
    <n v="4032"/>
    <s v="The Modern Theater's 'Play It Forward' Fund"/>
    <s v="'Play it Forward' is a ticket bank for individuals in need. Fund a theater experience for someone that would otherwise go without!"/>
    <x v="436"/>
    <x v="2532"/>
    <x v="2"/>
    <s v="US"/>
    <s v="USD"/>
    <n v="1450211116"/>
    <n v="1445023516"/>
    <b v="0"/>
    <n v="7"/>
    <b v="0"/>
    <s v="theater/plays"/>
    <n v="5900"/>
    <x v="1"/>
    <x v="6"/>
    <x v="4032"/>
    <x v="0"/>
  </r>
  <r>
    <n v="4033"/>
    <s v="2020 Vision: a love story told over sixty years"/>
    <s v="Help us produce an iconic new verse play, set in the year 2020, with virtuoso acting and hauntingly beautiful words and music"/>
    <x v="437"/>
    <x v="2533"/>
    <x v="2"/>
    <s v="GB"/>
    <s v="GBP"/>
    <n v="1475398800"/>
    <n v="1472711224"/>
    <b v="0"/>
    <n v="94"/>
    <b v="0"/>
    <s v="theater/plays"/>
    <n v="6534.0319"/>
    <x v="1"/>
    <x v="6"/>
    <x v="4033"/>
    <x v="2"/>
  </r>
  <r>
    <n v="4034"/>
    <s v="Technical Design for Liberty Lake Community Theatre"/>
    <s v="This local community theatre needs a proper, efficient, SAFE and professional audio and lighting setup. Helps us raise the funds!"/>
    <x v="438"/>
    <x v="148"/>
    <x v="2"/>
    <s v="US"/>
    <s v="USD"/>
    <n v="1428097450"/>
    <n v="1425509050"/>
    <b v="0"/>
    <n v="2"/>
    <b v="0"/>
    <s v="theater/plays"/>
    <n v="10000"/>
    <x v="1"/>
    <x v="6"/>
    <x v="4034"/>
    <x v="0"/>
  </r>
  <r>
    <n v="4035"/>
    <s v="The Lost Boy"/>
    <s v="&quot;Stories are where you go to look for the truth of your own life.&quot; (Frank Delaney)"/>
    <x v="3"/>
    <x v="2534"/>
    <x v="2"/>
    <s v="US"/>
    <s v="USD"/>
    <n v="1413925887"/>
    <n v="1411333887"/>
    <b v="0"/>
    <n v="25"/>
    <b v="0"/>
    <s v="theater/plays"/>
    <n v="14740"/>
    <x v="1"/>
    <x v="6"/>
    <x v="4035"/>
    <x v="3"/>
  </r>
  <r>
    <n v="4036"/>
    <s v="3 Days In Savannah"/>
    <s v="&quot;3 Days In Savannah&quot; explores the issues of love, racism, and regret while reminding us that, &quot;life is a game and love is the prize.&quot;"/>
    <x v="12"/>
    <x v="2535"/>
    <x v="2"/>
    <s v="US"/>
    <s v="USD"/>
    <n v="1404253800"/>
    <n v="1402784964"/>
    <b v="0"/>
    <n v="17"/>
    <b v="0"/>
    <s v="theater/plays"/>
    <n v="16605.882399999999"/>
    <x v="1"/>
    <x v="6"/>
    <x v="4036"/>
    <x v="3"/>
  </r>
  <r>
    <n v="4037"/>
    <s v="The Pelican, by August Strindberg"/>
    <s v="The Pelican is a haunted play by one of Swedenâ€™s most renowned playwrights, August Strindberg, about a mother's tragic deceit."/>
    <x v="176"/>
    <x v="439"/>
    <x v="2"/>
    <s v="US"/>
    <s v="USD"/>
    <n v="1464099900"/>
    <n v="1462585315"/>
    <b v="0"/>
    <n v="2"/>
    <b v="0"/>
    <s v="theater/plays"/>
    <n v="4000"/>
    <x v="1"/>
    <x v="6"/>
    <x v="4037"/>
    <x v="2"/>
  </r>
  <r>
    <n v="4038"/>
    <s v="Take the Vagina Monologues to Main Street in Lexington, NC!"/>
    <s v="We are vagina warriors ready to bring our message of human rights, empowerment and diversity to Main St. Lexington, NC."/>
    <x v="30"/>
    <x v="356"/>
    <x v="2"/>
    <s v="US"/>
    <s v="USD"/>
    <n v="1413573010"/>
    <n v="1408389010"/>
    <b v="0"/>
    <n v="4"/>
    <b v="0"/>
    <s v="theater/plays"/>
    <n v="7525"/>
    <x v="1"/>
    <x v="6"/>
    <x v="4038"/>
    <x v="3"/>
  </r>
  <r>
    <n v="4039"/>
    <s v="Defiant Entertainment presents: The Park Bench"/>
    <s v="Help stage an original One Act Play that brings awareness to Alzheimer's in its debut performance."/>
    <x v="2"/>
    <x v="452"/>
    <x v="2"/>
    <s v="US"/>
    <s v="USD"/>
    <n v="1448949540"/>
    <n v="1446048367"/>
    <b v="0"/>
    <n v="5"/>
    <b v="0"/>
    <s v="theater/plays"/>
    <n v="6000"/>
    <x v="1"/>
    <x v="6"/>
    <x v="4039"/>
    <x v="0"/>
  </r>
  <r>
    <n v="4040"/>
    <s v="The Last Encore Musical"/>
    <s v="This nationally published book, set in the 70â€™s, tells the untold story of singers and a friendly reunion visit turning bad."/>
    <x v="6"/>
    <x v="911"/>
    <x v="2"/>
    <s v="US"/>
    <s v="USD"/>
    <n v="1437188400"/>
    <n v="1432100004"/>
    <b v="0"/>
    <n v="2"/>
    <b v="0"/>
    <s v="theater/plays"/>
    <n v="125000"/>
    <x v="1"/>
    <x v="6"/>
    <x v="4040"/>
    <x v="0"/>
  </r>
  <r>
    <n v="4041"/>
    <s v="In the Land of Gold"/>
    <s v="A bold, colouful, vibrant play centred around the last remaining monarchy of Africa."/>
    <x v="10"/>
    <x v="577"/>
    <x v="2"/>
    <s v="GB"/>
    <s v="GBP"/>
    <n v="1473160954"/>
    <n v="1467976954"/>
    <b v="0"/>
    <n v="2"/>
    <b v="0"/>
    <s v="theater/plays"/>
    <n v="1050"/>
    <x v="1"/>
    <x v="6"/>
    <x v="4041"/>
    <x v="2"/>
  </r>
  <r>
    <n v="4042"/>
    <s v="Messages"/>
    <s v="Acting group and production for inner city youth, about inner city youth. The problems and stuation that they see everyday."/>
    <x v="3"/>
    <x v="577"/>
    <x v="2"/>
    <s v="US"/>
    <s v="USD"/>
    <n v="1421781360"/>
    <n v="1419213664"/>
    <b v="0"/>
    <n v="3"/>
    <b v="0"/>
    <s v="theater/plays"/>
    <n v="700"/>
    <x v="1"/>
    <x v="6"/>
    <x v="4042"/>
    <x v="3"/>
  </r>
  <r>
    <n v="4043"/>
    <s v="Not making potato salad here!"/>
    <s v="This could be my last play, need to bring my son out to see it before it's over.  Need to fly him here from BC"/>
    <x v="43"/>
    <x v="117"/>
    <x v="2"/>
    <s v="CA"/>
    <s v="CAD"/>
    <n v="1416524325"/>
    <n v="1415228325"/>
    <b v="0"/>
    <n v="0"/>
    <b v="0"/>
    <s v="theater/plays"/>
    <n v="0"/>
    <x v="1"/>
    <x v="6"/>
    <x v="4043"/>
    <x v="3"/>
  </r>
  <r>
    <n v="4044"/>
    <s v="Cielito Lindo (Pretty Little One)"/>
    <s v="A bilingual play in The New Works Festival at UT that crosses cultures and explores what it means to be confident with who you are."/>
    <x v="20"/>
    <x v="1175"/>
    <x v="2"/>
    <s v="US"/>
    <s v="USD"/>
    <n v="1428642000"/>
    <n v="1426050982"/>
    <b v="0"/>
    <n v="4"/>
    <b v="0"/>
    <s v="theater/plays"/>
    <n v="5625"/>
    <x v="1"/>
    <x v="6"/>
    <x v="4044"/>
    <x v="0"/>
  </r>
  <r>
    <n v="4045"/>
    <s v="The Hostages"/>
    <s v="&quot;The Hostages&quot; is about a bank robbery gone wrong, as we learn more about each characters, we question who are the actually hostages..."/>
    <x v="10"/>
    <x v="116"/>
    <x v="2"/>
    <s v="AU"/>
    <s v="AUD"/>
    <n v="1408596589"/>
    <n v="1406004589"/>
    <b v="0"/>
    <n v="1"/>
    <b v="0"/>
    <s v="theater/plays"/>
    <n v="100"/>
    <x v="1"/>
    <x v="6"/>
    <x v="4045"/>
    <x v="3"/>
  </r>
  <r>
    <n v="4046"/>
    <s v="Glenn Herman's EXPRESSIONS: The UnKnown"/>
    <s v="An eclectic One Man stage show, that takes the audience on a journey through vast personalities, as he discovers his true self...#Drama"/>
    <x v="439"/>
    <x v="75"/>
    <x v="2"/>
    <s v="US"/>
    <s v="USD"/>
    <n v="1413992210"/>
    <n v="1411400210"/>
    <b v="0"/>
    <n v="12"/>
    <b v="0"/>
    <s v="theater/plays"/>
    <n v="3833.3332999999998"/>
    <x v="1"/>
    <x v="6"/>
    <x v="4046"/>
    <x v="3"/>
  </r>
  <r>
    <n v="4047"/>
    <s v="The Bridge That Brought Us Over: The History of Gospel Music"/>
    <s v="A conservative grandmother takes her hip-hop generation grandchildren through the history of Gospel music in one night..."/>
    <x v="10"/>
    <x v="178"/>
    <x v="2"/>
    <s v="US"/>
    <s v="USD"/>
    <n v="1420938000"/>
    <n v="1418862743"/>
    <b v="0"/>
    <n v="4"/>
    <b v="0"/>
    <s v="theater/plays"/>
    <n v="2750"/>
    <x v="1"/>
    <x v="6"/>
    <x v="4047"/>
    <x v="3"/>
  </r>
  <r>
    <n v="4048"/>
    <s v="Speechless"/>
    <s v="The unspoken story of growing up disabled with cerebral palsy and no speech. This inclusive company fights ignorance using dark humour."/>
    <x v="73"/>
    <x v="2536"/>
    <x v="2"/>
    <s v="GB"/>
    <s v="GBP"/>
    <n v="1460373187"/>
    <n v="1457352787"/>
    <b v="0"/>
    <n v="91"/>
    <b v="0"/>
    <s v="theater/plays"/>
    <n v="3297.8022000000001"/>
    <x v="1"/>
    <x v="6"/>
    <x v="4048"/>
    <x v="2"/>
  </r>
  <r>
    <n v="4049"/>
    <s v="The Hounds of Reservoir - A Shakesperian Heist film"/>
    <s v="A caravan heist goes horribly wrong. When the rogues meet up to discuss the matter, they suspect one of them is the King's guard."/>
    <x v="22"/>
    <x v="1486"/>
    <x v="2"/>
    <s v="US"/>
    <s v="USD"/>
    <n v="1436914815"/>
    <n v="1434322815"/>
    <b v="0"/>
    <n v="1"/>
    <b v="0"/>
    <s v="theater/plays"/>
    <n v="1600"/>
    <x v="1"/>
    <x v="6"/>
    <x v="4049"/>
    <x v="0"/>
  </r>
  <r>
    <n v="4050"/>
    <s v="Ø¢Ù…ÙŠÙ† (Amen)"/>
    <s v="Amen is an important jarring story about the repercussions of reporting the war from the front lines and the war that follows them home"/>
    <x v="15"/>
    <x v="116"/>
    <x v="2"/>
    <s v="US"/>
    <s v="USD"/>
    <n v="1414077391"/>
    <n v="1411485391"/>
    <b v="0"/>
    <n v="1"/>
    <b v="0"/>
    <s v="theater/plays"/>
    <n v="100"/>
    <x v="1"/>
    <x v="6"/>
    <x v="4050"/>
    <x v="3"/>
  </r>
  <r>
    <n v="4051"/>
    <s v="Phantom of the Kun Opera"/>
    <s v="It is a heart-breaking life story of Wu family who tries to preserve the gem of Chinese Kun Opera through generations."/>
    <x v="2"/>
    <x v="117"/>
    <x v="2"/>
    <s v="US"/>
    <s v="USD"/>
    <n v="1399618380"/>
    <n v="1399058797"/>
    <b v="0"/>
    <n v="0"/>
    <b v="0"/>
    <s v="theater/plays"/>
    <n v="0"/>
    <x v="1"/>
    <x v="6"/>
    <x v="4051"/>
    <x v="3"/>
  </r>
  <r>
    <n v="4052"/>
    <s v="Throw Like A Girl"/>
    <s v="This empowering piece encourages women to rise up and pursue their dreams, not by behaving like a boy but by,_x000a_â€œThrowing Like A Girl.â€"/>
    <x v="9"/>
    <x v="1673"/>
    <x v="2"/>
    <s v="US"/>
    <s v="USD"/>
    <n v="1413234316"/>
    <n v="1408050316"/>
    <b v="0"/>
    <n v="13"/>
    <b v="0"/>
    <s v="theater/plays"/>
    <n v="8661.5385000000006"/>
    <x v="1"/>
    <x v="6"/>
    <x v="4052"/>
    <x v="3"/>
  </r>
  <r>
    <n v="4053"/>
    <s v="'Time at the Bar!' - Written and directed by Kieran Mellish"/>
    <s v="'Time at the Bar!' is a play written by Kieran Mellish, a student at Loughborough University and member of LSU Stage Society."/>
    <x v="2"/>
    <x v="178"/>
    <x v="2"/>
    <s v="GB"/>
    <s v="GBP"/>
    <n v="1416081600"/>
    <n v="1413477228"/>
    <b v="0"/>
    <n v="2"/>
    <b v="0"/>
    <s v="theater/plays"/>
    <n v="5500"/>
    <x v="1"/>
    <x v="6"/>
    <x v="4053"/>
    <x v="3"/>
  </r>
  <r>
    <n v="4054"/>
    <s v="Truth is..&quot;Real Love Ain't Suppose to Hurt&quot;"/>
    <s v="I love you,he said,then he kissed her as her tears fell down.It was my fault but make up will fix it&quot;she replied,then he hit her again!"/>
    <x v="440"/>
    <x v="117"/>
    <x v="2"/>
    <s v="US"/>
    <s v="USD"/>
    <n v="1475294400"/>
    <n v="1472674285"/>
    <b v="0"/>
    <n v="0"/>
    <b v="0"/>
    <s v="theater/plays"/>
    <n v="0"/>
    <x v="1"/>
    <x v="6"/>
    <x v="4054"/>
    <x v="2"/>
  </r>
  <r>
    <n v="4055"/>
    <s v="'The Tempest' at the Minack Theatre Cornwall, July 2014"/>
    <s v="Moving Stories' 'The Tempest' promises to be vibrant &amp; enchanting, with original music, vivid design &amp; unforgettable performances."/>
    <x v="10"/>
    <x v="695"/>
    <x v="2"/>
    <s v="GB"/>
    <s v="GBP"/>
    <n v="1403192031"/>
    <n v="1400600031"/>
    <b v="0"/>
    <n v="21"/>
    <b v="0"/>
    <s v="theater/plays"/>
    <n v="4195.2380999999996"/>
    <x v="1"/>
    <x v="6"/>
    <x v="4055"/>
    <x v="3"/>
  </r>
  <r>
    <n v="4056"/>
    <s v="American Pride"/>
    <s v="American Pride is a play centered on the Poetry of one Iraq War veteran, and follows her journey through war and back home."/>
    <x v="15"/>
    <x v="1955"/>
    <x v="2"/>
    <s v="US"/>
    <s v="USD"/>
    <n v="1467575940"/>
    <n v="1465856639"/>
    <b v="0"/>
    <n v="9"/>
    <b v="0"/>
    <s v="theater/plays"/>
    <n v="8833.3333000000002"/>
    <x v="1"/>
    <x v="6"/>
    <x v="4056"/>
    <x v="2"/>
  </r>
  <r>
    <n v="4057"/>
    <s v="HOWARD BARKER DOUBLE BILL - Arcola Theatre 2015"/>
    <s v="Exhilarating Double Bill uniting London premiere of THE TWELFTH BATTLE OF ISONZO &amp; thrilling revival of JUDITH: A PARTING FROM THE BODY"/>
    <x v="8"/>
    <x v="2537"/>
    <x v="2"/>
    <s v="GB"/>
    <s v="GBP"/>
    <n v="1448492400"/>
    <n v="1446506080"/>
    <b v="0"/>
    <n v="6"/>
    <b v="0"/>
    <s v="theater/plays"/>
    <n v="12916.6667"/>
    <x v="1"/>
    <x v="6"/>
    <x v="4057"/>
    <x v="0"/>
  </r>
  <r>
    <n v="4058"/>
    <s v="Secret of Shahrazad (World Premier)"/>
    <s v="Help reveal the beauty of Islamic culture by launching this new adventure play celebrating Persian music, dance, and lore."/>
    <x v="192"/>
    <x v="483"/>
    <x v="2"/>
    <s v="US"/>
    <s v="USD"/>
    <n v="1459483140"/>
    <n v="1458178044"/>
    <b v="0"/>
    <n v="4"/>
    <b v="0"/>
    <s v="theater/plays"/>
    <n v="2375"/>
    <x v="1"/>
    <x v="6"/>
    <x v="4058"/>
    <x v="2"/>
  </r>
  <r>
    <n v="4059"/>
    <s v="The Million Dollar Shot"/>
    <s v="A very Canadian children's play inspired by the tradition of British pantomimes like Aladdin, and the Nutcracker."/>
    <x v="3"/>
    <x v="156"/>
    <x v="2"/>
    <s v="CA"/>
    <s v="CAD"/>
    <n v="1410836400"/>
    <n v="1408116152"/>
    <b v="0"/>
    <n v="7"/>
    <b v="0"/>
    <s v="theater/plays"/>
    <n v="3571.4286000000002"/>
    <x v="1"/>
    <x v="6"/>
    <x v="4059"/>
    <x v="3"/>
  </r>
  <r>
    <n v="4060"/>
    <s v="Good Evening, I'm Robert Service"/>
    <s v="A funny, poignant play that revives the forgotten life and adventures of great Scottish Canadian, world renowned poet, Robert Service."/>
    <x v="3"/>
    <x v="2516"/>
    <x v="2"/>
    <s v="CA"/>
    <s v="CAD"/>
    <n v="1403539200"/>
    <n v="1400604056"/>
    <b v="0"/>
    <n v="5"/>
    <b v="0"/>
    <s v="theater/plays"/>
    <n v="5700"/>
    <x v="1"/>
    <x v="6"/>
    <x v="4060"/>
    <x v="3"/>
  </r>
  <r>
    <n v="4061"/>
    <s v="PRODUCE the Stage Play SKYLAR'S SYNDROME by Gavin Kayner"/>
    <s v="SKYLAR'S SYNDROME is a tremendous psychodrama by master playwright Gavin Kayner!"/>
    <x v="441"/>
    <x v="117"/>
    <x v="2"/>
    <s v="US"/>
    <s v="USD"/>
    <n v="1461205423"/>
    <n v="1456025023"/>
    <b v="0"/>
    <n v="0"/>
    <b v="0"/>
    <s v="theater/plays"/>
    <n v="0"/>
    <x v="1"/>
    <x v="6"/>
    <x v="4061"/>
    <x v="2"/>
  </r>
  <r>
    <n v="4062"/>
    <s v="Motorcycle MacBeth...NOT your grandmother's Shakespeare!"/>
    <s v="Shakespeare's beloved tragedy, MacBeth, staged in the Black Hills of Wyoming during Sturgis '76. Warning! This is no church picnic!"/>
    <x v="22"/>
    <x v="2538"/>
    <x v="2"/>
    <s v="US"/>
    <s v="USD"/>
    <n v="1467481468"/>
    <n v="1464889468"/>
    <b v="0"/>
    <n v="3"/>
    <b v="0"/>
    <s v="theater/plays"/>
    <n v="16333.3333"/>
    <x v="1"/>
    <x v="6"/>
    <x v="4062"/>
    <x v="2"/>
  </r>
  <r>
    <n v="4063"/>
    <s v="Whisper Me Happy Ever After (WMHEA)"/>
    <s v="WMHAE by Julie McNamara, raises awareness of the effects domestic violence has on the mental health of young people who witness it."/>
    <x v="196"/>
    <x v="2503"/>
    <x v="2"/>
    <s v="GB"/>
    <s v="GBP"/>
    <n v="1403886084"/>
    <n v="1401294084"/>
    <b v="0"/>
    <n v="9"/>
    <b v="0"/>
    <s v="theater/plays"/>
    <n v="1500"/>
    <x v="1"/>
    <x v="6"/>
    <x v="4063"/>
    <x v="3"/>
  </r>
  <r>
    <n v="4064"/>
    <s v="Help us make &quot;The Odd Couple&quot; a show to remember."/>
    <s v="We are mounting a production of Neil Simon's brilliant comedy, The Odd Couple, and need your help to make it as wonderful as we can."/>
    <x v="13"/>
    <x v="2285"/>
    <x v="2"/>
    <s v="AU"/>
    <s v="AUD"/>
    <n v="1430316426"/>
    <n v="1427724426"/>
    <b v="0"/>
    <n v="6"/>
    <b v="0"/>
    <s v="theater/plays"/>
    <n v="6416.6666999999998"/>
    <x v="1"/>
    <x v="6"/>
    <x v="4064"/>
    <x v="0"/>
  </r>
  <r>
    <n v="4065"/>
    <s v="A Midsummer's Night's Dream"/>
    <s v="A classical/ fantasy version of midsummers done by professionally trained actors in Tulsa!"/>
    <x v="23"/>
    <x v="2539"/>
    <x v="2"/>
    <s v="US"/>
    <s v="USD"/>
    <n v="1407883811"/>
    <n v="1405291811"/>
    <b v="0"/>
    <n v="4"/>
    <b v="0"/>
    <s v="theater/plays"/>
    <n v="675"/>
    <x v="1"/>
    <x v="6"/>
    <x v="4065"/>
    <x v="3"/>
  </r>
  <r>
    <n v="4066"/>
    <s v="Divine Connection Performing Arts Leadership Program"/>
    <s v="We have created an outstanding mobile Performing Arts Program that has great impact on the social development in multiple communities."/>
    <x v="36"/>
    <x v="379"/>
    <x v="2"/>
    <s v="US"/>
    <s v="USD"/>
    <n v="1463619388"/>
    <n v="1461027388"/>
    <b v="0"/>
    <n v="1"/>
    <b v="0"/>
    <s v="theater/plays"/>
    <n v="2500"/>
    <x v="1"/>
    <x v="6"/>
    <x v="4066"/>
    <x v="2"/>
  </r>
  <r>
    <n v="4067"/>
    <s v="Help Shakespeare Troupe accept invite to perform in UK!"/>
    <s v="Will Power Troupe is the only US group invited to perform in London's Shakespeare Festival. We need your help to bring the USA to UK!"/>
    <x v="10"/>
    <x v="631"/>
    <x v="2"/>
    <s v="US"/>
    <s v="USD"/>
    <n v="1443408550"/>
    <n v="1439952550"/>
    <b v="0"/>
    <n v="17"/>
    <b v="0"/>
    <s v="theater/plays"/>
    <n v="17911.7647"/>
    <x v="1"/>
    <x v="6"/>
    <x v="4067"/>
    <x v="0"/>
  </r>
  <r>
    <n v="4068"/>
    <s v="Produce BELLE DAME SANS MERCI a stage play"/>
    <s v="Be a PRODUCER of the Original stage play BELLE DAME SANS MERCI by Michael Fenlason! :-) :-( !"/>
    <x v="442"/>
    <x v="2540"/>
    <x v="2"/>
    <s v="US"/>
    <s v="USD"/>
    <n v="1484348700"/>
    <n v="1481756855"/>
    <b v="0"/>
    <n v="1"/>
    <b v="0"/>
    <s v="theater/plays"/>
    <n v="3495"/>
    <x v="1"/>
    <x v="6"/>
    <x v="4068"/>
    <x v="2"/>
  </r>
  <r>
    <n v="4069"/>
    <s v="The Pendulum Swings"/>
    <s v="'The Pendulum Swings' is a three-act dark comedy that sees Frank and Michael await their execution on Death Row."/>
    <x v="21"/>
    <x v="357"/>
    <x v="2"/>
    <s v="GB"/>
    <s v="GBP"/>
    <n v="1425124800"/>
    <n v="1421596356"/>
    <b v="0"/>
    <n v="13"/>
    <b v="0"/>
    <s v="theater/plays"/>
    <n v="3307.6923000000002"/>
    <x v="1"/>
    <x v="6"/>
    <x v="4069"/>
    <x v="0"/>
  </r>
  <r>
    <n v="4070"/>
    <s v="Southern Utah University: V-Day 2015"/>
    <s v="V-Day Southern Utah University 2015 and Second Studio Players presents: The Vagina Monologues"/>
    <x v="28"/>
    <x v="785"/>
    <x v="2"/>
    <s v="US"/>
    <s v="USD"/>
    <n v="1425178800"/>
    <n v="1422374420"/>
    <b v="0"/>
    <n v="6"/>
    <b v="0"/>
    <s v="theater/plays"/>
    <n v="2750"/>
    <x v="1"/>
    <x v="6"/>
    <x v="4070"/>
    <x v="0"/>
  </r>
  <r>
    <n v="4071"/>
    <s v="ATEMPORAL"/>
    <s v="ExÃ¡men final de alumnos del Centro de CapacitaciÃ³n de la ANDA. Son extractos de obras: El JardÃ­n de los CerezoS, Madre Coraje y Casa"/>
    <x v="22"/>
    <x v="117"/>
    <x v="2"/>
    <s v="MX"/>
    <s v="MXN"/>
    <n v="1482779931"/>
    <n v="1480187931"/>
    <b v="0"/>
    <n v="0"/>
    <b v="0"/>
    <s v="theater/plays"/>
    <n v="0"/>
    <x v="1"/>
    <x v="6"/>
    <x v="4071"/>
    <x v="2"/>
  </r>
  <r>
    <n v="4072"/>
    <s v="Oh! What a Lovely War - Salute the Centenary"/>
    <s v="Salute the Centenary with this satirical and moving play. The centenary has national relevance, and we want to mark it in our community"/>
    <x v="28"/>
    <x v="460"/>
    <x v="2"/>
    <s v="GB"/>
    <s v="GBP"/>
    <n v="1408646111"/>
    <n v="1403462111"/>
    <b v="0"/>
    <n v="2"/>
    <b v="0"/>
    <s v="theater/plays"/>
    <n v="200"/>
    <x v="1"/>
    <x v="6"/>
    <x v="4072"/>
    <x v="3"/>
  </r>
  <r>
    <n v="4073"/>
    <s v="OTHELLO, by William Shakespeare ( FUNDRAISER)"/>
    <s v="OTHELLO, directed by Daniel Echevarria. A tragedy that highlights political corruption and the madness that can come out of love."/>
    <x v="8"/>
    <x v="2541"/>
    <x v="2"/>
    <s v="US"/>
    <s v="USD"/>
    <n v="1431144000"/>
    <n v="1426407426"/>
    <b v="0"/>
    <n v="2"/>
    <b v="0"/>
    <s v="theater/plays"/>
    <n v="1850"/>
    <x v="1"/>
    <x v="6"/>
    <x v="4073"/>
    <x v="0"/>
  </r>
  <r>
    <n v="4074"/>
    <s v="The Free Man - the story of Hurr"/>
    <s v="A performance to inspire people, regardless of their faith, to visualise the repentance of Hurr and the forgiveness of Imam Hussain"/>
    <x v="181"/>
    <x v="2542"/>
    <x v="2"/>
    <s v="GB"/>
    <s v="GBP"/>
    <n v="1446732975"/>
    <n v="1444137375"/>
    <b v="0"/>
    <n v="21"/>
    <b v="0"/>
    <s v="theater/plays"/>
    <n v="3500"/>
    <x v="1"/>
    <x v="6"/>
    <x v="4074"/>
    <x v="0"/>
  </r>
  <r>
    <n v="4075"/>
    <s v="Julius Caesar - Which side will you choose?"/>
    <s v="Set in the near future, this version of Shakespeare's classic play looks at how events that shook an empire could still happen today."/>
    <x v="13"/>
    <x v="2543"/>
    <x v="2"/>
    <s v="GB"/>
    <s v="GBP"/>
    <n v="1404149280"/>
    <n v="1400547969"/>
    <b v="0"/>
    <n v="13"/>
    <b v="0"/>
    <s v="theater/plays"/>
    <n v="4430.7691999999997"/>
    <x v="1"/>
    <x v="6"/>
    <x v="4075"/>
    <x v="3"/>
  </r>
  <r>
    <n v="4076"/>
    <s v="The Walls of Jericho ( A Voice for Warrior Families)"/>
    <s v="A play to raise awareness about the effects of mental illness on a military family in the Cold War area."/>
    <x v="176"/>
    <x v="117"/>
    <x v="2"/>
    <s v="US"/>
    <s v="USD"/>
    <n v="1413921060"/>
    <n v="1411499149"/>
    <b v="0"/>
    <n v="0"/>
    <b v="0"/>
    <s v="theater/plays"/>
    <n v="0"/>
    <x v="1"/>
    <x v="6"/>
    <x v="4076"/>
    <x v="3"/>
  </r>
  <r>
    <n v="4077"/>
    <s v="Citrus Heights Theatre In The Heights"/>
    <s v="We aim to bring creative, innovative, exciting, educational and fun community theater (with a professional attitude) to a new location."/>
    <x v="36"/>
    <x v="2544"/>
    <x v="2"/>
    <s v="US"/>
    <s v="USD"/>
    <n v="1482339794"/>
    <n v="1479747794"/>
    <b v="0"/>
    <n v="6"/>
    <b v="0"/>
    <s v="theater/plays"/>
    <n v="22250"/>
    <x v="1"/>
    <x v="6"/>
    <x v="4077"/>
    <x v="2"/>
  </r>
  <r>
    <n v="4078"/>
    <s v="Theatre Memoire"/>
    <s v="Theatre Memoire are a High Wycombe based theatre company. Performing plays about multi-culturalism and interconectedness."/>
    <x v="49"/>
    <x v="117"/>
    <x v="2"/>
    <s v="GB"/>
    <s v="GBP"/>
    <n v="1485543242"/>
    <n v="1482951242"/>
    <b v="0"/>
    <n v="0"/>
    <b v="0"/>
    <s v="theater/plays"/>
    <n v="0"/>
    <x v="1"/>
    <x v="6"/>
    <x v="4078"/>
    <x v="2"/>
  </r>
  <r>
    <n v="4079"/>
    <s v="Professor O'Hannigan's Time Machine (Student Directed)"/>
    <s v="A tale of obsession, science, and lost love! Help the Caddo Magnet Players give this student-written play its debut on a real stage!"/>
    <x v="9"/>
    <x v="139"/>
    <x v="2"/>
    <s v="US"/>
    <s v="USD"/>
    <n v="1466375521"/>
    <n v="1463783521"/>
    <b v="0"/>
    <n v="1"/>
    <b v="0"/>
    <s v="theater/plays"/>
    <n v="500"/>
    <x v="1"/>
    <x v="6"/>
    <x v="4079"/>
    <x v="2"/>
  </r>
  <r>
    <n v="4080"/>
    <s v="Uncommonnotions"/>
    <s v="&quot;Uncommonnotion&quot;. is a collections of short humors stories, I want to develop into plays, interest has been shown in this idea."/>
    <x v="9"/>
    <x v="117"/>
    <x v="2"/>
    <s v="US"/>
    <s v="USD"/>
    <n v="1465930440"/>
    <n v="1463849116"/>
    <b v="0"/>
    <n v="0"/>
    <b v="0"/>
    <s v="theater/plays"/>
    <n v="0"/>
    <x v="1"/>
    <x v="6"/>
    <x v="4080"/>
    <x v="2"/>
  </r>
  <r>
    <n v="4081"/>
    <s v="AU Theatre Wing (Pygmalion Sound and Lighting Fees)"/>
    <s v="AUTheatreWing is a student theatre association fostering the development of the dramatic arts at our university."/>
    <x v="443"/>
    <x v="457"/>
    <x v="2"/>
    <s v="US"/>
    <s v="USD"/>
    <n v="1425819425"/>
    <n v="1423231025"/>
    <b v="0"/>
    <n v="12"/>
    <b v="0"/>
    <s v="theater/plays"/>
    <n v="2916.6667000000002"/>
    <x v="1"/>
    <x v="6"/>
    <x v="4081"/>
    <x v="0"/>
  </r>
  <r>
    <n v="4082"/>
    <s v="Blazed Donuts: An Orginial One Act"/>
    <s v="A short one act play about an undercover cop posing as a girl scout trying to stop a doughnut shop from selling drug filled doughnuts."/>
    <x v="325"/>
    <x v="158"/>
    <x v="2"/>
    <s v="US"/>
    <s v="USD"/>
    <n v="1447542000"/>
    <n v="1446179553"/>
    <b v="0"/>
    <n v="2"/>
    <b v="0"/>
    <s v="theater/plays"/>
    <n v="150"/>
    <x v="1"/>
    <x v="6"/>
    <x v="4082"/>
    <x v="0"/>
  </r>
  <r>
    <n v="4083"/>
    <s v="Defendant Maurice Chevalier"/>
    <s v="Condemned to death for Collaboration with the Nazis, popular French Singer &amp; Entertainer Maurice Chevalier tells his side of the story"/>
    <x v="8"/>
    <x v="2545"/>
    <x v="2"/>
    <s v="US"/>
    <s v="USD"/>
    <n v="1452795416"/>
    <n v="1450203416"/>
    <b v="0"/>
    <n v="6"/>
    <b v="0"/>
    <s v="theater/plays"/>
    <n v="12650"/>
    <x v="1"/>
    <x v="6"/>
    <x v="4083"/>
    <x v="0"/>
  </r>
  <r>
    <n v="4084"/>
    <s v="WANTS (We Are Not The Same)"/>
    <s v="WANTS deals with diversity in all its various facets._x000a_The drama is set in a futuristic society where no diversity si accepted."/>
    <x v="9"/>
    <x v="115"/>
    <x v="2"/>
    <s v="IT"/>
    <s v="EUR"/>
    <n v="1476008906"/>
    <n v="1473416906"/>
    <b v="0"/>
    <n v="1"/>
    <b v="0"/>
    <s v="theater/plays"/>
    <n v="1000"/>
    <x v="1"/>
    <x v="6"/>
    <x v="4084"/>
    <x v="2"/>
  </r>
  <r>
    <n v="4085"/>
    <s v="Age of Valor: Heritage - The Audio Drama"/>
    <s v="Just like the good old fashioned radio dramas, Heritage will be performed and narrated for you by 16 different talented voice actors."/>
    <x v="8"/>
    <x v="115"/>
    <x v="2"/>
    <s v="US"/>
    <s v="USD"/>
    <n v="1427169540"/>
    <n v="1424701775"/>
    <b v="0"/>
    <n v="1"/>
    <b v="0"/>
    <s v="theater/plays"/>
    <n v="1000"/>
    <x v="1"/>
    <x v="6"/>
    <x v="4085"/>
    <x v="0"/>
  </r>
  <r>
    <n v="4086"/>
    <s v="Carpe Diem Theater Troupe"/>
    <s v="Our theater troupe needs your help to put on a unique production of Hamlet! Pledge to help young actors learn and refine their skills!"/>
    <x v="28"/>
    <x v="779"/>
    <x v="2"/>
    <s v="US"/>
    <s v="USD"/>
    <n v="1448078400"/>
    <n v="1445985299"/>
    <b v="0"/>
    <n v="5"/>
    <b v="0"/>
    <s v="theater/plays"/>
    <n v="940"/>
    <x v="1"/>
    <x v="6"/>
    <x v="4086"/>
    <x v="0"/>
  </r>
  <r>
    <n v="4087"/>
    <s v="Stage Production &quot;The Nail Shop&quot;"/>
    <s v="Comedy Stage Play"/>
    <x v="376"/>
    <x v="117"/>
    <x v="2"/>
    <s v="US"/>
    <s v="USD"/>
    <n v="1468777786"/>
    <n v="1466185786"/>
    <b v="0"/>
    <n v="0"/>
    <b v="0"/>
    <s v="theater/plays"/>
    <n v="0"/>
    <x v="1"/>
    <x v="6"/>
    <x v="4087"/>
    <x v="2"/>
  </r>
  <r>
    <n v="4088"/>
    <s v="Community Theatre Project-Children's Show (Arthur)"/>
    <s v="Young persons theatre company working in deprived area seeking funding for children's theatrical production."/>
    <x v="13"/>
    <x v="1168"/>
    <x v="2"/>
    <s v="GB"/>
    <s v="GBP"/>
    <n v="1421403960"/>
    <n v="1418827324"/>
    <b v="0"/>
    <n v="3"/>
    <b v="0"/>
    <s v="theater/plays"/>
    <n v="7200"/>
    <x v="1"/>
    <x v="6"/>
    <x v="4088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x v="10"/>
    <x v="739"/>
    <x v="2"/>
    <s v="US"/>
    <s v="USD"/>
    <n v="1433093700"/>
    <n v="1430242488"/>
    <b v="0"/>
    <n v="8"/>
    <b v="0"/>
    <s v="theater/plays"/>
    <n v="3000"/>
    <x v="1"/>
    <x v="6"/>
    <x v="4089"/>
    <x v="0"/>
  </r>
  <r>
    <n v="4090"/>
    <s v="&quot; Sweet O'l Mama &quot; Theater Production"/>
    <s v="A gripping re-enactment of a true breast cancer survival story, highlighted with inspiration and laughter!"/>
    <x v="28"/>
    <x v="573"/>
    <x v="2"/>
    <s v="US"/>
    <s v="USD"/>
    <n v="1438959600"/>
    <n v="1437754137"/>
    <b v="0"/>
    <n v="3"/>
    <b v="0"/>
    <s v="theater/plays"/>
    <n v="1066.6667"/>
    <x v="1"/>
    <x v="6"/>
    <x v="4090"/>
    <x v="0"/>
  </r>
  <r>
    <n v="4091"/>
    <s v="The 'Theater of Community' Tour"/>
    <s v="Unique  troupe will bring the wonder &amp; joy of Therapeutic Theater to  youth with severe multiple disabilities, &amp; adults with Alzheimers"/>
    <x v="183"/>
    <x v="2546"/>
    <x v="2"/>
    <s v="US"/>
    <s v="USD"/>
    <n v="1421410151"/>
    <n v="1418818151"/>
    <b v="0"/>
    <n v="8"/>
    <b v="0"/>
    <s v="theater/plays"/>
    <n v="2550"/>
    <x v="1"/>
    <x v="6"/>
    <x v="4091"/>
    <x v="3"/>
  </r>
  <r>
    <n v="4092"/>
    <s v="A CRY FOR HELP"/>
    <s v="&quot;A Cry for Help is Riveting, Inspiring, and Mesmerizing. You will laugh, cry, and be thinking about your own Cry for Help&quot;"/>
    <x v="74"/>
    <x v="170"/>
    <x v="2"/>
    <s v="US"/>
    <s v="USD"/>
    <n v="1428205247"/>
    <n v="1423024847"/>
    <b v="0"/>
    <n v="1"/>
    <b v="0"/>
    <s v="theater/plays"/>
    <n v="2000"/>
    <x v="1"/>
    <x v="6"/>
    <x v="4092"/>
    <x v="0"/>
  </r>
  <r>
    <n v="4093"/>
    <s v="The Grouch Who Couldn't Steal Christmas"/>
    <s v="'The Grouch' is the perfect way to brighten up your Christmas. Full of love, laughs and some sheer calculated silliness, don't miss it!"/>
    <x v="30"/>
    <x v="177"/>
    <x v="2"/>
    <s v="GB"/>
    <s v="GBP"/>
    <n v="1440272093"/>
    <n v="1435088093"/>
    <b v="0"/>
    <n v="4"/>
    <b v="0"/>
    <s v="theater/plays"/>
    <n v="1500"/>
    <x v="1"/>
    <x v="6"/>
    <x v="4093"/>
    <x v="0"/>
  </r>
  <r>
    <n v="4094"/>
    <s v="Live at the Speakeasy with Ryan Anderson"/>
    <s v="Live at the Speakeasy with Ryan Anderson is a local talk show! Showcasing local artist, special guest, and talented bands."/>
    <x v="13"/>
    <x v="655"/>
    <x v="2"/>
    <s v="US"/>
    <s v="USD"/>
    <n v="1413953940"/>
    <n v="1410141900"/>
    <b v="0"/>
    <n v="8"/>
    <b v="0"/>
    <s v="theater/plays"/>
    <n v="9125"/>
    <x v="1"/>
    <x v="6"/>
    <x v="4094"/>
    <x v="3"/>
  </r>
  <r>
    <n v="4095"/>
    <s v="LOPE ENAMORADO"/>
    <s v="Proyecto teatral dirigido por MartÃ­n Acosta que habla y reflexiona sobre el amor y su naturaleza."/>
    <x v="11"/>
    <x v="25"/>
    <x v="2"/>
    <s v="MX"/>
    <s v="MXN"/>
    <n v="1482108350"/>
    <n v="1479516350"/>
    <b v="0"/>
    <n v="1"/>
    <b v="0"/>
    <s v="theater/plays"/>
    <n v="80000"/>
    <x v="1"/>
    <x v="6"/>
    <x v="4095"/>
    <x v="2"/>
  </r>
  <r>
    <n v="4096"/>
    <s v="Theatre for Life, Youth Theatre Company, Southampton UK"/>
    <s v="Theatre for Life believes in unlocking young people's creativity, developing self belief and creating positive opportunities."/>
    <x v="8"/>
    <x v="402"/>
    <x v="2"/>
    <s v="GB"/>
    <s v="GBP"/>
    <n v="1488271860"/>
    <n v="1484484219"/>
    <b v="0"/>
    <n v="5"/>
    <b v="0"/>
    <s v="theater/plays"/>
    <n v="8000"/>
    <x v="1"/>
    <x v="6"/>
    <x v="4096"/>
    <x v="1"/>
  </r>
  <r>
    <n v="4097"/>
    <s v="And There Was War! Major Theatre Production"/>
    <s v="And There Was War is a play, a biblical narrative deeply entrenched in the concepts of the great controversy between Good and Evil!"/>
    <x v="3"/>
    <x v="117"/>
    <x v="2"/>
    <s v="GB"/>
    <s v="GBP"/>
    <n v="1454284500"/>
    <n v="1449431237"/>
    <b v="0"/>
    <n v="0"/>
    <b v="0"/>
    <s v="theater/plays"/>
    <n v="0"/>
    <x v="1"/>
    <x v="6"/>
    <x v="4097"/>
    <x v="0"/>
  </r>
  <r>
    <n v="4098"/>
    <s v="Life is simple"/>
    <s v="Community Youth play, written by and performed by the youth about finding joy in the simple things in life"/>
    <x v="96"/>
    <x v="117"/>
    <x v="2"/>
    <s v="US"/>
    <s v="USD"/>
    <n v="1465060797"/>
    <n v="1462468797"/>
    <b v="0"/>
    <n v="0"/>
    <b v="0"/>
    <s v="theater/plays"/>
    <n v="0"/>
    <x v="1"/>
    <x v="6"/>
    <x v="4098"/>
    <x v="2"/>
  </r>
  <r>
    <n v="4099"/>
    <s v="L.U.N.A. Theatre Company produces &quot;Steel Magnolias&quot;"/>
    <s v="L.U.N.A. (Love, Understanding, Nurturing, and Awareness) is a non-profit organization dedicated to helping raise awareness for causes."/>
    <x v="37"/>
    <x v="155"/>
    <x v="2"/>
    <s v="US"/>
    <s v="USD"/>
    <n v="1472847873"/>
    <n v="1468959873"/>
    <b v="0"/>
    <n v="1"/>
    <b v="0"/>
    <s v="theater/plays"/>
    <n v="5000"/>
    <x v="1"/>
    <x v="6"/>
    <x v="4099"/>
    <x v="2"/>
  </r>
  <r>
    <n v="4100"/>
    <s v="America is at the Mall: A Play in Three Acts"/>
    <s v="How does war change a family?  A peek into one family's kitchen as their soldier fights in Iraq."/>
    <x v="444"/>
    <x v="117"/>
    <x v="2"/>
    <s v="US"/>
    <s v="USD"/>
    <n v="1414205990"/>
    <n v="1413341990"/>
    <b v="0"/>
    <n v="0"/>
    <b v="0"/>
    <s v="theater/plays"/>
    <n v="0"/>
    <x v="1"/>
    <x v="6"/>
    <x v="4100"/>
    <x v="3"/>
  </r>
  <r>
    <n v="4101"/>
    <s v="Meet The Claires - Valentine's Day Weekend Comedy Stage Play"/>
    <s v="This is a Comedic Story about a young boy who saw the image of the perfect woman and from that point searched for someone similar"/>
    <x v="20"/>
    <x v="117"/>
    <x v="2"/>
    <s v="US"/>
    <s v="USD"/>
    <n v="1485380482"/>
    <n v="1482788482"/>
    <b v="0"/>
    <n v="0"/>
    <b v="0"/>
    <s v="theater/plays"/>
    <n v="0"/>
    <x v="1"/>
    <x v="6"/>
    <x v="4101"/>
    <x v="2"/>
  </r>
  <r>
    <n v="4102"/>
    <s v="4th Wall Theatre Project"/>
    <s v="Local Community theater to get up and running in the Idaho Falls area. Something new, something different!"/>
    <x v="2"/>
    <x v="2547"/>
    <x v="2"/>
    <s v="US"/>
    <s v="USD"/>
    <n v="1463343673"/>
    <n v="1460751673"/>
    <b v="0"/>
    <n v="6"/>
    <b v="0"/>
    <s v="theater/plays"/>
    <n v="2283.3332999999998"/>
    <x v="1"/>
    <x v="6"/>
    <x v="4102"/>
    <x v="2"/>
  </r>
  <r>
    <n v="4103"/>
    <s v="Weather Men"/>
    <s v="Weather Men is a play, written by Nathan Black.  A comedy/drama that explores the question of 'why people stay together?'"/>
    <x v="28"/>
    <x v="173"/>
    <x v="2"/>
    <s v="US"/>
    <s v="USD"/>
    <n v="1440613920"/>
    <n v="1435953566"/>
    <b v="0"/>
    <n v="6"/>
    <b v="0"/>
    <s v="theater/plays"/>
    <n v="1666.6667"/>
    <x v="1"/>
    <x v="6"/>
    <x v="4103"/>
    <x v="0"/>
  </r>
  <r>
    <n v="4104"/>
    <s v="PETER PAN - a new play by Ebony Rattle"/>
    <s v="PETER PAN, written by Ebony Rattle, is a new retelling of the classic play by J.M. Barrie about a boy who refused to grow up."/>
    <x v="9"/>
    <x v="762"/>
    <x v="2"/>
    <s v="AU"/>
    <s v="AUD"/>
    <n v="1477550434"/>
    <n v="1474958434"/>
    <b v="0"/>
    <n v="14"/>
    <b v="0"/>
    <s v="theater/plays"/>
    <n v="4578.5713999999998"/>
    <x v="1"/>
    <x v="6"/>
    <x v="4104"/>
    <x v="2"/>
  </r>
  <r>
    <n v="4105"/>
    <s v="Â¡LlÃ©vame!"/>
    <s v="Buscamos finalizar el proceso de producciÃ³n de un espectÃ¡culo de payaso y con Ã©l, activar espacios pÃºblicos para la escena clown."/>
    <x v="287"/>
    <x v="2094"/>
    <x v="2"/>
    <s v="MX"/>
    <s v="MXN"/>
    <n v="1482711309"/>
    <n v="1479860109"/>
    <b v="0"/>
    <n v="6"/>
    <b v="0"/>
    <s v="theater/plays"/>
    <n v="38333.333299999998"/>
    <x v="1"/>
    <x v="6"/>
    <x v="4105"/>
    <x v="2"/>
  </r>
  <r>
    <n v="4106"/>
    <s v="David Facer, Paradox Magic"/>
    <s v="No magic show has ever integrated theatre arts like this.  World of Paradox is designed for all audiences and is interactive in nature."/>
    <x v="10"/>
    <x v="2404"/>
    <x v="2"/>
    <s v="US"/>
    <s v="USD"/>
    <n v="1427936400"/>
    <n v="1424221866"/>
    <b v="0"/>
    <n v="33"/>
    <b v="0"/>
    <s v="theater/plays"/>
    <n v="10696.9697"/>
    <x v="1"/>
    <x v="6"/>
    <x v="4106"/>
    <x v="0"/>
  </r>
  <r>
    <n v="4107"/>
    <s v="Sacrifice"/>
    <s v="A new dramatic comedy dealing with a father's unwillingness to let go of his past causes major problems for the future of his daughter."/>
    <x v="13"/>
    <x v="781"/>
    <x v="2"/>
    <s v="US"/>
    <s v="USD"/>
    <n v="1411596001"/>
    <n v="1409608801"/>
    <b v="0"/>
    <n v="4"/>
    <b v="0"/>
    <s v="theater/plays"/>
    <n v="1025"/>
    <x v="1"/>
    <x v="6"/>
    <x v="4107"/>
    <x v="3"/>
  </r>
  <r>
    <n v="4108"/>
    <s v="The Black Woman's Attitude Stage Play"/>
    <s v="We are producing and directing a stage play that will focus on relationships and the stereotypes/truths that prohibit growth."/>
    <x v="9"/>
    <x v="1765"/>
    <x v="2"/>
    <s v="US"/>
    <s v="USD"/>
    <n v="1488517200"/>
    <n v="1485909937"/>
    <b v="0"/>
    <n v="1"/>
    <b v="0"/>
    <s v="theater/plays"/>
    <n v="5900"/>
    <x v="1"/>
    <x v="6"/>
    <x v="4108"/>
    <x v="1"/>
  </r>
  <r>
    <n v="4109"/>
    <s v="Jack the Lad"/>
    <s v="Jack the Lad - a new play that explores how far the boundaries of friendship will stretch when morality and loyalties clash."/>
    <x v="2"/>
    <x v="117"/>
    <x v="2"/>
    <s v="GB"/>
    <s v="GBP"/>
    <n v="1448805404"/>
    <n v="1446209804"/>
    <b v="0"/>
    <n v="0"/>
    <b v="0"/>
    <s v="theater/plays"/>
    <n v="0"/>
    <x v="1"/>
    <x v="6"/>
    <x v="4109"/>
    <x v="0"/>
  </r>
  <r>
    <n v="4110"/>
    <s v="Take Tartuffe to Edinburgh Fringe Festival!"/>
    <s v="Set in the height of sex, drugs and rock 'n' roll this production is an exciting new take on Moliere's classic! Performing with SpaceUK"/>
    <x v="43"/>
    <x v="1726"/>
    <x v="2"/>
    <s v="GB"/>
    <s v="GBP"/>
    <n v="1469113351"/>
    <n v="1463929351"/>
    <b v="0"/>
    <n v="6"/>
    <b v="0"/>
    <s v="theater/plays"/>
    <n v="1433.3333"/>
    <x v="1"/>
    <x v="6"/>
    <x v="4110"/>
    <x v="2"/>
  </r>
  <r>
    <n v="4111"/>
    <s v="REBORN IN LOVE"/>
    <s v="REBORN IN LOVE is the sequel to REBORN FROM ABOVE: A Tale of Eternal Love.  This is part two, of a One-Act play series."/>
    <x v="9"/>
    <x v="1077"/>
    <x v="2"/>
    <s v="US"/>
    <s v="USD"/>
    <n v="1424747740"/>
    <n v="1422155740"/>
    <b v="0"/>
    <n v="6"/>
    <b v="0"/>
    <s v="theater/plays"/>
    <n v="1566.6667"/>
    <x v="1"/>
    <x v="6"/>
    <x v="4111"/>
    <x v="0"/>
  </r>
  <r>
    <n v="4112"/>
    <s v="A Great New Controversial Play - &quot;The Divide&quot;."/>
    <s v="Set in Southern America â€œThe Divideâ€ is a stage play that touches on the issues that are forefront in America and the world."/>
    <x v="30"/>
    <x v="116"/>
    <x v="2"/>
    <s v="IE"/>
    <s v="EUR"/>
    <n v="1456617600"/>
    <n v="1454280186"/>
    <b v="0"/>
    <n v="1"/>
    <b v="0"/>
    <s v="theater/plays"/>
    <n v="100"/>
    <x v="1"/>
    <x v="6"/>
    <x v="4112"/>
    <x v="2"/>
  </r>
  <r>
    <n v="4113"/>
    <s v="The Toy Box by Anthony H. Wallace"/>
    <s v="A family oriented play about Christians &amp; the sins they live with, portrayed by &quot;puppets and toys&quot; at Queensbury Theater in Houston."/>
    <x v="15"/>
    <x v="158"/>
    <x v="2"/>
    <s v="US"/>
    <s v="USD"/>
    <n v="1452234840"/>
    <n v="1450619123"/>
    <b v="0"/>
    <n v="3"/>
    <b v="0"/>
    <s v="theater/plays"/>
    <n v="100"/>
    <x v="1"/>
    <x v="6"/>
    <x v="411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8791B8-9428-4CBC-8658-3BA7C0DFC3AC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>
  <location ref="A6:E20" firstHeaderRow="1" firstDataRow="2" firstDataCol="1" rowPageCount="2" colPageCount="1"/>
  <pivotFields count="21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5" item="8" hier="-1"/>
    <pageField fld="20" hier="-1"/>
  </pageFields>
  <dataFields count="1">
    <dataField name="Count of outcomes" fld="5" subtotal="count" baseField="0" baseItem="0"/>
  </dataFields>
  <formats count="2">
    <format dxfId="1">
      <pivotArea outline="0" collapsedLevelsAreSubtotals="1" fieldPosition="0"/>
    </format>
    <format dxfId="0">
      <pivotArea outline="0" collapsedLevelsAreSubtotals="1" fieldPosition="0"/>
    </format>
  </formats>
  <chartFormats count="3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C2C429-84D8-4027-A074-3C9B55CDE56E}" name="Table1" displayName="Table1" ref="A6:H18" totalsRowShown="0" dataDxfId="9" dataCellStyle="Percent">
  <autoFilter ref="A6:H18" xr:uid="{BDC36486-C19E-4ADE-B047-6B813846E3FD}"/>
  <tableColumns count="8">
    <tableColumn id="1" xr3:uid="{DE82F297-A92C-4225-A421-C829CC00BE94}" name="Goal"/>
    <tableColumn id="2" xr3:uid="{4AF10AAE-EA15-4272-BA7B-8D6BDA89198C}" name="Number Successful" dataDxfId="8"/>
    <tableColumn id="3" xr3:uid="{9B75179F-0085-4798-9502-589F67F49532}" name="Number Failed" dataDxfId="7"/>
    <tableColumn id="4" xr3:uid="{F1528B16-C0A5-4916-927F-224B72E05FBA}" name="Number Canceled" dataDxfId="6"/>
    <tableColumn id="5" xr3:uid="{334E5064-88C7-4401-AD1F-D8203462BFC4}" name="Total Projects" dataDxfId="5">
      <calculatedColumnFormula>SUM(B7:D7)</calculatedColumnFormula>
    </tableColumn>
    <tableColumn id="6" xr3:uid="{D99CACEA-A7F9-44CF-B17D-F6451E6CC1C5}" name="Percentage Successful" dataDxfId="4" dataCellStyle="Percent">
      <calculatedColumnFormula>B7/$E7</calculatedColumnFormula>
    </tableColumn>
    <tableColumn id="7" xr3:uid="{E1063565-D2DB-4F88-9535-FCD5AB8870B5}" name="Percentage Failed" dataDxfId="3" dataCellStyle="Percent">
      <calculatedColumnFormula>C7/$E7</calculatedColumnFormula>
    </tableColumn>
    <tableColumn id="8" xr3:uid="{AC92825E-8F33-4FF4-A00D-9CDB1649B1A2}" name="Percentage Canceled" dataDxfId="2" dataCellStyle="Percent">
      <calculatedColumnFormula>D7/$E7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S4115"/>
  <sheetViews>
    <sheetView zoomScale="85" zoomScaleNormal="85" workbookViewId="0">
      <selection activeCell="C6" sqref="C6"/>
    </sheetView>
  </sheetViews>
  <sheetFormatPr defaultColWidth="8.77734375" defaultRowHeight="14.4" x14ac:dyDescent="0.3"/>
  <cols>
    <col min="1" max="1" width="5.77734375" style="9" bestFit="1" customWidth="1"/>
    <col min="2" max="2" width="40.109375" style="11" bestFit="1" customWidth="1"/>
    <col min="3" max="3" width="40.33203125" style="3" customWidth="1"/>
    <col min="4" max="4" width="18.33203125" style="5" bestFit="1" customWidth="1"/>
    <col min="5" max="5" width="16.88671875" style="7" bestFit="1" customWidth="1"/>
    <col min="6" max="6" width="14.109375" bestFit="1" customWidth="1"/>
    <col min="7" max="7" width="12.33203125" bestFit="1" customWidth="1"/>
    <col min="8" max="8" width="13.21875" bestFit="1" customWidth="1"/>
    <col min="9" max="9" width="16" customWidth="1"/>
    <col min="10" max="10" width="17.77734375" customWidth="1"/>
    <col min="11" max="11" width="15.44140625" customWidth="1"/>
    <col min="12" max="12" width="15.21875" customWidth="1"/>
    <col min="13" max="13" width="8.5546875" bestFit="1" customWidth="1"/>
    <col min="14" max="14" width="27.21875" bestFit="1" customWidth="1"/>
    <col min="15" max="15" width="11.109375" bestFit="1" customWidth="1"/>
    <col min="16" max="16" width="27.21875" bestFit="1" customWidth="1"/>
    <col min="17" max="17" width="12.44140625" customWidth="1"/>
    <col min="18" max="18" width="17.109375" customWidth="1"/>
  </cols>
  <sheetData>
    <row r="1" spans="1:19" ht="15.6" x14ac:dyDescent="0.3">
      <c r="A1" s="8" t="s">
        <v>0</v>
      </c>
      <c r="B1" s="10" t="s">
        <v>1</v>
      </c>
      <c r="C1" s="2" t="s">
        <v>4110</v>
      </c>
      <c r="D1" s="4" t="s">
        <v>8216</v>
      </c>
      <c r="E1" s="6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6" t="s">
        <v>8379</v>
      </c>
      <c r="Q1" s="17" t="s">
        <v>8357</v>
      </c>
      <c r="R1" s="13" t="s">
        <v>8363</v>
      </c>
      <c r="S1" s="1" t="s">
        <v>8378</v>
      </c>
    </row>
    <row r="2" spans="1:19" ht="43.2" x14ac:dyDescent="0.3">
      <c r="A2" s="9">
        <v>0</v>
      </c>
      <c r="B2" s="11" t="s">
        <v>2</v>
      </c>
      <c r="C2" s="3" t="s">
        <v>4111</v>
      </c>
      <c r="D2" s="5">
        <v>8500</v>
      </c>
      <c r="E2" s="7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">
        <f>IFERROR(ROUND(E2/L2*100,4),0)</f>
        <v>6391.7582000000002</v>
      </c>
      <c r="P2" t="s">
        <v>8307</v>
      </c>
      <c r="Q2" t="s">
        <v>8308</v>
      </c>
      <c r="R2" s="14">
        <f>(((J2/60)/60)/24)+DATE(1970,1,1)</f>
        <v>42177.007071759261</v>
      </c>
      <c r="S2">
        <f>YEAR(R2)</f>
        <v>2015</v>
      </c>
    </row>
    <row r="3" spans="1:19" ht="28.8" x14ac:dyDescent="0.3">
      <c r="A3" s="9">
        <v>1</v>
      </c>
      <c r="B3" s="11" t="s">
        <v>3</v>
      </c>
      <c r="C3" s="3" t="s">
        <v>4112</v>
      </c>
      <c r="D3" s="5">
        <v>10275</v>
      </c>
      <c r="E3" s="7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">
        <f t="shared" ref="O3:O66" si="0">IFERROR(ROUND(E3/L3*100,4),0)</f>
        <v>18548.101299999998</v>
      </c>
      <c r="P3" t="s">
        <v>8307</v>
      </c>
      <c r="Q3" t="s">
        <v>8308</v>
      </c>
      <c r="R3" s="14">
        <f>(((J3/60)/60)/24)+DATE(1970,1,1)</f>
        <v>42766.600497685184</v>
      </c>
      <c r="S3">
        <f t="shared" ref="S3:S66" si="1">YEAR(R3)</f>
        <v>2017</v>
      </c>
    </row>
    <row r="4" spans="1:19" ht="43.2" x14ac:dyDescent="0.3">
      <c r="A4" s="9">
        <v>2</v>
      </c>
      <c r="B4" s="11" t="s">
        <v>4</v>
      </c>
      <c r="C4" s="3" t="s">
        <v>4113</v>
      </c>
      <c r="D4" s="5">
        <v>500</v>
      </c>
      <c r="E4" s="7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">
        <f t="shared" si="0"/>
        <v>1500</v>
      </c>
      <c r="P4" t="s">
        <v>8307</v>
      </c>
      <c r="Q4" t="s">
        <v>8308</v>
      </c>
      <c r="R4" s="14">
        <f t="shared" ref="R4:R67" si="2">(((J4/60)/60)/24)+DATE(1970,1,1)</f>
        <v>42405.702349537038</v>
      </c>
      <c r="S4">
        <f t="shared" si="1"/>
        <v>2016</v>
      </c>
    </row>
    <row r="5" spans="1:19" ht="28.8" x14ac:dyDescent="0.3">
      <c r="A5" s="9">
        <v>3</v>
      </c>
      <c r="B5" s="11" t="s">
        <v>5</v>
      </c>
      <c r="C5" s="3" t="s">
        <v>4114</v>
      </c>
      <c r="D5" s="5">
        <v>10000</v>
      </c>
      <c r="E5" s="7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">
        <f t="shared" si="0"/>
        <v>6926.6666999999998</v>
      </c>
      <c r="P5" t="s">
        <v>8307</v>
      </c>
      <c r="Q5" t="s">
        <v>8308</v>
      </c>
      <c r="R5" s="14">
        <f t="shared" si="2"/>
        <v>41828.515127314815</v>
      </c>
      <c r="S5">
        <f t="shared" si="1"/>
        <v>2014</v>
      </c>
    </row>
    <row r="6" spans="1:19" ht="57.6" x14ac:dyDescent="0.3">
      <c r="A6" s="9">
        <v>4</v>
      </c>
      <c r="B6" s="11" t="s">
        <v>6</v>
      </c>
      <c r="C6" s="3" t="s">
        <v>4115</v>
      </c>
      <c r="D6" s="5">
        <v>44000</v>
      </c>
      <c r="E6" s="7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">
        <f t="shared" si="0"/>
        <v>19055.028200000001</v>
      </c>
      <c r="P6" t="s">
        <v>8307</v>
      </c>
      <c r="Q6" t="s">
        <v>8308</v>
      </c>
      <c r="R6" s="14">
        <f t="shared" si="2"/>
        <v>42327.834247685183</v>
      </c>
      <c r="S6">
        <f t="shared" si="1"/>
        <v>2015</v>
      </c>
    </row>
    <row r="7" spans="1:19" ht="43.2" x14ac:dyDescent="0.3">
      <c r="A7" s="9">
        <v>5</v>
      </c>
      <c r="B7" s="11" t="s">
        <v>7</v>
      </c>
      <c r="C7" s="3" t="s">
        <v>4116</v>
      </c>
      <c r="D7" s="5">
        <v>3999</v>
      </c>
      <c r="E7" s="7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">
        <f t="shared" si="0"/>
        <v>9340.4254999999994</v>
      </c>
      <c r="P7" t="s">
        <v>8307</v>
      </c>
      <c r="Q7" t="s">
        <v>8308</v>
      </c>
      <c r="R7" s="14">
        <f t="shared" si="2"/>
        <v>42563.932951388888</v>
      </c>
      <c r="S7">
        <f t="shared" si="1"/>
        <v>2016</v>
      </c>
    </row>
    <row r="8" spans="1:19" ht="43.2" x14ac:dyDescent="0.3">
      <c r="A8" s="9">
        <v>6</v>
      </c>
      <c r="B8" s="11" t="s">
        <v>8</v>
      </c>
      <c r="C8" s="3" t="s">
        <v>4117</v>
      </c>
      <c r="D8" s="5">
        <v>8000</v>
      </c>
      <c r="E8" s="7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">
        <f t="shared" si="0"/>
        <v>14687.931</v>
      </c>
      <c r="P8" t="s">
        <v>8307</v>
      </c>
      <c r="Q8" t="s">
        <v>8308</v>
      </c>
      <c r="R8" s="14">
        <f t="shared" si="2"/>
        <v>41794.072337962964</v>
      </c>
      <c r="S8">
        <f t="shared" si="1"/>
        <v>2014</v>
      </c>
    </row>
    <row r="9" spans="1:19" ht="57.6" x14ac:dyDescent="0.3">
      <c r="A9" s="9">
        <v>7</v>
      </c>
      <c r="B9" s="11" t="s">
        <v>9</v>
      </c>
      <c r="C9" s="3" t="s">
        <v>4118</v>
      </c>
      <c r="D9" s="5">
        <v>9000</v>
      </c>
      <c r="E9" s="7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">
        <f t="shared" si="0"/>
        <v>15982.456099999999</v>
      </c>
      <c r="P9" t="s">
        <v>8307</v>
      </c>
      <c r="Q9" t="s">
        <v>8308</v>
      </c>
      <c r="R9" s="14">
        <f t="shared" si="2"/>
        <v>42516.047071759262</v>
      </c>
      <c r="S9">
        <f t="shared" si="1"/>
        <v>2016</v>
      </c>
    </row>
    <row r="10" spans="1:19" ht="28.8" x14ac:dyDescent="0.3">
      <c r="A10" s="9">
        <v>8</v>
      </c>
      <c r="B10" s="11" t="s">
        <v>10</v>
      </c>
      <c r="C10" s="3" t="s">
        <v>4119</v>
      </c>
      <c r="D10" s="5">
        <v>3500</v>
      </c>
      <c r="E10" s="7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">
        <f t="shared" si="0"/>
        <v>29179.333299999998</v>
      </c>
      <c r="P10" t="s">
        <v>8307</v>
      </c>
      <c r="Q10" t="s">
        <v>8308</v>
      </c>
      <c r="R10" s="14">
        <f t="shared" si="2"/>
        <v>42468.94458333333</v>
      </c>
      <c r="S10">
        <f t="shared" si="1"/>
        <v>2016</v>
      </c>
    </row>
    <row r="11" spans="1:19" ht="43.2" x14ac:dyDescent="0.3">
      <c r="A11" s="9">
        <v>9</v>
      </c>
      <c r="B11" s="11" t="s">
        <v>11</v>
      </c>
      <c r="C11" s="3" t="s">
        <v>4120</v>
      </c>
      <c r="D11" s="5">
        <v>500</v>
      </c>
      <c r="E11" s="7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">
        <f t="shared" si="0"/>
        <v>3149.95</v>
      </c>
      <c r="P11" t="s">
        <v>8307</v>
      </c>
      <c r="Q11" t="s">
        <v>8308</v>
      </c>
      <c r="R11" s="14">
        <f t="shared" si="2"/>
        <v>42447.103518518517</v>
      </c>
      <c r="S11">
        <f t="shared" si="1"/>
        <v>2016</v>
      </c>
    </row>
    <row r="12" spans="1:19" ht="43.2" x14ac:dyDescent="0.3">
      <c r="A12" s="9">
        <v>10</v>
      </c>
      <c r="B12" s="11" t="s">
        <v>12</v>
      </c>
      <c r="C12" s="3" t="s">
        <v>4121</v>
      </c>
      <c r="D12" s="5">
        <v>3000</v>
      </c>
      <c r="E12" s="7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">
        <f t="shared" si="0"/>
        <v>15868.4211</v>
      </c>
      <c r="P12" t="s">
        <v>8307</v>
      </c>
      <c r="Q12" t="s">
        <v>8308</v>
      </c>
      <c r="R12" s="14">
        <f t="shared" si="2"/>
        <v>41780.068043981482</v>
      </c>
      <c r="S12">
        <f t="shared" si="1"/>
        <v>2014</v>
      </c>
    </row>
    <row r="13" spans="1:19" ht="57.6" x14ac:dyDescent="0.3">
      <c r="A13" s="9">
        <v>11</v>
      </c>
      <c r="B13" s="11" t="s">
        <v>13</v>
      </c>
      <c r="C13" s="3" t="s">
        <v>4122</v>
      </c>
      <c r="D13" s="5">
        <v>5000</v>
      </c>
      <c r="E13" s="7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">
        <f t="shared" si="0"/>
        <v>8033.3333000000002</v>
      </c>
      <c r="P13" t="s">
        <v>8307</v>
      </c>
      <c r="Q13" t="s">
        <v>8308</v>
      </c>
      <c r="R13" s="14">
        <f t="shared" si="2"/>
        <v>42572.778495370367</v>
      </c>
      <c r="S13">
        <f t="shared" si="1"/>
        <v>2016</v>
      </c>
    </row>
    <row r="14" spans="1:19" ht="57.6" x14ac:dyDescent="0.3">
      <c r="A14" s="9">
        <v>12</v>
      </c>
      <c r="B14" s="11" t="s">
        <v>14</v>
      </c>
      <c r="C14" s="3" t="s">
        <v>4123</v>
      </c>
      <c r="D14" s="5">
        <v>30000</v>
      </c>
      <c r="E14" s="7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">
        <f t="shared" si="0"/>
        <v>5996.1306000000004</v>
      </c>
      <c r="P14" t="s">
        <v>8307</v>
      </c>
      <c r="Q14" t="s">
        <v>8308</v>
      </c>
      <c r="R14" s="14">
        <f t="shared" si="2"/>
        <v>41791.713252314818</v>
      </c>
      <c r="S14">
        <f t="shared" si="1"/>
        <v>2014</v>
      </c>
    </row>
    <row r="15" spans="1:19" ht="43.2" x14ac:dyDescent="0.3">
      <c r="A15" s="9">
        <v>13</v>
      </c>
      <c r="B15" s="11" t="s">
        <v>15</v>
      </c>
      <c r="C15" s="3" t="s">
        <v>4124</v>
      </c>
      <c r="D15" s="5">
        <v>3500</v>
      </c>
      <c r="E15" s="7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">
        <f t="shared" si="0"/>
        <v>10978.431399999999</v>
      </c>
      <c r="P15" t="s">
        <v>8307</v>
      </c>
      <c r="Q15" t="s">
        <v>8308</v>
      </c>
      <c r="R15" s="14">
        <f t="shared" si="2"/>
        <v>42508.677187499998</v>
      </c>
      <c r="S15">
        <f t="shared" si="1"/>
        <v>2016</v>
      </c>
    </row>
    <row r="16" spans="1:19" ht="28.8" x14ac:dyDescent="0.3">
      <c r="A16" s="9">
        <v>14</v>
      </c>
      <c r="B16" s="11" t="s">
        <v>16</v>
      </c>
      <c r="C16" s="3" t="s">
        <v>4125</v>
      </c>
      <c r="D16" s="5">
        <v>6000</v>
      </c>
      <c r="E16" s="7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">
        <f t="shared" si="0"/>
        <v>14770.7317</v>
      </c>
      <c r="P16" t="s">
        <v>8307</v>
      </c>
      <c r="Q16" t="s">
        <v>8308</v>
      </c>
      <c r="R16" s="14">
        <f t="shared" si="2"/>
        <v>41808.02648148148</v>
      </c>
      <c r="S16">
        <f t="shared" si="1"/>
        <v>2014</v>
      </c>
    </row>
    <row r="17" spans="1:19" ht="43.2" x14ac:dyDescent="0.3">
      <c r="A17" s="9">
        <v>15</v>
      </c>
      <c r="B17" s="11" t="s">
        <v>17</v>
      </c>
      <c r="C17" s="3" t="s">
        <v>4126</v>
      </c>
      <c r="D17" s="5">
        <v>2000</v>
      </c>
      <c r="E17" s="7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">
        <f t="shared" si="0"/>
        <v>2175.5102000000002</v>
      </c>
      <c r="P17" t="s">
        <v>8307</v>
      </c>
      <c r="Q17" t="s">
        <v>8308</v>
      </c>
      <c r="R17" s="14">
        <f t="shared" si="2"/>
        <v>42256.391875000001</v>
      </c>
      <c r="S17">
        <f t="shared" si="1"/>
        <v>2015</v>
      </c>
    </row>
    <row r="18" spans="1:19" ht="43.2" x14ac:dyDescent="0.3">
      <c r="A18" s="9">
        <v>16</v>
      </c>
      <c r="B18" s="11" t="s">
        <v>18</v>
      </c>
      <c r="C18" s="3" t="s">
        <v>4127</v>
      </c>
      <c r="D18" s="5">
        <v>12000</v>
      </c>
      <c r="E18" s="7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">
        <f t="shared" si="0"/>
        <v>17184.2857</v>
      </c>
      <c r="P18" t="s">
        <v>8307</v>
      </c>
      <c r="Q18" t="s">
        <v>8308</v>
      </c>
      <c r="R18" s="14">
        <f t="shared" si="2"/>
        <v>41760.796423611115</v>
      </c>
      <c r="S18">
        <f t="shared" si="1"/>
        <v>2014</v>
      </c>
    </row>
    <row r="19" spans="1:19" ht="43.2" x14ac:dyDescent="0.3">
      <c r="A19" s="9">
        <v>17</v>
      </c>
      <c r="B19" s="11" t="s">
        <v>19</v>
      </c>
      <c r="C19" s="3" t="s">
        <v>4128</v>
      </c>
      <c r="D19" s="5">
        <v>1500</v>
      </c>
      <c r="E19" s="7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">
        <f t="shared" si="0"/>
        <v>4194.4444000000003</v>
      </c>
      <c r="P19" t="s">
        <v>8307</v>
      </c>
      <c r="Q19" t="s">
        <v>8308</v>
      </c>
      <c r="R19" s="14">
        <f t="shared" si="2"/>
        <v>41917.731736111113</v>
      </c>
      <c r="S19">
        <f t="shared" si="1"/>
        <v>2014</v>
      </c>
    </row>
    <row r="20" spans="1:19" ht="43.2" x14ac:dyDescent="0.3">
      <c r="A20" s="9">
        <v>18</v>
      </c>
      <c r="B20" s="11" t="s">
        <v>20</v>
      </c>
      <c r="C20" s="3" t="s">
        <v>4129</v>
      </c>
      <c r="D20" s="5">
        <v>30000</v>
      </c>
      <c r="E20" s="7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">
        <f t="shared" si="0"/>
        <v>9326.4123</v>
      </c>
      <c r="P20" t="s">
        <v>8307</v>
      </c>
      <c r="Q20" t="s">
        <v>8308</v>
      </c>
      <c r="R20" s="14">
        <f t="shared" si="2"/>
        <v>41869.542314814818</v>
      </c>
      <c r="S20">
        <f t="shared" si="1"/>
        <v>2014</v>
      </c>
    </row>
    <row r="21" spans="1:19" ht="43.2" x14ac:dyDescent="0.3">
      <c r="A21" s="9">
        <v>19</v>
      </c>
      <c r="B21" s="11" t="s">
        <v>21</v>
      </c>
      <c r="C21" s="3" t="s">
        <v>4130</v>
      </c>
      <c r="D21" s="5">
        <v>850</v>
      </c>
      <c r="E21" s="7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">
        <f t="shared" si="0"/>
        <v>5613.6364000000003</v>
      </c>
      <c r="P21" t="s">
        <v>8307</v>
      </c>
      <c r="Q21" t="s">
        <v>8308</v>
      </c>
      <c r="R21" s="14">
        <f t="shared" si="2"/>
        <v>42175.816365740742</v>
      </c>
      <c r="S21">
        <f t="shared" si="1"/>
        <v>2015</v>
      </c>
    </row>
    <row r="22" spans="1:19" ht="43.2" x14ac:dyDescent="0.3">
      <c r="A22" s="9">
        <v>20</v>
      </c>
      <c r="B22" s="11" t="s">
        <v>22</v>
      </c>
      <c r="C22" s="3" t="s">
        <v>4131</v>
      </c>
      <c r="D22" s="5">
        <v>2000</v>
      </c>
      <c r="E22" s="7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">
        <f t="shared" si="0"/>
        <v>8016</v>
      </c>
      <c r="P22" t="s">
        <v>8307</v>
      </c>
      <c r="Q22" t="s">
        <v>8308</v>
      </c>
      <c r="R22" s="14">
        <f t="shared" si="2"/>
        <v>42200.758240740746</v>
      </c>
      <c r="S22">
        <f t="shared" si="1"/>
        <v>2015</v>
      </c>
    </row>
    <row r="23" spans="1:19" ht="43.2" x14ac:dyDescent="0.3">
      <c r="A23" s="9">
        <v>21</v>
      </c>
      <c r="B23" s="11" t="s">
        <v>23</v>
      </c>
      <c r="C23" s="3" t="s">
        <v>4132</v>
      </c>
      <c r="D23" s="5">
        <v>18500</v>
      </c>
      <c r="E23" s="7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">
        <f t="shared" si="0"/>
        <v>19990.098999999998</v>
      </c>
      <c r="P23" t="s">
        <v>8307</v>
      </c>
      <c r="Q23" t="s">
        <v>8308</v>
      </c>
      <c r="R23" s="14">
        <f t="shared" si="2"/>
        <v>41878.627187500002</v>
      </c>
      <c r="S23">
        <f t="shared" si="1"/>
        <v>2014</v>
      </c>
    </row>
    <row r="24" spans="1:19" ht="28.8" x14ac:dyDescent="0.3">
      <c r="A24" s="9">
        <v>22</v>
      </c>
      <c r="B24" s="11" t="s">
        <v>24</v>
      </c>
      <c r="C24" s="3" t="s">
        <v>4133</v>
      </c>
      <c r="D24" s="5">
        <v>350</v>
      </c>
      <c r="E24" s="7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">
        <f t="shared" si="0"/>
        <v>5125</v>
      </c>
      <c r="P24" t="s">
        <v>8307</v>
      </c>
      <c r="Q24" t="s">
        <v>8308</v>
      </c>
      <c r="R24" s="14">
        <f t="shared" si="2"/>
        <v>41989.91134259259</v>
      </c>
      <c r="S24">
        <f t="shared" si="1"/>
        <v>2014</v>
      </c>
    </row>
    <row r="25" spans="1:19" ht="43.2" x14ac:dyDescent="0.3">
      <c r="A25" s="9">
        <v>23</v>
      </c>
      <c r="B25" s="11" t="s">
        <v>25</v>
      </c>
      <c r="C25" s="3" t="s">
        <v>4134</v>
      </c>
      <c r="D25" s="5">
        <v>2000</v>
      </c>
      <c r="E25" s="7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">
        <f t="shared" si="0"/>
        <v>10304.3478</v>
      </c>
      <c r="P25" t="s">
        <v>8307</v>
      </c>
      <c r="Q25" t="s">
        <v>8308</v>
      </c>
      <c r="R25" s="14">
        <f t="shared" si="2"/>
        <v>42097.778946759259</v>
      </c>
      <c r="S25">
        <f t="shared" si="1"/>
        <v>2015</v>
      </c>
    </row>
    <row r="26" spans="1:19" ht="28.8" x14ac:dyDescent="0.3">
      <c r="A26" s="9">
        <v>24</v>
      </c>
      <c r="B26" s="11" t="s">
        <v>26</v>
      </c>
      <c r="C26" s="3" t="s">
        <v>4135</v>
      </c>
      <c r="D26" s="5">
        <v>35000</v>
      </c>
      <c r="E26" s="7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">
        <f t="shared" si="0"/>
        <v>6634.6149999999998</v>
      </c>
      <c r="P26" t="s">
        <v>8307</v>
      </c>
      <c r="Q26" t="s">
        <v>8308</v>
      </c>
      <c r="R26" s="14">
        <f t="shared" si="2"/>
        <v>42229.820173611108</v>
      </c>
      <c r="S26">
        <f t="shared" si="1"/>
        <v>2015</v>
      </c>
    </row>
    <row r="27" spans="1:19" ht="43.2" x14ac:dyDescent="0.3">
      <c r="A27" s="9">
        <v>25</v>
      </c>
      <c r="B27" s="11" t="s">
        <v>27</v>
      </c>
      <c r="C27" s="3" t="s">
        <v>4136</v>
      </c>
      <c r="D27" s="5">
        <v>600</v>
      </c>
      <c r="E27" s="7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">
        <f t="shared" si="0"/>
        <v>5714.2857000000004</v>
      </c>
      <c r="P27" t="s">
        <v>8307</v>
      </c>
      <c r="Q27" t="s">
        <v>8308</v>
      </c>
      <c r="R27" s="14">
        <f t="shared" si="2"/>
        <v>42318.025011574078</v>
      </c>
      <c r="S27">
        <f t="shared" si="1"/>
        <v>2015</v>
      </c>
    </row>
    <row r="28" spans="1:19" ht="43.2" x14ac:dyDescent="0.3">
      <c r="A28" s="9">
        <v>26</v>
      </c>
      <c r="B28" s="11" t="s">
        <v>28</v>
      </c>
      <c r="C28" s="3" t="s">
        <v>4137</v>
      </c>
      <c r="D28" s="5">
        <v>1250</v>
      </c>
      <c r="E28" s="7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">
        <f t="shared" si="0"/>
        <v>10210.5263</v>
      </c>
      <c r="P28" t="s">
        <v>8307</v>
      </c>
      <c r="Q28" t="s">
        <v>8308</v>
      </c>
      <c r="R28" s="14">
        <f t="shared" si="2"/>
        <v>41828.515555555554</v>
      </c>
      <c r="S28">
        <f t="shared" si="1"/>
        <v>2014</v>
      </c>
    </row>
    <row r="29" spans="1:19" ht="43.2" x14ac:dyDescent="0.3">
      <c r="A29" s="9">
        <v>27</v>
      </c>
      <c r="B29" s="11" t="s">
        <v>29</v>
      </c>
      <c r="C29" s="3" t="s">
        <v>4138</v>
      </c>
      <c r="D29" s="5">
        <v>20000</v>
      </c>
      <c r="E29" s="7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">
        <f t="shared" si="0"/>
        <v>14896.6667</v>
      </c>
      <c r="P29" t="s">
        <v>8307</v>
      </c>
      <c r="Q29" t="s">
        <v>8308</v>
      </c>
      <c r="R29" s="14">
        <f t="shared" si="2"/>
        <v>41929.164733796293</v>
      </c>
      <c r="S29">
        <f t="shared" si="1"/>
        <v>2014</v>
      </c>
    </row>
    <row r="30" spans="1:19" ht="28.8" x14ac:dyDescent="0.3">
      <c r="A30" s="9">
        <v>28</v>
      </c>
      <c r="B30" s="11" t="s">
        <v>30</v>
      </c>
      <c r="C30" s="3" t="s">
        <v>4139</v>
      </c>
      <c r="D30" s="5">
        <v>12000</v>
      </c>
      <c r="E30" s="7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">
        <f t="shared" si="0"/>
        <v>16960.563399999999</v>
      </c>
      <c r="P30" t="s">
        <v>8307</v>
      </c>
      <c r="Q30" t="s">
        <v>8308</v>
      </c>
      <c r="R30" s="14">
        <f t="shared" si="2"/>
        <v>42324.96393518518</v>
      </c>
      <c r="S30">
        <f t="shared" si="1"/>
        <v>2015</v>
      </c>
    </row>
    <row r="31" spans="1:19" ht="43.2" x14ac:dyDescent="0.3">
      <c r="A31" s="9">
        <v>29</v>
      </c>
      <c r="B31" s="11" t="s">
        <v>31</v>
      </c>
      <c r="C31" s="3" t="s">
        <v>4140</v>
      </c>
      <c r="D31" s="5">
        <v>3000</v>
      </c>
      <c r="E31" s="7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">
        <f t="shared" si="0"/>
        <v>3162.3932</v>
      </c>
      <c r="P31" t="s">
        <v>8307</v>
      </c>
      <c r="Q31" t="s">
        <v>8308</v>
      </c>
      <c r="R31" s="14">
        <f t="shared" si="2"/>
        <v>41812.67324074074</v>
      </c>
      <c r="S31">
        <f t="shared" si="1"/>
        <v>2014</v>
      </c>
    </row>
    <row r="32" spans="1:19" ht="43.2" x14ac:dyDescent="0.3">
      <c r="A32" s="9">
        <v>30</v>
      </c>
      <c r="B32" s="11" t="s">
        <v>32</v>
      </c>
      <c r="C32" s="3" t="s">
        <v>4141</v>
      </c>
      <c r="D32" s="5">
        <v>4000</v>
      </c>
      <c r="E32" s="7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">
        <f t="shared" si="0"/>
        <v>7645.2641999999996</v>
      </c>
      <c r="P32" t="s">
        <v>8307</v>
      </c>
      <c r="Q32" t="s">
        <v>8308</v>
      </c>
      <c r="R32" s="14">
        <f t="shared" si="2"/>
        <v>41842.292997685188</v>
      </c>
      <c r="S32">
        <f t="shared" si="1"/>
        <v>2014</v>
      </c>
    </row>
    <row r="33" spans="1:19" ht="43.2" x14ac:dyDescent="0.3">
      <c r="A33" s="9">
        <v>31</v>
      </c>
      <c r="B33" s="11" t="s">
        <v>33</v>
      </c>
      <c r="C33" s="3" t="s">
        <v>4142</v>
      </c>
      <c r="D33" s="5">
        <v>13</v>
      </c>
      <c r="E33" s="7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">
        <f t="shared" si="0"/>
        <v>1300</v>
      </c>
      <c r="P33" t="s">
        <v>8307</v>
      </c>
      <c r="Q33" t="s">
        <v>8308</v>
      </c>
      <c r="R33" s="14">
        <f t="shared" si="2"/>
        <v>42376.79206018518</v>
      </c>
      <c r="S33">
        <f t="shared" si="1"/>
        <v>2016</v>
      </c>
    </row>
    <row r="34" spans="1:19" ht="57.6" x14ac:dyDescent="0.3">
      <c r="A34" s="9">
        <v>32</v>
      </c>
      <c r="B34" s="11" t="s">
        <v>34</v>
      </c>
      <c r="C34" s="3" t="s">
        <v>4143</v>
      </c>
      <c r="D34" s="5">
        <v>28450</v>
      </c>
      <c r="E34" s="7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">
        <f t="shared" si="0"/>
        <v>32044.943800000001</v>
      </c>
      <c r="P34" t="s">
        <v>8307</v>
      </c>
      <c r="Q34" t="s">
        <v>8308</v>
      </c>
      <c r="R34" s="14">
        <f t="shared" si="2"/>
        <v>42461.627511574072</v>
      </c>
      <c r="S34">
        <f t="shared" si="1"/>
        <v>2016</v>
      </c>
    </row>
    <row r="35" spans="1:19" ht="43.2" x14ac:dyDescent="0.3">
      <c r="A35" s="9">
        <v>33</v>
      </c>
      <c r="B35" s="11" t="s">
        <v>35</v>
      </c>
      <c r="C35" s="3" t="s">
        <v>4144</v>
      </c>
      <c r="D35" s="5">
        <v>5250</v>
      </c>
      <c r="E35" s="7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">
        <f t="shared" si="0"/>
        <v>8375</v>
      </c>
      <c r="P35" t="s">
        <v>8307</v>
      </c>
      <c r="Q35" t="s">
        <v>8308</v>
      </c>
      <c r="R35" s="14">
        <f t="shared" si="2"/>
        <v>42286.660891203705</v>
      </c>
      <c r="S35">
        <f t="shared" si="1"/>
        <v>2015</v>
      </c>
    </row>
    <row r="36" spans="1:19" ht="43.2" x14ac:dyDescent="0.3">
      <c r="A36" s="9">
        <v>34</v>
      </c>
      <c r="B36" s="11" t="s">
        <v>36</v>
      </c>
      <c r="C36" s="3" t="s">
        <v>4145</v>
      </c>
      <c r="D36" s="5">
        <v>2600</v>
      </c>
      <c r="E36" s="7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">
        <f t="shared" si="0"/>
        <v>4988.2353000000003</v>
      </c>
      <c r="P36" t="s">
        <v>8307</v>
      </c>
      <c r="Q36" t="s">
        <v>8308</v>
      </c>
      <c r="R36" s="14">
        <f t="shared" si="2"/>
        <v>41841.321770833332</v>
      </c>
      <c r="S36">
        <f t="shared" si="1"/>
        <v>2014</v>
      </c>
    </row>
    <row r="37" spans="1:19" ht="43.2" x14ac:dyDescent="0.3">
      <c r="A37" s="9">
        <v>35</v>
      </c>
      <c r="B37" s="11" t="s">
        <v>37</v>
      </c>
      <c r="C37" s="3" t="s">
        <v>4146</v>
      </c>
      <c r="D37" s="5">
        <v>1000</v>
      </c>
      <c r="E37" s="7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">
        <f t="shared" si="0"/>
        <v>5946.4286000000002</v>
      </c>
      <c r="P37" t="s">
        <v>8307</v>
      </c>
      <c r="Q37" t="s">
        <v>8308</v>
      </c>
      <c r="R37" s="14">
        <f t="shared" si="2"/>
        <v>42098.291828703703</v>
      </c>
      <c r="S37">
        <f t="shared" si="1"/>
        <v>2015</v>
      </c>
    </row>
    <row r="38" spans="1:19" ht="28.8" x14ac:dyDescent="0.3">
      <c r="A38" s="9">
        <v>36</v>
      </c>
      <c r="B38" s="11" t="s">
        <v>38</v>
      </c>
      <c r="C38" s="3" t="s">
        <v>4147</v>
      </c>
      <c r="D38" s="5">
        <v>6000</v>
      </c>
      <c r="E38" s="7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">
        <f t="shared" si="0"/>
        <v>19384.090899999999</v>
      </c>
      <c r="P38" t="s">
        <v>8307</v>
      </c>
      <c r="Q38" t="s">
        <v>8308</v>
      </c>
      <c r="R38" s="14">
        <f t="shared" si="2"/>
        <v>42068.307002314818</v>
      </c>
      <c r="S38">
        <f t="shared" si="1"/>
        <v>2015</v>
      </c>
    </row>
    <row r="39" spans="1:19" ht="43.2" x14ac:dyDescent="0.3">
      <c r="A39" s="9">
        <v>37</v>
      </c>
      <c r="B39" s="11" t="s">
        <v>39</v>
      </c>
      <c r="C39" s="3" t="s">
        <v>4148</v>
      </c>
      <c r="D39" s="5">
        <v>22000</v>
      </c>
      <c r="E39" s="7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">
        <f t="shared" si="0"/>
        <v>15951.383400000001</v>
      </c>
      <c r="P39" t="s">
        <v>8307</v>
      </c>
      <c r="Q39" t="s">
        <v>8308</v>
      </c>
      <c r="R39" s="14">
        <f t="shared" si="2"/>
        <v>42032.693043981482</v>
      </c>
      <c r="S39">
        <f t="shared" si="1"/>
        <v>2015</v>
      </c>
    </row>
    <row r="40" spans="1:19" ht="43.2" x14ac:dyDescent="0.3">
      <c r="A40" s="9">
        <v>38</v>
      </c>
      <c r="B40" s="11" t="s">
        <v>40</v>
      </c>
      <c r="C40" s="3" t="s">
        <v>4149</v>
      </c>
      <c r="D40" s="5">
        <v>2500</v>
      </c>
      <c r="E40" s="7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">
        <f t="shared" si="0"/>
        <v>4168.1818000000003</v>
      </c>
      <c r="P40" t="s">
        <v>8307</v>
      </c>
      <c r="Q40" t="s">
        <v>8308</v>
      </c>
      <c r="R40" s="14">
        <f t="shared" si="2"/>
        <v>41375.057222222218</v>
      </c>
      <c r="S40">
        <f t="shared" si="1"/>
        <v>2013</v>
      </c>
    </row>
    <row r="41" spans="1:19" ht="57.6" x14ac:dyDescent="0.3">
      <c r="A41" s="9">
        <v>39</v>
      </c>
      <c r="B41" s="11" t="s">
        <v>41</v>
      </c>
      <c r="C41" s="3" t="s">
        <v>4150</v>
      </c>
      <c r="D41" s="5">
        <v>25000</v>
      </c>
      <c r="E41" s="7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">
        <f t="shared" si="0"/>
        <v>15089.861800000001</v>
      </c>
      <c r="P41" t="s">
        <v>8307</v>
      </c>
      <c r="Q41" t="s">
        <v>8308</v>
      </c>
      <c r="R41" s="14">
        <f t="shared" si="2"/>
        <v>41754.047083333331</v>
      </c>
      <c r="S41">
        <f t="shared" si="1"/>
        <v>2014</v>
      </c>
    </row>
    <row r="42" spans="1:19" ht="43.2" x14ac:dyDescent="0.3">
      <c r="A42" s="9">
        <v>40</v>
      </c>
      <c r="B42" s="11" t="s">
        <v>42</v>
      </c>
      <c r="C42" s="3" t="s">
        <v>4151</v>
      </c>
      <c r="D42" s="5">
        <v>2000</v>
      </c>
      <c r="E42" s="7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">
        <f t="shared" si="0"/>
        <v>12668.75</v>
      </c>
      <c r="P42" t="s">
        <v>8307</v>
      </c>
      <c r="Q42" t="s">
        <v>8308</v>
      </c>
      <c r="R42" s="14">
        <f t="shared" si="2"/>
        <v>41789.21398148148</v>
      </c>
      <c r="S42">
        <f t="shared" si="1"/>
        <v>2014</v>
      </c>
    </row>
    <row r="43" spans="1:19" ht="43.2" x14ac:dyDescent="0.3">
      <c r="A43" s="9">
        <v>41</v>
      </c>
      <c r="B43" s="11" t="s">
        <v>43</v>
      </c>
      <c r="C43" s="3" t="s">
        <v>4152</v>
      </c>
      <c r="D43" s="5">
        <v>2000</v>
      </c>
      <c r="E43" s="7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">
        <f t="shared" si="0"/>
        <v>10526.3158</v>
      </c>
      <c r="P43" t="s">
        <v>8307</v>
      </c>
      <c r="Q43" t="s">
        <v>8308</v>
      </c>
      <c r="R43" s="14">
        <f t="shared" si="2"/>
        <v>41887.568912037037</v>
      </c>
      <c r="S43">
        <f t="shared" si="1"/>
        <v>2014</v>
      </c>
    </row>
    <row r="44" spans="1:19" ht="43.2" x14ac:dyDescent="0.3">
      <c r="A44" s="9">
        <v>42</v>
      </c>
      <c r="B44" s="11" t="s">
        <v>44</v>
      </c>
      <c r="C44" s="3" t="s">
        <v>4153</v>
      </c>
      <c r="D44" s="5">
        <v>14000</v>
      </c>
      <c r="E44" s="7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">
        <f t="shared" si="0"/>
        <v>11751.479300000001</v>
      </c>
      <c r="P44" t="s">
        <v>8307</v>
      </c>
      <c r="Q44" t="s">
        <v>8308</v>
      </c>
      <c r="R44" s="14">
        <f t="shared" si="2"/>
        <v>41971.639189814814</v>
      </c>
      <c r="S44">
        <f t="shared" si="1"/>
        <v>2014</v>
      </c>
    </row>
    <row r="45" spans="1:19" ht="43.2" x14ac:dyDescent="0.3">
      <c r="A45" s="9">
        <v>43</v>
      </c>
      <c r="B45" s="11" t="s">
        <v>45</v>
      </c>
      <c r="C45" s="3" t="s">
        <v>4154</v>
      </c>
      <c r="D45" s="5">
        <v>10000</v>
      </c>
      <c r="E45" s="7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">
        <f t="shared" si="0"/>
        <v>11736.1217</v>
      </c>
      <c r="P45" t="s">
        <v>8307</v>
      </c>
      <c r="Q45" t="s">
        <v>8308</v>
      </c>
      <c r="R45" s="14">
        <f t="shared" si="2"/>
        <v>41802.790347222224</v>
      </c>
      <c r="S45">
        <f t="shared" si="1"/>
        <v>2014</v>
      </c>
    </row>
    <row r="46" spans="1:19" ht="57.6" x14ac:dyDescent="0.3">
      <c r="A46" s="9">
        <v>44</v>
      </c>
      <c r="B46" s="11" t="s">
        <v>46</v>
      </c>
      <c r="C46" s="3" t="s">
        <v>4155</v>
      </c>
      <c r="D46" s="5">
        <v>2000</v>
      </c>
      <c r="E46" s="7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">
        <f t="shared" si="0"/>
        <v>13333.3333</v>
      </c>
      <c r="P46" t="s">
        <v>8307</v>
      </c>
      <c r="Q46" t="s">
        <v>8308</v>
      </c>
      <c r="R46" s="14">
        <f t="shared" si="2"/>
        <v>41874.098807870374</v>
      </c>
      <c r="S46">
        <f t="shared" si="1"/>
        <v>2014</v>
      </c>
    </row>
    <row r="47" spans="1:19" ht="43.2" x14ac:dyDescent="0.3">
      <c r="A47" s="9">
        <v>45</v>
      </c>
      <c r="B47" s="11" t="s">
        <v>47</v>
      </c>
      <c r="C47" s="3" t="s">
        <v>4156</v>
      </c>
      <c r="D47" s="5">
        <v>5000</v>
      </c>
      <c r="E47" s="7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">
        <f t="shared" si="0"/>
        <v>9836.0655999999999</v>
      </c>
      <c r="P47" t="s">
        <v>8307</v>
      </c>
      <c r="Q47" t="s">
        <v>8308</v>
      </c>
      <c r="R47" s="14">
        <f t="shared" si="2"/>
        <v>42457.623923611114</v>
      </c>
      <c r="S47">
        <f t="shared" si="1"/>
        <v>2016</v>
      </c>
    </row>
    <row r="48" spans="1:19" ht="43.2" x14ac:dyDescent="0.3">
      <c r="A48" s="9">
        <v>46</v>
      </c>
      <c r="B48" s="11" t="s">
        <v>48</v>
      </c>
      <c r="C48" s="3" t="s">
        <v>4157</v>
      </c>
      <c r="D48" s="5">
        <v>8400</v>
      </c>
      <c r="E48" s="7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">
        <f t="shared" si="0"/>
        <v>19444.4444</v>
      </c>
      <c r="P48" t="s">
        <v>8307</v>
      </c>
      <c r="Q48" t="s">
        <v>8308</v>
      </c>
      <c r="R48" s="14">
        <f t="shared" si="2"/>
        <v>42323.964976851858</v>
      </c>
      <c r="S48">
        <f t="shared" si="1"/>
        <v>2015</v>
      </c>
    </row>
    <row r="49" spans="1:19" ht="57.6" x14ac:dyDescent="0.3">
      <c r="A49" s="9">
        <v>47</v>
      </c>
      <c r="B49" s="11" t="s">
        <v>49</v>
      </c>
      <c r="C49" s="3" t="s">
        <v>4158</v>
      </c>
      <c r="D49" s="5">
        <v>5000</v>
      </c>
      <c r="E49" s="7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">
        <f t="shared" si="0"/>
        <v>7686.5</v>
      </c>
      <c r="P49" t="s">
        <v>8307</v>
      </c>
      <c r="Q49" t="s">
        <v>8308</v>
      </c>
      <c r="R49" s="14">
        <f t="shared" si="2"/>
        <v>41932.819525462961</v>
      </c>
      <c r="S49">
        <f t="shared" si="1"/>
        <v>2014</v>
      </c>
    </row>
    <row r="50" spans="1:19" ht="43.2" x14ac:dyDescent="0.3">
      <c r="A50" s="9">
        <v>48</v>
      </c>
      <c r="B50" s="11" t="s">
        <v>50</v>
      </c>
      <c r="C50" s="3" t="s">
        <v>4159</v>
      </c>
      <c r="D50" s="5">
        <v>2000</v>
      </c>
      <c r="E50" s="7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">
        <f t="shared" si="0"/>
        <v>5681.5789000000004</v>
      </c>
      <c r="P50" t="s">
        <v>8307</v>
      </c>
      <c r="Q50" t="s">
        <v>8308</v>
      </c>
      <c r="R50" s="14">
        <f t="shared" si="2"/>
        <v>42033.516898148147</v>
      </c>
      <c r="S50">
        <f t="shared" si="1"/>
        <v>2015</v>
      </c>
    </row>
    <row r="51" spans="1:19" x14ac:dyDescent="0.3">
      <c r="A51" s="9">
        <v>49</v>
      </c>
      <c r="B51" s="11" t="s">
        <v>51</v>
      </c>
      <c r="C51" s="3" t="s">
        <v>4160</v>
      </c>
      <c r="D51" s="5">
        <v>12000</v>
      </c>
      <c r="E51" s="7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">
        <f t="shared" si="0"/>
        <v>13793.1034</v>
      </c>
      <c r="P51" t="s">
        <v>8307</v>
      </c>
      <c r="Q51" t="s">
        <v>8308</v>
      </c>
      <c r="R51" s="14">
        <f t="shared" si="2"/>
        <v>42271.176446759258</v>
      </c>
      <c r="S51">
        <f t="shared" si="1"/>
        <v>2015</v>
      </c>
    </row>
    <row r="52" spans="1:19" ht="43.2" x14ac:dyDescent="0.3">
      <c r="A52" s="9">
        <v>50</v>
      </c>
      <c r="B52" s="11" t="s">
        <v>52</v>
      </c>
      <c r="C52" s="3" t="s">
        <v>4161</v>
      </c>
      <c r="D52" s="5">
        <v>600</v>
      </c>
      <c r="E52" s="7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">
        <f t="shared" si="0"/>
        <v>2727.2727</v>
      </c>
      <c r="P52" t="s">
        <v>8307</v>
      </c>
      <c r="Q52" t="s">
        <v>8308</v>
      </c>
      <c r="R52" s="14">
        <f t="shared" si="2"/>
        <v>41995.752986111111</v>
      </c>
      <c r="S52">
        <f t="shared" si="1"/>
        <v>2014</v>
      </c>
    </row>
    <row r="53" spans="1:19" ht="43.2" x14ac:dyDescent="0.3">
      <c r="A53" s="9">
        <v>51</v>
      </c>
      <c r="B53" s="11" t="s">
        <v>53</v>
      </c>
      <c r="C53" s="3" t="s">
        <v>4162</v>
      </c>
      <c r="D53" s="5">
        <v>11000</v>
      </c>
      <c r="E53" s="7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">
        <f t="shared" si="0"/>
        <v>11833.6134</v>
      </c>
      <c r="P53" t="s">
        <v>8307</v>
      </c>
      <c r="Q53" t="s">
        <v>8308</v>
      </c>
      <c r="R53" s="14">
        <f t="shared" si="2"/>
        <v>42196.928668981483</v>
      </c>
      <c r="S53">
        <f t="shared" si="1"/>
        <v>2015</v>
      </c>
    </row>
    <row r="54" spans="1:19" ht="43.2" x14ac:dyDescent="0.3">
      <c r="A54" s="9">
        <v>52</v>
      </c>
      <c r="B54" s="11" t="s">
        <v>54</v>
      </c>
      <c r="C54" s="3" t="s">
        <v>4163</v>
      </c>
      <c r="D54" s="5">
        <v>10000</v>
      </c>
      <c r="E54" s="7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">
        <f t="shared" si="0"/>
        <v>22348.0769</v>
      </c>
      <c r="P54" t="s">
        <v>8307</v>
      </c>
      <c r="Q54" t="s">
        <v>8308</v>
      </c>
      <c r="R54" s="14">
        <f t="shared" si="2"/>
        <v>41807.701921296299</v>
      </c>
      <c r="S54">
        <f t="shared" si="1"/>
        <v>2014</v>
      </c>
    </row>
    <row r="55" spans="1:19" ht="28.8" x14ac:dyDescent="0.3">
      <c r="A55" s="9">
        <v>53</v>
      </c>
      <c r="B55" s="11" t="s">
        <v>55</v>
      </c>
      <c r="C55" s="3" t="s">
        <v>4164</v>
      </c>
      <c r="D55" s="5">
        <v>3000</v>
      </c>
      <c r="E55" s="7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">
        <f t="shared" si="0"/>
        <v>2811.1111000000001</v>
      </c>
      <c r="P55" t="s">
        <v>8307</v>
      </c>
      <c r="Q55" t="s">
        <v>8308</v>
      </c>
      <c r="R55" s="14">
        <f t="shared" si="2"/>
        <v>41719.549131944441</v>
      </c>
      <c r="S55">
        <f t="shared" si="1"/>
        <v>2014</v>
      </c>
    </row>
    <row r="56" spans="1:19" ht="57.6" x14ac:dyDescent="0.3">
      <c r="A56" s="9">
        <v>54</v>
      </c>
      <c r="B56" s="11" t="s">
        <v>56</v>
      </c>
      <c r="C56" s="3" t="s">
        <v>4165</v>
      </c>
      <c r="D56" s="5">
        <v>10000</v>
      </c>
      <c r="E56" s="7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">
        <f t="shared" si="0"/>
        <v>19423.0769</v>
      </c>
      <c r="P56" t="s">
        <v>8307</v>
      </c>
      <c r="Q56" t="s">
        <v>8308</v>
      </c>
      <c r="R56" s="14">
        <f t="shared" si="2"/>
        <v>42333.713206018518</v>
      </c>
      <c r="S56">
        <f t="shared" si="1"/>
        <v>2015</v>
      </c>
    </row>
    <row r="57" spans="1:19" ht="43.2" x14ac:dyDescent="0.3">
      <c r="A57" s="9">
        <v>55</v>
      </c>
      <c r="B57" s="11" t="s">
        <v>57</v>
      </c>
      <c r="C57" s="3" t="s">
        <v>4166</v>
      </c>
      <c r="D57" s="5">
        <v>8600</v>
      </c>
      <c r="E57" s="7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">
        <f t="shared" si="0"/>
        <v>12895.3488</v>
      </c>
      <c r="P57" t="s">
        <v>8307</v>
      </c>
      <c r="Q57" t="s">
        <v>8308</v>
      </c>
      <c r="R57" s="14">
        <f t="shared" si="2"/>
        <v>42496.968935185185</v>
      </c>
      <c r="S57">
        <f t="shared" si="1"/>
        <v>2016</v>
      </c>
    </row>
    <row r="58" spans="1:19" ht="28.8" x14ac:dyDescent="0.3">
      <c r="A58" s="9">
        <v>56</v>
      </c>
      <c r="B58" s="11" t="s">
        <v>58</v>
      </c>
      <c r="C58" s="3" t="s">
        <v>4167</v>
      </c>
      <c r="D58" s="5">
        <v>8000</v>
      </c>
      <c r="E58" s="7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">
        <f t="shared" si="0"/>
        <v>4931.6091999999999</v>
      </c>
      <c r="P58" t="s">
        <v>8307</v>
      </c>
      <c r="Q58" t="s">
        <v>8308</v>
      </c>
      <c r="R58" s="14">
        <f t="shared" si="2"/>
        <v>42149.548888888887</v>
      </c>
      <c r="S58">
        <f t="shared" si="1"/>
        <v>2015</v>
      </c>
    </row>
    <row r="59" spans="1:19" ht="43.2" x14ac:dyDescent="0.3">
      <c r="A59" s="9">
        <v>57</v>
      </c>
      <c r="B59" s="11" t="s">
        <v>59</v>
      </c>
      <c r="C59" s="3" t="s">
        <v>4168</v>
      </c>
      <c r="D59" s="5">
        <v>15000</v>
      </c>
      <c r="E59" s="7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">
        <f t="shared" si="0"/>
        <v>22152.173900000002</v>
      </c>
      <c r="P59" t="s">
        <v>8307</v>
      </c>
      <c r="Q59" t="s">
        <v>8308</v>
      </c>
      <c r="R59" s="14">
        <f t="shared" si="2"/>
        <v>42089.83289351852</v>
      </c>
      <c r="S59">
        <f t="shared" si="1"/>
        <v>2015</v>
      </c>
    </row>
    <row r="60" spans="1:19" ht="43.2" x14ac:dyDescent="0.3">
      <c r="A60" s="9">
        <v>58</v>
      </c>
      <c r="B60" s="11" t="s">
        <v>60</v>
      </c>
      <c r="C60" s="3" t="s">
        <v>4169</v>
      </c>
      <c r="D60" s="5">
        <v>10000</v>
      </c>
      <c r="E60" s="7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">
        <f t="shared" si="0"/>
        <v>13721.3333</v>
      </c>
      <c r="P60" t="s">
        <v>8307</v>
      </c>
      <c r="Q60" t="s">
        <v>8308</v>
      </c>
      <c r="R60" s="14">
        <f t="shared" si="2"/>
        <v>41932.745046296295</v>
      </c>
      <c r="S60">
        <f t="shared" si="1"/>
        <v>2014</v>
      </c>
    </row>
    <row r="61" spans="1:19" ht="43.2" x14ac:dyDescent="0.3">
      <c r="A61" s="9">
        <v>59</v>
      </c>
      <c r="B61" s="11" t="s">
        <v>61</v>
      </c>
      <c r="C61" s="3" t="s">
        <v>4170</v>
      </c>
      <c r="D61" s="5">
        <v>20000</v>
      </c>
      <c r="E61" s="7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">
        <f t="shared" si="0"/>
        <v>60682.242400000003</v>
      </c>
      <c r="P61" t="s">
        <v>8307</v>
      </c>
      <c r="Q61" t="s">
        <v>8308</v>
      </c>
      <c r="R61" s="14">
        <f t="shared" si="2"/>
        <v>42230.23583333334</v>
      </c>
      <c r="S61">
        <f t="shared" si="1"/>
        <v>2015</v>
      </c>
    </row>
    <row r="62" spans="1:19" ht="43.2" x14ac:dyDescent="0.3">
      <c r="A62" s="9">
        <v>60</v>
      </c>
      <c r="B62" s="11" t="s">
        <v>62</v>
      </c>
      <c r="C62" s="3" t="s">
        <v>4171</v>
      </c>
      <c r="D62" s="5">
        <v>4500</v>
      </c>
      <c r="E62" s="7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">
        <f t="shared" si="0"/>
        <v>4304.0092999999997</v>
      </c>
      <c r="P62" t="s">
        <v>8307</v>
      </c>
      <c r="Q62" t="s">
        <v>8309</v>
      </c>
      <c r="R62" s="14">
        <f t="shared" si="2"/>
        <v>41701.901817129627</v>
      </c>
      <c r="S62">
        <f t="shared" si="1"/>
        <v>2014</v>
      </c>
    </row>
    <row r="63" spans="1:19" ht="43.2" x14ac:dyDescent="0.3">
      <c r="A63" s="9">
        <v>61</v>
      </c>
      <c r="B63" s="11" t="s">
        <v>63</v>
      </c>
      <c r="C63" s="3" t="s">
        <v>4172</v>
      </c>
      <c r="D63" s="5">
        <v>5000</v>
      </c>
      <c r="E63" s="7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">
        <f t="shared" si="0"/>
        <v>32239.130399999998</v>
      </c>
      <c r="P63" t="s">
        <v>8307</v>
      </c>
      <c r="Q63" t="s">
        <v>8309</v>
      </c>
      <c r="R63" s="14">
        <f t="shared" si="2"/>
        <v>41409.814317129632</v>
      </c>
      <c r="S63">
        <f t="shared" si="1"/>
        <v>2013</v>
      </c>
    </row>
    <row r="64" spans="1:19" ht="43.2" x14ac:dyDescent="0.3">
      <c r="A64" s="9">
        <v>62</v>
      </c>
      <c r="B64" s="11" t="s">
        <v>64</v>
      </c>
      <c r="C64" s="3" t="s">
        <v>4173</v>
      </c>
      <c r="D64" s="5">
        <v>3000</v>
      </c>
      <c r="E64" s="7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">
        <f t="shared" si="0"/>
        <v>9670.8333000000002</v>
      </c>
      <c r="P64" t="s">
        <v>8307</v>
      </c>
      <c r="Q64" t="s">
        <v>8309</v>
      </c>
      <c r="R64" s="14">
        <f t="shared" si="2"/>
        <v>41311.799513888887</v>
      </c>
      <c r="S64">
        <f t="shared" si="1"/>
        <v>2013</v>
      </c>
    </row>
    <row r="65" spans="1:19" ht="43.2" x14ac:dyDescent="0.3">
      <c r="A65" s="9">
        <v>63</v>
      </c>
      <c r="B65" s="11" t="s">
        <v>65</v>
      </c>
      <c r="C65" s="3" t="s">
        <v>4174</v>
      </c>
      <c r="D65" s="5">
        <v>2000</v>
      </c>
      <c r="E65" s="7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">
        <f t="shared" si="0"/>
        <v>3547.4531000000002</v>
      </c>
      <c r="P65" t="s">
        <v>8307</v>
      </c>
      <c r="Q65" t="s">
        <v>8309</v>
      </c>
      <c r="R65" s="14">
        <f t="shared" si="2"/>
        <v>41612.912187499998</v>
      </c>
      <c r="S65">
        <f t="shared" si="1"/>
        <v>2013</v>
      </c>
    </row>
    <row r="66" spans="1:19" ht="43.2" x14ac:dyDescent="0.3">
      <c r="A66" s="9">
        <v>64</v>
      </c>
      <c r="B66" s="11" t="s">
        <v>66</v>
      </c>
      <c r="C66" s="3" t="s">
        <v>4175</v>
      </c>
      <c r="D66" s="5">
        <v>1200</v>
      </c>
      <c r="E66" s="7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">
        <f t="shared" si="0"/>
        <v>8666.6666999999998</v>
      </c>
      <c r="P66" t="s">
        <v>8307</v>
      </c>
      <c r="Q66" t="s">
        <v>8309</v>
      </c>
      <c r="R66" s="14">
        <f t="shared" si="2"/>
        <v>41433.01829861111</v>
      </c>
      <c r="S66">
        <f t="shared" si="1"/>
        <v>2013</v>
      </c>
    </row>
    <row r="67" spans="1:19" ht="43.2" x14ac:dyDescent="0.3">
      <c r="A67" s="9">
        <v>65</v>
      </c>
      <c r="B67" s="11" t="s">
        <v>67</v>
      </c>
      <c r="C67" s="3" t="s">
        <v>4176</v>
      </c>
      <c r="D67" s="5">
        <v>7000</v>
      </c>
      <c r="E67" s="7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">
        <f t="shared" ref="O67:O130" si="3">IFERROR(ROUND(E67/L67*100,4),0)</f>
        <v>13205.263199999999</v>
      </c>
      <c r="P67" t="s">
        <v>8307</v>
      </c>
      <c r="Q67" t="s">
        <v>8309</v>
      </c>
      <c r="R67" s="14">
        <f t="shared" si="2"/>
        <v>41835.821226851855</v>
      </c>
      <c r="S67">
        <f t="shared" ref="S67:S130" si="4">YEAR(R67)</f>
        <v>2014</v>
      </c>
    </row>
    <row r="68" spans="1:19" ht="28.8" x14ac:dyDescent="0.3">
      <c r="A68" s="9">
        <v>66</v>
      </c>
      <c r="B68" s="11" t="s">
        <v>68</v>
      </c>
      <c r="C68" s="3" t="s">
        <v>4177</v>
      </c>
      <c r="D68" s="5">
        <v>2000</v>
      </c>
      <c r="E68" s="7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">
        <f t="shared" si="3"/>
        <v>9123.0769</v>
      </c>
      <c r="P68" t="s">
        <v>8307</v>
      </c>
      <c r="Q68" t="s">
        <v>8309</v>
      </c>
      <c r="R68" s="14">
        <f t="shared" ref="R68:R131" si="5">(((J68/60)/60)/24)+DATE(1970,1,1)</f>
        <v>42539.849768518514</v>
      </c>
      <c r="S68">
        <f t="shared" si="4"/>
        <v>2016</v>
      </c>
    </row>
    <row r="69" spans="1:19" ht="43.2" x14ac:dyDescent="0.3">
      <c r="A69" s="9">
        <v>67</v>
      </c>
      <c r="B69" s="11" t="s">
        <v>69</v>
      </c>
      <c r="C69" s="3" t="s">
        <v>4178</v>
      </c>
      <c r="D69" s="5">
        <v>2000</v>
      </c>
      <c r="E69" s="7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">
        <f t="shared" si="3"/>
        <v>11625</v>
      </c>
      <c r="P69" t="s">
        <v>8307</v>
      </c>
      <c r="Q69" t="s">
        <v>8309</v>
      </c>
      <c r="R69" s="14">
        <f t="shared" si="5"/>
        <v>41075.583379629628</v>
      </c>
      <c r="S69">
        <f t="shared" si="4"/>
        <v>2012</v>
      </c>
    </row>
    <row r="70" spans="1:19" ht="57.6" x14ac:dyDescent="0.3">
      <c r="A70" s="9">
        <v>68</v>
      </c>
      <c r="B70" s="11" t="s">
        <v>70</v>
      </c>
      <c r="C70" s="3" t="s">
        <v>4179</v>
      </c>
      <c r="D70" s="5">
        <v>600</v>
      </c>
      <c r="E70" s="7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">
        <f t="shared" si="3"/>
        <v>2119.4443999999999</v>
      </c>
      <c r="P70" t="s">
        <v>8307</v>
      </c>
      <c r="Q70" t="s">
        <v>8309</v>
      </c>
      <c r="R70" s="14">
        <f t="shared" si="5"/>
        <v>41663.569340277776</v>
      </c>
      <c r="S70">
        <f t="shared" si="4"/>
        <v>2014</v>
      </c>
    </row>
    <row r="71" spans="1:19" ht="43.2" x14ac:dyDescent="0.3">
      <c r="A71" s="9">
        <v>69</v>
      </c>
      <c r="B71" s="11" t="s">
        <v>71</v>
      </c>
      <c r="C71" s="3" t="s">
        <v>4180</v>
      </c>
      <c r="D71" s="5">
        <v>10000</v>
      </c>
      <c r="E71" s="7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">
        <f t="shared" si="3"/>
        <v>6232.7134999999998</v>
      </c>
      <c r="P71" t="s">
        <v>8307</v>
      </c>
      <c r="Q71" t="s">
        <v>8309</v>
      </c>
      <c r="R71" s="14">
        <f t="shared" si="5"/>
        <v>40786.187789351854</v>
      </c>
      <c r="S71">
        <f t="shared" si="4"/>
        <v>2011</v>
      </c>
    </row>
    <row r="72" spans="1:19" ht="43.2" x14ac:dyDescent="0.3">
      <c r="A72" s="9">
        <v>70</v>
      </c>
      <c r="B72" s="11" t="s">
        <v>72</v>
      </c>
      <c r="C72" s="3" t="s">
        <v>4181</v>
      </c>
      <c r="D72" s="5">
        <v>500</v>
      </c>
      <c r="E72" s="7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">
        <f t="shared" si="3"/>
        <v>3741.1765</v>
      </c>
      <c r="P72" t="s">
        <v>8307</v>
      </c>
      <c r="Q72" t="s">
        <v>8309</v>
      </c>
      <c r="R72" s="14">
        <f t="shared" si="5"/>
        <v>40730.896354166667</v>
      </c>
      <c r="S72">
        <f t="shared" si="4"/>
        <v>2011</v>
      </c>
    </row>
    <row r="73" spans="1:19" ht="43.2" x14ac:dyDescent="0.3">
      <c r="A73" s="9">
        <v>71</v>
      </c>
      <c r="B73" s="11" t="s">
        <v>73</v>
      </c>
      <c r="C73" s="3" t="s">
        <v>4182</v>
      </c>
      <c r="D73" s="5">
        <v>1800</v>
      </c>
      <c r="E73" s="7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">
        <f t="shared" si="3"/>
        <v>6971.875</v>
      </c>
      <c r="P73" t="s">
        <v>8307</v>
      </c>
      <c r="Q73" t="s">
        <v>8309</v>
      </c>
      <c r="R73" s="14">
        <f t="shared" si="5"/>
        <v>40997.271493055552</v>
      </c>
      <c r="S73">
        <f t="shared" si="4"/>
        <v>2012</v>
      </c>
    </row>
    <row r="74" spans="1:19" ht="43.2" x14ac:dyDescent="0.3">
      <c r="A74" s="9">
        <v>72</v>
      </c>
      <c r="B74" s="11" t="s">
        <v>74</v>
      </c>
      <c r="C74" s="3" t="s">
        <v>4183</v>
      </c>
      <c r="D74" s="5">
        <v>2200</v>
      </c>
      <c r="E74" s="7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">
        <f t="shared" si="3"/>
        <v>5817.0731999999998</v>
      </c>
      <c r="P74" t="s">
        <v>8307</v>
      </c>
      <c r="Q74" t="s">
        <v>8309</v>
      </c>
      <c r="R74" s="14">
        <f t="shared" si="5"/>
        <v>41208.010196759256</v>
      </c>
      <c r="S74">
        <f t="shared" si="4"/>
        <v>2012</v>
      </c>
    </row>
    <row r="75" spans="1:19" ht="43.2" x14ac:dyDescent="0.3">
      <c r="A75" s="9">
        <v>73</v>
      </c>
      <c r="B75" s="11" t="s">
        <v>75</v>
      </c>
      <c r="C75" s="3" t="s">
        <v>4184</v>
      </c>
      <c r="D75" s="5">
        <v>900</v>
      </c>
      <c r="E75" s="7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">
        <f t="shared" si="3"/>
        <v>5000</v>
      </c>
      <c r="P75" t="s">
        <v>8307</v>
      </c>
      <c r="Q75" t="s">
        <v>8309</v>
      </c>
      <c r="R75" s="14">
        <f t="shared" si="5"/>
        <v>40587.75675925926</v>
      </c>
      <c r="S75">
        <f t="shared" si="4"/>
        <v>2011</v>
      </c>
    </row>
    <row r="76" spans="1:19" ht="43.2" x14ac:dyDescent="0.3">
      <c r="A76" s="9">
        <v>74</v>
      </c>
      <c r="B76" s="11" t="s">
        <v>76</v>
      </c>
      <c r="C76" s="3" t="s">
        <v>4185</v>
      </c>
      <c r="D76" s="5">
        <v>500</v>
      </c>
      <c r="E76" s="7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">
        <f t="shared" si="3"/>
        <v>1947.1034</v>
      </c>
      <c r="P76" t="s">
        <v>8307</v>
      </c>
      <c r="Q76" t="s">
        <v>8309</v>
      </c>
      <c r="R76" s="14">
        <f t="shared" si="5"/>
        <v>42360.487210648149</v>
      </c>
      <c r="S76">
        <f t="shared" si="4"/>
        <v>2015</v>
      </c>
    </row>
    <row r="77" spans="1:19" ht="43.2" x14ac:dyDescent="0.3">
      <c r="A77" s="9">
        <v>75</v>
      </c>
      <c r="B77" s="11" t="s">
        <v>77</v>
      </c>
      <c r="C77" s="3" t="s">
        <v>4186</v>
      </c>
      <c r="D77" s="5">
        <v>3500</v>
      </c>
      <c r="E77" s="7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">
        <f t="shared" si="3"/>
        <v>8595.7446999999993</v>
      </c>
      <c r="P77" t="s">
        <v>8307</v>
      </c>
      <c r="Q77" t="s">
        <v>8309</v>
      </c>
      <c r="R77" s="14">
        <f t="shared" si="5"/>
        <v>41357.209166666667</v>
      </c>
      <c r="S77">
        <f t="shared" si="4"/>
        <v>2013</v>
      </c>
    </row>
    <row r="78" spans="1:19" ht="43.2" x14ac:dyDescent="0.3">
      <c r="A78" s="9">
        <v>76</v>
      </c>
      <c r="B78" s="11" t="s">
        <v>78</v>
      </c>
      <c r="C78" s="3" t="s">
        <v>4187</v>
      </c>
      <c r="D78" s="5">
        <v>300</v>
      </c>
      <c r="E78" s="7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">
        <f t="shared" si="3"/>
        <v>3066.6667000000002</v>
      </c>
      <c r="P78" t="s">
        <v>8307</v>
      </c>
      <c r="Q78" t="s">
        <v>8309</v>
      </c>
      <c r="R78" s="14">
        <f t="shared" si="5"/>
        <v>40844.691643518519</v>
      </c>
      <c r="S78">
        <f t="shared" si="4"/>
        <v>2011</v>
      </c>
    </row>
    <row r="79" spans="1:19" ht="43.2" x14ac:dyDescent="0.3">
      <c r="A79" s="9">
        <v>77</v>
      </c>
      <c r="B79" s="11" t="s">
        <v>79</v>
      </c>
      <c r="C79" s="3" t="s">
        <v>4188</v>
      </c>
      <c r="D79" s="5">
        <v>400</v>
      </c>
      <c r="E79" s="7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">
        <f t="shared" si="3"/>
        <v>6038.4615000000003</v>
      </c>
      <c r="P79" t="s">
        <v>8307</v>
      </c>
      <c r="Q79" t="s">
        <v>8309</v>
      </c>
      <c r="R79" s="14">
        <f t="shared" si="5"/>
        <v>40997.144872685189</v>
      </c>
      <c r="S79">
        <f t="shared" si="4"/>
        <v>2012</v>
      </c>
    </row>
    <row r="80" spans="1:19" ht="86.4" x14ac:dyDescent="0.3">
      <c r="A80" s="9">
        <v>78</v>
      </c>
      <c r="B80" s="11" t="s">
        <v>80</v>
      </c>
      <c r="C80" s="3" t="s">
        <v>4189</v>
      </c>
      <c r="D80" s="5">
        <v>50</v>
      </c>
      <c r="E80" s="7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">
        <f t="shared" si="3"/>
        <v>3860</v>
      </c>
      <c r="P80" t="s">
        <v>8307</v>
      </c>
      <c r="Q80" t="s">
        <v>8309</v>
      </c>
      <c r="R80" s="14">
        <f t="shared" si="5"/>
        <v>42604.730567129634</v>
      </c>
      <c r="S80">
        <f t="shared" si="4"/>
        <v>2016</v>
      </c>
    </row>
    <row r="81" spans="1:19" ht="43.2" x14ac:dyDescent="0.3">
      <c r="A81" s="9">
        <v>79</v>
      </c>
      <c r="B81" s="11" t="s">
        <v>81</v>
      </c>
      <c r="C81" s="3" t="s">
        <v>4190</v>
      </c>
      <c r="D81" s="5">
        <v>1300</v>
      </c>
      <c r="E81" s="7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">
        <f t="shared" si="3"/>
        <v>4026.8292999999999</v>
      </c>
      <c r="P81" t="s">
        <v>8307</v>
      </c>
      <c r="Q81" t="s">
        <v>8309</v>
      </c>
      <c r="R81" s="14">
        <f t="shared" si="5"/>
        <v>41724.776539351849</v>
      </c>
      <c r="S81">
        <f t="shared" si="4"/>
        <v>2014</v>
      </c>
    </row>
    <row r="82" spans="1:19" ht="43.2" x14ac:dyDescent="0.3">
      <c r="A82" s="9">
        <v>80</v>
      </c>
      <c r="B82" s="11" t="s">
        <v>82</v>
      </c>
      <c r="C82" s="3" t="s">
        <v>4191</v>
      </c>
      <c r="D82" s="5">
        <v>12000</v>
      </c>
      <c r="E82" s="7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">
        <f t="shared" si="3"/>
        <v>27382.9787</v>
      </c>
      <c r="P82" t="s">
        <v>8307</v>
      </c>
      <c r="Q82" t="s">
        <v>8309</v>
      </c>
      <c r="R82" s="14">
        <f t="shared" si="5"/>
        <v>41583.083981481483</v>
      </c>
      <c r="S82">
        <f t="shared" si="4"/>
        <v>2013</v>
      </c>
    </row>
    <row r="83" spans="1:19" ht="43.2" x14ac:dyDescent="0.3">
      <c r="A83" s="9">
        <v>81</v>
      </c>
      <c r="B83" s="11" t="s">
        <v>83</v>
      </c>
      <c r="C83" s="3" t="s">
        <v>4192</v>
      </c>
      <c r="D83" s="5">
        <v>750</v>
      </c>
      <c r="E83" s="7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">
        <f t="shared" si="3"/>
        <v>5303.5713999999998</v>
      </c>
      <c r="P83" t="s">
        <v>8307</v>
      </c>
      <c r="Q83" t="s">
        <v>8309</v>
      </c>
      <c r="R83" s="14">
        <f t="shared" si="5"/>
        <v>41100.158877314818</v>
      </c>
      <c r="S83">
        <f t="shared" si="4"/>
        <v>2012</v>
      </c>
    </row>
    <row r="84" spans="1:19" ht="43.2" x14ac:dyDescent="0.3">
      <c r="A84" s="9">
        <v>82</v>
      </c>
      <c r="B84" s="11" t="s">
        <v>84</v>
      </c>
      <c r="C84" s="3" t="s">
        <v>4193</v>
      </c>
      <c r="D84" s="5">
        <v>4000</v>
      </c>
      <c r="E84" s="7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">
        <f t="shared" si="3"/>
        <v>4000.5</v>
      </c>
      <c r="P84" t="s">
        <v>8307</v>
      </c>
      <c r="Q84" t="s">
        <v>8309</v>
      </c>
      <c r="R84" s="14">
        <f t="shared" si="5"/>
        <v>40795.820150462961</v>
      </c>
      <c r="S84">
        <f t="shared" si="4"/>
        <v>2011</v>
      </c>
    </row>
    <row r="85" spans="1:19" ht="43.2" x14ac:dyDescent="0.3">
      <c r="A85" s="9">
        <v>83</v>
      </c>
      <c r="B85" s="11" t="s">
        <v>85</v>
      </c>
      <c r="C85" s="3" t="s">
        <v>4194</v>
      </c>
      <c r="D85" s="5">
        <v>200</v>
      </c>
      <c r="E85" s="7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">
        <f t="shared" si="3"/>
        <v>1576.9231</v>
      </c>
      <c r="P85" t="s">
        <v>8307</v>
      </c>
      <c r="Q85" t="s">
        <v>8309</v>
      </c>
      <c r="R85" s="14">
        <f t="shared" si="5"/>
        <v>42042.615613425922</v>
      </c>
      <c r="S85">
        <f t="shared" si="4"/>
        <v>2015</v>
      </c>
    </row>
    <row r="86" spans="1:19" ht="43.2" x14ac:dyDescent="0.3">
      <c r="A86" s="9">
        <v>84</v>
      </c>
      <c r="B86" s="11" t="s">
        <v>86</v>
      </c>
      <c r="C86" s="3" t="s">
        <v>4195</v>
      </c>
      <c r="D86" s="5">
        <v>500</v>
      </c>
      <c r="E86" s="7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">
        <f t="shared" si="3"/>
        <v>7142.8571000000002</v>
      </c>
      <c r="P86" t="s">
        <v>8307</v>
      </c>
      <c r="Q86" t="s">
        <v>8309</v>
      </c>
      <c r="R86" s="14">
        <f t="shared" si="5"/>
        <v>40648.757939814815</v>
      </c>
      <c r="S86">
        <f t="shared" si="4"/>
        <v>2011</v>
      </c>
    </row>
    <row r="87" spans="1:19" ht="43.2" x14ac:dyDescent="0.3">
      <c r="A87" s="9">
        <v>85</v>
      </c>
      <c r="B87" s="11" t="s">
        <v>87</v>
      </c>
      <c r="C87" s="3" t="s">
        <v>4196</v>
      </c>
      <c r="D87" s="5">
        <v>1200</v>
      </c>
      <c r="E87" s="7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">
        <f t="shared" si="3"/>
        <v>7171.4286000000002</v>
      </c>
      <c r="P87" t="s">
        <v>8307</v>
      </c>
      <c r="Q87" t="s">
        <v>8309</v>
      </c>
      <c r="R87" s="14">
        <f t="shared" si="5"/>
        <v>40779.125428240739</v>
      </c>
      <c r="S87">
        <f t="shared" si="4"/>
        <v>2011</v>
      </c>
    </row>
    <row r="88" spans="1:19" ht="57.6" x14ac:dyDescent="0.3">
      <c r="A88" s="9">
        <v>86</v>
      </c>
      <c r="B88" s="11" t="s">
        <v>88</v>
      </c>
      <c r="C88" s="3" t="s">
        <v>4197</v>
      </c>
      <c r="D88" s="5">
        <v>6000</v>
      </c>
      <c r="E88" s="7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">
        <f t="shared" si="3"/>
        <v>37576.470600000001</v>
      </c>
      <c r="P88" t="s">
        <v>8307</v>
      </c>
      <c r="Q88" t="s">
        <v>8309</v>
      </c>
      <c r="R88" s="14">
        <f t="shared" si="5"/>
        <v>42291.556076388893</v>
      </c>
      <c r="S88">
        <f t="shared" si="4"/>
        <v>2015</v>
      </c>
    </row>
    <row r="89" spans="1:19" ht="43.2" x14ac:dyDescent="0.3">
      <c r="A89" s="9">
        <v>87</v>
      </c>
      <c r="B89" s="11" t="s">
        <v>89</v>
      </c>
      <c r="C89" s="3" t="s">
        <v>4198</v>
      </c>
      <c r="D89" s="5">
        <v>2500</v>
      </c>
      <c r="E89" s="7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">
        <f t="shared" si="3"/>
        <v>10460</v>
      </c>
      <c r="P89" t="s">
        <v>8307</v>
      </c>
      <c r="Q89" t="s">
        <v>8309</v>
      </c>
      <c r="R89" s="14">
        <f t="shared" si="5"/>
        <v>40322.53938657407</v>
      </c>
      <c r="S89">
        <f t="shared" si="4"/>
        <v>2010</v>
      </c>
    </row>
    <row r="90" spans="1:19" ht="43.2" x14ac:dyDescent="0.3">
      <c r="A90" s="9">
        <v>88</v>
      </c>
      <c r="B90" s="11" t="s">
        <v>90</v>
      </c>
      <c r="C90" s="3" t="s">
        <v>4199</v>
      </c>
      <c r="D90" s="5">
        <v>3500</v>
      </c>
      <c r="E90" s="7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">
        <f t="shared" si="3"/>
        <v>6000</v>
      </c>
      <c r="P90" t="s">
        <v>8307</v>
      </c>
      <c r="Q90" t="s">
        <v>8309</v>
      </c>
      <c r="R90" s="14">
        <f t="shared" si="5"/>
        <v>41786.65892361111</v>
      </c>
      <c r="S90">
        <f t="shared" si="4"/>
        <v>2014</v>
      </c>
    </row>
    <row r="91" spans="1:19" ht="43.2" x14ac:dyDescent="0.3">
      <c r="A91" s="9">
        <v>89</v>
      </c>
      <c r="B91" s="11" t="s">
        <v>91</v>
      </c>
      <c r="C91" s="3" t="s">
        <v>4200</v>
      </c>
      <c r="D91" s="5">
        <v>6000</v>
      </c>
      <c r="E91" s="7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">
        <f t="shared" si="3"/>
        <v>12328.571400000001</v>
      </c>
      <c r="P91" t="s">
        <v>8307</v>
      </c>
      <c r="Q91" t="s">
        <v>8309</v>
      </c>
      <c r="R91" s="14">
        <f t="shared" si="5"/>
        <v>41402.752222222225</v>
      </c>
      <c r="S91">
        <f t="shared" si="4"/>
        <v>2013</v>
      </c>
    </row>
    <row r="92" spans="1:19" ht="28.8" x14ac:dyDescent="0.3">
      <c r="A92" s="9">
        <v>90</v>
      </c>
      <c r="B92" s="11" t="s">
        <v>92</v>
      </c>
      <c r="C92" s="3" t="s">
        <v>4201</v>
      </c>
      <c r="D92" s="5">
        <v>500</v>
      </c>
      <c r="E92" s="7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">
        <f t="shared" si="3"/>
        <v>3137.5</v>
      </c>
      <c r="P92" t="s">
        <v>8307</v>
      </c>
      <c r="Q92" t="s">
        <v>8309</v>
      </c>
      <c r="R92" s="14">
        <f t="shared" si="5"/>
        <v>40706.297442129631</v>
      </c>
      <c r="S92">
        <f t="shared" si="4"/>
        <v>2011</v>
      </c>
    </row>
    <row r="93" spans="1:19" ht="43.2" x14ac:dyDescent="0.3">
      <c r="A93" s="9">
        <v>91</v>
      </c>
      <c r="B93" s="11" t="s">
        <v>93</v>
      </c>
      <c r="C93" s="3" t="s">
        <v>4202</v>
      </c>
      <c r="D93" s="5">
        <v>3000</v>
      </c>
      <c r="E93" s="7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">
        <f t="shared" si="3"/>
        <v>7826.0870000000004</v>
      </c>
      <c r="P93" t="s">
        <v>8307</v>
      </c>
      <c r="Q93" t="s">
        <v>8309</v>
      </c>
      <c r="R93" s="14">
        <f t="shared" si="5"/>
        <v>40619.402361111112</v>
      </c>
      <c r="S93">
        <f t="shared" si="4"/>
        <v>2011</v>
      </c>
    </row>
    <row r="94" spans="1:19" ht="43.2" x14ac:dyDescent="0.3">
      <c r="A94" s="9">
        <v>92</v>
      </c>
      <c r="B94" s="11" t="s">
        <v>94</v>
      </c>
      <c r="C94" s="3" t="s">
        <v>4203</v>
      </c>
      <c r="D94" s="5">
        <v>5000</v>
      </c>
      <c r="E94" s="7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">
        <f t="shared" si="3"/>
        <v>12232.5581</v>
      </c>
      <c r="P94" t="s">
        <v>8307</v>
      </c>
      <c r="Q94" t="s">
        <v>8309</v>
      </c>
      <c r="R94" s="14">
        <f t="shared" si="5"/>
        <v>42721.198877314819</v>
      </c>
      <c r="S94">
        <f t="shared" si="4"/>
        <v>2016</v>
      </c>
    </row>
    <row r="95" spans="1:19" ht="57.6" x14ac:dyDescent="0.3">
      <c r="A95" s="9">
        <v>93</v>
      </c>
      <c r="B95" s="11" t="s">
        <v>95</v>
      </c>
      <c r="C95" s="3" t="s">
        <v>4204</v>
      </c>
      <c r="D95" s="5">
        <v>1000</v>
      </c>
      <c r="E95" s="7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">
        <f t="shared" si="3"/>
        <v>7373.3333000000002</v>
      </c>
      <c r="P95" t="s">
        <v>8307</v>
      </c>
      <c r="Q95" t="s">
        <v>8309</v>
      </c>
      <c r="R95" s="14">
        <f t="shared" si="5"/>
        <v>41065.858067129629</v>
      </c>
      <c r="S95">
        <f t="shared" si="4"/>
        <v>2012</v>
      </c>
    </row>
    <row r="96" spans="1:19" ht="43.2" x14ac:dyDescent="0.3">
      <c r="A96" s="9">
        <v>94</v>
      </c>
      <c r="B96" s="11" t="s">
        <v>96</v>
      </c>
      <c r="C96" s="3" t="s">
        <v>4205</v>
      </c>
      <c r="D96" s="5">
        <v>250</v>
      </c>
      <c r="E96" s="7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">
        <f t="shared" si="3"/>
        <v>2166.6667000000002</v>
      </c>
      <c r="P96" t="s">
        <v>8307</v>
      </c>
      <c r="Q96" t="s">
        <v>8309</v>
      </c>
      <c r="R96" s="14">
        <f t="shared" si="5"/>
        <v>41716.717847222222</v>
      </c>
      <c r="S96">
        <f t="shared" si="4"/>
        <v>2014</v>
      </c>
    </row>
    <row r="97" spans="1:19" ht="43.2" x14ac:dyDescent="0.3">
      <c r="A97" s="9">
        <v>95</v>
      </c>
      <c r="B97" s="11" t="s">
        <v>97</v>
      </c>
      <c r="C97" s="3" t="s">
        <v>4206</v>
      </c>
      <c r="D97" s="5">
        <v>350</v>
      </c>
      <c r="E97" s="7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">
        <f t="shared" si="3"/>
        <v>2190.4762000000001</v>
      </c>
      <c r="P97" t="s">
        <v>8307</v>
      </c>
      <c r="Q97" t="s">
        <v>8309</v>
      </c>
      <c r="R97" s="14">
        <f t="shared" si="5"/>
        <v>40935.005104166667</v>
      </c>
      <c r="S97">
        <f t="shared" si="4"/>
        <v>2012</v>
      </c>
    </row>
    <row r="98" spans="1:19" ht="57.6" x14ac:dyDescent="0.3">
      <c r="A98" s="9">
        <v>96</v>
      </c>
      <c r="B98" s="11" t="s">
        <v>98</v>
      </c>
      <c r="C98" s="3" t="s">
        <v>4207</v>
      </c>
      <c r="D98" s="5">
        <v>1500</v>
      </c>
      <c r="E98" s="7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">
        <f t="shared" si="3"/>
        <v>5058.8235000000004</v>
      </c>
      <c r="P98" t="s">
        <v>8307</v>
      </c>
      <c r="Q98" t="s">
        <v>8309</v>
      </c>
      <c r="R98" s="14">
        <f t="shared" si="5"/>
        <v>40324.662511574075</v>
      </c>
      <c r="S98">
        <f t="shared" si="4"/>
        <v>2010</v>
      </c>
    </row>
    <row r="99" spans="1:19" ht="43.2" x14ac:dyDescent="0.3">
      <c r="A99" s="9">
        <v>97</v>
      </c>
      <c r="B99" s="11" t="s">
        <v>99</v>
      </c>
      <c r="C99" s="3" t="s">
        <v>4208</v>
      </c>
      <c r="D99" s="5">
        <v>400</v>
      </c>
      <c r="E99" s="7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">
        <f t="shared" si="3"/>
        <v>5312.5</v>
      </c>
      <c r="P99" t="s">
        <v>8307</v>
      </c>
      <c r="Q99" t="s">
        <v>8309</v>
      </c>
      <c r="R99" s="14">
        <f t="shared" si="5"/>
        <v>40706.135208333333</v>
      </c>
      <c r="S99">
        <f t="shared" si="4"/>
        <v>2011</v>
      </c>
    </row>
    <row r="100" spans="1:19" ht="43.2" x14ac:dyDescent="0.3">
      <c r="A100" s="9">
        <v>98</v>
      </c>
      <c r="B100" s="11" t="s">
        <v>100</v>
      </c>
      <c r="C100" s="3" t="s">
        <v>4209</v>
      </c>
      <c r="D100" s="5">
        <v>3200</v>
      </c>
      <c r="E100" s="7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">
        <f t="shared" si="3"/>
        <v>5666.6666999999998</v>
      </c>
      <c r="P100" t="s">
        <v>8307</v>
      </c>
      <c r="Q100" t="s">
        <v>8309</v>
      </c>
      <c r="R100" s="14">
        <f t="shared" si="5"/>
        <v>41214.79483796296</v>
      </c>
      <c r="S100">
        <f t="shared" si="4"/>
        <v>2012</v>
      </c>
    </row>
    <row r="101" spans="1:19" ht="28.8" x14ac:dyDescent="0.3">
      <c r="A101" s="9">
        <v>99</v>
      </c>
      <c r="B101" s="11" t="s">
        <v>101</v>
      </c>
      <c r="C101" s="3" t="s">
        <v>4210</v>
      </c>
      <c r="D101" s="5">
        <v>1500</v>
      </c>
      <c r="E101" s="7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">
        <f t="shared" si="3"/>
        <v>4077.6667000000002</v>
      </c>
      <c r="P101" t="s">
        <v>8307</v>
      </c>
      <c r="Q101" t="s">
        <v>8309</v>
      </c>
      <c r="R101" s="14">
        <f t="shared" si="5"/>
        <v>41631.902766203704</v>
      </c>
      <c r="S101">
        <f t="shared" si="4"/>
        <v>2013</v>
      </c>
    </row>
    <row r="102" spans="1:19" ht="43.2" x14ac:dyDescent="0.3">
      <c r="A102" s="9">
        <v>100</v>
      </c>
      <c r="B102" s="11" t="s">
        <v>102</v>
      </c>
      <c r="C102" s="3" t="s">
        <v>4211</v>
      </c>
      <c r="D102" s="5">
        <v>5000</v>
      </c>
      <c r="E102" s="7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">
        <f t="shared" si="3"/>
        <v>19230.769199999999</v>
      </c>
      <c r="P102" t="s">
        <v>8307</v>
      </c>
      <c r="Q102" t="s">
        <v>8309</v>
      </c>
      <c r="R102" s="14">
        <f t="shared" si="5"/>
        <v>41197.753310185188</v>
      </c>
      <c r="S102">
        <f t="shared" si="4"/>
        <v>2012</v>
      </c>
    </row>
    <row r="103" spans="1:19" ht="43.2" x14ac:dyDescent="0.3">
      <c r="A103" s="9">
        <v>101</v>
      </c>
      <c r="B103" s="11" t="s">
        <v>103</v>
      </c>
      <c r="C103" s="3" t="s">
        <v>4212</v>
      </c>
      <c r="D103" s="5">
        <v>3500</v>
      </c>
      <c r="E103" s="7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">
        <f t="shared" si="3"/>
        <v>10000</v>
      </c>
      <c r="P103" t="s">
        <v>8307</v>
      </c>
      <c r="Q103" t="s">
        <v>8309</v>
      </c>
      <c r="R103" s="14">
        <f t="shared" si="5"/>
        <v>41274.776736111111</v>
      </c>
      <c r="S103">
        <f t="shared" si="4"/>
        <v>2012</v>
      </c>
    </row>
    <row r="104" spans="1:19" ht="43.2" x14ac:dyDescent="0.3">
      <c r="A104" s="9">
        <v>102</v>
      </c>
      <c r="B104" s="11" t="s">
        <v>104</v>
      </c>
      <c r="C104" s="3" t="s">
        <v>4213</v>
      </c>
      <c r="D104" s="5">
        <v>6000</v>
      </c>
      <c r="E104" s="7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">
        <f t="shared" si="3"/>
        <v>11792.307699999999</v>
      </c>
      <c r="P104" t="s">
        <v>8307</v>
      </c>
      <c r="Q104" t="s">
        <v>8309</v>
      </c>
      <c r="R104" s="14">
        <f t="shared" si="5"/>
        <v>40505.131168981483</v>
      </c>
      <c r="S104">
        <f t="shared" si="4"/>
        <v>2010</v>
      </c>
    </row>
    <row r="105" spans="1:19" ht="43.2" x14ac:dyDescent="0.3">
      <c r="A105" s="9">
        <v>103</v>
      </c>
      <c r="B105" s="11" t="s">
        <v>105</v>
      </c>
      <c r="C105" s="3" t="s">
        <v>4214</v>
      </c>
      <c r="D105" s="5">
        <v>1300</v>
      </c>
      <c r="E105" s="7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">
        <f t="shared" si="3"/>
        <v>2789.7959000000001</v>
      </c>
      <c r="P105" t="s">
        <v>8307</v>
      </c>
      <c r="Q105" t="s">
        <v>8309</v>
      </c>
      <c r="R105" s="14">
        <f t="shared" si="5"/>
        <v>41682.805902777778</v>
      </c>
      <c r="S105">
        <f t="shared" si="4"/>
        <v>2014</v>
      </c>
    </row>
    <row r="106" spans="1:19" ht="28.8" x14ac:dyDescent="0.3">
      <c r="A106" s="9">
        <v>104</v>
      </c>
      <c r="B106" s="11" t="s">
        <v>106</v>
      </c>
      <c r="C106" s="3" t="s">
        <v>4215</v>
      </c>
      <c r="D106" s="5">
        <v>500</v>
      </c>
      <c r="E106" s="7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">
        <f t="shared" si="3"/>
        <v>6000</v>
      </c>
      <c r="P106" t="s">
        <v>8307</v>
      </c>
      <c r="Q106" t="s">
        <v>8309</v>
      </c>
      <c r="R106" s="14">
        <f t="shared" si="5"/>
        <v>40612.695208333331</v>
      </c>
      <c r="S106">
        <f t="shared" si="4"/>
        <v>2011</v>
      </c>
    </row>
    <row r="107" spans="1:19" ht="43.2" x14ac:dyDescent="0.3">
      <c r="A107" s="9">
        <v>105</v>
      </c>
      <c r="B107" s="11" t="s">
        <v>107</v>
      </c>
      <c r="C107" s="3" t="s">
        <v>4216</v>
      </c>
      <c r="D107" s="5">
        <v>2200</v>
      </c>
      <c r="E107" s="7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">
        <f t="shared" si="3"/>
        <v>3938.3332999999998</v>
      </c>
      <c r="P107" t="s">
        <v>8307</v>
      </c>
      <c r="Q107" t="s">
        <v>8309</v>
      </c>
      <c r="R107" s="14">
        <f t="shared" si="5"/>
        <v>42485.724768518514</v>
      </c>
      <c r="S107">
        <f t="shared" si="4"/>
        <v>2016</v>
      </c>
    </row>
    <row r="108" spans="1:19" x14ac:dyDescent="0.3">
      <c r="A108" s="9">
        <v>106</v>
      </c>
      <c r="B108" s="11" t="s">
        <v>108</v>
      </c>
      <c r="C108" s="3" t="s">
        <v>4217</v>
      </c>
      <c r="D108" s="5">
        <v>5000</v>
      </c>
      <c r="E108" s="7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">
        <f t="shared" si="3"/>
        <v>18611.111099999998</v>
      </c>
      <c r="P108" t="s">
        <v>8307</v>
      </c>
      <c r="Q108" t="s">
        <v>8309</v>
      </c>
      <c r="R108" s="14">
        <f t="shared" si="5"/>
        <v>40987.776631944449</v>
      </c>
      <c r="S108">
        <f t="shared" si="4"/>
        <v>2012</v>
      </c>
    </row>
    <row r="109" spans="1:19" ht="43.2" x14ac:dyDescent="0.3">
      <c r="A109" s="9">
        <v>107</v>
      </c>
      <c r="B109" s="11" t="s">
        <v>109</v>
      </c>
      <c r="C109" s="3" t="s">
        <v>4218</v>
      </c>
      <c r="D109" s="5">
        <v>7500</v>
      </c>
      <c r="E109" s="7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">
        <f t="shared" si="3"/>
        <v>11137.681200000001</v>
      </c>
      <c r="P109" t="s">
        <v>8307</v>
      </c>
      <c r="Q109" t="s">
        <v>8309</v>
      </c>
      <c r="R109" s="14">
        <f t="shared" si="5"/>
        <v>40635.982488425929</v>
      </c>
      <c r="S109">
        <f t="shared" si="4"/>
        <v>2011</v>
      </c>
    </row>
    <row r="110" spans="1:19" ht="43.2" x14ac:dyDescent="0.3">
      <c r="A110" s="9">
        <v>108</v>
      </c>
      <c r="B110" s="11" t="s">
        <v>110</v>
      </c>
      <c r="C110" s="3" t="s">
        <v>4219</v>
      </c>
      <c r="D110" s="5">
        <v>1500</v>
      </c>
      <c r="E110" s="7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">
        <f t="shared" si="3"/>
        <v>7872.3404</v>
      </c>
      <c r="P110" t="s">
        <v>8307</v>
      </c>
      <c r="Q110" t="s">
        <v>8309</v>
      </c>
      <c r="R110" s="14">
        <f t="shared" si="5"/>
        <v>41365.613078703704</v>
      </c>
      <c r="S110">
        <f t="shared" si="4"/>
        <v>2013</v>
      </c>
    </row>
    <row r="111" spans="1:19" ht="43.2" x14ac:dyDescent="0.3">
      <c r="A111" s="9">
        <v>109</v>
      </c>
      <c r="B111" s="11" t="s">
        <v>111</v>
      </c>
      <c r="C111" s="3" t="s">
        <v>4220</v>
      </c>
      <c r="D111" s="5">
        <v>1000</v>
      </c>
      <c r="E111" s="7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">
        <f t="shared" si="3"/>
        <v>4670.2128000000002</v>
      </c>
      <c r="P111" t="s">
        <v>8307</v>
      </c>
      <c r="Q111" t="s">
        <v>8309</v>
      </c>
      <c r="R111" s="14">
        <f t="shared" si="5"/>
        <v>40570.025810185187</v>
      </c>
      <c r="S111">
        <f t="shared" si="4"/>
        <v>2011</v>
      </c>
    </row>
    <row r="112" spans="1:19" ht="43.2" x14ac:dyDescent="0.3">
      <c r="A112" s="9">
        <v>110</v>
      </c>
      <c r="B112" s="11" t="s">
        <v>112</v>
      </c>
      <c r="C112" s="3" t="s">
        <v>4221</v>
      </c>
      <c r="D112" s="5">
        <v>1300</v>
      </c>
      <c r="E112" s="7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">
        <f t="shared" si="3"/>
        <v>6538.4615000000003</v>
      </c>
      <c r="P112" t="s">
        <v>8307</v>
      </c>
      <c r="Q112" t="s">
        <v>8309</v>
      </c>
      <c r="R112" s="14">
        <f t="shared" si="5"/>
        <v>41557.949687500004</v>
      </c>
      <c r="S112">
        <f t="shared" si="4"/>
        <v>2013</v>
      </c>
    </row>
    <row r="113" spans="1:19" ht="43.2" x14ac:dyDescent="0.3">
      <c r="A113" s="9">
        <v>111</v>
      </c>
      <c r="B113" s="11" t="s">
        <v>113</v>
      </c>
      <c r="C113" s="3" t="s">
        <v>4222</v>
      </c>
      <c r="D113" s="5">
        <v>3500</v>
      </c>
      <c r="E113" s="7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">
        <f t="shared" si="3"/>
        <v>10207.547200000001</v>
      </c>
      <c r="P113" t="s">
        <v>8307</v>
      </c>
      <c r="Q113" t="s">
        <v>8309</v>
      </c>
      <c r="R113" s="14">
        <f t="shared" si="5"/>
        <v>42125.333182870367</v>
      </c>
      <c r="S113">
        <f t="shared" si="4"/>
        <v>2015</v>
      </c>
    </row>
    <row r="114" spans="1:19" ht="43.2" x14ac:dyDescent="0.3">
      <c r="A114" s="9">
        <v>112</v>
      </c>
      <c r="B114" s="11" t="s">
        <v>114</v>
      </c>
      <c r="C114" s="3" t="s">
        <v>4223</v>
      </c>
      <c r="D114" s="5">
        <v>5000</v>
      </c>
      <c r="E114" s="7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">
        <f t="shared" si="3"/>
        <v>6419.7530999999999</v>
      </c>
      <c r="P114" t="s">
        <v>8307</v>
      </c>
      <c r="Q114" t="s">
        <v>8309</v>
      </c>
      <c r="R114" s="14">
        <f t="shared" si="5"/>
        <v>41718.043032407404</v>
      </c>
      <c r="S114">
        <f t="shared" si="4"/>
        <v>2014</v>
      </c>
    </row>
    <row r="115" spans="1:19" ht="28.8" x14ac:dyDescent="0.3">
      <c r="A115" s="9">
        <v>113</v>
      </c>
      <c r="B115" s="11" t="s">
        <v>115</v>
      </c>
      <c r="C115" s="3" t="s">
        <v>4224</v>
      </c>
      <c r="D115" s="5">
        <v>5000</v>
      </c>
      <c r="E115" s="7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">
        <f t="shared" si="3"/>
        <v>9038.4614999999994</v>
      </c>
      <c r="P115" t="s">
        <v>8307</v>
      </c>
      <c r="Q115" t="s">
        <v>8309</v>
      </c>
      <c r="R115" s="14">
        <f t="shared" si="5"/>
        <v>40753.758425925924</v>
      </c>
      <c r="S115">
        <f t="shared" si="4"/>
        <v>2011</v>
      </c>
    </row>
    <row r="116" spans="1:19" ht="43.2" x14ac:dyDescent="0.3">
      <c r="A116" s="9">
        <v>114</v>
      </c>
      <c r="B116" s="11" t="s">
        <v>116</v>
      </c>
      <c r="C116" s="3" t="s">
        <v>4225</v>
      </c>
      <c r="D116" s="5">
        <v>3000</v>
      </c>
      <c r="E116" s="7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">
        <f t="shared" si="3"/>
        <v>8857.1429000000007</v>
      </c>
      <c r="P116" t="s">
        <v>8307</v>
      </c>
      <c r="Q116" t="s">
        <v>8309</v>
      </c>
      <c r="R116" s="14">
        <f t="shared" si="5"/>
        <v>40861.27416666667</v>
      </c>
      <c r="S116">
        <f t="shared" si="4"/>
        <v>2011</v>
      </c>
    </row>
    <row r="117" spans="1:19" x14ac:dyDescent="0.3">
      <c r="A117" s="9">
        <v>115</v>
      </c>
      <c r="B117" s="11" t="s">
        <v>117</v>
      </c>
      <c r="C117" s="3" t="s">
        <v>4226</v>
      </c>
      <c r="D117" s="5">
        <v>450</v>
      </c>
      <c r="E117" s="7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">
        <f t="shared" si="3"/>
        <v>2872.7273</v>
      </c>
      <c r="P117" t="s">
        <v>8307</v>
      </c>
      <c r="Q117" t="s">
        <v>8309</v>
      </c>
      <c r="R117" s="14">
        <f t="shared" si="5"/>
        <v>40918.738935185182</v>
      </c>
      <c r="S117">
        <f t="shared" si="4"/>
        <v>2012</v>
      </c>
    </row>
    <row r="118" spans="1:19" ht="43.2" x14ac:dyDescent="0.3">
      <c r="A118" s="9">
        <v>116</v>
      </c>
      <c r="B118" s="11" t="s">
        <v>118</v>
      </c>
      <c r="C118" s="3" t="s">
        <v>4227</v>
      </c>
      <c r="D118" s="5">
        <v>3500</v>
      </c>
      <c r="E118" s="7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">
        <f t="shared" si="3"/>
        <v>6978.9474</v>
      </c>
      <c r="P118" t="s">
        <v>8307</v>
      </c>
      <c r="Q118" t="s">
        <v>8309</v>
      </c>
      <c r="R118" s="14">
        <f t="shared" si="5"/>
        <v>40595.497164351851</v>
      </c>
      <c r="S118">
        <f t="shared" si="4"/>
        <v>2011</v>
      </c>
    </row>
    <row r="119" spans="1:19" ht="57.6" x14ac:dyDescent="0.3">
      <c r="A119" s="9">
        <v>117</v>
      </c>
      <c r="B119" s="11" t="s">
        <v>119</v>
      </c>
      <c r="C119" s="3" t="s">
        <v>4228</v>
      </c>
      <c r="D119" s="5">
        <v>4500</v>
      </c>
      <c r="E119" s="7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">
        <f t="shared" si="3"/>
        <v>16748.963</v>
      </c>
      <c r="P119" t="s">
        <v>8307</v>
      </c>
      <c r="Q119" t="s">
        <v>8309</v>
      </c>
      <c r="R119" s="14">
        <f t="shared" si="5"/>
        <v>40248.834999999999</v>
      </c>
      <c r="S119">
        <f t="shared" si="4"/>
        <v>2010</v>
      </c>
    </row>
    <row r="120" spans="1:19" ht="28.8" x14ac:dyDescent="0.3">
      <c r="A120" s="9">
        <v>118</v>
      </c>
      <c r="B120" s="11" t="s">
        <v>120</v>
      </c>
      <c r="C120" s="3" t="s">
        <v>4229</v>
      </c>
      <c r="D120" s="5">
        <v>5000</v>
      </c>
      <c r="E120" s="7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">
        <f t="shared" si="3"/>
        <v>14491.230799999999</v>
      </c>
      <c r="P120" t="s">
        <v>8307</v>
      </c>
      <c r="Q120" t="s">
        <v>8309</v>
      </c>
      <c r="R120" s="14">
        <f t="shared" si="5"/>
        <v>40723.053657407407</v>
      </c>
      <c r="S120">
        <f t="shared" si="4"/>
        <v>2011</v>
      </c>
    </row>
    <row r="121" spans="1:19" ht="43.2" x14ac:dyDescent="0.3">
      <c r="A121" s="9">
        <v>119</v>
      </c>
      <c r="B121" s="11" t="s">
        <v>121</v>
      </c>
      <c r="C121" s="3" t="s">
        <v>4230</v>
      </c>
      <c r="D121" s="5">
        <v>3250</v>
      </c>
      <c r="E121" s="7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">
        <f t="shared" si="3"/>
        <v>9184.0540999999994</v>
      </c>
      <c r="P121" t="s">
        <v>8307</v>
      </c>
      <c r="Q121" t="s">
        <v>8309</v>
      </c>
      <c r="R121" s="14">
        <f t="shared" si="5"/>
        <v>40739.069282407407</v>
      </c>
      <c r="S121">
        <f t="shared" si="4"/>
        <v>2011</v>
      </c>
    </row>
    <row r="122" spans="1:19" ht="57.6" x14ac:dyDescent="0.3">
      <c r="A122" s="9">
        <v>120</v>
      </c>
      <c r="B122" s="11" t="s">
        <v>122</v>
      </c>
      <c r="C122" s="3" t="s">
        <v>4231</v>
      </c>
      <c r="D122" s="5">
        <v>70000</v>
      </c>
      <c r="E122" s="7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">
        <f t="shared" si="3"/>
        <v>1000</v>
      </c>
      <c r="P122" t="s">
        <v>8307</v>
      </c>
      <c r="Q122" t="s">
        <v>8310</v>
      </c>
      <c r="R122" s="14">
        <f t="shared" si="5"/>
        <v>42616.049849537041</v>
      </c>
      <c r="S122">
        <f t="shared" si="4"/>
        <v>2016</v>
      </c>
    </row>
    <row r="123" spans="1:19" ht="57.6" x14ac:dyDescent="0.3">
      <c r="A123" s="9">
        <v>121</v>
      </c>
      <c r="B123" s="11" t="s">
        <v>123</v>
      </c>
      <c r="C123" s="3" t="s">
        <v>4232</v>
      </c>
      <c r="D123" s="5">
        <v>3000</v>
      </c>
      <c r="E123" s="7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">
        <f t="shared" si="3"/>
        <v>100</v>
      </c>
      <c r="P123" t="s">
        <v>8307</v>
      </c>
      <c r="Q123" t="s">
        <v>8310</v>
      </c>
      <c r="R123" s="14">
        <f t="shared" si="5"/>
        <v>42096.704976851848</v>
      </c>
      <c r="S123">
        <f t="shared" si="4"/>
        <v>2015</v>
      </c>
    </row>
    <row r="124" spans="1:19" ht="28.8" x14ac:dyDescent="0.3">
      <c r="A124" s="9">
        <v>122</v>
      </c>
      <c r="B124" s="11" t="s">
        <v>124</v>
      </c>
      <c r="C124" s="3" t="s">
        <v>4233</v>
      </c>
      <c r="D124" s="5">
        <v>100000000</v>
      </c>
      <c r="E124" s="7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">
        <f t="shared" si="3"/>
        <v>0</v>
      </c>
      <c r="P124" t="s">
        <v>8307</v>
      </c>
      <c r="Q124" t="s">
        <v>8310</v>
      </c>
      <c r="R124" s="14">
        <f t="shared" si="5"/>
        <v>42593.431793981479</v>
      </c>
      <c r="S124">
        <f t="shared" si="4"/>
        <v>2016</v>
      </c>
    </row>
    <row r="125" spans="1:19" ht="43.2" x14ac:dyDescent="0.3">
      <c r="A125" s="9">
        <v>123</v>
      </c>
      <c r="B125" s="11" t="s">
        <v>125</v>
      </c>
      <c r="C125" s="3" t="s">
        <v>4234</v>
      </c>
      <c r="D125" s="5">
        <v>55000</v>
      </c>
      <c r="E125" s="7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">
        <f t="shared" si="3"/>
        <v>2516.6667000000002</v>
      </c>
      <c r="P125" t="s">
        <v>8307</v>
      </c>
      <c r="Q125" t="s">
        <v>8310</v>
      </c>
      <c r="R125" s="14">
        <f t="shared" si="5"/>
        <v>41904.781990740739</v>
      </c>
      <c r="S125">
        <f t="shared" si="4"/>
        <v>2014</v>
      </c>
    </row>
    <row r="126" spans="1:19" ht="43.2" x14ac:dyDescent="0.3">
      <c r="A126" s="9">
        <v>124</v>
      </c>
      <c r="B126" s="11" t="s">
        <v>126</v>
      </c>
      <c r="C126" s="3" t="s">
        <v>4235</v>
      </c>
      <c r="D126" s="5">
        <v>4000</v>
      </c>
      <c r="E126" s="7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">
        <f t="shared" si="3"/>
        <v>0</v>
      </c>
      <c r="P126" t="s">
        <v>8307</v>
      </c>
      <c r="Q126" t="s">
        <v>8310</v>
      </c>
      <c r="R126" s="14">
        <f t="shared" si="5"/>
        <v>42114.928726851853</v>
      </c>
      <c r="S126">
        <f t="shared" si="4"/>
        <v>2015</v>
      </c>
    </row>
    <row r="127" spans="1:19" ht="43.2" x14ac:dyDescent="0.3">
      <c r="A127" s="9">
        <v>125</v>
      </c>
      <c r="B127" s="11" t="s">
        <v>127</v>
      </c>
      <c r="C127" s="3" t="s">
        <v>4236</v>
      </c>
      <c r="D127" s="5">
        <v>500</v>
      </c>
      <c r="E127" s="7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">
        <f t="shared" si="3"/>
        <v>1166.6667</v>
      </c>
      <c r="P127" t="s">
        <v>8307</v>
      </c>
      <c r="Q127" t="s">
        <v>8310</v>
      </c>
      <c r="R127" s="14">
        <f t="shared" si="5"/>
        <v>42709.993981481486</v>
      </c>
      <c r="S127">
        <f t="shared" si="4"/>
        <v>2016</v>
      </c>
    </row>
    <row r="128" spans="1:19" ht="43.2" x14ac:dyDescent="0.3">
      <c r="A128" s="9">
        <v>126</v>
      </c>
      <c r="B128" s="11" t="s">
        <v>128</v>
      </c>
      <c r="C128" s="3" t="s">
        <v>4237</v>
      </c>
      <c r="D128" s="5">
        <v>25000</v>
      </c>
      <c r="E128" s="7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">
        <f t="shared" si="3"/>
        <v>10669.230799999999</v>
      </c>
      <c r="P128" t="s">
        <v>8307</v>
      </c>
      <c r="Q128" t="s">
        <v>8310</v>
      </c>
      <c r="R128" s="14">
        <f t="shared" si="5"/>
        <v>42135.589548611111</v>
      </c>
      <c r="S128">
        <f t="shared" si="4"/>
        <v>2015</v>
      </c>
    </row>
    <row r="129" spans="1:19" ht="43.2" x14ac:dyDescent="0.3">
      <c r="A129" s="9">
        <v>127</v>
      </c>
      <c r="B129" s="11" t="s">
        <v>129</v>
      </c>
      <c r="C129" s="3" t="s">
        <v>4238</v>
      </c>
      <c r="D129" s="5">
        <v>8000</v>
      </c>
      <c r="E129" s="7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">
        <f t="shared" si="3"/>
        <v>4750</v>
      </c>
      <c r="P129" t="s">
        <v>8307</v>
      </c>
      <c r="Q129" t="s">
        <v>8310</v>
      </c>
      <c r="R129" s="14">
        <f t="shared" si="5"/>
        <v>42067.62431712963</v>
      </c>
      <c r="S129">
        <f t="shared" si="4"/>
        <v>2015</v>
      </c>
    </row>
    <row r="130" spans="1:19" ht="28.8" x14ac:dyDescent="0.3">
      <c r="A130" s="9">
        <v>128</v>
      </c>
      <c r="B130" s="11" t="s">
        <v>130</v>
      </c>
      <c r="C130" s="3" t="s">
        <v>4239</v>
      </c>
      <c r="D130" s="5">
        <v>100000</v>
      </c>
      <c r="E130" s="7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">
        <f t="shared" si="3"/>
        <v>31116.666700000002</v>
      </c>
      <c r="P130" t="s">
        <v>8307</v>
      </c>
      <c r="Q130" t="s">
        <v>8310</v>
      </c>
      <c r="R130" s="14">
        <f t="shared" si="5"/>
        <v>42628.22792824074</v>
      </c>
      <c r="S130">
        <f t="shared" si="4"/>
        <v>2016</v>
      </c>
    </row>
    <row r="131" spans="1:19" ht="57.6" x14ac:dyDescent="0.3">
      <c r="A131" s="9">
        <v>129</v>
      </c>
      <c r="B131" s="11" t="s">
        <v>131</v>
      </c>
      <c r="C131" s="3" t="s">
        <v>4240</v>
      </c>
      <c r="D131" s="5">
        <v>20000</v>
      </c>
      <c r="E131" s="7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">
        <f t="shared" ref="O131:O194" si="6">IFERROR(ROUND(E131/L131*100,4),0)</f>
        <v>0</v>
      </c>
      <c r="P131" t="s">
        <v>8307</v>
      </c>
      <c r="Q131" t="s">
        <v>8310</v>
      </c>
      <c r="R131" s="14">
        <f t="shared" si="5"/>
        <v>41882.937303240738</v>
      </c>
      <c r="S131">
        <f t="shared" ref="S131:S194" si="7">YEAR(R131)</f>
        <v>2014</v>
      </c>
    </row>
    <row r="132" spans="1:19" ht="43.2" x14ac:dyDescent="0.3">
      <c r="A132" s="9">
        <v>130</v>
      </c>
      <c r="B132" s="11" t="s">
        <v>132</v>
      </c>
      <c r="C132" s="3" t="s">
        <v>4241</v>
      </c>
      <c r="D132" s="5">
        <v>600</v>
      </c>
      <c r="E132" s="7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">
        <f t="shared" si="6"/>
        <v>0</v>
      </c>
      <c r="P132" t="s">
        <v>8307</v>
      </c>
      <c r="Q132" t="s">
        <v>8310</v>
      </c>
      <c r="R132" s="14">
        <f t="shared" ref="R132:R195" si="8">(((J132/60)/60)/24)+DATE(1970,1,1)</f>
        <v>41778.915416666663</v>
      </c>
      <c r="S132">
        <f t="shared" si="7"/>
        <v>2014</v>
      </c>
    </row>
    <row r="133" spans="1:19" x14ac:dyDescent="0.3">
      <c r="A133" s="9">
        <v>131</v>
      </c>
      <c r="B133" s="11" t="s">
        <v>133</v>
      </c>
      <c r="C133" s="3" t="s">
        <v>4242</v>
      </c>
      <c r="D133" s="5">
        <v>1200</v>
      </c>
      <c r="E133" s="7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">
        <f t="shared" si="6"/>
        <v>0</v>
      </c>
      <c r="P133" t="s">
        <v>8307</v>
      </c>
      <c r="Q133" t="s">
        <v>8310</v>
      </c>
      <c r="R133" s="14">
        <f t="shared" si="8"/>
        <v>42541.837511574078</v>
      </c>
      <c r="S133">
        <f t="shared" si="7"/>
        <v>2016</v>
      </c>
    </row>
    <row r="134" spans="1:19" ht="43.2" x14ac:dyDescent="0.3">
      <c r="A134" s="9">
        <v>132</v>
      </c>
      <c r="B134" s="11" t="s">
        <v>134</v>
      </c>
      <c r="C134" s="3" t="s">
        <v>4243</v>
      </c>
      <c r="D134" s="5">
        <v>80000</v>
      </c>
      <c r="E134" s="7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">
        <f t="shared" si="6"/>
        <v>9450.6172999999999</v>
      </c>
      <c r="P134" t="s">
        <v>8307</v>
      </c>
      <c r="Q134" t="s">
        <v>8310</v>
      </c>
      <c r="R134" s="14">
        <f t="shared" si="8"/>
        <v>41905.812581018516</v>
      </c>
      <c r="S134">
        <f t="shared" si="7"/>
        <v>2014</v>
      </c>
    </row>
    <row r="135" spans="1:19" ht="28.8" x14ac:dyDescent="0.3">
      <c r="A135" s="9">
        <v>133</v>
      </c>
      <c r="B135" s="11" t="s">
        <v>135</v>
      </c>
      <c r="C135" s="3" t="s">
        <v>4244</v>
      </c>
      <c r="D135" s="5">
        <v>71764</v>
      </c>
      <c r="E135" s="7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">
        <f t="shared" si="6"/>
        <v>0</v>
      </c>
      <c r="P135" t="s">
        <v>8307</v>
      </c>
      <c r="Q135" t="s">
        <v>8310</v>
      </c>
      <c r="R135" s="14">
        <f t="shared" si="8"/>
        <v>42491.80768518518</v>
      </c>
      <c r="S135">
        <f t="shared" si="7"/>
        <v>2016</v>
      </c>
    </row>
    <row r="136" spans="1:19" ht="28.8" x14ac:dyDescent="0.3">
      <c r="A136" s="9">
        <v>134</v>
      </c>
      <c r="B136" s="11" t="s">
        <v>136</v>
      </c>
      <c r="C136" s="3" t="s">
        <v>4245</v>
      </c>
      <c r="D136" s="5">
        <v>5000</v>
      </c>
      <c r="E136" s="7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">
        <f t="shared" si="6"/>
        <v>0</v>
      </c>
      <c r="P136" t="s">
        <v>8307</v>
      </c>
      <c r="Q136" t="s">
        <v>8310</v>
      </c>
      <c r="R136" s="14">
        <f t="shared" si="8"/>
        <v>42221.909930555557</v>
      </c>
      <c r="S136">
        <f t="shared" si="7"/>
        <v>2015</v>
      </c>
    </row>
    <row r="137" spans="1:19" ht="43.2" x14ac:dyDescent="0.3">
      <c r="A137" s="9">
        <v>135</v>
      </c>
      <c r="B137" s="11" t="s">
        <v>137</v>
      </c>
      <c r="C137" s="3" t="s">
        <v>4246</v>
      </c>
      <c r="D137" s="5">
        <v>3000</v>
      </c>
      <c r="E137" s="7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">
        <f t="shared" si="6"/>
        <v>8060</v>
      </c>
      <c r="P137" t="s">
        <v>8307</v>
      </c>
      <c r="Q137" t="s">
        <v>8310</v>
      </c>
      <c r="R137" s="14">
        <f t="shared" si="8"/>
        <v>41788.381909722222</v>
      </c>
      <c r="S137">
        <f t="shared" si="7"/>
        <v>2014</v>
      </c>
    </row>
    <row r="138" spans="1:19" ht="57.6" x14ac:dyDescent="0.3">
      <c r="A138" s="9">
        <v>136</v>
      </c>
      <c r="B138" s="11" t="s">
        <v>138</v>
      </c>
      <c r="C138" s="3" t="s">
        <v>4232</v>
      </c>
      <c r="D138" s="5">
        <v>3000</v>
      </c>
      <c r="E138" s="7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">
        <f t="shared" si="6"/>
        <v>0</v>
      </c>
      <c r="P138" t="s">
        <v>8307</v>
      </c>
      <c r="Q138" t="s">
        <v>8310</v>
      </c>
      <c r="R138" s="14">
        <f t="shared" si="8"/>
        <v>42096.410115740742</v>
      </c>
      <c r="S138">
        <f t="shared" si="7"/>
        <v>2015</v>
      </c>
    </row>
    <row r="139" spans="1:19" ht="43.2" x14ac:dyDescent="0.3">
      <c r="A139" s="9">
        <v>137</v>
      </c>
      <c r="B139" s="11" t="s">
        <v>139</v>
      </c>
      <c r="C139" s="3" t="s">
        <v>4247</v>
      </c>
      <c r="D139" s="5">
        <v>55000</v>
      </c>
      <c r="E139" s="7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">
        <f t="shared" si="6"/>
        <v>0</v>
      </c>
      <c r="P139" t="s">
        <v>8307</v>
      </c>
      <c r="Q139" t="s">
        <v>8310</v>
      </c>
      <c r="R139" s="14">
        <f t="shared" si="8"/>
        <v>42239.573993055557</v>
      </c>
      <c r="S139">
        <f t="shared" si="7"/>
        <v>2015</v>
      </c>
    </row>
    <row r="140" spans="1:19" ht="43.2" x14ac:dyDescent="0.3">
      <c r="A140" s="9">
        <v>138</v>
      </c>
      <c r="B140" s="11" t="s">
        <v>140</v>
      </c>
      <c r="C140" s="3" t="s">
        <v>4248</v>
      </c>
      <c r="D140" s="5">
        <v>150000</v>
      </c>
      <c r="E140" s="7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">
        <f t="shared" si="6"/>
        <v>8124.1378999999997</v>
      </c>
      <c r="P140" t="s">
        <v>8307</v>
      </c>
      <c r="Q140" t="s">
        <v>8310</v>
      </c>
      <c r="R140" s="14">
        <f t="shared" si="8"/>
        <v>42186.257418981477</v>
      </c>
      <c r="S140">
        <f t="shared" si="7"/>
        <v>2015</v>
      </c>
    </row>
    <row r="141" spans="1:19" ht="43.2" x14ac:dyDescent="0.3">
      <c r="A141" s="9">
        <v>139</v>
      </c>
      <c r="B141" s="11" t="s">
        <v>141</v>
      </c>
      <c r="C141" s="3" t="s">
        <v>4249</v>
      </c>
      <c r="D141" s="5">
        <v>500</v>
      </c>
      <c r="E141" s="7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">
        <f t="shared" si="6"/>
        <v>50000</v>
      </c>
      <c r="P141" t="s">
        <v>8307</v>
      </c>
      <c r="Q141" t="s">
        <v>8310</v>
      </c>
      <c r="R141" s="14">
        <f t="shared" si="8"/>
        <v>42187.920972222222</v>
      </c>
      <c r="S141">
        <f t="shared" si="7"/>
        <v>2015</v>
      </c>
    </row>
    <row r="142" spans="1:19" ht="43.2" x14ac:dyDescent="0.3">
      <c r="A142" s="9">
        <v>140</v>
      </c>
      <c r="B142" s="11" t="s">
        <v>142</v>
      </c>
      <c r="C142" s="3" t="s">
        <v>4250</v>
      </c>
      <c r="D142" s="5">
        <v>200000</v>
      </c>
      <c r="E142" s="7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">
        <f t="shared" si="6"/>
        <v>0</v>
      </c>
      <c r="P142" t="s">
        <v>8307</v>
      </c>
      <c r="Q142" t="s">
        <v>8310</v>
      </c>
      <c r="R142" s="14">
        <f t="shared" si="8"/>
        <v>42053.198287037041</v>
      </c>
      <c r="S142">
        <f t="shared" si="7"/>
        <v>2015</v>
      </c>
    </row>
    <row r="143" spans="1:19" ht="43.2" x14ac:dyDescent="0.3">
      <c r="A143" s="9">
        <v>141</v>
      </c>
      <c r="B143" s="11" t="s">
        <v>143</v>
      </c>
      <c r="C143" s="3" t="s">
        <v>4251</v>
      </c>
      <c r="D143" s="5">
        <v>12000</v>
      </c>
      <c r="E143" s="7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">
        <f t="shared" si="6"/>
        <v>4617.8571000000002</v>
      </c>
      <c r="P143" t="s">
        <v>8307</v>
      </c>
      <c r="Q143" t="s">
        <v>8310</v>
      </c>
      <c r="R143" s="14">
        <f t="shared" si="8"/>
        <v>42110.153043981481</v>
      </c>
      <c r="S143">
        <f t="shared" si="7"/>
        <v>2015</v>
      </c>
    </row>
    <row r="144" spans="1:19" ht="43.2" x14ac:dyDescent="0.3">
      <c r="A144" s="9">
        <v>142</v>
      </c>
      <c r="B144" s="11" t="s">
        <v>144</v>
      </c>
      <c r="C144" s="3" t="s">
        <v>4252</v>
      </c>
      <c r="D144" s="5">
        <v>3000</v>
      </c>
      <c r="E144" s="7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">
        <f t="shared" si="6"/>
        <v>1000</v>
      </c>
      <c r="P144" t="s">
        <v>8307</v>
      </c>
      <c r="Q144" t="s">
        <v>8310</v>
      </c>
      <c r="R144" s="14">
        <f t="shared" si="8"/>
        <v>41938.893263888887</v>
      </c>
      <c r="S144">
        <f t="shared" si="7"/>
        <v>2014</v>
      </c>
    </row>
    <row r="145" spans="1:19" ht="43.2" x14ac:dyDescent="0.3">
      <c r="A145" s="9">
        <v>143</v>
      </c>
      <c r="B145" s="11" t="s">
        <v>145</v>
      </c>
      <c r="C145" s="3" t="s">
        <v>4253</v>
      </c>
      <c r="D145" s="5">
        <v>5500</v>
      </c>
      <c r="E145" s="7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">
        <f t="shared" si="6"/>
        <v>0</v>
      </c>
      <c r="P145" t="s">
        <v>8307</v>
      </c>
      <c r="Q145" t="s">
        <v>8310</v>
      </c>
      <c r="R145" s="14">
        <f t="shared" si="8"/>
        <v>42559.064143518524</v>
      </c>
      <c r="S145">
        <f t="shared" si="7"/>
        <v>2016</v>
      </c>
    </row>
    <row r="146" spans="1:19" ht="43.2" x14ac:dyDescent="0.3">
      <c r="A146" s="9">
        <v>144</v>
      </c>
      <c r="B146" s="11" t="s">
        <v>146</v>
      </c>
      <c r="C146" s="3" t="s">
        <v>4254</v>
      </c>
      <c r="D146" s="5">
        <v>7500</v>
      </c>
      <c r="E146" s="7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">
        <f t="shared" si="6"/>
        <v>5594.5946000000004</v>
      </c>
      <c r="P146" t="s">
        <v>8307</v>
      </c>
      <c r="Q146" t="s">
        <v>8310</v>
      </c>
      <c r="R146" s="14">
        <f t="shared" si="8"/>
        <v>42047.762407407412</v>
      </c>
      <c r="S146">
        <f t="shared" si="7"/>
        <v>2015</v>
      </c>
    </row>
    <row r="147" spans="1:19" ht="43.2" x14ac:dyDescent="0.3">
      <c r="A147" s="9">
        <v>145</v>
      </c>
      <c r="B147" s="11" t="s">
        <v>147</v>
      </c>
      <c r="C147" s="3" t="s">
        <v>4255</v>
      </c>
      <c r="D147" s="5">
        <v>4500</v>
      </c>
      <c r="E147" s="7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">
        <f t="shared" si="6"/>
        <v>3755.5556000000001</v>
      </c>
      <c r="P147" t="s">
        <v>8307</v>
      </c>
      <c r="Q147" t="s">
        <v>8310</v>
      </c>
      <c r="R147" s="14">
        <f t="shared" si="8"/>
        <v>42200.542268518519</v>
      </c>
      <c r="S147">
        <f t="shared" si="7"/>
        <v>2015</v>
      </c>
    </row>
    <row r="148" spans="1:19" ht="43.2" x14ac:dyDescent="0.3">
      <c r="A148" s="9">
        <v>146</v>
      </c>
      <c r="B148" s="11" t="s">
        <v>148</v>
      </c>
      <c r="C148" s="3" t="s">
        <v>4256</v>
      </c>
      <c r="D148" s="5">
        <v>20000</v>
      </c>
      <c r="E148" s="7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">
        <f t="shared" si="6"/>
        <v>3833.3332999999998</v>
      </c>
      <c r="P148" t="s">
        <v>8307</v>
      </c>
      <c r="Q148" t="s">
        <v>8310</v>
      </c>
      <c r="R148" s="14">
        <f t="shared" si="8"/>
        <v>42693.016180555554</v>
      </c>
      <c r="S148">
        <f t="shared" si="7"/>
        <v>2016</v>
      </c>
    </row>
    <row r="149" spans="1:19" ht="28.8" x14ac:dyDescent="0.3">
      <c r="A149" s="9">
        <v>147</v>
      </c>
      <c r="B149" s="11" t="s">
        <v>149</v>
      </c>
      <c r="C149" s="3" t="s">
        <v>4257</v>
      </c>
      <c r="D149" s="5">
        <v>7000</v>
      </c>
      <c r="E149" s="7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">
        <f t="shared" si="6"/>
        <v>0</v>
      </c>
      <c r="P149" t="s">
        <v>8307</v>
      </c>
      <c r="Q149" t="s">
        <v>8310</v>
      </c>
      <c r="R149" s="14">
        <f t="shared" si="8"/>
        <v>41969.767824074079</v>
      </c>
      <c r="S149">
        <f t="shared" si="7"/>
        <v>2014</v>
      </c>
    </row>
    <row r="150" spans="1:19" ht="43.2" x14ac:dyDescent="0.3">
      <c r="A150" s="9">
        <v>148</v>
      </c>
      <c r="B150" s="11" t="s">
        <v>150</v>
      </c>
      <c r="C150" s="3" t="s">
        <v>4258</v>
      </c>
      <c r="D150" s="5">
        <v>50000</v>
      </c>
      <c r="E150" s="7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">
        <f t="shared" si="6"/>
        <v>2000</v>
      </c>
      <c r="P150" t="s">
        <v>8307</v>
      </c>
      <c r="Q150" t="s">
        <v>8310</v>
      </c>
      <c r="R150" s="14">
        <f t="shared" si="8"/>
        <v>42397.281666666662</v>
      </c>
      <c r="S150">
        <f t="shared" si="7"/>
        <v>2016</v>
      </c>
    </row>
    <row r="151" spans="1:19" ht="43.2" x14ac:dyDescent="0.3">
      <c r="A151" s="9">
        <v>149</v>
      </c>
      <c r="B151" s="11" t="s">
        <v>151</v>
      </c>
      <c r="C151" s="3" t="s">
        <v>4259</v>
      </c>
      <c r="D151" s="5">
        <v>10000</v>
      </c>
      <c r="E151" s="7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">
        <f t="shared" si="6"/>
        <v>1533.3333</v>
      </c>
      <c r="P151" t="s">
        <v>8307</v>
      </c>
      <c r="Q151" t="s">
        <v>8310</v>
      </c>
      <c r="R151" s="14">
        <f t="shared" si="8"/>
        <v>41968.172106481477</v>
      </c>
      <c r="S151">
        <f t="shared" si="7"/>
        <v>2014</v>
      </c>
    </row>
    <row r="152" spans="1:19" ht="43.2" x14ac:dyDescent="0.3">
      <c r="A152" s="9">
        <v>150</v>
      </c>
      <c r="B152" s="11" t="s">
        <v>152</v>
      </c>
      <c r="C152" s="3" t="s">
        <v>4260</v>
      </c>
      <c r="D152" s="5">
        <v>130000</v>
      </c>
      <c r="E152" s="7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">
        <f t="shared" si="6"/>
        <v>44943.283600000002</v>
      </c>
      <c r="P152" t="s">
        <v>8307</v>
      </c>
      <c r="Q152" t="s">
        <v>8310</v>
      </c>
      <c r="R152" s="14">
        <f t="shared" si="8"/>
        <v>42090.161828703705</v>
      </c>
      <c r="S152">
        <f t="shared" si="7"/>
        <v>2015</v>
      </c>
    </row>
    <row r="153" spans="1:19" ht="43.2" x14ac:dyDescent="0.3">
      <c r="A153" s="9">
        <v>151</v>
      </c>
      <c r="B153" s="11" t="s">
        <v>153</v>
      </c>
      <c r="C153" s="3" t="s">
        <v>4261</v>
      </c>
      <c r="D153" s="5">
        <v>250000</v>
      </c>
      <c r="E153" s="7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">
        <f t="shared" si="6"/>
        <v>2800</v>
      </c>
      <c r="P153" t="s">
        <v>8307</v>
      </c>
      <c r="Q153" t="s">
        <v>8310</v>
      </c>
      <c r="R153" s="14">
        <f t="shared" si="8"/>
        <v>42113.550821759258</v>
      </c>
      <c r="S153">
        <f t="shared" si="7"/>
        <v>2015</v>
      </c>
    </row>
    <row r="154" spans="1:19" ht="28.8" x14ac:dyDescent="0.3">
      <c r="A154" s="9">
        <v>152</v>
      </c>
      <c r="B154" s="11" t="s">
        <v>154</v>
      </c>
      <c r="C154" s="3" t="s">
        <v>4262</v>
      </c>
      <c r="D154" s="5">
        <v>380000</v>
      </c>
      <c r="E154" s="7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">
        <f t="shared" si="6"/>
        <v>1500</v>
      </c>
      <c r="P154" t="s">
        <v>8307</v>
      </c>
      <c r="Q154" t="s">
        <v>8310</v>
      </c>
      <c r="R154" s="14">
        <f t="shared" si="8"/>
        <v>41875.077546296299</v>
      </c>
      <c r="S154">
        <f t="shared" si="7"/>
        <v>2014</v>
      </c>
    </row>
    <row r="155" spans="1:19" ht="43.2" x14ac:dyDescent="0.3">
      <c r="A155" s="9">
        <v>153</v>
      </c>
      <c r="B155" s="11" t="s">
        <v>155</v>
      </c>
      <c r="C155" s="3" t="s">
        <v>4263</v>
      </c>
      <c r="D155" s="5">
        <v>50000</v>
      </c>
      <c r="E155" s="7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">
        <f t="shared" si="6"/>
        <v>3590</v>
      </c>
      <c r="P155" t="s">
        <v>8307</v>
      </c>
      <c r="Q155" t="s">
        <v>8310</v>
      </c>
      <c r="R155" s="14">
        <f t="shared" si="8"/>
        <v>41933.586157407408</v>
      </c>
      <c r="S155">
        <f t="shared" si="7"/>
        <v>2014</v>
      </c>
    </row>
    <row r="156" spans="1:19" ht="43.2" x14ac:dyDescent="0.3">
      <c r="A156" s="9">
        <v>154</v>
      </c>
      <c r="B156" s="11" t="s">
        <v>156</v>
      </c>
      <c r="C156" s="3" t="s">
        <v>4264</v>
      </c>
      <c r="D156" s="5">
        <v>1500</v>
      </c>
      <c r="E156" s="7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">
        <f t="shared" si="6"/>
        <v>1333.3333</v>
      </c>
      <c r="P156" t="s">
        <v>8307</v>
      </c>
      <c r="Q156" t="s">
        <v>8310</v>
      </c>
      <c r="R156" s="14">
        <f t="shared" si="8"/>
        <v>42115.547395833331</v>
      </c>
      <c r="S156">
        <f t="shared" si="7"/>
        <v>2015</v>
      </c>
    </row>
    <row r="157" spans="1:19" ht="57.6" x14ac:dyDescent="0.3">
      <c r="A157" s="9">
        <v>155</v>
      </c>
      <c r="B157" s="11" t="s">
        <v>157</v>
      </c>
      <c r="C157" s="3" t="s">
        <v>4265</v>
      </c>
      <c r="D157" s="5">
        <v>1350000</v>
      </c>
      <c r="E157" s="7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">
        <f t="shared" si="6"/>
        <v>2025</v>
      </c>
      <c r="P157" t="s">
        <v>8307</v>
      </c>
      <c r="Q157" t="s">
        <v>8310</v>
      </c>
      <c r="R157" s="14">
        <f t="shared" si="8"/>
        <v>42168.559432870374</v>
      </c>
      <c r="S157">
        <f t="shared" si="7"/>
        <v>2015</v>
      </c>
    </row>
    <row r="158" spans="1:19" ht="57.6" x14ac:dyDescent="0.3">
      <c r="A158" s="9">
        <v>156</v>
      </c>
      <c r="B158" s="11" t="s">
        <v>158</v>
      </c>
      <c r="C158" s="3" t="s">
        <v>4266</v>
      </c>
      <c r="D158" s="5">
        <v>35000</v>
      </c>
      <c r="E158" s="7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">
        <f t="shared" si="6"/>
        <v>11900</v>
      </c>
      <c r="P158" t="s">
        <v>8307</v>
      </c>
      <c r="Q158" t="s">
        <v>8310</v>
      </c>
      <c r="R158" s="14">
        <f t="shared" si="8"/>
        <v>41794.124953703707</v>
      </c>
      <c r="S158">
        <f t="shared" si="7"/>
        <v>2014</v>
      </c>
    </row>
    <row r="159" spans="1:19" ht="43.2" x14ac:dyDescent="0.3">
      <c r="A159" s="9">
        <v>157</v>
      </c>
      <c r="B159" s="11" t="s">
        <v>159</v>
      </c>
      <c r="C159" s="3" t="s">
        <v>4267</v>
      </c>
      <c r="D159" s="5">
        <v>2995</v>
      </c>
      <c r="E159" s="7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">
        <f t="shared" si="6"/>
        <v>400</v>
      </c>
      <c r="P159" t="s">
        <v>8307</v>
      </c>
      <c r="Q159" t="s">
        <v>8310</v>
      </c>
      <c r="R159" s="14">
        <f t="shared" si="8"/>
        <v>42396.911712962959</v>
      </c>
      <c r="S159">
        <f t="shared" si="7"/>
        <v>2016</v>
      </c>
    </row>
    <row r="160" spans="1:19" ht="43.2" x14ac:dyDescent="0.3">
      <c r="A160" s="9">
        <v>158</v>
      </c>
      <c r="B160" s="11" t="s">
        <v>160</v>
      </c>
      <c r="C160" s="3" t="s">
        <v>4268</v>
      </c>
      <c r="D160" s="5">
        <v>5000</v>
      </c>
      <c r="E160" s="7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">
        <f t="shared" si="6"/>
        <v>0</v>
      </c>
      <c r="P160" t="s">
        <v>8307</v>
      </c>
      <c r="Q160" t="s">
        <v>8310</v>
      </c>
      <c r="R160" s="14">
        <f t="shared" si="8"/>
        <v>41904.07671296296</v>
      </c>
      <c r="S160">
        <f t="shared" si="7"/>
        <v>2014</v>
      </c>
    </row>
    <row r="161" spans="1:19" ht="43.2" x14ac:dyDescent="0.3">
      <c r="A161" s="9">
        <v>159</v>
      </c>
      <c r="B161" s="11" t="s">
        <v>161</v>
      </c>
      <c r="C161" s="3" t="s">
        <v>4269</v>
      </c>
      <c r="D161" s="5">
        <v>500000</v>
      </c>
      <c r="E161" s="7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">
        <f t="shared" si="6"/>
        <v>1000</v>
      </c>
      <c r="P161" t="s">
        <v>8307</v>
      </c>
      <c r="Q161" t="s">
        <v>8310</v>
      </c>
      <c r="R161" s="14">
        <f t="shared" si="8"/>
        <v>42514.434548611112</v>
      </c>
      <c r="S161">
        <f t="shared" si="7"/>
        <v>2016</v>
      </c>
    </row>
    <row r="162" spans="1:19" ht="43.2" x14ac:dyDescent="0.3">
      <c r="A162" s="9">
        <v>160</v>
      </c>
      <c r="B162" s="11" t="s">
        <v>162</v>
      </c>
      <c r="C162" s="3" t="s">
        <v>4270</v>
      </c>
      <c r="D162" s="5">
        <v>5000</v>
      </c>
      <c r="E162" s="7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">
        <f t="shared" si="6"/>
        <v>0</v>
      </c>
      <c r="P162" t="s">
        <v>8307</v>
      </c>
      <c r="Q162" t="s">
        <v>8311</v>
      </c>
      <c r="R162" s="14">
        <f t="shared" si="8"/>
        <v>42171.913090277783</v>
      </c>
      <c r="S162">
        <f t="shared" si="7"/>
        <v>2015</v>
      </c>
    </row>
    <row r="163" spans="1:19" ht="43.2" x14ac:dyDescent="0.3">
      <c r="A163" s="9">
        <v>161</v>
      </c>
      <c r="B163" s="11" t="s">
        <v>163</v>
      </c>
      <c r="C163" s="3" t="s">
        <v>4271</v>
      </c>
      <c r="D163" s="5">
        <v>50000</v>
      </c>
      <c r="E163" s="7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">
        <f t="shared" si="6"/>
        <v>500</v>
      </c>
      <c r="P163" t="s">
        <v>8307</v>
      </c>
      <c r="Q163" t="s">
        <v>8311</v>
      </c>
      <c r="R163" s="14">
        <f t="shared" si="8"/>
        <v>41792.687442129631</v>
      </c>
      <c r="S163">
        <f t="shared" si="7"/>
        <v>2014</v>
      </c>
    </row>
    <row r="164" spans="1:19" ht="43.2" x14ac:dyDescent="0.3">
      <c r="A164" s="9">
        <v>162</v>
      </c>
      <c r="B164" s="11" t="s">
        <v>164</v>
      </c>
      <c r="C164" s="3" t="s">
        <v>4272</v>
      </c>
      <c r="D164" s="5">
        <v>2800</v>
      </c>
      <c r="E164" s="7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">
        <f t="shared" si="6"/>
        <v>4350</v>
      </c>
      <c r="P164" t="s">
        <v>8307</v>
      </c>
      <c r="Q164" t="s">
        <v>8311</v>
      </c>
      <c r="R164" s="14">
        <f t="shared" si="8"/>
        <v>41835.126805555556</v>
      </c>
      <c r="S164">
        <f t="shared" si="7"/>
        <v>2014</v>
      </c>
    </row>
    <row r="165" spans="1:19" ht="57.6" x14ac:dyDescent="0.3">
      <c r="A165" s="9">
        <v>163</v>
      </c>
      <c r="B165" s="11" t="s">
        <v>165</v>
      </c>
      <c r="C165" s="3" t="s">
        <v>4273</v>
      </c>
      <c r="D165" s="5">
        <v>2000000</v>
      </c>
      <c r="E165" s="7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">
        <f t="shared" si="6"/>
        <v>0</v>
      </c>
      <c r="P165" t="s">
        <v>8307</v>
      </c>
      <c r="Q165" t="s">
        <v>8311</v>
      </c>
      <c r="R165" s="14">
        <f t="shared" si="8"/>
        <v>42243.961273148147</v>
      </c>
      <c r="S165">
        <f t="shared" si="7"/>
        <v>2015</v>
      </c>
    </row>
    <row r="166" spans="1:19" ht="43.2" x14ac:dyDescent="0.3">
      <c r="A166" s="9">
        <v>164</v>
      </c>
      <c r="B166" s="11" t="s">
        <v>166</v>
      </c>
      <c r="C166" s="3" t="s">
        <v>4274</v>
      </c>
      <c r="D166" s="5">
        <v>120000</v>
      </c>
      <c r="E166" s="7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">
        <f t="shared" si="6"/>
        <v>9142.8570999999993</v>
      </c>
      <c r="P166" t="s">
        <v>8307</v>
      </c>
      <c r="Q166" t="s">
        <v>8311</v>
      </c>
      <c r="R166" s="14">
        <f t="shared" si="8"/>
        <v>41841.762743055559</v>
      </c>
      <c r="S166">
        <f t="shared" si="7"/>
        <v>2014</v>
      </c>
    </row>
    <row r="167" spans="1:19" ht="28.8" x14ac:dyDescent="0.3">
      <c r="A167" s="9">
        <v>165</v>
      </c>
      <c r="B167" s="11" t="s">
        <v>167</v>
      </c>
      <c r="C167" s="3" t="s">
        <v>4275</v>
      </c>
      <c r="D167" s="5">
        <v>17000</v>
      </c>
      <c r="E167" s="7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">
        <f t="shared" si="6"/>
        <v>0</v>
      </c>
      <c r="P167" t="s">
        <v>8307</v>
      </c>
      <c r="Q167" t="s">
        <v>8311</v>
      </c>
      <c r="R167" s="14">
        <f t="shared" si="8"/>
        <v>42351.658842592587</v>
      </c>
      <c r="S167">
        <f t="shared" si="7"/>
        <v>2015</v>
      </c>
    </row>
    <row r="168" spans="1:19" ht="43.2" x14ac:dyDescent="0.3">
      <c r="A168" s="9">
        <v>166</v>
      </c>
      <c r="B168" s="11" t="s">
        <v>168</v>
      </c>
      <c r="C168" s="3" t="s">
        <v>4276</v>
      </c>
      <c r="D168" s="5">
        <v>5000</v>
      </c>
      <c r="E168" s="7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">
        <f t="shared" si="6"/>
        <v>300000</v>
      </c>
      <c r="P168" t="s">
        <v>8307</v>
      </c>
      <c r="Q168" t="s">
        <v>8311</v>
      </c>
      <c r="R168" s="14">
        <f t="shared" si="8"/>
        <v>42721.075949074075</v>
      </c>
      <c r="S168">
        <f t="shared" si="7"/>
        <v>2016</v>
      </c>
    </row>
    <row r="169" spans="1:19" ht="43.2" x14ac:dyDescent="0.3">
      <c r="A169" s="9">
        <v>167</v>
      </c>
      <c r="B169" s="11" t="s">
        <v>169</v>
      </c>
      <c r="C169" s="3" t="s">
        <v>4277</v>
      </c>
      <c r="D169" s="5">
        <v>110000</v>
      </c>
      <c r="E169" s="7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">
        <f t="shared" si="6"/>
        <v>550</v>
      </c>
      <c r="P169" t="s">
        <v>8307</v>
      </c>
      <c r="Q169" t="s">
        <v>8311</v>
      </c>
      <c r="R169" s="14">
        <f t="shared" si="8"/>
        <v>42160.927488425921</v>
      </c>
      <c r="S169">
        <f t="shared" si="7"/>
        <v>2015</v>
      </c>
    </row>
    <row r="170" spans="1:19" ht="43.2" x14ac:dyDescent="0.3">
      <c r="A170" s="9">
        <v>168</v>
      </c>
      <c r="B170" s="11" t="s">
        <v>170</v>
      </c>
      <c r="C170" s="3" t="s">
        <v>4278</v>
      </c>
      <c r="D170" s="5">
        <v>8000</v>
      </c>
      <c r="E170" s="7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">
        <f t="shared" si="6"/>
        <v>10833.3333</v>
      </c>
      <c r="P170" t="s">
        <v>8307</v>
      </c>
      <c r="Q170" t="s">
        <v>8311</v>
      </c>
      <c r="R170" s="14">
        <f t="shared" si="8"/>
        <v>42052.83530092593</v>
      </c>
      <c r="S170">
        <f t="shared" si="7"/>
        <v>2015</v>
      </c>
    </row>
    <row r="171" spans="1:19" ht="43.2" x14ac:dyDescent="0.3">
      <c r="A171" s="9">
        <v>169</v>
      </c>
      <c r="B171" s="11" t="s">
        <v>171</v>
      </c>
      <c r="C171" s="3" t="s">
        <v>4279</v>
      </c>
      <c r="D171" s="5">
        <v>2500</v>
      </c>
      <c r="E171" s="7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">
        <f t="shared" si="6"/>
        <v>5600</v>
      </c>
      <c r="P171" t="s">
        <v>8307</v>
      </c>
      <c r="Q171" t="s">
        <v>8311</v>
      </c>
      <c r="R171" s="14">
        <f t="shared" si="8"/>
        <v>41900.505312499998</v>
      </c>
      <c r="S171">
        <f t="shared" si="7"/>
        <v>2014</v>
      </c>
    </row>
    <row r="172" spans="1:19" ht="43.2" x14ac:dyDescent="0.3">
      <c r="A172" s="9">
        <v>170</v>
      </c>
      <c r="B172" s="11" t="s">
        <v>172</v>
      </c>
      <c r="C172" s="3" t="s">
        <v>4280</v>
      </c>
      <c r="D172" s="5">
        <v>10000</v>
      </c>
      <c r="E172" s="7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">
        <f t="shared" si="6"/>
        <v>3250</v>
      </c>
      <c r="P172" t="s">
        <v>8307</v>
      </c>
      <c r="Q172" t="s">
        <v>8311</v>
      </c>
      <c r="R172" s="14">
        <f t="shared" si="8"/>
        <v>42216.977812500001</v>
      </c>
      <c r="S172">
        <f t="shared" si="7"/>
        <v>2015</v>
      </c>
    </row>
    <row r="173" spans="1:19" ht="43.2" x14ac:dyDescent="0.3">
      <c r="A173" s="9">
        <v>171</v>
      </c>
      <c r="B173" s="11" t="s">
        <v>173</v>
      </c>
      <c r="C173" s="3" t="s">
        <v>4281</v>
      </c>
      <c r="D173" s="5">
        <v>50000</v>
      </c>
      <c r="E173" s="7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">
        <f t="shared" si="6"/>
        <v>100</v>
      </c>
      <c r="P173" t="s">
        <v>8307</v>
      </c>
      <c r="Q173" t="s">
        <v>8311</v>
      </c>
      <c r="R173" s="14">
        <f t="shared" si="8"/>
        <v>42534.180717592593</v>
      </c>
      <c r="S173">
        <f t="shared" si="7"/>
        <v>2016</v>
      </c>
    </row>
    <row r="174" spans="1:19" ht="43.2" x14ac:dyDescent="0.3">
      <c r="A174" s="9">
        <v>172</v>
      </c>
      <c r="B174" s="11" t="s">
        <v>174</v>
      </c>
      <c r="C174" s="3" t="s">
        <v>4282</v>
      </c>
      <c r="D174" s="5">
        <v>95000</v>
      </c>
      <c r="E174" s="7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">
        <f t="shared" si="6"/>
        <v>0</v>
      </c>
      <c r="P174" t="s">
        <v>8307</v>
      </c>
      <c r="Q174" t="s">
        <v>8311</v>
      </c>
      <c r="R174" s="14">
        <f t="shared" si="8"/>
        <v>42047.394942129627</v>
      </c>
      <c r="S174">
        <f t="shared" si="7"/>
        <v>2015</v>
      </c>
    </row>
    <row r="175" spans="1:19" ht="43.2" x14ac:dyDescent="0.3">
      <c r="A175" s="9">
        <v>173</v>
      </c>
      <c r="B175" s="11" t="s">
        <v>175</v>
      </c>
      <c r="C175" s="3" t="s">
        <v>4283</v>
      </c>
      <c r="D175" s="5">
        <v>1110</v>
      </c>
      <c r="E175" s="7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">
        <f t="shared" si="6"/>
        <v>0</v>
      </c>
      <c r="P175" t="s">
        <v>8307</v>
      </c>
      <c r="Q175" t="s">
        <v>8311</v>
      </c>
      <c r="R175" s="14">
        <f t="shared" si="8"/>
        <v>42033.573009259257</v>
      </c>
      <c r="S175">
        <f t="shared" si="7"/>
        <v>2015</v>
      </c>
    </row>
    <row r="176" spans="1:19" ht="43.2" x14ac:dyDescent="0.3">
      <c r="A176" s="9">
        <v>174</v>
      </c>
      <c r="B176" s="11" t="s">
        <v>176</v>
      </c>
      <c r="C176" s="3" t="s">
        <v>4284</v>
      </c>
      <c r="D176" s="5">
        <v>6000</v>
      </c>
      <c r="E176" s="7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">
        <f t="shared" si="6"/>
        <v>0</v>
      </c>
      <c r="P176" t="s">
        <v>8307</v>
      </c>
      <c r="Q176" t="s">
        <v>8311</v>
      </c>
      <c r="R176" s="14">
        <f t="shared" si="8"/>
        <v>42072.758981481486</v>
      </c>
      <c r="S176">
        <f t="shared" si="7"/>
        <v>2015</v>
      </c>
    </row>
    <row r="177" spans="1:19" ht="43.2" x14ac:dyDescent="0.3">
      <c r="A177" s="9">
        <v>175</v>
      </c>
      <c r="B177" s="11" t="s">
        <v>177</v>
      </c>
      <c r="C177" s="3" t="s">
        <v>4285</v>
      </c>
      <c r="D177" s="5">
        <v>20000</v>
      </c>
      <c r="E177" s="7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">
        <f t="shared" si="6"/>
        <v>4988.4615000000003</v>
      </c>
      <c r="P177" t="s">
        <v>8307</v>
      </c>
      <c r="Q177" t="s">
        <v>8311</v>
      </c>
      <c r="R177" s="14">
        <f t="shared" si="8"/>
        <v>41855.777905092589</v>
      </c>
      <c r="S177">
        <f t="shared" si="7"/>
        <v>2014</v>
      </c>
    </row>
    <row r="178" spans="1:19" ht="43.2" x14ac:dyDescent="0.3">
      <c r="A178" s="9">
        <v>176</v>
      </c>
      <c r="B178" s="11" t="s">
        <v>178</v>
      </c>
      <c r="C178" s="3" t="s">
        <v>4286</v>
      </c>
      <c r="D178" s="5">
        <v>1500</v>
      </c>
      <c r="E178" s="7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">
        <f t="shared" si="6"/>
        <v>0</v>
      </c>
      <c r="P178" t="s">
        <v>8307</v>
      </c>
      <c r="Q178" t="s">
        <v>8311</v>
      </c>
      <c r="R178" s="14">
        <f t="shared" si="8"/>
        <v>42191.824062500003</v>
      </c>
      <c r="S178">
        <f t="shared" si="7"/>
        <v>2015</v>
      </c>
    </row>
    <row r="179" spans="1:19" ht="28.8" x14ac:dyDescent="0.3">
      <c r="A179" s="9">
        <v>177</v>
      </c>
      <c r="B179" s="11" t="s">
        <v>179</v>
      </c>
      <c r="C179" s="3" t="s">
        <v>4287</v>
      </c>
      <c r="D179" s="5">
        <v>450</v>
      </c>
      <c r="E179" s="7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">
        <f t="shared" si="6"/>
        <v>2571.4286000000002</v>
      </c>
      <c r="P179" t="s">
        <v>8307</v>
      </c>
      <c r="Q179" t="s">
        <v>8311</v>
      </c>
      <c r="R179" s="14">
        <f t="shared" si="8"/>
        <v>42070.047754629632</v>
      </c>
      <c r="S179">
        <f t="shared" si="7"/>
        <v>2015</v>
      </c>
    </row>
    <row r="180" spans="1:19" ht="28.8" x14ac:dyDescent="0.3">
      <c r="A180" s="9">
        <v>178</v>
      </c>
      <c r="B180" s="11" t="s">
        <v>180</v>
      </c>
      <c r="C180" s="3" t="s">
        <v>4288</v>
      </c>
      <c r="D180" s="5">
        <v>500000</v>
      </c>
      <c r="E180" s="7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">
        <f t="shared" si="6"/>
        <v>0</v>
      </c>
      <c r="P180" t="s">
        <v>8307</v>
      </c>
      <c r="Q180" t="s">
        <v>8311</v>
      </c>
      <c r="R180" s="14">
        <f t="shared" si="8"/>
        <v>42304.955381944441</v>
      </c>
      <c r="S180">
        <f t="shared" si="7"/>
        <v>2015</v>
      </c>
    </row>
    <row r="181" spans="1:19" ht="28.8" x14ac:dyDescent="0.3">
      <c r="A181" s="9">
        <v>179</v>
      </c>
      <c r="B181" s="11" t="s">
        <v>181</v>
      </c>
      <c r="C181" s="3" t="s">
        <v>4289</v>
      </c>
      <c r="D181" s="5">
        <v>1000</v>
      </c>
      <c r="E181" s="7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">
        <f t="shared" si="6"/>
        <v>10000</v>
      </c>
      <c r="P181" t="s">
        <v>8307</v>
      </c>
      <c r="Q181" t="s">
        <v>8311</v>
      </c>
      <c r="R181" s="14">
        <f t="shared" si="8"/>
        <v>42403.080497685187</v>
      </c>
      <c r="S181">
        <f t="shared" si="7"/>
        <v>2016</v>
      </c>
    </row>
    <row r="182" spans="1:19" ht="43.2" x14ac:dyDescent="0.3">
      <c r="A182" s="9">
        <v>180</v>
      </c>
      <c r="B182" s="11" t="s">
        <v>182</v>
      </c>
      <c r="C182" s="3" t="s">
        <v>4290</v>
      </c>
      <c r="D182" s="5">
        <v>1200</v>
      </c>
      <c r="E182" s="7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">
        <f t="shared" si="6"/>
        <v>3084.6154000000001</v>
      </c>
      <c r="P182" t="s">
        <v>8307</v>
      </c>
      <c r="Q182" t="s">
        <v>8311</v>
      </c>
      <c r="R182" s="14">
        <f t="shared" si="8"/>
        <v>42067.991238425922</v>
      </c>
      <c r="S182">
        <f t="shared" si="7"/>
        <v>2015</v>
      </c>
    </row>
    <row r="183" spans="1:19" ht="43.2" x14ac:dyDescent="0.3">
      <c r="A183" s="9">
        <v>181</v>
      </c>
      <c r="B183" s="11" t="s">
        <v>183</v>
      </c>
      <c r="C183" s="3" t="s">
        <v>4291</v>
      </c>
      <c r="D183" s="5">
        <v>3423</v>
      </c>
      <c r="E183" s="7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">
        <f t="shared" si="6"/>
        <v>18050</v>
      </c>
      <c r="P183" t="s">
        <v>8307</v>
      </c>
      <c r="Q183" t="s">
        <v>8311</v>
      </c>
      <c r="R183" s="14">
        <f t="shared" si="8"/>
        <v>42147.741840277777</v>
      </c>
      <c r="S183">
        <f t="shared" si="7"/>
        <v>2015</v>
      </c>
    </row>
    <row r="184" spans="1:19" ht="43.2" x14ac:dyDescent="0.3">
      <c r="A184" s="9">
        <v>182</v>
      </c>
      <c r="B184" s="11" t="s">
        <v>184</v>
      </c>
      <c r="C184" s="3" t="s">
        <v>4292</v>
      </c>
      <c r="D184" s="5">
        <v>1000</v>
      </c>
      <c r="E184" s="7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">
        <f t="shared" si="6"/>
        <v>0</v>
      </c>
      <c r="P184" t="s">
        <v>8307</v>
      </c>
      <c r="Q184" t="s">
        <v>8311</v>
      </c>
      <c r="R184" s="14">
        <f t="shared" si="8"/>
        <v>42712.011944444443</v>
      </c>
      <c r="S184">
        <f t="shared" si="7"/>
        <v>2016</v>
      </c>
    </row>
    <row r="185" spans="1:19" x14ac:dyDescent="0.3">
      <c r="A185" s="9">
        <v>183</v>
      </c>
      <c r="B185" s="11" t="s">
        <v>185</v>
      </c>
      <c r="C185" s="3" t="s">
        <v>4293</v>
      </c>
      <c r="D185" s="5">
        <v>12500</v>
      </c>
      <c r="E185" s="7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">
        <f t="shared" si="6"/>
        <v>37350</v>
      </c>
      <c r="P185" t="s">
        <v>8307</v>
      </c>
      <c r="Q185" t="s">
        <v>8311</v>
      </c>
      <c r="R185" s="14">
        <f t="shared" si="8"/>
        <v>41939.810300925928</v>
      </c>
      <c r="S185">
        <f t="shared" si="7"/>
        <v>2014</v>
      </c>
    </row>
    <row r="186" spans="1:19" ht="43.2" x14ac:dyDescent="0.3">
      <c r="A186" s="9">
        <v>184</v>
      </c>
      <c r="B186" s="11" t="s">
        <v>186</v>
      </c>
      <c r="C186" s="3" t="s">
        <v>4294</v>
      </c>
      <c r="D186" s="5">
        <v>1500</v>
      </c>
      <c r="E186" s="7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">
        <f t="shared" si="6"/>
        <v>2550</v>
      </c>
      <c r="P186" t="s">
        <v>8307</v>
      </c>
      <c r="Q186" t="s">
        <v>8311</v>
      </c>
      <c r="R186" s="14">
        <f t="shared" si="8"/>
        <v>41825.791226851856</v>
      </c>
      <c r="S186">
        <f t="shared" si="7"/>
        <v>2014</v>
      </c>
    </row>
    <row r="187" spans="1:19" x14ac:dyDescent="0.3">
      <c r="A187" s="9">
        <v>185</v>
      </c>
      <c r="B187" s="11" t="s">
        <v>187</v>
      </c>
      <c r="C187" s="3" t="s">
        <v>4295</v>
      </c>
      <c r="D187" s="5">
        <v>40000</v>
      </c>
      <c r="E187" s="7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">
        <f t="shared" si="6"/>
        <v>22000</v>
      </c>
      <c r="P187" t="s">
        <v>8307</v>
      </c>
      <c r="Q187" t="s">
        <v>8311</v>
      </c>
      <c r="R187" s="14">
        <f t="shared" si="8"/>
        <v>42570.91133101852</v>
      </c>
      <c r="S187">
        <f t="shared" si="7"/>
        <v>2016</v>
      </c>
    </row>
    <row r="188" spans="1:19" ht="43.2" x14ac:dyDescent="0.3">
      <c r="A188" s="9">
        <v>186</v>
      </c>
      <c r="B188" s="11" t="s">
        <v>188</v>
      </c>
      <c r="C188" s="3" t="s">
        <v>4296</v>
      </c>
      <c r="D188" s="5">
        <v>5000</v>
      </c>
      <c r="E188" s="7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">
        <f t="shared" si="6"/>
        <v>0</v>
      </c>
      <c r="P188" t="s">
        <v>8307</v>
      </c>
      <c r="Q188" t="s">
        <v>8311</v>
      </c>
      <c r="R188" s="14">
        <f t="shared" si="8"/>
        <v>42767.812893518523</v>
      </c>
      <c r="S188">
        <f t="shared" si="7"/>
        <v>2017</v>
      </c>
    </row>
    <row r="189" spans="1:19" ht="43.2" x14ac:dyDescent="0.3">
      <c r="A189" s="9">
        <v>187</v>
      </c>
      <c r="B189" s="11" t="s">
        <v>189</v>
      </c>
      <c r="C189" s="3" t="s">
        <v>4297</v>
      </c>
      <c r="D189" s="5">
        <v>5000</v>
      </c>
      <c r="E189" s="7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">
        <f t="shared" si="6"/>
        <v>16000</v>
      </c>
      <c r="P189" t="s">
        <v>8307</v>
      </c>
      <c r="Q189" t="s">
        <v>8311</v>
      </c>
      <c r="R189" s="14">
        <f t="shared" si="8"/>
        <v>42182.234456018516</v>
      </c>
      <c r="S189">
        <f t="shared" si="7"/>
        <v>2015</v>
      </c>
    </row>
    <row r="190" spans="1:19" ht="43.2" x14ac:dyDescent="0.3">
      <c r="A190" s="9">
        <v>188</v>
      </c>
      <c r="B190" s="11" t="s">
        <v>190</v>
      </c>
      <c r="C190" s="3" t="s">
        <v>4298</v>
      </c>
      <c r="D190" s="5">
        <v>1500</v>
      </c>
      <c r="E190" s="7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">
        <f t="shared" si="6"/>
        <v>0</v>
      </c>
      <c r="P190" t="s">
        <v>8307</v>
      </c>
      <c r="Q190" t="s">
        <v>8311</v>
      </c>
      <c r="R190" s="14">
        <f t="shared" si="8"/>
        <v>41857.18304398148</v>
      </c>
      <c r="S190">
        <f t="shared" si="7"/>
        <v>2014</v>
      </c>
    </row>
    <row r="191" spans="1:19" ht="43.2" x14ac:dyDescent="0.3">
      <c r="A191" s="9">
        <v>189</v>
      </c>
      <c r="B191" s="11" t="s">
        <v>191</v>
      </c>
      <c r="C191" s="3" t="s">
        <v>4299</v>
      </c>
      <c r="D191" s="5">
        <v>500000</v>
      </c>
      <c r="E191" s="7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">
        <f t="shared" si="6"/>
        <v>6900</v>
      </c>
      <c r="P191" t="s">
        <v>8307</v>
      </c>
      <c r="Q191" t="s">
        <v>8311</v>
      </c>
      <c r="R191" s="14">
        <f t="shared" si="8"/>
        <v>42556.690706018519</v>
      </c>
      <c r="S191">
        <f t="shared" si="7"/>
        <v>2016</v>
      </c>
    </row>
    <row r="192" spans="1:19" x14ac:dyDescent="0.3">
      <c r="A192" s="9">
        <v>190</v>
      </c>
      <c r="B192" s="11" t="s">
        <v>192</v>
      </c>
      <c r="C192" s="3" t="s">
        <v>4300</v>
      </c>
      <c r="D192" s="5">
        <v>12000</v>
      </c>
      <c r="E192" s="7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">
        <f t="shared" si="6"/>
        <v>5000</v>
      </c>
      <c r="P192" t="s">
        <v>8307</v>
      </c>
      <c r="Q192" t="s">
        <v>8311</v>
      </c>
      <c r="R192" s="14">
        <f t="shared" si="8"/>
        <v>42527.650995370372</v>
      </c>
      <c r="S192">
        <f t="shared" si="7"/>
        <v>2016</v>
      </c>
    </row>
    <row r="193" spans="1:19" ht="43.2" x14ac:dyDescent="0.3">
      <c r="A193" s="9">
        <v>191</v>
      </c>
      <c r="B193" s="11" t="s">
        <v>193</v>
      </c>
      <c r="C193" s="3" t="s">
        <v>4301</v>
      </c>
      <c r="D193" s="5">
        <v>5000</v>
      </c>
      <c r="E193" s="7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">
        <f t="shared" si="6"/>
        <v>8333.3333000000002</v>
      </c>
      <c r="P193" t="s">
        <v>8307</v>
      </c>
      <c r="Q193" t="s">
        <v>8311</v>
      </c>
      <c r="R193" s="14">
        <f t="shared" si="8"/>
        <v>42239.441412037035</v>
      </c>
      <c r="S193">
        <f t="shared" si="7"/>
        <v>2015</v>
      </c>
    </row>
    <row r="194" spans="1:19" ht="57.6" x14ac:dyDescent="0.3">
      <c r="A194" s="9">
        <v>192</v>
      </c>
      <c r="B194" s="11" t="s">
        <v>194</v>
      </c>
      <c r="C194" s="3" t="s">
        <v>4302</v>
      </c>
      <c r="D194" s="5">
        <v>1000000</v>
      </c>
      <c r="E194" s="7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">
        <f t="shared" si="6"/>
        <v>566.66669999999999</v>
      </c>
      <c r="P194" t="s">
        <v>8307</v>
      </c>
      <c r="Q194" t="s">
        <v>8311</v>
      </c>
      <c r="R194" s="14">
        <f t="shared" si="8"/>
        <v>41899.792037037041</v>
      </c>
      <c r="S194">
        <f t="shared" si="7"/>
        <v>2014</v>
      </c>
    </row>
    <row r="195" spans="1:19" ht="57.6" x14ac:dyDescent="0.3">
      <c r="A195" s="9">
        <v>193</v>
      </c>
      <c r="B195" s="11" t="s">
        <v>195</v>
      </c>
      <c r="C195" s="3" t="s">
        <v>4303</v>
      </c>
      <c r="D195" s="5">
        <v>1000</v>
      </c>
      <c r="E195" s="7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">
        <f t="shared" ref="O195:O258" si="9">IFERROR(ROUND(E195/L195*100,4),0)</f>
        <v>0</v>
      </c>
      <c r="P195" t="s">
        <v>8307</v>
      </c>
      <c r="Q195" t="s">
        <v>8311</v>
      </c>
      <c r="R195" s="14">
        <f t="shared" si="8"/>
        <v>41911.934791666667</v>
      </c>
      <c r="S195">
        <f t="shared" ref="S195:S258" si="10">YEAR(R195)</f>
        <v>2014</v>
      </c>
    </row>
    <row r="196" spans="1:19" ht="43.2" x14ac:dyDescent="0.3">
      <c r="A196" s="9">
        <v>194</v>
      </c>
      <c r="B196" s="11" t="s">
        <v>196</v>
      </c>
      <c r="C196" s="3" t="s">
        <v>4304</v>
      </c>
      <c r="D196" s="5">
        <v>2500</v>
      </c>
      <c r="E196" s="7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">
        <f t="shared" si="9"/>
        <v>100</v>
      </c>
      <c r="P196" t="s">
        <v>8307</v>
      </c>
      <c r="Q196" t="s">
        <v>8311</v>
      </c>
      <c r="R196" s="14">
        <f t="shared" ref="R196:R259" si="11">(((J196/60)/60)/24)+DATE(1970,1,1)</f>
        <v>42375.996886574074</v>
      </c>
      <c r="S196">
        <f t="shared" si="10"/>
        <v>2016</v>
      </c>
    </row>
    <row r="197" spans="1:19" ht="43.2" x14ac:dyDescent="0.3">
      <c r="A197" s="9">
        <v>195</v>
      </c>
      <c r="B197" s="11" t="s">
        <v>197</v>
      </c>
      <c r="C197" s="3" t="s">
        <v>4305</v>
      </c>
      <c r="D197" s="5">
        <v>2000000</v>
      </c>
      <c r="E197" s="7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">
        <f t="shared" si="9"/>
        <v>0</v>
      </c>
      <c r="P197" t="s">
        <v>8307</v>
      </c>
      <c r="Q197" t="s">
        <v>8311</v>
      </c>
      <c r="R197" s="14">
        <f t="shared" si="11"/>
        <v>42135.67050925926</v>
      </c>
      <c r="S197">
        <f t="shared" si="10"/>
        <v>2015</v>
      </c>
    </row>
    <row r="198" spans="1:19" ht="43.2" x14ac:dyDescent="0.3">
      <c r="A198" s="9">
        <v>196</v>
      </c>
      <c r="B198" s="11" t="s">
        <v>198</v>
      </c>
      <c r="C198" s="3" t="s">
        <v>4306</v>
      </c>
      <c r="D198" s="5">
        <v>3500</v>
      </c>
      <c r="E198" s="7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">
        <f t="shared" si="9"/>
        <v>7710.5263000000004</v>
      </c>
      <c r="P198" t="s">
        <v>8307</v>
      </c>
      <c r="Q198" t="s">
        <v>8311</v>
      </c>
      <c r="R198" s="14">
        <f t="shared" si="11"/>
        <v>42259.542800925927</v>
      </c>
      <c r="S198">
        <f t="shared" si="10"/>
        <v>2015</v>
      </c>
    </row>
    <row r="199" spans="1:19" ht="43.2" x14ac:dyDescent="0.3">
      <c r="A199" s="9">
        <v>197</v>
      </c>
      <c r="B199" s="11" t="s">
        <v>199</v>
      </c>
      <c r="C199" s="3" t="s">
        <v>4307</v>
      </c>
      <c r="D199" s="5">
        <v>2500</v>
      </c>
      <c r="E199" s="7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">
        <f t="shared" si="9"/>
        <v>3275</v>
      </c>
      <c r="P199" t="s">
        <v>8307</v>
      </c>
      <c r="Q199" t="s">
        <v>8311</v>
      </c>
      <c r="R199" s="14">
        <f t="shared" si="11"/>
        <v>42741.848379629635</v>
      </c>
      <c r="S199">
        <f t="shared" si="10"/>
        <v>2017</v>
      </c>
    </row>
    <row r="200" spans="1:19" ht="43.2" x14ac:dyDescent="0.3">
      <c r="A200" s="9">
        <v>198</v>
      </c>
      <c r="B200" s="11" t="s">
        <v>200</v>
      </c>
      <c r="C200" s="3" t="s">
        <v>4308</v>
      </c>
      <c r="D200" s="5">
        <v>25000</v>
      </c>
      <c r="E200" s="7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">
        <f t="shared" si="9"/>
        <v>4650</v>
      </c>
      <c r="P200" t="s">
        <v>8307</v>
      </c>
      <c r="Q200" t="s">
        <v>8311</v>
      </c>
      <c r="R200" s="14">
        <f t="shared" si="11"/>
        <v>41887.383356481485</v>
      </c>
      <c r="S200">
        <f t="shared" si="10"/>
        <v>2014</v>
      </c>
    </row>
    <row r="201" spans="1:19" ht="43.2" x14ac:dyDescent="0.3">
      <c r="A201" s="9">
        <v>199</v>
      </c>
      <c r="B201" s="11" t="s">
        <v>201</v>
      </c>
      <c r="C201" s="3" t="s">
        <v>4309</v>
      </c>
      <c r="D201" s="5">
        <v>10000</v>
      </c>
      <c r="E201" s="7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">
        <f t="shared" si="9"/>
        <v>0</v>
      </c>
      <c r="P201" t="s">
        <v>8307</v>
      </c>
      <c r="Q201" t="s">
        <v>8311</v>
      </c>
      <c r="R201" s="14">
        <f t="shared" si="11"/>
        <v>42584.123865740738</v>
      </c>
      <c r="S201">
        <f t="shared" si="10"/>
        <v>2016</v>
      </c>
    </row>
    <row r="202" spans="1:19" ht="28.8" x14ac:dyDescent="0.3">
      <c r="A202" s="9">
        <v>200</v>
      </c>
      <c r="B202" s="11" t="s">
        <v>202</v>
      </c>
      <c r="C202" s="3" t="s">
        <v>4310</v>
      </c>
      <c r="D202" s="5">
        <v>6000</v>
      </c>
      <c r="E202" s="7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">
        <f t="shared" si="9"/>
        <v>8730.8333000000002</v>
      </c>
      <c r="P202" t="s">
        <v>8307</v>
      </c>
      <c r="Q202" t="s">
        <v>8311</v>
      </c>
      <c r="R202" s="14">
        <f t="shared" si="11"/>
        <v>41867.083368055559</v>
      </c>
      <c r="S202">
        <f t="shared" si="10"/>
        <v>2014</v>
      </c>
    </row>
    <row r="203" spans="1:19" ht="43.2" x14ac:dyDescent="0.3">
      <c r="A203" s="9">
        <v>201</v>
      </c>
      <c r="B203" s="11" t="s">
        <v>203</v>
      </c>
      <c r="C203" s="3" t="s">
        <v>4311</v>
      </c>
      <c r="D203" s="5">
        <v>650</v>
      </c>
      <c r="E203" s="7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">
        <f t="shared" si="9"/>
        <v>5428.5713999999998</v>
      </c>
      <c r="P203" t="s">
        <v>8307</v>
      </c>
      <c r="Q203" t="s">
        <v>8311</v>
      </c>
      <c r="R203" s="14">
        <f t="shared" si="11"/>
        <v>42023.818622685183</v>
      </c>
      <c r="S203">
        <f t="shared" si="10"/>
        <v>2015</v>
      </c>
    </row>
    <row r="204" spans="1:19" x14ac:dyDescent="0.3">
      <c r="A204" s="9">
        <v>202</v>
      </c>
      <c r="B204" s="11" t="s">
        <v>204</v>
      </c>
      <c r="C204" s="3" t="s">
        <v>4312</v>
      </c>
      <c r="D204" s="5">
        <v>6000</v>
      </c>
      <c r="E204" s="7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">
        <f t="shared" si="9"/>
        <v>0</v>
      </c>
      <c r="P204" t="s">
        <v>8307</v>
      </c>
      <c r="Q204" t="s">
        <v>8311</v>
      </c>
      <c r="R204" s="14">
        <f t="shared" si="11"/>
        <v>42255.927824074075</v>
      </c>
      <c r="S204">
        <f t="shared" si="10"/>
        <v>2015</v>
      </c>
    </row>
    <row r="205" spans="1:19" ht="43.2" x14ac:dyDescent="0.3">
      <c r="A205" s="9">
        <v>203</v>
      </c>
      <c r="B205" s="11" t="s">
        <v>205</v>
      </c>
      <c r="C205" s="3" t="s">
        <v>4313</v>
      </c>
      <c r="D205" s="5">
        <v>2500</v>
      </c>
      <c r="E205" s="7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">
        <f t="shared" si="9"/>
        <v>9325</v>
      </c>
      <c r="P205" t="s">
        <v>8307</v>
      </c>
      <c r="Q205" t="s">
        <v>8311</v>
      </c>
      <c r="R205" s="14">
        <f t="shared" si="11"/>
        <v>41973.847962962958</v>
      </c>
      <c r="S205">
        <f t="shared" si="10"/>
        <v>2014</v>
      </c>
    </row>
    <row r="206" spans="1:19" ht="43.2" x14ac:dyDescent="0.3">
      <c r="A206" s="9">
        <v>204</v>
      </c>
      <c r="B206" s="11" t="s">
        <v>206</v>
      </c>
      <c r="C206" s="3" t="s">
        <v>4314</v>
      </c>
      <c r="D206" s="5">
        <v>300000</v>
      </c>
      <c r="E206" s="7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">
        <f t="shared" si="9"/>
        <v>11768.3681</v>
      </c>
      <c r="P206" t="s">
        <v>8307</v>
      </c>
      <c r="Q206" t="s">
        <v>8311</v>
      </c>
      <c r="R206" s="14">
        <f t="shared" si="11"/>
        <v>42556.583368055552</v>
      </c>
      <c r="S206">
        <f t="shared" si="10"/>
        <v>2016</v>
      </c>
    </row>
    <row r="207" spans="1:19" ht="43.2" x14ac:dyDescent="0.3">
      <c r="A207" s="9">
        <v>205</v>
      </c>
      <c r="B207" s="11" t="s">
        <v>207</v>
      </c>
      <c r="C207" s="3" t="s">
        <v>4315</v>
      </c>
      <c r="D207" s="5">
        <v>8000</v>
      </c>
      <c r="E207" s="7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">
        <f t="shared" si="9"/>
        <v>7647.0587999999998</v>
      </c>
      <c r="P207" t="s">
        <v>8307</v>
      </c>
      <c r="Q207" t="s">
        <v>8311</v>
      </c>
      <c r="R207" s="14">
        <f t="shared" si="11"/>
        <v>42248.632199074069</v>
      </c>
      <c r="S207">
        <f t="shared" si="10"/>
        <v>2015</v>
      </c>
    </row>
    <row r="208" spans="1:19" ht="43.2" x14ac:dyDescent="0.3">
      <c r="A208" s="9">
        <v>206</v>
      </c>
      <c r="B208" s="11" t="s">
        <v>208</v>
      </c>
      <c r="C208" s="3" t="s">
        <v>4316</v>
      </c>
      <c r="D208" s="5">
        <v>12700</v>
      </c>
      <c r="E208" s="7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">
        <f t="shared" si="9"/>
        <v>0</v>
      </c>
      <c r="P208" t="s">
        <v>8307</v>
      </c>
      <c r="Q208" t="s">
        <v>8311</v>
      </c>
      <c r="R208" s="14">
        <f t="shared" si="11"/>
        <v>42567.004432870366</v>
      </c>
      <c r="S208">
        <f t="shared" si="10"/>
        <v>2016</v>
      </c>
    </row>
    <row r="209" spans="1:19" ht="43.2" x14ac:dyDescent="0.3">
      <c r="A209" s="9">
        <v>207</v>
      </c>
      <c r="B209" s="11" t="s">
        <v>209</v>
      </c>
      <c r="C209" s="3" t="s">
        <v>4317</v>
      </c>
      <c r="D209" s="5">
        <v>14000</v>
      </c>
      <c r="E209" s="7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">
        <f t="shared" si="9"/>
        <v>16384.615399999999</v>
      </c>
      <c r="P209" t="s">
        <v>8307</v>
      </c>
      <c r="Q209" t="s">
        <v>8311</v>
      </c>
      <c r="R209" s="14">
        <f t="shared" si="11"/>
        <v>41978.197199074071</v>
      </c>
      <c r="S209">
        <f t="shared" si="10"/>
        <v>2014</v>
      </c>
    </row>
    <row r="210" spans="1:19" ht="43.2" x14ac:dyDescent="0.3">
      <c r="A210" s="9">
        <v>208</v>
      </c>
      <c r="B210" s="11" t="s">
        <v>210</v>
      </c>
      <c r="C210" s="3" t="s">
        <v>4318</v>
      </c>
      <c r="D210" s="5">
        <v>50000</v>
      </c>
      <c r="E210" s="7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">
        <f t="shared" si="9"/>
        <v>0</v>
      </c>
      <c r="P210" t="s">
        <v>8307</v>
      </c>
      <c r="Q210" t="s">
        <v>8311</v>
      </c>
      <c r="R210" s="14">
        <f t="shared" si="11"/>
        <v>41959.369988425926</v>
      </c>
      <c r="S210">
        <f t="shared" si="10"/>
        <v>2014</v>
      </c>
    </row>
    <row r="211" spans="1:19" ht="43.2" x14ac:dyDescent="0.3">
      <c r="A211" s="9">
        <v>209</v>
      </c>
      <c r="B211" s="11" t="s">
        <v>211</v>
      </c>
      <c r="C211" s="3" t="s">
        <v>4319</v>
      </c>
      <c r="D211" s="5">
        <v>25000</v>
      </c>
      <c r="E211" s="7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">
        <f t="shared" si="9"/>
        <v>0</v>
      </c>
      <c r="P211" t="s">
        <v>8307</v>
      </c>
      <c r="Q211" t="s">
        <v>8311</v>
      </c>
      <c r="R211" s="14">
        <f t="shared" si="11"/>
        <v>42165.922858796301</v>
      </c>
      <c r="S211">
        <f t="shared" si="10"/>
        <v>2015</v>
      </c>
    </row>
    <row r="212" spans="1:19" ht="43.2" x14ac:dyDescent="0.3">
      <c r="A212" s="9">
        <v>210</v>
      </c>
      <c r="B212" s="11" t="s">
        <v>212</v>
      </c>
      <c r="C212" s="3" t="s">
        <v>4320</v>
      </c>
      <c r="D212" s="5">
        <v>12000</v>
      </c>
      <c r="E212" s="7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">
        <f t="shared" si="9"/>
        <v>9181.8181999999997</v>
      </c>
      <c r="P212" t="s">
        <v>8307</v>
      </c>
      <c r="Q212" t="s">
        <v>8311</v>
      </c>
      <c r="R212" s="14">
        <f t="shared" si="11"/>
        <v>42249.064722222218</v>
      </c>
      <c r="S212">
        <f t="shared" si="10"/>
        <v>2015</v>
      </c>
    </row>
    <row r="213" spans="1:19" ht="43.2" x14ac:dyDescent="0.3">
      <c r="A213" s="9">
        <v>211</v>
      </c>
      <c r="B213" s="11" t="s">
        <v>213</v>
      </c>
      <c r="C213" s="3" t="s">
        <v>4321</v>
      </c>
      <c r="D213" s="5">
        <v>5000</v>
      </c>
      <c r="E213" s="7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">
        <f t="shared" si="9"/>
        <v>18583.333299999998</v>
      </c>
      <c r="P213" t="s">
        <v>8307</v>
      </c>
      <c r="Q213" t="s">
        <v>8311</v>
      </c>
      <c r="R213" s="14">
        <f t="shared" si="11"/>
        <v>42236.159918981488</v>
      </c>
      <c r="S213">
        <f t="shared" si="10"/>
        <v>2015</v>
      </c>
    </row>
    <row r="214" spans="1:19" ht="28.8" x14ac:dyDescent="0.3">
      <c r="A214" s="9">
        <v>212</v>
      </c>
      <c r="B214" s="11" t="s">
        <v>214</v>
      </c>
      <c r="C214" s="3" t="s">
        <v>4322</v>
      </c>
      <c r="D214" s="5">
        <v>6300</v>
      </c>
      <c r="E214" s="7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">
        <f t="shared" si="9"/>
        <v>100</v>
      </c>
      <c r="P214" t="s">
        <v>8307</v>
      </c>
      <c r="Q214" t="s">
        <v>8311</v>
      </c>
      <c r="R214" s="14">
        <f t="shared" si="11"/>
        <v>42416.881018518514</v>
      </c>
      <c r="S214">
        <f t="shared" si="10"/>
        <v>2016</v>
      </c>
    </row>
    <row r="215" spans="1:19" ht="43.2" x14ac:dyDescent="0.3">
      <c r="A215" s="9">
        <v>213</v>
      </c>
      <c r="B215" s="11" t="s">
        <v>215</v>
      </c>
      <c r="C215" s="3" t="s">
        <v>4323</v>
      </c>
      <c r="D215" s="5">
        <v>50000</v>
      </c>
      <c r="E215" s="7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">
        <f t="shared" si="9"/>
        <v>2000</v>
      </c>
      <c r="P215" t="s">
        <v>8307</v>
      </c>
      <c r="Q215" t="s">
        <v>8311</v>
      </c>
      <c r="R215" s="14">
        <f t="shared" si="11"/>
        <v>42202.594293981485</v>
      </c>
      <c r="S215">
        <f t="shared" si="10"/>
        <v>2015</v>
      </c>
    </row>
    <row r="216" spans="1:19" ht="43.2" x14ac:dyDescent="0.3">
      <c r="A216" s="9">
        <v>214</v>
      </c>
      <c r="B216" s="11" t="s">
        <v>216</v>
      </c>
      <c r="C216" s="3" t="s">
        <v>4324</v>
      </c>
      <c r="D216" s="5">
        <v>12500</v>
      </c>
      <c r="E216" s="7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">
        <f t="shared" si="9"/>
        <v>100</v>
      </c>
      <c r="P216" t="s">
        <v>8307</v>
      </c>
      <c r="Q216" t="s">
        <v>8311</v>
      </c>
      <c r="R216" s="14">
        <f t="shared" si="11"/>
        <v>42009.64061342593</v>
      </c>
      <c r="S216">
        <f t="shared" si="10"/>
        <v>2015</v>
      </c>
    </row>
    <row r="217" spans="1:19" ht="43.2" x14ac:dyDescent="0.3">
      <c r="A217" s="9">
        <v>215</v>
      </c>
      <c r="B217" s="11" t="s">
        <v>217</v>
      </c>
      <c r="C217" s="3" t="s">
        <v>4325</v>
      </c>
      <c r="D217" s="5">
        <v>4400</v>
      </c>
      <c r="E217" s="7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">
        <f t="shared" si="9"/>
        <v>1000</v>
      </c>
      <c r="P217" t="s">
        <v>8307</v>
      </c>
      <c r="Q217" t="s">
        <v>8311</v>
      </c>
      <c r="R217" s="14">
        <f t="shared" si="11"/>
        <v>42375.230115740742</v>
      </c>
      <c r="S217">
        <f t="shared" si="10"/>
        <v>2016</v>
      </c>
    </row>
    <row r="218" spans="1:19" ht="43.2" x14ac:dyDescent="0.3">
      <c r="A218" s="9">
        <v>216</v>
      </c>
      <c r="B218" s="11" t="s">
        <v>218</v>
      </c>
      <c r="C218" s="3" t="s">
        <v>4326</v>
      </c>
      <c r="D218" s="5">
        <v>50000</v>
      </c>
      <c r="E218" s="7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">
        <f t="shared" si="9"/>
        <v>33153.833299999998</v>
      </c>
      <c r="P218" t="s">
        <v>8307</v>
      </c>
      <c r="Q218" t="s">
        <v>8311</v>
      </c>
      <c r="R218" s="14">
        <f t="shared" si="11"/>
        <v>42066.958761574075</v>
      </c>
      <c r="S218">
        <f t="shared" si="10"/>
        <v>2015</v>
      </c>
    </row>
    <row r="219" spans="1:19" x14ac:dyDescent="0.3">
      <c r="A219" s="9">
        <v>217</v>
      </c>
      <c r="B219" s="11" t="s">
        <v>219</v>
      </c>
      <c r="C219" s="3" t="s">
        <v>4327</v>
      </c>
      <c r="D219" s="5">
        <v>100000</v>
      </c>
      <c r="E219" s="7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">
        <f t="shared" si="9"/>
        <v>31428.947400000001</v>
      </c>
      <c r="P219" t="s">
        <v>8307</v>
      </c>
      <c r="Q219" t="s">
        <v>8311</v>
      </c>
      <c r="R219" s="14">
        <f t="shared" si="11"/>
        <v>41970.64061342593</v>
      </c>
      <c r="S219">
        <f t="shared" si="10"/>
        <v>2014</v>
      </c>
    </row>
    <row r="220" spans="1:19" ht="43.2" x14ac:dyDescent="0.3">
      <c r="A220" s="9">
        <v>218</v>
      </c>
      <c r="B220" s="11" t="s">
        <v>220</v>
      </c>
      <c r="C220" s="3" t="s">
        <v>4328</v>
      </c>
      <c r="D220" s="5">
        <v>5000</v>
      </c>
      <c r="E220" s="7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">
        <f t="shared" si="9"/>
        <v>10000</v>
      </c>
      <c r="P220" t="s">
        <v>8307</v>
      </c>
      <c r="Q220" t="s">
        <v>8311</v>
      </c>
      <c r="R220" s="14">
        <f t="shared" si="11"/>
        <v>42079.628344907411</v>
      </c>
      <c r="S220">
        <f t="shared" si="10"/>
        <v>2015</v>
      </c>
    </row>
    <row r="221" spans="1:19" ht="28.8" x14ac:dyDescent="0.3">
      <c r="A221" s="9">
        <v>219</v>
      </c>
      <c r="B221" s="11" t="s">
        <v>221</v>
      </c>
      <c r="C221" s="3" t="s">
        <v>4329</v>
      </c>
      <c r="D221" s="5">
        <v>50000</v>
      </c>
      <c r="E221" s="7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">
        <f t="shared" si="9"/>
        <v>11598.6842</v>
      </c>
      <c r="P221" t="s">
        <v>8307</v>
      </c>
      <c r="Q221" t="s">
        <v>8311</v>
      </c>
      <c r="R221" s="14">
        <f t="shared" si="11"/>
        <v>42429.326678240745</v>
      </c>
      <c r="S221">
        <f t="shared" si="10"/>
        <v>2016</v>
      </c>
    </row>
    <row r="222" spans="1:19" ht="43.2" x14ac:dyDescent="0.3">
      <c r="A222" s="9">
        <v>220</v>
      </c>
      <c r="B222" s="11" t="s">
        <v>222</v>
      </c>
      <c r="C222" s="3" t="s">
        <v>4330</v>
      </c>
      <c r="D222" s="5">
        <v>50000</v>
      </c>
      <c r="E222" s="7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">
        <f t="shared" si="9"/>
        <v>12000</v>
      </c>
      <c r="P222" t="s">
        <v>8307</v>
      </c>
      <c r="Q222" t="s">
        <v>8311</v>
      </c>
      <c r="R222" s="14">
        <f t="shared" si="11"/>
        <v>42195.643865740742</v>
      </c>
      <c r="S222">
        <f t="shared" si="10"/>
        <v>2015</v>
      </c>
    </row>
    <row r="223" spans="1:19" x14ac:dyDescent="0.3">
      <c r="A223" s="9">
        <v>221</v>
      </c>
      <c r="B223" s="11" t="s">
        <v>223</v>
      </c>
      <c r="C223" s="3" t="s">
        <v>4331</v>
      </c>
      <c r="D223" s="5">
        <v>50000</v>
      </c>
      <c r="E223" s="7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">
        <f t="shared" si="9"/>
        <v>0</v>
      </c>
      <c r="P223" t="s">
        <v>8307</v>
      </c>
      <c r="Q223" t="s">
        <v>8311</v>
      </c>
      <c r="R223" s="14">
        <f t="shared" si="11"/>
        <v>42031.837546296301</v>
      </c>
      <c r="S223">
        <f t="shared" si="10"/>
        <v>2015</v>
      </c>
    </row>
    <row r="224" spans="1:19" ht="43.2" x14ac:dyDescent="0.3">
      <c r="A224" s="9">
        <v>222</v>
      </c>
      <c r="B224" s="11" t="s">
        <v>224</v>
      </c>
      <c r="C224" s="3" t="s">
        <v>4332</v>
      </c>
      <c r="D224" s="5">
        <v>1000</v>
      </c>
      <c r="E224" s="7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">
        <f t="shared" si="9"/>
        <v>6500</v>
      </c>
      <c r="P224" t="s">
        <v>8307</v>
      </c>
      <c r="Q224" t="s">
        <v>8311</v>
      </c>
      <c r="R224" s="14">
        <f t="shared" si="11"/>
        <v>42031.769884259258</v>
      </c>
      <c r="S224">
        <f t="shared" si="10"/>
        <v>2015</v>
      </c>
    </row>
    <row r="225" spans="1:19" ht="43.2" x14ac:dyDescent="0.3">
      <c r="A225" s="9">
        <v>223</v>
      </c>
      <c r="B225" s="11" t="s">
        <v>225</v>
      </c>
      <c r="C225" s="3" t="s">
        <v>4333</v>
      </c>
      <c r="D225" s="5">
        <v>1500000</v>
      </c>
      <c r="E225" s="7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">
        <f t="shared" si="9"/>
        <v>0</v>
      </c>
      <c r="P225" t="s">
        <v>8307</v>
      </c>
      <c r="Q225" t="s">
        <v>8311</v>
      </c>
      <c r="R225" s="14">
        <f t="shared" si="11"/>
        <v>42482.048032407409</v>
      </c>
      <c r="S225">
        <f t="shared" si="10"/>
        <v>2016</v>
      </c>
    </row>
    <row r="226" spans="1:19" ht="43.2" x14ac:dyDescent="0.3">
      <c r="A226" s="9">
        <v>224</v>
      </c>
      <c r="B226" s="11" t="s">
        <v>226</v>
      </c>
      <c r="C226" s="3" t="s">
        <v>4334</v>
      </c>
      <c r="D226" s="5">
        <v>6000000</v>
      </c>
      <c r="E226" s="7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">
        <f t="shared" si="9"/>
        <v>0</v>
      </c>
      <c r="P226" t="s">
        <v>8307</v>
      </c>
      <c r="Q226" t="s">
        <v>8311</v>
      </c>
      <c r="R226" s="14">
        <f t="shared" si="11"/>
        <v>42135.235254629632</v>
      </c>
      <c r="S226">
        <f t="shared" si="10"/>
        <v>2015</v>
      </c>
    </row>
    <row r="227" spans="1:19" ht="43.2" x14ac:dyDescent="0.3">
      <c r="A227" s="9">
        <v>225</v>
      </c>
      <c r="B227" s="11" t="s">
        <v>227</v>
      </c>
      <c r="C227" s="3" t="s">
        <v>4335</v>
      </c>
      <c r="D227" s="5">
        <v>200</v>
      </c>
      <c r="E227" s="7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">
        <f t="shared" si="9"/>
        <v>0</v>
      </c>
      <c r="P227" t="s">
        <v>8307</v>
      </c>
      <c r="Q227" t="s">
        <v>8311</v>
      </c>
      <c r="R227" s="14">
        <f t="shared" si="11"/>
        <v>42438.961273148147</v>
      </c>
      <c r="S227">
        <f t="shared" si="10"/>
        <v>2016</v>
      </c>
    </row>
    <row r="228" spans="1:19" ht="43.2" x14ac:dyDescent="0.3">
      <c r="A228" s="9">
        <v>226</v>
      </c>
      <c r="B228" s="11" t="s">
        <v>228</v>
      </c>
      <c r="C228" s="3" t="s">
        <v>4336</v>
      </c>
      <c r="D228" s="5">
        <v>29000</v>
      </c>
      <c r="E228" s="7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">
        <f t="shared" si="9"/>
        <v>12500</v>
      </c>
      <c r="P228" t="s">
        <v>8307</v>
      </c>
      <c r="Q228" t="s">
        <v>8311</v>
      </c>
      <c r="R228" s="14">
        <f t="shared" si="11"/>
        <v>42106.666018518517</v>
      </c>
      <c r="S228">
        <f t="shared" si="10"/>
        <v>2015</v>
      </c>
    </row>
    <row r="229" spans="1:19" ht="43.2" x14ac:dyDescent="0.3">
      <c r="A229" s="9">
        <v>227</v>
      </c>
      <c r="B229" s="11" t="s">
        <v>229</v>
      </c>
      <c r="C229" s="3" t="s">
        <v>4337</v>
      </c>
      <c r="D229" s="5">
        <v>28000</v>
      </c>
      <c r="E229" s="7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">
        <f t="shared" si="9"/>
        <v>0</v>
      </c>
      <c r="P229" t="s">
        <v>8307</v>
      </c>
      <c r="Q229" t="s">
        <v>8311</v>
      </c>
      <c r="R229" s="14">
        <f t="shared" si="11"/>
        <v>42164.893993055557</v>
      </c>
      <c r="S229">
        <f t="shared" si="10"/>
        <v>2015</v>
      </c>
    </row>
    <row r="230" spans="1:19" ht="28.8" x14ac:dyDescent="0.3">
      <c r="A230" s="9">
        <v>228</v>
      </c>
      <c r="B230" s="11" t="s">
        <v>230</v>
      </c>
      <c r="C230" s="3" t="s">
        <v>4338</v>
      </c>
      <c r="D230" s="5">
        <v>8000</v>
      </c>
      <c r="E230" s="7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">
        <f t="shared" si="9"/>
        <v>0</v>
      </c>
      <c r="P230" t="s">
        <v>8307</v>
      </c>
      <c r="Q230" t="s">
        <v>8311</v>
      </c>
      <c r="R230" s="14">
        <f t="shared" si="11"/>
        <v>42096.686400462961</v>
      </c>
      <c r="S230">
        <f t="shared" si="10"/>
        <v>2015</v>
      </c>
    </row>
    <row r="231" spans="1:19" ht="43.2" x14ac:dyDescent="0.3">
      <c r="A231" s="9">
        <v>229</v>
      </c>
      <c r="B231" s="11" t="s">
        <v>231</v>
      </c>
      <c r="C231" s="3" t="s">
        <v>4339</v>
      </c>
      <c r="D231" s="5">
        <v>3000</v>
      </c>
      <c r="E231" s="7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">
        <f t="shared" si="9"/>
        <v>0</v>
      </c>
      <c r="P231" t="s">
        <v>8307</v>
      </c>
      <c r="Q231" t="s">
        <v>8311</v>
      </c>
      <c r="R231" s="14">
        <f t="shared" si="11"/>
        <v>42383.933993055558</v>
      </c>
      <c r="S231">
        <f t="shared" si="10"/>
        <v>2016</v>
      </c>
    </row>
    <row r="232" spans="1:19" ht="43.2" x14ac:dyDescent="0.3">
      <c r="A232" s="9">
        <v>230</v>
      </c>
      <c r="B232" s="11" t="s">
        <v>232</v>
      </c>
      <c r="C232" s="3" t="s">
        <v>4340</v>
      </c>
      <c r="D232" s="5">
        <v>15000</v>
      </c>
      <c r="E232" s="7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">
        <f t="shared" si="9"/>
        <v>3000</v>
      </c>
      <c r="P232" t="s">
        <v>8307</v>
      </c>
      <c r="Q232" t="s">
        <v>8311</v>
      </c>
      <c r="R232" s="14">
        <f t="shared" si="11"/>
        <v>42129.777210648142</v>
      </c>
      <c r="S232">
        <f t="shared" si="10"/>
        <v>2015</v>
      </c>
    </row>
    <row r="233" spans="1:19" ht="43.2" x14ac:dyDescent="0.3">
      <c r="A233" s="9">
        <v>231</v>
      </c>
      <c r="B233" s="11" t="s">
        <v>233</v>
      </c>
      <c r="C233" s="3" t="s">
        <v>4341</v>
      </c>
      <c r="D233" s="5">
        <v>1500000</v>
      </c>
      <c r="E233" s="7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">
        <f t="shared" si="9"/>
        <v>0</v>
      </c>
      <c r="P233" t="s">
        <v>8307</v>
      </c>
      <c r="Q233" t="s">
        <v>8311</v>
      </c>
      <c r="R233" s="14">
        <f t="shared" si="11"/>
        <v>42341.958923611113</v>
      </c>
      <c r="S233">
        <f t="shared" si="10"/>
        <v>2015</v>
      </c>
    </row>
    <row r="234" spans="1:19" ht="43.2" x14ac:dyDescent="0.3">
      <c r="A234" s="9">
        <v>232</v>
      </c>
      <c r="B234" s="11" t="s">
        <v>234</v>
      </c>
      <c r="C234" s="3" t="s">
        <v>4342</v>
      </c>
      <c r="D234" s="5">
        <v>4000</v>
      </c>
      <c r="E234" s="7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">
        <f t="shared" si="9"/>
        <v>1571.4286</v>
      </c>
      <c r="P234" t="s">
        <v>8307</v>
      </c>
      <c r="Q234" t="s">
        <v>8311</v>
      </c>
      <c r="R234" s="14">
        <f t="shared" si="11"/>
        <v>42032.82576388889</v>
      </c>
      <c r="S234">
        <f t="shared" si="10"/>
        <v>2015</v>
      </c>
    </row>
    <row r="235" spans="1:19" ht="43.2" x14ac:dyDescent="0.3">
      <c r="A235" s="9">
        <v>233</v>
      </c>
      <c r="B235" s="11" t="s">
        <v>235</v>
      </c>
      <c r="C235" s="3" t="s">
        <v>4343</v>
      </c>
      <c r="D235" s="5">
        <v>350000</v>
      </c>
      <c r="E235" s="7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">
        <f t="shared" si="9"/>
        <v>0</v>
      </c>
      <c r="P235" t="s">
        <v>8307</v>
      </c>
      <c r="Q235" t="s">
        <v>8311</v>
      </c>
      <c r="R235" s="14">
        <f t="shared" si="11"/>
        <v>42612.911712962959</v>
      </c>
      <c r="S235">
        <f t="shared" si="10"/>
        <v>2016</v>
      </c>
    </row>
    <row r="236" spans="1:19" ht="43.2" x14ac:dyDescent="0.3">
      <c r="A236" s="9">
        <v>234</v>
      </c>
      <c r="B236" s="11" t="s">
        <v>236</v>
      </c>
      <c r="C236" s="3" t="s">
        <v>4344</v>
      </c>
      <c r="D236" s="5">
        <v>1000</v>
      </c>
      <c r="E236" s="7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">
        <f t="shared" si="9"/>
        <v>8020</v>
      </c>
      <c r="P236" t="s">
        <v>8307</v>
      </c>
      <c r="Q236" t="s">
        <v>8311</v>
      </c>
      <c r="R236" s="14">
        <f t="shared" si="11"/>
        <v>42136.035405092596</v>
      </c>
      <c r="S236">
        <f t="shared" si="10"/>
        <v>2015</v>
      </c>
    </row>
    <row r="237" spans="1:19" ht="43.2" x14ac:dyDescent="0.3">
      <c r="A237" s="9">
        <v>235</v>
      </c>
      <c r="B237" s="11" t="s">
        <v>237</v>
      </c>
      <c r="C237" s="3" t="s">
        <v>4345</v>
      </c>
      <c r="D237" s="5">
        <v>10000</v>
      </c>
      <c r="E237" s="7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">
        <f t="shared" si="9"/>
        <v>0</v>
      </c>
      <c r="P237" t="s">
        <v>8307</v>
      </c>
      <c r="Q237" t="s">
        <v>8311</v>
      </c>
      <c r="R237" s="14">
        <f t="shared" si="11"/>
        <v>42164.908530092594</v>
      </c>
      <c r="S237">
        <f t="shared" si="10"/>
        <v>2015</v>
      </c>
    </row>
    <row r="238" spans="1:19" ht="43.2" x14ac:dyDescent="0.3">
      <c r="A238" s="9">
        <v>236</v>
      </c>
      <c r="B238" s="11" t="s">
        <v>238</v>
      </c>
      <c r="C238" s="3" t="s">
        <v>4346</v>
      </c>
      <c r="D238" s="5">
        <v>150000</v>
      </c>
      <c r="E238" s="7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">
        <f t="shared" si="9"/>
        <v>0</v>
      </c>
      <c r="P238" t="s">
        <v>8307</v>
      </c>
      <c r="Q238" t="s">
        <v>8311</v>
      </c>
      <c r="R238" s="14">
        <f t="shared" si="11"/>
        <v>42321.08447916666</v>
      </c>
      <c r="S238">
        <f t="shared" si="10"/>
        <v>2015</v>
      </c>
    </row>
    <row r="239" spans="1:19" ht="28.8" x14ac:dyDescent="0.3">
      <c r="A239" s="9">
        <v>237</v>
      </c>
      <c r="B239" s="11" t="s">
        <v>239</v>
      </c>
      <c r="C239" s="3" t="s">
        <v>4347</v>
      </c>
      <c r="D239" s="5">
        <v>15000</v>
      </c>
      <c r="E239" s="7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">
        <f t="shared" si="9"/>
        <v>5000</v>
      </c>
      <c r="P239" t="s">
        <v>8307</v>
      </c>
      <c r="Q239" t="s">
        <v>8311</v>
      </c>
      <c r="R239" s="14">
        <f t="shared" si="11"/>
        <v>42377.577187499999</v>
      </c>
      <c r="S239">
        <f t="shared" si="10"/>
        <v>2016</v>
      </c>
    </row>
    <row r="240" spans="1:19" ht="43.2" x14ac:dyDescent="0.3">
      <c r="A240" s="9">
        <v>238</v>
      </c>
      <c r="B240" s="11" t="s">
        <v>240</v>
      </c>
      <c r="C240" s="3" t="s">
        <v>4348</v>
      </c>
      <c r="D240" s="5">
        <v>26000</v>
      </c>
      <c r="E240" s="7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">
        <f t="shared" si="9"/>
        <v>0</v>
      </c>
      <c r="P240" t="s">
        <v>8307</v>
      </c>
      <c r="Q240" t="s">
        <v>8311</v>
      </c>
      <c r="R240" s="14">
        <f t="shared" si="11"/>
        <v>42713.962499999994</v>
      </c>
      <c r="S240">
        <f t="shared" si="10"/>
        <v>2016</v>
      </c>
    </row>
    <row r="241" spans="1:19" ht="43.2" x14ac:dyDescent="0.3">
      <c r="A241" s="9">
        <v>239</v>
      </c>
      <c r="B241" s="11" t="s">
        <v>241</v>
      </c>
      <c r="C241" s="3" t="s">
        <v>4349</v>
      </c>
      <c r="D241" s="5">
        <v>1000</v>
      </c>
      <c r="E241" s="7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">
        <f t="shared" si="9"/>
        <v>5000</v>
      </c>
      <c r="P241" t="s">
        <v>8307</v>
      </c>
      <c r="Q241" t="s">
        <v>8311</v>
      </c>
      <c r="R241" s="14">
        <f t="shared" si="11"/>
        <v>42297.110300925924</v>
      </c>
      <c r="S241">
        <f t="shared" si="10"/>
        <v>2015</v>
      </c>
    </row>
    <row r="242" spans="1:19" ht="57.6" x14ac:dyDescent="0.3">
      <c r="A242" s="9">
        <v>240</v>
      </c>
      <c r="B242" s="11" t="s">
        <v>242</v>
      </c>
      <c r="C242" s="3" t="s">
        <v>4350</v>
      </c>
      <c r="D242" s="5">
        <v>15000</v>
      </c>
      <c r="E242" s="7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">
        <f t="shared" si="9"/>
        <v>11784.759099999999</v>
      </c>
      <c r="P242" t="s">
        <v>8307</v>
      </c>
      <c r="Q242" t="s">
        <v>8312</v>
      </c>
      <c r="R242" s="14">
        <f t="shared" si="11"/>
        <v>41354.708460648151</v>
      </c>
      <c r="S242">
        <f t="shared" si="10"/>
        <v>2013</v>
      </c>
    </row>
    <row r="243" spans="1:19" ht="43.2" x14ac:dyDescent="0.3">
      <c r="A243" s="9">
        <v>241</v>
      </c>
      <c r="B243" s="11" t="s">
        <v>243</v>
      </c>
      <c r="C243" s="3" t="s">
        <v>4351</v>
      </c>
      <c r="D243" s="5">
        <v>36400</v>
      </c>
      <c r="E243" s="7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">
        <f t="shared" si="9"/>
        <v>10904.255300000001</v>
      </c>
      <c r="P243" t="s">
        <v>8307</v>
      </c>
      <c r="Q243" t="s">
        <v>8312</v>
      </c>
      <c r="R243" s="14">
        <f t="shared" si="11"/>
        <v>41949.697962962964</v>
      </c>
      <c r="S243">
        <f t="shared" si="10"/>
        <v>2014</v>
      </c>
    </row>
    <row r="244" spans="1:19" ht="43.2" x14ac:dyDescent="0.3">
      <c r="A244" s="9">
        <v>242</v>
      </c>
      <c r="B244" s="11" t="s">
        <v>244</v>
      </c>
      <c r="C244" s="3" t="s">
        <v>4352</v>
      </c>
      <c r="D244" s="5">
        <v>13000</v>
      </c>
      <c r="E244" s="7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">
        <f t="shared" si="9"/>
        <v>7301.9802</v>
      </c>
      <c r="P244" t="s">
        <v>8307</v>
      </c>
      <c r="Q244" t="s">
        <v>8312</v>
      </c>
      <c r="R244" s="14">
        <f t="shared" si="11"/>
        <v>40862.492939814816</v>
      </c>
      <c r="S244">
        <f t="shared" si="10"/>
        <v>2011</v>
      </c>
    </row>
    <row r="245" spans="1:19" ht="43.2" x14ac:dyDescent="0.3">
      <c r="A245" s="9">
        <v>243</v>
      </c>
      <c r="B245" s="11" t="s">
        <v>245</v>
      </c>
      <c r="C245" s="3" t="s">
        <v>4353</v>
      </c>
      <c r="D245" s="5">
        <v>25000</v>
      </c>
      <c r="E245" s="7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">
        <f t="shared" si="9"/>
        <v>7819.5122000000001</v>
      </c>
      <c r="P245" t="s">
        <v>8307</v>
      </c>
      <c r="Q245" t="s">
        <v>8312</v>
      </c>
      <c r="R245" s="14">
        <f t="shared" si="11"/>
        <v>41662.047500000001</v>
      </c>
      <c r="S245">
        <f t="shared" si="10"/>
        <v>2014</v>
      </c>
    </row>
    <row r="246" spans="1:19" ht="57.6" x14ac:dyDescent="0.3">
      <c r="A246" s="9">
        <v>244</v>
      </c>
      <c r="B246" s="11">
        <v>39756</v>
      </c>
      <c r="C246" s="3" t="s">
        <v>4354</v>
      </c>
      <c r="D246" s="5">
        <v>3500</v>
      </c>
      <c r="E246" s="7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">
        <f t="shared" si="9"/>
        <v>4739.8810000000003</v>
      </c>
      <c r="P246" t="s">
        <v>8307</v>
      </c>
      <c r="Q246" t="s">
        <v>8312</v>
      </c>
      <c r="R246" s="14">
        <f t="shared" si="11"/>
        <v>40213.323599537034</v>
      </c>
      <c r="S246">
        <f t="shared" si="10"/>
        <v>2010</v>
      </c>
    </row>
    <row r="247" spans="1:19" ht="43.2" x14ac:dyDescent="0.3">
      <c r="A247" s="9">
        <v>245</v>
      </c>
      <c r="B247" s="11" t="s">
        <v>246</v>
      </c>
      <c r="C247" s="3" t="s">
        <v>4355</v>
      </c>
      <c r="D247" s="5">
        <v>5000</v>
      </c>
      <c r="E247" s="7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">
        <f t="shared" si="9"/>
        <v>5402.0833000000002</v>
      </c>
      <c r="P247" t="s">
        <v>8307</v>
      </c>
      <c r="Q247" t="s">
        <v>8312</v>
      </c>
      <c r="R247" s="14">
        <f t="shared" si="11"/>
        <v>41107.053067129629</v>
      </c>
      <c r="S247">
        <f t="shared" si="10"/>
        <v>2012</v>
      </c>
    </row>
    <row r="248" spans="1:19" ht="43.2" x14ac:dyDescent="0.3">
      <c r="A248" s="9">
        <v>246</v>
      </c>
      <c r="B248" s="11" t="s">
        <v>247</v>
      </c>
      <c r="C248" s="3" t="s">
        <v>4356</v>
      </c>
      <c r="D248" s="5">
        <v>5000</v>
      </c>
      <c r="E248" s="7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">
        <f t="shared" si="9"/>
        <v>6848.8788999999997</v>
      </c>
      <c r="P248" t="s">
        <v>8307</v>
      </c>
      <c r="Q248" t="s">
        <v>8312</v>
      </c>
      <c r="R248" s="14">
        <f t="shared" si="11"/>
        <v>40480.363483796296</v>
      </c>
      <c r="S248">
        <f t="shared" si="10"/>
        <v>2010</v>
      </c>
    </row>
    <row r="249" spans="1:19" ht="57.6" x14ac:dyDescent="0.3">
      <c r="A249" s="9">
        <v>247</v>
      </c>
      <c r="B249" s="11" t="s">
        <v>248</v>
      </c>
      <c r="C249" s="3" t="s">
        <v>4357</v>
      </c>
      <c r="D249" s="5">
        <v>5000</v>
      </c>
      <c r="E249" s="7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">
        <f t="shared" si="9"/>
        <v>10814.516100000001</v>
      </c>
      <c r="P249" t="s">
        <v>8307</v>
      </c>
      <c r="Q249" t="s">
        <v>8312</v>
      </c>
      <c r="R249" s="14">
        <f t="shared" si="11"/>
        <v>40430.604328703703</v>
      </c>
      <c r="S249">
        <f t="shared" si="10"/>
        <v>2010</v>
      </c>
    </row>
    <row r="250" spans="1:19" ht="43.2" x14ac:dyDescent="0.3">
      <c r="A250" s="9">
        <v>248</v>
      </c>
      <c r="B250" s="11" t="s">
        <v>249</v>
      </c>
      <c r="C250" s="3" t="s">
        <v>4358</v>
      </c>
      <c r="D250" s="5">
        <v>85000</v>
      </c>
      <c r="E250" s="7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">
        <f t="shared" si="9"/>
        <v>58995.205499999996</v>
      </c>
      <c r="P250" t="s">
        <v>8307</v>
      </c>
      <c r="Q250" t="s">
        <v>8312</v>
      </c>
      <c r="R250" s="14">
        <f t="shared" si="11"/>
        <v>40870.774409722224</v>
      </c>
      <c r="S250">
        <f t="shared" si="10"/>
        <v>2011</v>
      </c>
    </row>
    <row r="251" spans="1:19" ht="57.6" x14ac:dyDescent="0.3">
      <c r="A251" s="9">
        <v>249</v>
      </c>
      <c r="B251" s="11" t="s">
        <v>250</v>
      </c>
      <c r="C251" s="3" t="s">
        <v>4359</v>
      </c>
      <c r="D251" s="5">
        <v>10000</v>
      </c>
      <c r="E251" s="7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">
        <f t="shared" si="9"/>
        <v>4805.1063999999997</v>
      </c>
      <c r="P251" t="s">
        <v>8307</v>
      </c>
      <c r="Q251" t="s">
        <v>8312</v>
      </c>
      <c r="R251" s="14">
        <f t="shared" si="11"/>
        <v>40332.923842592594</v>
      </c>
      <c r="S251">
        <f t="shared" si="10"/>
        <v>2010</v>
      </c>
    </row>
    <row r="252" spans="1:19" ht="43.2" x14ac:dyDescent="0.3">
      <c r="A252" s="9">
        <v>250</v>
      </c>
      <c r="B252" s="11" t="s">
        <v>251</v>
      </c>
      <c r="C252" s="3" t="s">
        <v>4360</v>
      </c>
      <c r="D252" s="5">
        <v>30000</v>
      </c>
      <c r="E252" s="7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">
        <f t="shared" si="9"/>
        <v>7248.2838000000002</v>
      </c>
      <c r="P252" t="s">
        <v>8307</v>
      </c>
      <c r="Q252" t="s">
        <v>8312</v>
      </c>
      <c r="R252" s="14">
        <f t="shared" si="11"/>
        <v>41401.565868055557</v>
      </c>
      <c r="S252">
        <f t="shared" si="10"/>
        <v>2013</v>
      </c>
    </row>
    <row r="253" spans="1:19" ht="43.2" x14ac:dyDescent="0.3">
      <c r="A253" s="9">
        <v>251</v>
      </c>
      <c r="B253" s="11" t="s">
        <v>252</v>
      </c>
      <c r="C253" s="3" t="s">
        <v>4361</v>
      </c>
      <c r="D253" s="5">
        <v>3500</v>
      </c>
      <c r="E253" s="7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">
        <f t="shared" si="9"/>
        <v>5707.7921999999999</v>
      </c>
      <c r="P253" t="s">
        <v>8307</v>
      </c>
      <c r="Q253" t="s">
        <v>8312</v>
      </c>
      <c r="R253" s="14">
        <f t="shared" si="11"/>
        <v>41013.787569444445</v>
      </c>
      <c r="S253">
        <f t="shared" si="10"/>
        <v>2012</v>
      </c>
    </row>
    <row r="254" spans="1:19" ht="43.2" x14ac:dyDescent="0.3">
      <c r="A254" s="9">
        <v>252</v>
      </c>
      <c r="B254" s="11" t="s">
        <v>253</v>
      </c>
      <c r="C254" s="3" t="s">
        <v>4362</v>
      </c>
      <c r="D254" s="5">
        <v>5000</v>
      </c>
      <c r="E254" s="7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">
        <f t="shared" si="9"/>
        <v>8544.4444000000003</v>
      </c>
      <c r="P254" t="s">
        <v>8307</v>
      </c>
      <c r="Q254" t="s">
        <v>8312</v>
      </c>
      <c r="R254" s="14">
        <f t="shared" si="11"/>
        <v>40266.662708333337</v>
      </c>
      <c r="S254">
        <f t="shared" si="10"/>
        <v>2010</v>
      </c>
    </row>
    <row r="255" spans="1:19" ht="57.6" x14ac:dyDescent="0.3">
      <c r="A255" s="9">
        <v>253</v>
      </c>
      <c r="B255" s="11" t="s">
        <v>254</v>
      </c>
      <c r="C255" s="3" t="s">
        <v>4363</v>
      </c>
      <c r="D255" s="5">
        <v>1500</v>
      </c>
      <c r="E255" s="7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">
        <f t="shared" si="9"/>
        <v>21585.7143</v>
      </c>
      <c r="P255" t="s">
        <v>8307</v>
      </c>
      <c r="Q255" t="s">
        <v>8312</v>
      </c>
      <c r="R255" s="14">
        <f t="shared" si="11"/>
        <v>40924.650868055556</v>
      </c>
      <c r="S255">
        <f t="shared" si="10"/>
        <v>2012</v>
      </c>
    </row>
    <row r="256" spans="1:19" ht="43.2" x14ac:dyDescent="0.3">
      <c r="A256" s="9">
        <v>254</v>
      </c>
      <c r="B256" s="11" t="s">
        <v>255</v>
      </c>
      <c r="C256" s="3" t="s">
        <v>4364</v>
      </c>
      <c r="D256" s="5">
        <v>24000</v>
      </c>
      <c r="E256" s="7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">
        <f t="shared" si="9"/>
        <v>8938.6432999999997</v>
      </c>
      <c r="P256" t="s">
        <v>8307</v>
      </c>
      <c r="Q256" t="s">
        <v>8312</v>
      </c>
      <c r="R256" s="14">
        <f t="shared" si="11"/>
        <v>42263.952662037031</v>
      </c>
      <c r="S256">
        <f t="shared" si="10"/>
        <v>2015</v>
      </c>
    </row>
    <row r="257" spans="1:19" ht="28.8" x14ac:dyDescent="0.3">
      <c r="A257" s="9">
        <v>255</v>
      </c>
      <c r="B257" s="11" t="s">
        <v>256</v>
      </c>
      <c r="C257" s="3" t="s">
        <v>4365</v>
      </c>
      <c r="D257" s="5">
        <v>8000</v>
      </c>
      <c r="E257" s="7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">
        <f t="shared" si="9"/>
        <v>4541.8404</v>
      </c>
      <c r="P257" t="s">
        <v>8307</v>
      </c>
      <c r="Q257" t="s">
        <v>8312</v>
      </c>
      <c r="R257" s="14">
        <f t="shared" si="11"/>
        <v>40588.526412037041</v>
      </c>
      <c r="S257">
        <f t="shared" si="10"/>
        <v>2011</v>
      </c>
    </row>
    <row r="258" spans="1:19" ht="43.2" x14ac:dyDescent="0.3">
      <c r="A258" s="9">
        <v>256</v>
      </c>
      <c r="B258" s="11" t="s">
        <v>257</v>
      </c>
      <c r="C258" s="3" t="s">
        <v>4366</v>
      </c>
      <c r="D258" s="5">
        <v>13000</v>
      </c>
      <c r="E258" s="7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">
        <f t="shared" si="9"/>
        <v>6575.6364000000003</v>
      </c>
      <c r="P258" t="s">
        <v>8307</v>
      </c>
      <c r="Q258" t="s">
        <v>8312</v>
      </c>
      <c r="R258" s="14">
        <f t="shared" si="11"/>
        <v>41319.769293981481</v>
      </c>
      <c r="S258">
        <f t="shared" si="10"/>
        <v>2013</v>
      </c>
    </row>
    <row r="259" spans="1:19" ht="43.2" x14ac:dyDescent="0.3">
      <c r="A259" s="9">
        <v>257</v>
      </c>
      <c r="B259" s="11" t="s">
        <v>258</v>
      </c>
      <c r="C259" s="3" t="s">
        <v>4367</v>
      </c>
      <c r="D259" s="5">
        <v>35000</v>
      </c>
      <c r="E259" s="7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">
        <f t="shared" ref="O259:O322" si="12">IFERROR(ROUND(E259/L259*100,4),0)</f>
        <v>6670.4053999999996</v>
      </c>
      <c r="P259" t="s">
        <v>8307</v>
      </c>
      <c r="Q259" t="s">
        <v>8312</v>
      </c>
      <c r="R259" s="14">
        <f t="shared" si="11"/>
        <v>42479.626875000002</v>
      </c>
      <c r="S259">
        <f t="shared" ref="S259:S322" si="13">YEAR(R259)</f>
        <v>2016</v>
      </c>
    </row>
    <row r="260" spans="1:19" ht="43.2" x14ac:dyDescent="0.3">
      <c r="A260" s="9">
        <v>258</v>
      </c>
      <c r="B260" s="11" t="s">
        <v>259</v>
      </c>
      <c r="C260" s="3" t="s">
        <v>4368</v>
      </c>
      <c r="D260" s="5">
        <v>30000</v>
      </c>
      <c r="E260" s="7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">
        <f t="shared" si="12"/>
        <v>8334.5930000000008</v>
      </c>
      <c r="P260" t="s">
        <v>8307</v>
      </c>
      <c r="Q260" t="s">
        <v>8312</v>
      </c>
      <c r="R260" s="14">
        <f t="shared" ref="R260:R323" si="14">(((J260/60)/60)/24)+DATE(1970,1,1)</f>
        <v>40682.051689814813</v>
      </c>
      <c r="S260">
        <f t="shared" si="13"/>
        <v>2011</v>
      </c>
    </row>
    <row r="261" spans="1:19" ht="57.6" x14ac:dyDescent="0.3">
      <c r="A261" s="9">
        <v>259</v>
      </c>
      <c r="B261" s="11" t="s">
        <v>260</v>
      </c>
      <c r="C261" s="3" t="s">
        <v>4369</v>
      </c>
      <c r="D261" s="5">
        <v>75000</v>
      </c>
      <c r="E261" s="7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">
        <f t="shared" si="12"/>
        <v>10504.6093</v>
      </c>
      <c r="P261" t="s">
        <v>8307</v>
      </c>
      <c r="Q261" t="s">
        <v>8312</v>
      </c>
      <c r="R261" s="14">
        <f t="shared" si="14"/>
        <v>42072.738067129627</v>
      </c>
      <c r="S261">
        <f t="shared" si="13"/>
        <v>2015</v>
      </c>
    </row>
    <row r="262" spans="1:19" ht="43.2" x14ac:dyDescent="0.3">
      <c r="A262" s="9">
        <v>260</v>
      </c>
      <c r="B262" s="11" t="s">
        <v>261</v>
      </c>
      <c r="C262" s="3" t="s">
        <v>4370</v>
      </c>
      <c r="D262" s="5">
        <v>10000</v>
      </c>
      <c r="E262" s="7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">
        <f t="shared" si="12"/>
        <v>12090.909100000001</v>
      </c>
      <c r="P262" t="s">
        <v>8307</v>
      </c>
      <c r="Q262" t="s">
        <v>8312</v>
      </c>
      <c r="R262" s="14">
        <f t="shared" si="14"/>
        <v>40330.755543981482</v>
      </c>
      <c r="S262">
        <f t="shared" si="13"/>
        <v>2010</v>
      </c>
    </row>
    <row r="263" spans="1:19" ht="28.8" x14ac:dyDescent="0.3">
      <c r="A263" s="9">
        <v>261</v>
      </c>
      <c r="B263" s="11" t="s">
        <v>262</v>
      </c>
      <c r="C263" s="3" t="s">
        <v>4371</v>
      </c>
      <c r="D263" s="5">
        <v>20000</v>
      </c>
      <c r="E263" s="7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">
        <f t="shared" si="12"/>
        <v>9763.6363999999994</v>
      </c>
      <c r="P263" t="s">
        <v>8307</v>
      </c>
      <c r="Q263" t="s">
        <v>8312</v>
      </c>
      <c r="R263" s="14">
        <f t="shared" si="14"/>
        <v>41017.885462962964</v>
      </c>
      <c r="S263">
        <f t="shared" si="13"/>
        <v>2012</v>
      </c>
    </row>
    <row r="264" spans="1:19" ht="28.8" x14ac:dyDescent="0.3">
      <c r="A264" s="9">
        <v>262</v>
      </c>
      <c r="B264" s="11" t="s">
        <v>263</v>
      </c>
      <c r="C264" s="3" t="s">
        <v>4372</v>
      </c>
      <c r="D264" s="5">
        <v>2500</v>
      </c>
      <c r="E264" s="7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">
        <f t="shared" si="12"/>
        <v>4137.9309999999996</v>
      </c>
      <c r="P264" t="s">
        <v>8307</v>
      </c>
      <c r="Q264" t="s">
        <v>8312</v>
      </c>
      <c r="R264" s="14">
        <f t="shared" si="14"/>
        <v>40555.24800925926</v>
      </c>
      <c r="S264">
        <f t="shared" si="13"/>
        <v>2011</v>
      </c>
    </row>
    <row r="265" spans="1:19" ht="57.6" x14ac:dyDescent="0.3">
      <c r="A265" s="9">
        <v>263</v>
      </c>
      <c r="B265" s="11" t="s">
        <v>264</v>
      </c>
      <c r="C265" s="3" t="s">
        <v>4373</v>
      </c>
      <c r="D265" s="5">
        <v>25000</v>
      </c>
      <c r="E265" s="7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">
        <f t="shared" si="12"/>
        <v>3065.4486000000002</v>
      </c>
      <c r="P265" t="s">
        <v>8307</v>
      </c>
      <c r="Q265" t="s">
        <v>8312</v>
      </c>
      <c r="R265" s="14">
        <f t="shared" si="14"/>
        <v>41149.954791666663</v>
      </c>
      <c r="S265">
        <f t="shared" si="13"/>
        <v>2012</v>
      </c>
    </row>
    <row r="266" spans="1:19" ht="57.6" x14ac:dyDescent="0.3">
      <c r="A266" s="9">
        <v>264</v>
      </c>
      <c r="B266" s="11" t="s">
        <v>265</v>
      </c>
      <c r="C266" s="3" t="s">
        <v>4374</v>
      </c>
      <c r="D266" s="5">
        <v>5000</v>
      </c>
      <c r="E266" s="7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">
        <f t="shared" si="12"/>
        <v>6494.5055000000002</v>
      </c>
      <c r="P266" t="s">
        <v>8307</v>
      </c>
      <c r="Q266" t="s">
        <v>8312</v>
      </c>
      <c r="R266" s="14">
        <f t="shared" si="14"/>
        <v>41010.620312500003</v>
      </c>
      <c r="S266">
        <f t="shared" si="13"/>
        <v>2012</v>
      </c>
    </row>
    <row r="267" spans="1:19" ht="57.6" x14ac:dyDescent="0.3">
      <c r="A267" s="9">
        <v>265</v>
      </c>
      <c r="B267" s="11" t="s">
        <v>266</v>
      </c>
      <c r="C267" s="3" t="s">
        <v>4375</v>
      </c>
      <c r="D267" s="5">
        <v>5000</v>
      </c>
      <c r="E267" s="7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">
        <f t="shared" si="12"/>
        <v>9577.5861999999997</v>
      </c>
      <c r="P267" t="s">
        <v>8307</v>
      </c>
      <c r="Q267" t="s">
        <v>8312</v>
      </c>
      <c r="R267" s="14">
        <f t="shared" si="14"/>
        <v>40267.245717592588</v>
      </c>
      <c r="S267">
        <f t="shared" si="13"/>
        <v>2010</v>
      </c>
    </row>
    <row r="268" spans="1:19" ht="57.6" x14ac:dyDescent="0.3">
      <c r="A268" s="9">
        <v>266</v>
      </c>
      <c r="B268" s="11" t="s">
        <v>267</v>
      </c>
      <c r="C268" s="3" t="s">
        <v>4376</v>
      </c>
      <c r="D268" s="5">
        <v>1000</v>
      </c>
      <c r="E268" s="7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">
        <f t="shared" si="12"/>
        <v>4041.6667000000002</v>
      </c>
      <c r="P268" t="s">
        <v>8307</v>
      </c>
      <c r="Q268" t="s">
        <v>8312</v>
      </c>
      <c r="R268" s="14">
        <f t="shared" si="14"/>
        <v>40205.174849537041</v>
      </c>
      <c r="S268">
        <f t="shared" si="13"/>
        <v>2010</v>
      </c>
    </row>
    <row r="269" spans="1:19" ht="43.2" x14ac:dyDescent="0.3">
      <c r="A269" s="9">
        <v>267</v>
      </c>
      <c r="B269" s="11" t="s">
        <v>268</v>
      </c>
      <c r="C269" s="3" t="s">
        <v>4377</v>
      </c>
      <c r="D269" s="5">
        <v>9850</v>
      </c>
      <c r="E269" s="7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">
        <f t="shared" si="12"/>
        <v>7857.8424000000005</v>
      </c>
      <c r="P269" t="s">
        <v>8307</v>
      </c>
      <c r="Q269" t="s">
        <v>8312</v>
      </c>
      <c r="R269" s="14">
        <f t="shared" si="14"/>
        <v>41785.452534722222</v>
      </c>
      <c r="S269">
        <f t="shared" si="13"/>
        <v>2014</v>
      </c>
    </row>
    <row r="270" spans="1:19" ht="43.2" x14ac:dyDescent="0.3">
      <c r="A270" s="9">
        <v>268</v>
      </c>
      <c r="B270" s="11" t="s">
        <v>269</v>
      </c>
      <c r="C270" s="3" t="s">
        <v>4378</v>
      </c>
      <c r="D270" s="5">
        <v>5000</v>
      </c>
      <c r="E270" s="7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">
        <f t="shared" si="12"/>
        <v>5018.018</v>
      </c>
      <c r="P270" t="s">
        <v>8307</v>
      </c>
      <c r="Q270" t="s">
        <v>8312</v>
      </c>
      <c r="R270" s="14">
        <f t="shared" si="14"/>
        <v>40809.15252314815</v>
      </c>
      <c r="S270">
        <f t="shared" si="13"/>
        <v>2011</v>
      </c>
    </row>
    <row r="271" spans="1:19" ht="43.2" x14ac:dyDescent="0.3">
      <c r="A271" s="9">
        <v>269</v>
      </c>
      <c r="B271" s="11" t="s">
        <v>270</v>
      </c>
      <c r="C271" s="3" t="s">
        <v>4379</v>
      </c>
      <c r="D271" s="5">
        <v>100000</v>
      </c>
      <c r="E271" s="7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">
        <f t="shared" si="12"/>
        <v>9225.1736000000001</v>
      </c>
      <c r="P271" t="s">
        <v>8307</v>
      </c>
      <c r="Q271" t="s">
        <v>8312</v>
      </c>
      <c r="R271" s="14">
        <f t="shared" si="14"/>
        <v>42758.197013888886</v>
      </c>
      <c r="S271">
        <f t="shared" si="13"/>
        <v>2017</v>
      </c>
    </row>
    <row r="272" spans="1:19" ht="43.2" x14ac:dyDescent="0.3">
      <c r="A272" s="9">
        <v>270</v>
      </c>
      <c r="B272" s="11" t="s">
        <v>271</v>
      </c>
      <c r="C272" s="3" t="s">
        <v>4380</v>
      </c>
      <c r="D272" s="5">
        <v>2300</v>
      </c>
      <c r="E272" s="7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">
        <f t="shared" si="12"/>
        <v>5754.0983999999999</v>
      </c>
      <c r="P272" t="s">
        <v>8307</v>
      </c>
      <c r="Q272" t="s">
        <v>8312</v>
      </c>
      <c r="R272" s="14">
        <f t="shared" si="14"/>
        <v>40637.866550925923</v>
      </c>
      <c r="S272">
        <f t="shared" si="13"/>
        <v>2011</v>
      </c>
    </row>
    <row r="273" spans="1:19" ht="43.2" x14ac:dyDescent="0.3">
      <c r="A273" s="9">
        <v>271</v>
      </c>
      <c r="B273" s="11" t="s">
        <v>272</v>
      </c>
      <c r="C273" s="3" t="s">
        <v>4381</v>
      </c>
      <c r="D273" s="5">
        <v>30000</v>
      </c>
      <c r="E273" s="7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">
        <f t="shared" si="12"/>
        <v>10942.1603</v>
      </c>
      <c r="P273" t="s">
        <v>8307</v>
      </c>
      <c r="Q273" t="s">
        <v>8312</v>
      </c>
      <c r="R273" s="14">
        <f t="shared" si="14"/>
        <v>41612.10024305556</v>
      </c>
      <c r="S273">
        <f t="shared" si="13"/>
        <v>2013</v>
      </c>
    </row>
    <row r="274" spans="1:19" ht="43.2" x14ac:dyDescent="0.3">
      <c r="A274" s="9">
        <v>272</v>
      </c>
      <c r="B274" s="11" t="s">
        <v>273</v>
      </c>
      <c r="C274" s="3" t="s">
        <v>4382</v>
      </c>
      <c r="D274" s="5">
        <v>3000</v>
      </c>
      <c r="E274" s="7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">
        <f t="shared" si="12"/>
        <v>8189.2461999999996</v>
      </c>
      <c r="P274" t="s">
        <v>8307</v>
      </c>
      <c r="Q274" t="s">
        <v>8312</v>
      </c>
      <c r="R274" s="14">
        <f t="shared" si="14"/>
        <v>40235.900358796294</v>
      </c>
      <c r="S274">
        <f t="shared" si="13"/>
        <v>2010</v>
      </c>
    </row>
    <row r="275" spans="1:19" ht="43.2" x14ac:dyDescent="0.3">
      <c r="A275" s="9">
        <v>273</v>
      </c>
      <c r="B275" s="11" t="s">
        <v>274</v>
      </c>
      <c r="C275" s="3" t="s">
        <v>4383</v>
      </c>
      <c r="D275" s="5">
        <v>5000</v>
      </c>
      <c r="E275" s="7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">
        <f t="shared" si="12"/>
        <v>4566.7712000000001</v>
      </c>
      <c r="P275" t="s">
        <v>8307</v>
      </c>
      <c r="Q275" t="s">
        <v>8312</v>
      </c>
      <c r="R275" s="14">
        <f t="shared" si="14"/>
        <v>40697.498449074075</v>
      </c>
      <c r="S275">
        <f t="shared" si="13"/>
        <v>2011</v>
      </c>
    </row>
    <row r="276" spans="1:19" ht="43.2" x14ac:dyDescent="0.3">
      <c r="A276" s="9">
        <v>274</v>
      </c>
      <c r="B276" s="11" t="s">
        <v>275</v>
      </c>
      <c r="C276" s="3" t="s">
        <v>4384</v>
      </c>
      <c r="D276" s="5">
        <v>4000</v>
      </c>
      <c r="E276" s="7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">
        <f t="shared" si="12"/>
        <v>5522.1238999999996</v>
      </c>
      <c r="P276" t="s">
        <v>8307</v>
      </c>
      <c r="Q276" t="s">
        <v>8312</v>
      </c>
      <c r="R276" s="14">
        <f t="shared" si="14"/>
        <v>40969.912372685183</v>
      </c>
      <c r="S276">
        <f t="shared" si="13"/>
        <v>2012</v>
      </c>
    </row>
    <row r="277" spans="1:19" ht="43.2" x14ac:dyDescent="0.3">
      <c r="A277" s="9">
        <v>275</v>
      </c>
      <c r="B277" s="11" t="s">
        <v>276</v>
      </c>
      <c r="C277" s="3" t="s">
        <v>4385</v>
      </c>
      <c r="D277" s="5">
        <v>20000</v>
      </c>
      <c r="E277" s="7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">
        <f t="shared" si="12"/>
        <v>6529.8193000000001</v>
      </c>
      <c r="P277" t="s">
        <v>8307</v>
      </c>
      <c r="Q277" t="s">
        <v>8312</v>
      </c>
      <c r="R277" s="14">
        <f t="shared" si="14"/>
        <v>41193.032013888893</v>
      </c>
      <c r="S277">
        <f t="shared" si="13"/>
        <v>2012</v>
      </c>
    </row>
    <row r="278" spans="1:19" ht="43.2" x14ac:dyDescent="0.3">
      <c r="A278" s="9">
        <v>276</v>
      </c>
      <c r="B278" s="11" t="s">
        <v>277</v>
      </c>
      <c r="C278" s="3" t="s">
        <v>4386</v>
      </c>
      <c r="D278" s="5">
        <v>4000</v>
      </c>
      <c r="E278" s="7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">
        <f t="shared" si="12"/>
        <v>9522.5805999999993</v>
      </c>
      <c r="P278" t="s">
        <v>8307</v>
      </c>
      <c r="Q278" t="s">
        <v>8312</v>
      </c>
      <c r="R278" s="14">
        <f t="shared" si="14"/>
        <v>40967.081874999996</v>
      </c>
      <c r="S278">
        <f t="shared" si="13"/>
        <v>2012</v>
      </c>
    </row>
    <row r="279" spans="1:19" ht="43.2" x14ac:dyDescent="0.3">
      <c r="A279" s="9">
        <v>277</v>
      </c>
      <c r="B279" s="11" t="s">
        <v>278</v>
      </c>
      <c r="C279" s="3" t="s">
        <v>4387</v>
      </c>
      <c r="D279" s="5">
        <v>65000</v>
      </c>
      <c r="E279" s="7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">
        <f t="shared" si="12"/>
        <v>7544.4795000000004</v>
      </c>
      <c r="P279" t="s">
        <v>8307</v>
      </c>
      <c r="Q279" t="s">
        <v>8312</v>
      </c>
      <c r="R279" s="14">
        <f t="shared" si="14"/>
        <v>42117.891423611116</v>
      </c>
      <c r="S279">
        <f t="shared" si="13"/>
        <v>2015</v>
      </c>
    </row>
    <row r="280" spans="1:19" ht="28.8" x14ac:dyDescent="0.3">
      <c r="A280" s="9">
        <v>278</v>
      </c>
      <c r="B280" s="11" t="s">
        <v>279</v>
      </c>
      <c r="C280" s="3" t="s">
        <v>4388</v>
      </c>
      <c r="D280" s="5">
        <v>27000</v>
      </c>
      <c r="E280" s="7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">
        <f t="shared" si="12"/>
        <v>9781.6867000000002</v>
      </c>
      <c r="P280" t="s">
        <v>8307</v>
      </c>
      <c r="Q280" t="s">
        <v>8312</v>
      </c>
      <c r="R280" s="14">
        <f t="shared" si="14"/>
        <v>41164.040960648148</v>
      </c>
      <c r="S280">
        <f t="shared" si="13"/>
        <v>2012</v>
      </c>
    </row>
    <row r="281" spans="1:19" ht="43.2" x14ac:dyDescent="0.3">
      <c r="A281" s="9">
        <v>279</v>
      </c>
      <c r="B281" s="11" t="s">
        <v>280</v>
      </c>
      <c r="C281" s="3" t="s">
        <v>4389</v>
      </c>
      <c r="D281" s="5">
        <v>17000</v>
      </c>
      <c r="E281" s="7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">
        <f t="shared" si="12"/>
        <v>8768.5607</v>
      </c>
      <c r="P281" t="s">
        <v>8307</v>
      </c>
      <c r="Q281" t="s">
        <v>8312</v>
      </c>
      <c r="R281" s="14">
        <f t="shared" si="14"/>
        <v>42759.244166666671</v>
      </c>
      <c r="S281">
        <f t="shared" si="13"/>
        <v>2017</v>
      </c>
    </row>
    <row r="282" spans="1:19" ht="43.2" x14ac:dyDescent="0.3">
      <c r="A282" s="9">
        <v>280</v>
      </c>
      <c r="B282" s="11" t="s">
        <v>281</v>
      </c>
      <c r="C282" s="3" t="s">
        <v>4390</v>
      </c>
      <c r="D282" s="5">
        <v>75000</v>
      </c>
      <c r="E282" s="7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">
        <f t="shared" si="12"/>
        <v>5474.8948</v>
      </c>
      <c r="P282" t="s">
        <v>8307</v>
      </c>
      <c r="Q282" t="s">
        <v>8312</v>
      </c>
      <c r="R282" s="14">
        <f t="shared" si="14"/>
        <v>41744.590682870366</v>
      </c>
      <c r="S282">
        <f t="shared" si="13"/>
        <v>2014</v>
      </c>
    </row>
    <row r="283" spans="1:19" ht="43.2" x14ac:dyDescent="0.3">
      <c r="A283" s="9">
        <v>281</v>
      </c>
      <c r="B283" s="11" t="s">
        <v>282</v>
      </c>
      <c r="C283" s="3" t="s">
        <v>4391</v>
      </c>
      <c r="D283" s="5">
        <v>5500</v>
      </c>
      <c r="E283" s="7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">
        <f t="shared" si="12"/>
        <v>8395.3418000000001</v>
      </c>
      <c r="P283" t="s">
        <v>8307</v>
      </c>
      <c r="Q283" t="s">
        <v>8312</v>
      </c>
      <c r="R283" s="14">
        <f t="shared" si="14"/>
        <v>39950.163344907407</v>
      </c>
      <c r="S283">
        <f t="shared" si="13"/>
        <v>2009</v>
      </c>
    </row>
    <row r="284" spans="1:19" ht="43.2" x14ac:dyDescent="0.3">
      <c r="A284" s="9">
        <v>282</v>
      </c>
      <c r="B284" s="11" t="s">
        <v>283</v>
      </c>
      <c r="C284" s="3" t="s">
        <v>4392</v>
      </c>
      <c r="D284" s="5">
        <v>45000</v>
      </c>
      <c r="E284" s="7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">
        <f t="shared" si="12"/>
        <v>25438.547500000001</v>
      </c>
      <c r="P284" t="s">
        <v>8307</v>
      </c>
      <c r="Q284" t="s">
        <v>8312</v>
      </c>
      <c r="R284" s="14">
        <f t="shared" si="14"/>
        <v>40194.920046296298</v>
      </c>
      <c r="S284">
        <f t="shared" si="13"/>
        <v>2010</v>
      </c>
    </row>
    <row r="285" spans="1:19" ht="28.8" x14ac:dyDescent="0.3">
      <c r="A285" s="9">
        <v>283</v>
      </c>
      <c r="B285" s="11" t="s">
        <v>284</v>
      </c>
      <c r="C285" s="3" t="s">
        <v>4393</v>
      </c>
      <c r="D285" s="5">
        <v>18000</v>
      </c>
      <c r="E285" s="7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">
        <f t="shared" si="12"/>
        <v>10182.698</v>
      </c>
      <c r="P285" t="s">
        <v>8307</v>
      </c>
      <c r="Q285" t="s">
        <v>8312</v>
      </c>
      <c r="R285" s="14">
        <f t="shared" si="14"/>
        <v>40675.71</v>
      </c>
      <c r="S285">
        <f t="shared" si="13"/>
        <v>2011</v>
      </c>
    </row>
    <row r="286" spans="1:19" ht="43.2" x14ac:dyDescent="0.3">
      <c r="A286" s="9">
        <v>284</v>
      </c>
      <c r="B286" s="11" t="s">
        <v>285</v>
      </c>
      <c r="C286" s="3" t="s">
        <v>4394</v>
      </c>
      <c r="D286" s="5">
        <v>40000</v>
      </c>
      <c r="E286" s="7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">
        <f t="shared" si="12"/>
        <v>5506.6395000000002</v>
      </c>
      <c r="P286" t="s">
        <v>8307</v>
      </c>
      <c r="Q286" t="s">
        <v>8312</v>
      </c>
      <c r="R286" s="14">
        <f t="shared" si="14"/>
        <v>40904.738194444442</v>
      </c>
      <c r="S286">
        <f t="shared" si="13"/>
        <v>2011</v>
      </c>
    </row>
    <row r="287" spans="1:19" ht="43.2" x14ac:dyDescent="0.3">
      <c r="A287" s="9">
        <v>285</v>
      </c>
      <c r="B287" s="11" t="s">
        <v>286</v>
      </c>
      <c r="C287" s="3" t="s">
        <v>4395</v>
      </c>
      <c r="D287" s="5">
        <v>14000</v>
      </c>
      <c r="E287" s="7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">
        <f t="shared" si="12"/>
        <v>5690.1439</v>
      </c>
      <c r="P287" t="s">
        <v>8307</v>
      </c>
      <c r="Q287" t="s">
        <v>8312</v>
      </c>
      <c r="R287" s="14">
        <f t="shared" si="14"/>
        <v>41506.756111111114</v>
      </c>
      <c r="S287">
        <f t="shared" si="13"/>
        <v>2013</v>
      </c>
    </row>
    <row r="288" spans="1:19" ht="43.2" x14ac:dyDescent="0.3">
      <c r="A288" s="9">
        <v>286</v>
      </c>
      <c r="B288" s="11" t="s">
        <v>287</v>
      </c>
      <c r="C288" s="3" t="s">
        <v>4396</v>
      </c>
      <c r="D288" s="5">
        <v>15000</v>
      </c>
      <c r="E288" s="7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">
        <f t="shared" si="12"/>
        <v>12128.1481</v>
      </c>
      <c r="P288" t="s">
        <v>8307</v>
      </c>
      <c r="Q288" t="s">
        <v>8312</v>
      </c>
      <c r="R288" s="14">
        <f t="shared" si="14"/>
        <v>41313.816249999996</v>
      </c>
      <c r="S288">
        <f t="shared" si="13"/>
        <v>2013</v>
      </c>
    </row>
    <row r="289" spans="1:19" ht="28.8" x14ac:dyDescent="0.3">
      <c r="A289" s="9">
        <v>287</v>
      </c>
      <c r="B289" s="11" t="s">
        <v>288</v>
      </c>
      <c r="C289" s="3" t="s">
        <v>4397</v>
      </c>
      <c r="D289" s="5">
        <v>15000</v>
      </c>
      <c r="E289" s="7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">
        <f t="shared" si="12"/>
        <v>9118.9655000000002</v>
      </c>
      <c r="P289" t="s">
        <v>8307</v>
      </c>
      <c r="Q289" t="s">
        <v>8312</v>
      </c>
      <c r="R289" s="14">
        <f t="shared" si="14"/>
        <v>41184.277986111112</v>
      </c>
      <c r="S289">
        <f t="shared" si="13"/>
        <v>2012</v>
      </c>
    </row>
    <row r="290" spans="1:19" ht="57.6" x14ac:dyDescent="0.3">
      <c r="A290" s="9">
        <v>288</v>
      </c>
      <c r="B290" s="11" t="s">
        <v>289</v>
      </c>
      <c r="C290" s="3" t="s">
        <v>4398</v>
      </c>
      <c r="D290" s="5">
        <v>50000</v>
      </c>
      <c r="E290" s="7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">
        <f t="shared" si="12"/>
        <v>11544.812099999999</v>
      </c>
      <c r="P290" t="s">
        <v>8307</v>
      </c>
      <c r="Q290" t="s">
        <v>8312</v>
      </c>
      <c r="R290" s="14">
        <f t="shared" si="14"/>
        <v>41051.168900462959</v>
      </c>
      <c r="S290">
        <f t="shared" si="13"/>
        <v>2012</v>
      </c>
    </row>
    <row r="291" spans="1:19" ht="43.2" x14ac:dyDescent="0.3">
      <c r="A291" s="9">
        <v>289</v>
      </c>
      <c r="B291" s="11" t="s">
        <v>290</v>
      </c>
      <c r="C291" s="3" t="s">
        <v>4399</v>
      </c>
      <c r="D291" s="5">
        <v>15000</v>
      </c>
      <c r="E291" s="7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">
        <f t="shared" si="12"/>
        <v>6777.1552000000001</v>
      </c>
      <c r="P291" t="s">
        <v>8307</v>
      </c>
      <c r="Q291" t="s">
        <v>8312</v>
      </c>
      <c r="R291" s="14">
        <f t="shared" si="14"/>
        <v>41550.456412037034</v>
      </c>
      <c r="S291">
        <f t="shared" si="13"/>
        <v>2013</v>
      </c>
    </row>
    <row r="292" spans="1:19" ht="28.8" x14ac:dyDescent="0.3">
      <c r="A292" s="9">
        <v>290</v>
      </c>
      <c r="B292" s="11" t="s">
        <v>291</v>
      </c>
      <c r="C292" s="3" t="s">
        <v>4400</v>
      </c>
      <c r="D292" s="5">
        <v>4500</v>
      </c>
      <c r="E292" s="7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">
        <f t="shared" si="12"/>
        <v>2857.6190000000001</v>
      </c>
      <c r="P292" t="s">
        <v>8307</v>
      </c>
      <c r="Q292" t="s">
        <v>8312</v>
      </c>
      <c r="R292" s="14">
        <f t="shared" si="14"/>
        <v>40526.36917824074</v>
      </c>
      <c r="S292">
        <f t="shared" si="13"/>
        <v>2010</v>
      </c>
    </row>
    <row r="293" spans="1:19" ht="43.2" x14ac:dyDescent="0.3">
      <c r="A293" s="9">
        <v>291</v>
      </c>
      <c r="B293" s="11" t="s">
        <v>292</v>
      </c>
      <c r="C293" s="3" t="s">
        <v>4401</v>
      </c>
      <c r="D293" s="5">
        <v>5000</v>
      </c>
      <c r="E293" s="7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">
        <f t="shared" si="12"/>
        <v>4688.2812999999996</v>
      </c>
      <c r="P293" t="s">
        <v>8307</v>
      </c>
      <c r="Q293" t="s">
        <v>8312</v>
      </c>
      <c r="R293" s="14">
        <f t="shared" si="14"/>
        <v>41376.769050925926</v>
      </c>
      <c r="S293">
        <f t="shared" si="13"/>
        <v>2013</v>
      </c>
    </row>
    <row r="294" spans="1:19" ht="57.6" x14ac:dyDescent="0.3">
      <c r="A294" s="9">
        <v>292</v>
      </c>
      <c r="B294" s="11" t="s">
        <v>293</v>
      </c>
      <c r="C294" s="3" t="s">
        <v>4402</v>
      </c>
      <c r="D294" s="5">
        <v>75000</v>
      </c>
      <c r="E294" s="7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">
        <f t="shared" si="12"/>
        <v>15442.2312</v>
      </c>
      <c r="P294" t="s">
        <v>8307</v>
      </c>
      <c r="Q294" t="s">
        <v>8312</v>
      </c>
      <c r="R294" s="14">
        <f t="shared" si="14"/>
        <v>40812.803229166668</v>
      </c>
      <c r="S294">
        <f t="shared" si="13"/>
        <v>2011</v>
      </c>
    </row>
    <row r="295" spans="1:19" ht="43.2" x14ac:dyDescent="0.3">
      <c r="A295" s="9">
        <v>293</v>
      </c>
      <c r="B295" s="11" t="s">
        <v>294</v>
      </c>
      <c r="C295" s="3" t="s">
        <v>4403</v>
      </c>
      <c r="D295" s="5">
        <v>26000</v>
      </c>
      <c r="E295" s="7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">
        <f t="shared" si="12"/>
        <v>20122.1374</v>
      </c>
      <c r="P295" t="s">
        <v>8307</v>
      </c>
      <c r="Q295" t="s">
        <v>8312</v>
      </c>
      <c r="R295" s="14">
        <f t="shared" si="14"/>
        <v>41719.667986111112</v>
      </c>
      <c r="S295">
        <f t="shared" si="13"/>
        <v>2014</v>
      </c>
    </row>
    <row r="296" spans="1:19" ht="72" x14ac:dyDescent="0.3">
      <c r="A296" s="9">
        <v>294</v>
      </c>
      <c r="B296" s="11" t="s">
        <v>295</v>
      </c>
      <c r="C296" s="3" t="s">
        <v>4404</v>
      </c>
      <c r="D296" s="5">
        <v>5000</v>
      </c>
      <c r="E296" s="7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">
        <f t="shared" si="12"/>
        <v>10000</v>
      </c>
      <c r="P296" t="s">
        <v>8307</v>
      </c>
      <c r="Q296" t="s">
        <v>8312</v>
      </c>
      <c r="R296" s="14">
        <f t="shared" si="14"/>
        <v>40343.084421296298</v>
      </c>
      <c r="S296">
        <f t="shared" si="13"/>
        <v>2010</v>
      </c>
    </row>
    <row r="297" spans="1:19" ht="43.2" x14ac:dyDescent="0.3">
      <c r="A297" s="9">
        <v>295</v>
      </c>
      <c r="B297" s="11" t="s">
        <v>296</v>
      </c>
      <c r="C297" s="3" t="s">
        <v>4405</v>
      </c>
      <c r="D297" s="5">
        <v>50000</v>
      </c>
      <c r="E297" s="7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">
        <f t="shared" si="12"/>
        <v>10008.2045</v>
      </c>
      <c r="P297" t="s">
        <v>8307</v>
      </c>
      <c r="Q297" t="s">
        <v>8312</v>
      </c>
      <c r="R297" s="14">
        <f t="shared" si="14"/>
        <v>41519.004733796297</v>
      </c>
      <c r="S297">
        <f t="shared" si="13"/>
        <v>2013</v>
      </c>
    </row>
    <row r="298" spans="1:19" ht="43.2" x14ac:dyDescent="0.3">
      <c r="A298" s="9">
        <v>296</v>
      </c>
      <c r="B298" s="11" t="s">
        <v>297</v>
      </c>
      <c r="C298" s="3" t="s">
        <v>4406</v>
      </c>
      <c r="D298" s="5">
        <v>25000</v>
      </c>
      <c r="E298" s="7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">
        <f t="shared" si="12"/>
        <v>23008.9535</v>
      </c>
      <c r="P298" t="s">
        <v>8307</v>
      </c>
      <c r="Q298" t="s">
        <v>8312</v>
      </c>
      <c r="R298" s="14">
        <f t="shared" si="14"/>
        <v>41134.475497685184</v>
      </c>
      <c r="S298">
        <f t="shared" si="13"/>
        <v>2012</v>
      </c>
    </row>
    <row r="299" spans="1:19" ht="43.2" x14ac:dyDescent="0.3">
      <c r="A299" s="9">
        <v>297</v>
      </c>
      <c r="B299" s="11" t="s">
        <v>298</v>
      </c>
      <c r="C299" s="3" t="s">
        <v>4407</v>
      </c>
      <c r="D299" s="5">
        <v>20000</v>
      </c>
      <c r="E299" s="7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">
        <f t="shared" si="12"/>
        <v>14174.6479</v>
      </c>
      <c r="P299" t="s">
        <v>8307</v>
      </c>
      <c r="Q299" t="s">
        <v>8312</v>
      </c>
      <c r="R299" s="14">
        <f t="shared" si="14"/>
        <v>42089.72802083334</v>
      </c>
      <c r="S299">
        <f t="shared" si="13"/>
        <v>2015</v>
      </c>
    </row>
    <row r="300" spans="1:19" ht="28.8" x14ac:dyDescent="0.3">
      <c r="A300" s="9">
        <v>298</v>
      </c>
      <c r="B300" s="11" t="s">
        <v>299</v>
      </c>
      <c r="C300" s="3" t="s">
        <v>4408</v>
      </c>
      <c r="D300" s="5">
        <v>126000</v>
      </c>
      <c r="E300" s="7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">
        <f t="shared" si="12"/>
        <v>5634.4350999999997</v>
      </c>
      <c r="P300" t="s">
        <v>8307</v>
      </c>
      <c r="Q300" t="s">
        <v>8312</v>
      </c>
      <c r="R300" s="14">
        <f t="shared" si="14"/>
        <v>41709.463518518518</v>
      </c>
      <c r="S300">
        <f t="shared" si="13"/>
        <v>2014</v>
      </c>
    </row>
    <row r="301" spans="1:19" ht="57.6" x14ac:dyDescent="0.3">
      <c r="A301" s="9">
        <v>299</v>
      </c>
      <c r="B301" s="11" t="s">
        <v>300</v>
      </c>
      <c r="C301" s="3" t="s">
        <v>4409</v>
      </c>
      <c r="D301" s="5">
        <v>10000</v>
      </c>
      <c r="E301" s="7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">
        <f t="shared" si="12"/>
        <v>7334.1189000000004</v>
      </c>
      <c r="P301" t="s">
        <v>8307</v>
      </c>
      <c r="Q301" t="s">
        <v>8312</v>
      </c>
      <c r="R301" s="14">
        <f t="shared" si="14"/>
        <v>40469.225231481483</v>
      </c>
      <c r="S301">
        <f t="shared" si="13"/>
        <v>2010</v>
      </c>
    </row>
    <row r="302" spans="1:19" ht="43.2" x14ac:dyDescent="0.3">
      <c r="A302" s="9">
        <v>300</v>
      </c>
      <c r="B302" s="11" t="s">
        <v>301</v>
      </c>
      <c r="C302" s="3" t="s">
        <v>4410</v>
      </c>
      <c r="D302" s="5">
        <v>25000</v>
      </c>
      <c r="E302" s="7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">
        <f t="shared" si="12"/>
        <v>8533.7785000000003</v>
      </c>
      <c r="P302" t="s">
        <v>8307</v>
      </c>
      <c r="Q302" t="s">
        <v>8312</v>
      </c>
      <c r="R302" s="14">
        <f t="shared" si="14"/>
        <v>40626.959930555553</v>
      </c>
      <c r="S302">
        <f t="shared" si="13"/>
        <v>2011</v>
      </c>
    </row>
    <row r="303" spans="1:19" ht="43.2" x14ac:dyDescent="0.3">
      <c r="A303" s="9">
        <v>301</v>
      </c>
      <c r="B303" s="11" t="s">
        <v>302</v>
      </c>
      <c r="C303" s="3" t="s">
        <v>4411</v>
      </c>
      <c r="D303" s="5">
        <v>13000</v>
      </c>
      <c r="E303" s="7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">
        <f t="shared" si="12"/>
        <v>6149.6215000000002</v>
      </c>
      <c r="P303" t="s">
        <v>8307</v>
      </c>
      <c r="Q303" t="s">
        <v>8312</v>
      </c>
      <c r="R303" s="14">
        <f t="shared" si="14"/>
        <v>41312.737673611111</v>
      </c>
      <c r="S303">
        <f t="shared" si="13"/>
        <v>2013</v>
      </c>
    </row>
    <row r="304" spans="1:19" ht="57.6" x14ac:dyDescent="0.3">
      <c r="A304" s="9">
        <v>302</v>
      </c>
      <c r="B304" s="11" t="s">
        <v>303</v>
      </c>
      <c r="C304" s="3" t="s">
        <v>4412</v>
      </c>
      <c r="D304" s="5">
        <v>10000</v>
      </c>
      <c r="E304" s="7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">
        <f t="shared" si="12"/>
        <v>9301.8518999999997</v>
      </c>
      <c r="P304" t="s">
        <v>8307</v>
      </c>
      <c r="Q304" t="s">
        <v>8312</v>
      </c>
      <c r="R304" s="14">
        <f t="shared" si="14"/>
        <v>40933.856921296298</v>
      </c>
      <c r="S304">
        <f t="shared" si="13"/>
        <v>2012</v>
      </c>
    </row>
    <row r="305" spans="1:19" ht="43.2" x14ac:dyDescent="0.3">
      <c r="A305" s="9">
        <v>303</v>
      </c>
      <c r="B305" s="11" t="s">
        <v>304</v>
      </c>
      <c r="C305" s="3" t="s">
        <v>4413</v>
      </c>
      <c r="D305" s="5">
        <v>3000</v>
      </c>
      <c r="E305" s="7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">
        <f t="shared" si="12"/>
        <v>5029.2682999999997</v>
      </c>
      <c r="P305" t="s">
        <v>8307</v>
      </c>
      <c r="Q305" t="s">
        <v>8312</v>
      </c>
      <c r="R305" s="14">
        <f t="shared" si="14"/>
        <v>41032.071134259262</v>
      </c>
      <c r="S305">
        <f t="shared" si="13"/>
        <v>2012</v>
      </c>
    </row>
    <row r="306" spans="1:19" ht="28.8" x14ac:dyDescent="0.3">
      <c r="A306" s="9">
        <v>304</v>
      </c>
      <c r="B306" s="11" t="s">
        <v>305</v>
      </c>
      <c r="C306" s="3" t="s">
        <v>4414</v>
      </c>
      <c r="D306" s="5">
        <v>3400</v>
      </c>
      <c r="E306" s="7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">
        <f t="shared" si="12"/>
        <v>10643.243200000001</v>
      </c>
      <c r="P306" t="s">
        <v>8307</v>
      </c>
      <c r="Q306" t="s">
        <v>8312</v>
      </c>
      <c r="R306" s="14">
        <f t="shared" si="14"/>
        <v>41114.094872685186</v>
      </c>
      <c r="S306">
        <f t="shared" si="13"/>
        <v>2012</v>
      </c>
    </row>
    <row r="307" spans="1:19" ht="43.2" x14ac:dyDescent="0.3">
      <c r="A307" s="9">
        <v>305</v>
      </c>
      <c r="B307" s="11" t="s">
        <v>306</v>
      </c>
      <c r="C307" s="3" t="s">
        <v>4415</v>
      </c>
      <c r="D307" s="5">
        <v>7500</v>
      </c>
      <c r="E307" s="7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">
        <f t="shared" si="12"/>
        <v>5171.9576999999999</v>
      </c>
      <c r="P307" t="s">
        <v>8307</v>
      </c>
      <c r="Q307" t="s">
        <v>8312</v>
      </c>
      <c r="R307" s="14">
        <f t="shared" si="14"/>
        <v>40948.630196759259</v>
      </c>
      <c r="S307">
        <f t="shared" si="13"/>
        <v>2012</v>
      </c>
    </row>
    <row r="308" spans="1:19" ht="28.8" x14ac:dyDescent="0.3">
      <c r="A308" s="9">
        <v>306</v>
      </c>
      <c r="B308" s="11" t="s">
        <v>307</v>
      </c>
      <c r="C308" s="3" t="s">
        <v>4416</v>
      </c>
      <c r="D308" s="5">
        <v>1000</v>
      </c>
      <c r="E308" s="7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">
        <f t="shared" si="12"/>
        <v>3661.25</v>
      </c>
      <c r="P308" t="s">
        <v>8307</v>
      </c>
      <c r="Q308" t="s">
        <v>8312</v>
      </c>
      <c r="R308" s="14">
        <f t="shared" si="14"/>
        <v>41333.837187500001</v>
      </c>
      <c r="S308">
        <f t="shared" si="13"/>
        <v>2013</v>
      </c>
    </row>
    <row r="309" spans="1:19" x14ac:dyDescent="0.3">
      <c r="A309" s="9">
        <v>307</v>
      </c>
      <c r="B309" s="11" t="s">
        <v>308</v>
      </c>
      <c r="C309" s="3" t="s">
        <v>4417</v>
      </c>
      <c r="D309" s="5">
        <v>22000</v>
      </c>
      <c r="E309" s="7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">
        <f t="shared" si="12"/>
        <v>4251.7361000000001</v>
      </c>
      <c r="P309" t="s">
        <v>8307</v>
      </c>
      <c r="Q309" t="s">
        <v>8312</v>
      </c>
      <c r="R309" s="14">
        <f t="shared" si="14"/>
        <v>41282.944456018515</v>
      </c>
      <c r="S309">
        <f t="shared" si="13"/>
        <v>2013</v>
      </c>
    </row>
    <row r="310" spans="1:19" ht="43.2" x14ac:dyDescent="0.3">
      <c r="A310" s="9">
        <v>308</v>
      </c>
      <c r="B310" s="11" t="s">
        <v>309</v>
      </c>
      <c r="C310" s="3" t="s">
        <v>4418</v>
      </c>
      <c r="D310" s="5">
        <v>12000</v>
      </c>
      <c r="E310" s="7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">
        <f t="shared" si="12"/>
        <v>6271.2870999999996</v>
      </c>
      <c r="P310" t="s">
        <v>8307</v>
      </c>
      <c r="Q310" t="s">
        <v>8312</v>
      </c>
      <c r="R310" s="14">
        <f t="shared" si="14"/>
        <v>40567.694560185184</v>
      </c>
      <c r="S310">
        <f t="shared" si="13"/>
        <v>2011</v>
      </c>
    </row>
    <row r="311" spans="1:19" ht="43.2" x14ac:dyDescent="0.3">
      <c r="A311" s="9">
        <v>309</v>
      </c>
      <c r="B311" s="11" t="s">
        <v>310</v>
      </c>
      <c r="C311" s="3" t="s">
        <v>4419</v>
      </c>
      <c r="D311" s="5">
        <v>18000</v>
      </c>
      <c r="E311" s="7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">
        <f t="shared" si="12"/>
        <v>8995.7983000000004</v>
      </c>
      <c r="P311" t="s">
        <v>8307</v>
      </c>
      <c r="Q311" t="s">
        <v>8312</v>
      </c>
      <c r="R311" s="14">
        <f t="shared" si="14"/>
        <v>41134.751550925925</v>
      </c>
      <c r="S311">
        <f t="shared" si="13"/>
        <v>2012</v>
      </c>
    </row>
    <row r="312" spans="1:19" ht="43.2" x14ac:dyDescent="0.3">
      <c r="A312" s="9">
        <v>310</v>
      </c>
      <c r="B312" s="11" t="s">
        <v>311</v>
      </c>
      <c r="C312" s="3" t="s">
        <v>4420</v>
      </c>
      <c r="D312" s="5">
        <v>1000</v>
      </c>
      <c r="E312" s="7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">
        <f t="shared" si="12"/>
        <v>2892.4722000000002</v>
      </c>
      <c r="P312" t="s">
        <v>8307</v>
      </c>
      <c r="Q312" t="s">
        <v>8312</v>
      </c>
      <c r="R312" s="14">
        <f t="shared" si="14"/>
        <v>40821.183136574073</v>
      </c>
      <c r="S312">
        <f t="shared" si="13"/>
        <v>2011</v>
      </c>
    </row>
    <row r="313" spans="1:19" ht="43.2" x14ac:dyDescent="0.3">
      <c r="A313" s="9">
        <v>311</v>
      </c>
      <c r="B313" s="11" t="s">
        <v>312</v>
      </c>
      <c r="C313" s="3" t="s">
        <v>4421</v>
      </c>
      <c r="D313" s="5">
        <v>20000</v>
      </c>
      <c r="E313" s="7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">
        <f t="shared" si="12"/>
        <v>13880.22</v>
      </c>
      <c r="P313" t="s">
        <v>8307</v>
      </c>
      <c r="Q313" t="s">
        <v>8312</v>
      </c>
      <c r="R313" s="14">
        <f t="shared" si="14"/>
        <v>40868.219814814816</v>
      </c>
      <c r="S313">
        <f t="shared" si="13"/>
        <v>2011</v>
      </c>
    </row>
    <row r="314" spans="1:19" ht="57.6" x14ac:dyDescent="0.3">
      <c r="A314" s="9">
        <v>312</v>
      </c>
      <c r="B314" s="11" t="s">
        <v>313</v>
      </c>
      <c r="C314" s="3" t="s">
        <v>4422</v>
      </c>
      <c r="D314" s="5">
        <v>8000</v>
      </c>
      <c r="E314" s="7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">
        <f t="shared" si="12"/>
        <v>6130.1369999999997</v>
      </c>
      <c r="P314" t="s">
        <v>8307</v>
      </c>
      <c r="Q314" t="s">
        <v>8312</v>
      </c>
      <c r="R314" s="14">
        <f t="shared" si="14"/>
        <v>41348.877685185187</v>
      </c>
      <c r="S314">
        <f t="shared" si="13"/>
        <v>2013</v>
      </c>
    </row>
    <row r="315" spans="1:19" ht="57.6" x14ac:dyDescent="0.3">
      <c r="A315" s="9">
        <v>313</v>
      </c>
      <c r="B315" s="11" t="s">
        <v>314</v>
      </c>
      <c r="C315" s="3" t="s">
        <v>4423</v>
      </c>
      <c r="D315" s="5">
        <v>17000</v>
      </c>
      <c r="E315" s="7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">
        <f t="shared" si="12"/>
        <v>8020.2703000000001</v>
      </c>
      <c r="P315" t="s">
        <v>8307</v>
      </c>
      <c r="Q315" t="s">
        <v>8312</v>
      </c>
      <c r="R315" s="14">
        <f t="shared" si="14"/>
        <v>40357.227939814817</v>
      </c>
      <c r="S315">
        <f t="shared" si="13"/>
        <v>2010</v>
      </c>
    </row>
    <row r="316" spans="1:19" ht="43.2" x14ac:dyDescent="0.3">
      <c r="A316" s="9">
        <v>314</v>
      </c>
      <c r="B316" s="11" t="s">
        <v>315</v>
      </c>
      <c r="C316" s="3" t="s">
        <v>4424</v>
      </c>
      <c r="D316" s="5">
        <v>1000</v>
      </c>
      <c r="E316" s="7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">
        <f t="shared" si="12"/>
        <v>3209.5832999999998</v>
      </c>
      <c r="P316" t="s">
        <v>8307</v>
      </c>
      <c r="Q316" t="s">
        <v>8312</v>
      </c>
      <c r="R316" s="14">
        <f t="shared" si="14"/>
        <v>41304.833194444444</v>
      </c>
      <c r="S316">
        <f t="shared" si="13"/>
        <v>2013</v>
      </c>
    </row>
    <row r="317" spans="1:19" ht="43.2" x14ac:dyDescent="0.3">
      <c r="A317" s="9">
        <v>315</v>
      </c>
      <c r="B317" s="11" t="s">
        <v>316</v>
      </c>
      <c r="C317" s="3" t="s">
        <v>4425</v>
      </c>
      <c r="D317" s="5">
        <v>25000</v>
      </c>
      <c r="E317" s="7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">
        <f t="shared" si="12"/>
        <v>20088.888900000002</v>
      </c>
      <c r="P317" t="s">
        <v>8307</v>
      </c>
      <c r="Q317" t="s">
        <v>8312</v>
      </c>
      <c r="R317" s="14">
        <f t="shared" si="14"/>
        <v>41113.77238425926</v>
      </c>
      <c r="S317">
        <f t="shared" si="13"/>
        <v>2012</v>
      </c>
    </row>
    <row r="318" spans="1:19" ht="28.8" x14ac:dyDescent="0.3">
      <c r="A318" s="9">
        <v>316</v>
      </c>
      <c r="B318" s="11" t="s">
        <v>317</v>
      </c>
      <c r="C318" s="3" t="s">
        <v>4426</v>
      </c>
      <c r="D318" s="5">
        <v>15000</v>
      </c>
      <c r="E318" s="7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">
        <f t="shared" si="12"/>
        <v>10801.265799999999</v>
      </c>
      <c r="P318" t="s">
        <v>8307</v>
      </c>
      <c r="Q318" t="s">
        <v>8312</v>
      </c>
      <c r="R318" s="14">
        <f t="shared" si="14"/>
        <v>41950.923576388886</v>
      </c>
      <c r="S318">
        <f t="shared" si="13"/>
        <v>2014</v>
      </c>
    </row>
    <row r="319" spans="1:19" ht="43.2" x14ac:dyDescent="0.3">
      <c r="A319" s="9">
        <v>317</v>
      </c>
      <c r="B319" s="11" t="s">
        <v>318</v>
      </c>
      <c r="C319" s="3" t="s">
        <v>4427</v>
      </c>
      <c r="D319" s="5">
        <v>30000</v>
      </c>
      <c r="E319" s="7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">
        <f t="shared" si="12"/>
        <v>9569.9367000000002</v>
      </c>
      <c r="P319" t="s">
        <v>8307</v>
      </c>
      <c r="Q319" t="s">
        <v>8312</v>
      </c>
      <c r="R319" s="14">
        <f t="shared" si="14"/>
        <v>41589.676886574074</v>
      </c>
      <c r="S319">
        <f t="shared" si="13"/>
        <v>2013</v>
      </c>
    </row>
    <row r="320" spans="1:19" ht="43.2" x14ac:dyDescent="0.3">
      <c r="A320" s="9">
        <v>318</v>
      </c>
      <c r="B320" s="11" t="s">
        <v>319</v>
      </c>
      <c r="C320" s="3" t="s">
        <v>4428</v>
      </c>
      <c r="D320" s="5">
        <v>5000</v>
      </c>
      <c r="E320" s="7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">
        <f t="shared" si="12"/>
        <v>4988.0281999999997</v>
      </c>
      <c r="P320" t="s">
        <v>8307</v>
      </c>
      <c r="Q320" t="s">
        <v>8312</v>
      </c>
      <c r="R320" s="14">
        <f t="shared" si="14"/>
        <v>41330.038784722223</v>
      </c>
      <c r="S320">
        <f t="shared" si="13"/>
        <v>2013</v>
      </c>
    </row>
    <row r="321" spans="1:19" ht="57.6" x14ac:dyDescent="0.3">
      <c r="A321" s="9">
        <v>319</v>
      </c>
      <c r="B321" s="11" t="s">
        <v>320</v>
      </c>
      <c r="C321" s="3" t="s">
        <v>4429</v>
      </c>
      <c r="D321" s="5">
        <v>5000</v>
      </c>
      <c r="E321" s="7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">
        <f t="shared" si="12"/>
        <v>11047.058800000001</v>
      </c>
      <c r="P321" t="s">
        <v>8307</v>
      </c>
      <c r="Q321" t="s">
        <v>8312</v>
      </c>
      <c r="R321" s="14">
        <f t="shared" si="14"/>
        <v>40123.83829861111</v>
      </c>
      <c r="S321">
        <f t="shared" si="13"/>
        <v>2009</v>
      </c>
    </row>
    <row r="322" spans="1:19" ht="43.2" x14ac:dyDescent="0.3">
      <c r="A322" s="9">
        <v>320</v>
      </c>
      <c r="B322" s="11" t="s">
        <v>321</v>
      </c>
      <c r="C322" s="3" t="s">
        <v>4430</v>
      </c>
      <c r="D322" s="5">
        <v>20000</v>
      </c>
      <c r="E322" s="7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">
        <f t="shared" si="12"/>
        <v>13491.1392</v>
      </c>
      <c r="P322" t="s">
        <v>8307</v>
      </c>
      <c r="Q322" t="s">
        <v>8312</v>
      </c>
      <c r="R322" s="14">
        <f t="shared" si="14"/>
        <v>42331.551307870366</v>
      </c>
      <c r="S322">
        <f t="shared" si="13"/>
        <v>2015</v>
      </c>
    </row>
    <row r="323" spans="1:19" ht="43.2" x14ac:dyDescent="0.3">
      <c r="A323" s="9">
        <v>321</v>
      </c>
      <c r="B323" s="11" t="s">
        <v>322</v>
      </c>
      <c r="C323" s="3" t="s">
        <v>4431</v>
      </c>
      <c r="D323" s="5">
        <v>35000</v>
      </c>
      <c r="E323" s="7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">
        <f t="shared" ref="O323:O386" si="15">IFERROR(ROUND(E323/L323*100,4),0)</f>
        <v>10662.3145</v>
      </c>
      <c r="P323" t="s">
        <v>8307</v>
      </c>
      <c r="Q323" t="s">
        <v>8312</v>
      </c>
      <c r="R323" s="14">
        <f t="shared" si="14"/>
        <v>42647.446597222224</v>
      </c>
      <c r="S323">
        <f t="shared" ref="S323:S386" si="16">YEAR(R323)</f>
        <v>2016</v>
      </c>
    </row>
    <row r="324" spans="1:19" ht="43.2" x14ac:dyDescent="0.3">
      <c r="A324" s="9">
        <v>322</v>
      </c>
      <c r="B324" s="11" t="s">
        <v>323</v>
      </c>
      <c r="C324" s="3" t="s">
        <v>4432</v>
      </c>
      <c r="D324" s="5">
        <v>25000</v>
      </c>
      <c r="E324" s="7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">
        <f t="shared" si="15"/>
        <v>14504.301100000001</v>
      </c>
      <c r="P324" t="s">
        <v>8307</v>
      </c>
      <c r="Q324" t="s">
        <v>8312</v>
      </c>
      <c r="R324" s="14">
        <f t="shared" ref="R324:R387" si="17">(((J324/60)/60)/24)+DATE(1970,1,1)</f>
        <v>42473.57</v>
      </c>
      <c r="S324">
        <f t="shared" si="16"/>
        <v>2016</v>
      </c>
    </row>
    <row r="325" spans="1:19" ht="43.2" x14ac:dyDescent="0.3">
      <c r="A325" s="9">
        <v>323</v>
      </c>
      <c r="B325" s="11" t="s">
        <v>324</v>
      </c>
      <c r="C325" s="3" t="s">
        <v>4433</v>
      </c>
      <c r="D325" s="5">
        <v>5400</v>
      </c>
      <c r="E325" s="7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">
        <f t="shared" si="15"/>
        <v>11458.620699999999</v>
      </c>
      <c r="P325" t="s">
        <v>8307</v>
      </c>
      <c r="Q325" t="s">
        <v>8312</v>
      </c>
      <c r="R325" s="14">
        <f t="shared" si="17"/>
        <v>42697.32136574074</v>
      </c>
      <c r="S325">
        <f t="shared" si="16"/>
        <v>2016</v>
      </c>
    </row>
    <row r="326" spans="1:19" ht="43.2" x14ac:dyDescent="0.3">
      <c r="A326" s="9">
        <v>324</v>
      </c>
      <c r="B326" s="11" t="s">
        <v>325</v>
      </c>
      <c r="C326" s="3" t="s">
        <v>4434</v>
      </c>
      <c r="D326" s="5">
        <v>8500</v>
      </c>
      <c r="E326" s="7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">
        <f t="shared" si="15"/>
        <v>10531.7073</v>
      </c>
      <c r="P326" t="s">
        <v>8307</v>
      </c>
      <c r="Q326" t="s">
        <v>8312</v>
      </c>
      <c r="R326" s="14">
        <f t="shared" si="17"/>
        <v>42184.626250000001</v>
      </c>
      <c r="S326">
        <f t="shared" si="16"/>
        <v>2015</v>
      </c>
    </row>
    <row r="327" spans="1:19" ht="43.2" x14ac:dyDescent="0.3">
      <c r="A327" s="9">
        <v>325</v>
      </c>
      <c r="B327" s="11" t="s">
        <v>326</v>
      </c>
      <c r="C327" s="3" t="s">
        <v>4435</v>
      </c>
      <c r="D327" s="5">
        <v>50000</v>
      </c>
      <c r="E327" s="7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">
        <f t="shared" si="15"/>
        <v>7092.1196</v>
      </c>
      <c r="P327" t="s">
        <v>8307</v>
      </c>
      <c r="Q327" t="s">
        <v>8312</v>
      </c>
      <c r="R327" s="14">
        <f t="shared" si="17"/>
        <v>42689.187881944439</v>
      </c>
      <c r="S327">
        <f t="shared" si="16"/>
        <v>2016</v>
      </c>
    </row>
    <row r="328" spans="1:19" ht="43.2" x14ac:dyDescent="0.3">
      <c r="A328" s="9">
        <v>326</v>
      </c>
      <c r="B328" s="11" t="s">
        <v>327</v>
      </c>
      <c r="C328" s="3" t="s">
        <v>4436</v>
      </c>
      <c r="D328" s="5">
        <v>150000</v>
      </c>
      <c r="E328" s="7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">
        <f t="shared" si="15"/>
        <v>14717.1677</v>
      </c>
      <c r="P328" t="s">
        <v>8307</v>
      </c>
      <c r="Q328" t="s">
        <v>8312</v>
      </c>
      <c r="R328" s="14">
        <f t="shared" si="17"/>
        <v>42775.314884259264</v>
      </c>
      <c r="S328">
        <f t="shared" si="16"/>
        <v>2017</v>
      </c>
    </row>
    <row r="329" spans="1:19" ht="43.2" x14ac:dyDescent="0.3">
      <c r="A329" s="9">
        <v>327</v>
      </c>
      <c r="B329" s="11" t="s">
        <v>328</v>
      </c>
      <c r="C329" s="3" t="s">
        <v>4437</v>
      </c>
      <c r="D329" s="5">
        <v>4000</v>
      </c>
      <c r="E329" s="7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">
        <f t="shared" si="15"/>
        <v>16047.058800000001</v>
      </c>
      <c r="P329" t="s">
        <v>8307</v>
      </c>
      <c r="Q329" t="s">
        <v>8312</v>
      </c>
      <c r="R329" s="14">
        <f t="shared" si="17"/>
        <v>42058.235289351855</v>
      </c>
      <c r="S329">
        <f t="shared" si="16"/>
        <v>2015</v>
      </c>
    </row>
    <row r="330" spans="1:19" ht="43.2" x14ac:dyDescent="0.3">
      <c r="A330" s="9">
        <v>328</v>
      </c>
      <c r="B330" s="11" t="s">
        <v>329</v>
      </c>
      <c r="C330" s="3" t="s">
        <v>4438</v>
      </c>
      <c r="D330" s="5">
        <v>75000</v>
      </c>
      <c r="E330" s="7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">
        <f t="shared" si="15"/>
        <v>15604.578299999999</v>
      </c>
      <c r="P330" t="s">
        <v>8307</v>
      </c>
      <c r="Q330" t="s">
        <v>8312</v>
      </c>
      <c r="R330" s="14">
        <f t="shared" si="17"/>
        <v>42278.946620370371</v>
      </c>
      <c r="S330">
        <f t="shared" si="16"/>
        <v>2015</v>
      </c>
    </row>
    <row r="331" spans="1:19" ht="43.2" x14ac:dyDescent="0.3">
      <c r="A331" s="9">
        <v>329</v>
      </c>
      <c r="B331" s="11" t="s">
        <v>330</v>
      </c>
      <c r="C331" s="3" t="s">
        <v>4439</v>
      </c>
      <c r="D331" s="5">
        <v>10000</v>
      </c>
      <c r="E331" s="7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">
        <f t="shared" si="15"/>
        <v>6317.3653000000004</v>
      </c>
      <c r="P331" t="s">
        <v>8307</v>
      </c>
      <c r="Q331" t="s">
        <v>8312</v>
      </c>
      <c r="R331" s="14">
        <f t="shared" si="17"/>
        <v>42291.46674768519</v>
      </c>
      <c r="S331">
        <f t="shared" si="16"/>
        <v>2015</v>
      </c>
    </row>
    <row r="332" spans="1:19" ht="43.2" x14ac:dyDescent="0.3">
      <c r="A332" s="9">
        <v>330</v>
      </c>
      <c r="B332" s="11" t="s">
        <v>331</v>
      </c>
      <c r="C332" s="3" t="s">
        <v>4440</v>
      </c>
      <c r="D332" s="5">
        <v>35000</v>
      </c>
      <c r="E332" s="7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">
        <f t="shared" si="15"/>
        <v>10482.3529</v>
      </c>
      <c r="P332" t="s">
        <v>8307</v>
      </c>
      <c r="Q332" t="s">
        <v>8312</v>
      </c>
      <c r="R332" s="14">
        <f t="shared" si="17"/>
        <v>41379.515775462962</v>
      </c>
      <c r="S332">
        <f t="shared" si="16"/>
        <v>2013</v>
      </c>
    </row>
    <row r="333" spans="1:19" ht="43.2" x14ac:dyDescent="0.3">
      <c r="A333" s="9">
        <v>331</v>
      </c>
      <c r="B333" s="11" t="s">
        <v>332</v>
      </c>
      <c r="C333" s="3" t="s">
        <v>4441</v>
      </c>
      <c r="D333" s="5">
        <v>40000</v>
      </c>
      <c r="E333" s="7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">
        <f t="shared" si="15"/>
        <v>9735.6164000000008</v>
      </c>
      <c r="P333" t="s">
        <v>8307</v>
      </c>
      <c r="Q333" t="s">
        <v>8312</v>
      </c>
      <c r="R333" s="14">
        <f t="shared" si="17"/>
        <v>42507.581412037034</v>
      </c>
      <c r="S333">
        <f t="shared" si="16"/>
        <v>2016</v>
      </c>
    </row>
    <row r="334" spans="1:19" ht="43.2" x14ac:dyDescent="0.3">
      <c r="A334" s="9">
        <v>332</v>
      </c>
      <c r="B334" s="11" t="s">
        <v>333</v>
      </c>
      <c r="C334" s="3" t="s">
        <v>4442</v>
      </c>
      <c r="D334" s="5">
        <v>100000</v>
      </c>
      <c r="E334" s="7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">
        <f t="shared" si="15"/>
        <v>20363.063099999999</v>
      </c>
      <c r="P334" t="s">
        <v>8307</v>
      </c>
      <c r="Q334" t="s">
        <v>8312</v>
      </c>
      <c r="R334" s="14">
        <f t="shared" si="17"/>
        <v>42263.680289351847</v>
      </c>
      <c r="S334">
        <f t="shared" si="16"/>
        <v>2015</v>
      </c>
    </row>
    <row r="335" spans="1:19" ht="43.2" x14ac:dyDescent="0.3">
      <c r="A335" s="9">
        <v>333</v>
      </c>
      <c r="B335" s="11" t="s">
        <v>334</v>
      </c>
      <c r="C335" s="3" t="s">
        <v>4443</v>
      </c>
      <c r="D335" s="5">
        <v>40000</v>
      </c>
      <c r="E335" s="7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">
        <f t="shared" si="15"/>
        <v>18831.203000000001</v>
      </c>
      <c r="P335" t="s">
        <v>8307</v>
      </c>
      <c r="Q335" t="s">
        <v>8312</v>
      </c>
      <c r="R335" s="14">
        <f t="shared" si="17"/>
        <v>42437.636469907404</v>
      </c>
      <c r="S335">
        <f t="shared" si="16"/>
        <v>2016</v>
      </c>
    </row>
    <row r="336" spans="1:19" ht="57.6" x14ac:dyDescent="0.3">
      <c r="A336" s="9">
        <v>334</v>
      </c>
      <c r="B336" s="11" t="s">
        <v>335</v>
      </c>
      <c r="C336" s="3" t="s">
        <v>4444</v>
      </c>
      <c r="D336" s="5">
        <v>10000</v>
      </c>
      <c r="E336" s="7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">
        <f t="shared" si="15"/>
        <v>14665.2174</v>
      </c>
      <c r="P336" t="s">
        <v>8307</v>
      </c>
      <c r="Q336" t="s">
        <v>8312</v>
      </c>
      <c r="R336" s="14">
        <f t="shared" si="17"/>
        <v>42101.682372685187</v>
      </c>
      <c r="S336">
        <f t="shared" si="16"/>
        <v>2015</v>
      </c>
    </row>
    <row r="337" spans="1:19" ht="43.2" x14ac:dyDescent="0.3">
      <c r="A337" s="9">
        <v>335</v>
      </c>
      <c r="B337" s="11" t="s">
        <v>336</v>
      </c>
      <c r="C337" s="3" t="s">
        <v>4445</v>
      </c>
      <c r="D337" s="5">
        <v>8500</v>
      </c>
      <c r="E337" s="7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">
        <f t="shared" si="15"/>
        <v>10918.75</v>
      </c>
      <c r="P337" t="s">
        <v>8307</v>
      </c>
      <c r="Q337" t="s">
        <v>8312</v>
      </c>
      <c r="R337" s="14">
        <f t="shared" si="17"/>
        <v>42101.737442129626</v>
      </c>
      <c r="S337">
        <f t="shared" si="16"/>
        <v>2015</v>
      </c>
    </row>
    <row r="338" spans="1:19" ht="43.2" x14ac:dyDescent="0.3">
      <c r="A338" s="9">
        <v>336</v>
      </c>
      <c r="B338" s="11" t="s">
        <v>337</v>
      </c>
      <c r="C338" s="3" t="s">
        <v>4446</v>
      </c>
      <c r="D338" s="5">
        <v>25000</v>
      </c>
      <c r="E338" s="7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">
        <f t="shared" si="15"/>
        <v>5924.9047</v>
      </c>
      <c r="P338" t="s">
        <v>8307</v>
      </c>
      <c r="Q338" t="s">
        <v>8312</v>
      </c>
      <c r="R338" s="14">
        <f t="shared" si="17"/>
        <v>42291.596273148149</v>
      </c>
      <c r="S338">
        <f t="shared" si="16"/>
        <v>2015</v>
      </c>
    </row>
    <row r="339" spans="1:19" ht="43.2" x14ac:dyDescent="0.3">
      <c r="A339" s="9">
        <v>337</v>
      </c>
      <c r="B339" s="11" t="s">
        <v>338</v>
      </c>
      <c r="C339" s="3" t="s">
        <v>4447</v>
      </c>
      <c r="D339" s="5">
        <v>3000</v>
      </c>
      <c r="E339" s="7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">
        <f t="shared" si="15"/>
        <v>9790.4838999999993</v>
      </c>
      <c r="P339" t="s">
        <v>8307</v>
      </c>
      <c r="Q339" t="s">
        <v>8312</v>
      </c>
      <c r="R339" s="14">
        <f t="shared" si="17"/>
        <v>42047.128564814819</v>
      </c>
      <c r="S339">
        <f t="shared" si="16"/>
        <v>2015</v>
      </c>
    </row>
    <row r="340" spans="1:19" ht="43.2" x14ac:dyDescent="0.3">
      <c r="A340" s="9">
        <v>338</v>
      </c>
      <c r="B340" s="11" t="s">
        <v>339</v>
      </c>
      <c r="C340" s="3" t="s">
        <v>4448</v>
      </c>
      <c r="D340" s="5">
        <v>15000</v>
      </c>
      <c r="E340" s="7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">
        <f t="shared" si="15"/>
        <v>7000.0168999999996</v>
      </c>
      <c r="P340" t="s">
        <v>8307</v>
      </c>
      <c r="Q340" t="s">
        <v>8312</v>
      </c>
      <c r="R340" s="14">
        <f t="shared" si="17"/>
        <v>42559.755671296298</v>
      </c>
      <c r="S340">
        <f t="shared" si="16"/>
        <v>2016</v>
      </c>
    </row>
    <row r="341" spans="1:19" ht="43.2" x14ac:dyDescent="0.3">
      <c r="A341" s="9">
        <v>339</v>
      </c>
      <c r="B341" s="11" t="s">
        <v>340</v>
      </c>
      <c r="C341" s="3" t="s">
        <v>4449</v>
      </c>
      <c r="D341" s="5">
        <v>6000</v>
      </c>
      <c r="E341" s="7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">
        <f t="shared" si="15"/>
        <v>7286.5168999999996</v>
      </c>
      <c r="P341" t="s">
        <v>8307</v>
      </c>
      <c r="Q341" t="s">
        <v>8312</v>
      </c>
      <c r="R341" s="14">
        <f t="shared" si="17"/>
        <v>42093.760046296295</v>
      </c>
      <c r="S341">
        <f t="shared" si="16"/>
        <v>2015</v>
      </c>
    </row>
    <row r="342" spans="1:19" ht="43.2" x14ac:dyDescent="0.3">
      <c r="A342" s="9">
        <v>340</v>
      </c>
      <c r="B342" s="11" t="s">
        <v>341</v>
      </c>
      <c r="C342" s="3" t="s">
        <v>4450</v>
      </c>
      <c r="D342" s="5">
        <v>35000</v>
      </c>
      <c r="E342" s="7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">
        <f t="shared" si="15"/>
        <v>14634.7826</v>
      </c>
      <c r="P342" t="s">
        <v>8307</v>
      </c>
      <c r="Q342" t="s">
        <v>8312</v>
      </c>
      <c r="R342" s="14">
        <f t="shared" si="17"/>
        <v>42772.669062500005</v>
      </c>
      <c r="S342">
        <f t="shared" si="16"/>
        <v>2017</v>
      </c>
    </row>
    <row r="343" spans="1:19" ht="43.2" x14ac:dyDescent="0.3">
      <c r="A343" s="9">
        <v>341</v>
      </c>
      <c r="B343" s="11" t="s">
        <v>342</v>
      </c>
      <c r="C343" s="3" t="s">
        <v>4451</v>
      </c>
      <c r="D343" s="5">
        <v>3500</v>
      </c>
      <c r="E343" s="7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">
        <f t="shared" si="15"/>
        <v>6790.9090999999999</v>
      </c>
      <c r="P343" t="s">
        <v>8307</v>
      </c>
      <c r="Q343" t="s">
        <v>8312</v>
      </c>
      <c r="R343" s="14">
        <f t="shared" si="17"/>
        <v>41894.879606481481</v>
      </c>
      <c r="S343">
        <f t="shared" si="16"/>
        <v>2014</v>
      </c>
    </row>
    <row r="344" spans="1:19" ht="28.8" x14ac:dyDescent="0.3">
      <c r="A344" s="9">
        <v>342</v>
      </c>
      <c r="B344" s="11" t="s">
        <v>343</v>
      </c>
      <c r="C344" s="3" t="s">
        <v>4452</v>
      </c>
      <c r="D344" s="5">
        <v>55000</v>
      </c>
      <c r="E344" s="7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">
        <f t="shared" si="15"/>
        <v>16985.0831</v>
      </c>
      <c r="P344" t="s">
        <v>8307</v>
      </c>
      <c r="Q344" t="s">
        <v>8312</v>
      </c>
      <c r="R344" s="14">
        <f t="shared" si="17"/>
        <v>42459.780844907407</v>
      </c>
      <c r="S344">
        <f t="shared" si="16"/>
        <v>2016</v>
      </c>
    </row>
    <row r="345" spans="1:19" ht="43.2" x14ac:dyDescent="0.3">
      <c r="A345" s="9">
        <v>343</v>
      </c>
      <c r="B345" s="11" t="s">
        <v>344</v>
      </c>
      <c r="C345" s="3" t="s">
        <v>4453</v>
      </c>
      <c r="D345" s="5">
        <v>30000</v>
      </c>
      <c r="E345" s="7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">
        <f t="shared" si="15"/>
        <v>5841.3339999999998</v>
      </c>
      <c r="P345" t="s">
        <v>8307</v>
      </c>
      <c r="Q345" t="s">
        <v>8312</v>
      </c>
      <c r="R345" s="14">
        <f t="shared" si="17"/>
        <v>41926.73778935185</v>
      </c>
      <c r="S345">
        <f t="shared" si="16"/>
        <v>2014</v>
      </c>
    </row>
    <row r="346" spans="1:19" ht="43.2" x14ac:dyDescent="0.3">
      <c r="A346" s="9">
        <v>344</v>
      </c>
      <c r="B346" s="11" t="s">
        <v>345</v>
      </c>
      <c r="C346" s="3" t="s">
        <v>4454</v>
      </c>
      <c r="D346" s="5">
        <v>33500</v>
      </c>
      <c r="E346" s="7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">
        <f t="shared" si="15"/>
        <v>11999.298199999999</v>
      </c>
      <c r="P346" t="s">
        <v>8307</v>
      </c>
      <c r="Q346" t="s">
        <v>8312</v>
      </c>
      <c r="R346" s="14">
        <f t="shared" si="17"/>
        <v>42111.970995370371</v>
      </c>
      <c r="S346">
        <f t="shared" si="16"/>
        <v>2015</v>
      </c>
    </row>
    <row r="347" spans="1:19" ht="43.2" x14ac:dyDescent="0.3">
      <c r="A347" s="9">
        <v>345</v>
      </c>
      <c r="B347" s="11" t="s">
        <v>346</v>
      </c>
      <c r="C347" s="3" t="s">
        <v>4455</v>
      </c>
      <c r="D347" s="5">
        <v>14500</v>
      </c>
      <c r="E347" s="7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">
        <f t="shared" si="15"/>
        <v>9986.0334999999995</v>
      </c>
      <c r="P347" t="s">
        <v>8307</v>
      </c>
      <c r="Q347" t="s">
        <v>8312</v>
      </c>
      <c r="R347" s="14">
        <f t="shared" si="17"/>
        <v>42114.944328703699</v>
      </c>
      <c r="S347">
        <f t="shared" si="16"/>
        <v>2015</v>
      </c>
    </row>
    <row r="348" spans="1:19" ht="43.2" x14ac:dyDescent="0.3">
      <c r="A348" s="9">
        <v>346</v>
      </c>
      <c r="B348" s="11" t="s">
        <v>347</v>
      </c>
      <c r="C348" s="3" t="s">
        <v>4456</v>
      </c>
      <c r="D348" s="5">
        <v>10000</v>
      </c>
      <c r="E348" s="7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">
        <f t="shared" si="15"/>
        <v>9057.9148999999998</v>
      </c>
      <c r="P348" t="s">
        <v>8307</v>
      </c>
      <c r="Q348" t="s">
        <v>8312</v>
      </c>
      <c r="R348" s="14">
        <f t="shared" si="17"/>
        <v>42261.500243055561</v>
      </c>
      <c r="S348">
        <f t="shared" si="16"/>
        <v>2015</v>
      </c>
    </row>
    <row r="349" spans="1:19" ht="43.2" x14ac:dyDescent="0.3">
      <c r="A349" s="9">
        <v>347</v>
      </c>
      <c r="B349" s="11" t="s">
        <v>348</v>
      </c>
      <c r="C349" s="3" t="s">
        <v>4457</v>
      </c>
      <c r="D349" s="5">
        <v>40000</v>
      </c>
      <c r="E349" s="7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">
        <f t="shared" si="15"/>
        <v>11777.361500000001</v>
      </c>
      <c r="P349" t="s">
        <v>8307</v>
      </c>
      <c r="Q349" t="s">
        <v>8312</v>
      </c>
      <c r="R349" s="14">
        <f t="shared" si="17"/>
        <v>42292.495474537034</v>
      </c>
      <c r="S349">
        <f t="shared" si="16"/>
        <v>2015</v>
      </c>
    </row>
    <row r="350" spans="1:19" ht="43.2" x14ac:dyDescent="0.3">
      <c r="A350" s="9">
        <v>348</v>
      </c>
      <c r="B350" s="11" t="s">
        <v>349</v>
      </c>
      <c r="C350" s="3" t="s">
        <v>4458</v>
      </c>
      <c r="D350" s="5">
        <v>10000</v>
      </c>
      <c r="E350" s="7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">
        <f t="shared" si="15"/>
        <v>8655.4621999999999</v>
      </c>
      <c r="P350" t="s">
        <v>8307</v>
      </c>
      <c r="Q350" t="s">
        <v>8312</v>
      </c>
      <c r="R350" s="14">
        <f t="shared" si="17"/>
        <v>42207.58699074074</v>
      </c>
      <c r="S350">
        <f t="shared" si="16"/>
        <v>2015</v>
      </c>
    </row>
    <row r="351" spans="1:19" ht="43.2" x14ac:dyDescent="0.3">
      <c r="A351" s="9">
        <v>349</v>
      </c>
      <c r="B351" s="11" t="s">
        <v>350</v>
      </c>
      <c r="C351" s="3" t="s">
        <v>4459</v>
      </c>
      <c r="D351" s="5">
        <v>11260</v>
      </c>
      <c r="E351" s="7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">
        <f t="shared" si="15"/>
        <v>7189.9281000000001</v>
      </c>
      <c r="P351" t="s">
        <v>8307</v>
      </c>
      <c r="Q351" t="s">
        <v>8312</v>
      </c>
      <c r="R351" s="14">
        <f t="shared" si="17"/>
        <v>42760.498935185184</v>
      </c>
      <c r="S351">
        <f t="shared" si="16"/>
        <v>2017</v>
      </c>
    </row>
    <row r="352" spans="1:19" ht="43.2" x14ac:dyDescent="0.3">
      <c r="A352" s="9">
        <v>350</v>
      </c>
      <c r="B352" s="11" t="s">
        <v>351</v>
      </c>
      <c r="C352" s="3" t="s">
        <v>4460</v>
      </c>
      <c r="D352" s="5">
        <v>25000</v>
      </c>
      <c r="E352" s="7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">
        <f t="shared" si="15"/>
        <v>12981.9005</v>
      </c>
      <c r="P352" t="s">
        <v>8307</v>
      </c>
      <c r="Q352" t="s">
        <v>8312</v>
      </c>
      <c r="R352" s="14">
        <f t="shared" si="17"/>
        <v>42586.066076388888</v>
      </c>
      <c r="S352">
        <f t="shared" si="16"/>
        <v>2016</v>
      </c>
    </row>
    <row r="353" spans="1:19" ht="43.2" x14ac:dyDescent="0.3">
      <c r="A353" s="9">
        <v>351</v>
      </c>
      <c r="B353" s="11" t="s">
        <v>352</v>
      </c>
      <c r="C353" s="3" t="s">
        <v>4461</v>
      </c>
      <c r="D353" s="5">
        <v>34000</v>
      </c>
      <c r="E353" s="7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">
        <f t="shared" si="15"/>
        <v>4491.2862999999998</v>
      </c>
      <c r="P353" t="s">
        <v>8307</v>
      </c>
      <c r="Q353" t="s">
        <v>8312</v>
      </c>
      <c r="R353" s="14">
        <f t="shared" si="17"/>
        <v>42427.964745370366</v>
      </c>
      <c r="S353">
        <f t="shared" si="16"/>
        <v>2016</v>
      </c>
    </row>
    <row r="354" spans="1:19" ht="43.2" x14ac:dyDescent="0.3">
      <c r="A354" s="9">
        <v>352</v>
      </c>
      <c r="B354" s="11" t="s">
        <v>353</v>
      </c>
      <c r="C354" s="3" t="s">
        <v>4462</v>
      </c>
      <c r="D354" s="5">
        <v>10000</v>
      </c>
      <c r="E354" s="7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">
        <f t="shared" si="15"/>
        <v>4075.5245</v>
      </c>
      <c r="P354" t="s">
        <v>8307</v>
      </c>
      <c r="Q354" t="s">
        <v>8312</v>
      </c>
      <c r="R354" s="14">
        <f t="shared" si="17"/>
        <v>41890.167453703703</v>
      </c>
      <c r="S354">
        <f t="shared" si="16"/>
        <v>2014</v>
      </c>
    </row>
    <row r="355" spans="1:19" ht="43.2" x14ac:dyDescent="0.3">
      <c r="A355" s="9">
        <v>353</v>
      </c>
      <c r="B355" s="11" t="s">
        <v>354</v>
      </c>
      <c r="C355" s="3" t="s">
        <v>4463</v>
      </c>
      <c r="D355" s="5">
        <v>58425</v>
      </c>
      <c r="E355" s="7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">
        <f t="shared" si="15"/>
        <v>10352.3948</v>
      </c>
      <c r="P355" t="s">
        <v>8307</v>
      </c>
      <c r="Q355" t="s">
        <v>8312</v>
      </c>
      <c r="R355" s="14">
        <f t="shared" si="17"/>
        <v>42297.791886574079</v>
      </c>
      <c r="S355">
        <f t="shared" si="16"/>
        <v>2015</v>
      </c>
    </row>
    <row r="356" spans="1:19" ht="43.2" x14ac:dyDescent="0.3">
      <c r="A356" s="9">
        <v>354</v>
      </c>
      <c r="B356" s="11" t="s">
        <v>355</v>
      </c>
      <c r="C356" s="3" t="s">
        <v>4464</v>
      </c>
      <c r="D356" s="5">
        <v>3500</v>
      </c>
      <c r="E356" s="7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">
        <f t="shared" si="15"/>
        <v>12544.827600000001</v>
      </c>
      <c r="P356" t="s">
        <v>8307</v>
      </c>
      <c r="Q356" t="s">
        <v>8312</v>
      </c>
      <c r="R356" s="14">
        <f t="shared" si="17"/>
        <v>42438.827789351853</v>
      </c>
      <c r="S356">
        <f t="shared" si="16"/>
        <v>2016</v>
      </c>
    </row>
    <row r="357" spans="1:19" ht="43.2" x14ac:dyDescent="0.3">
      <c r="A357" s="9">
        <v>355</v>
      </c>
      <c r="B357" s="11" t="s">
        <v>356</v>
      </c>
      <c r="C357" s="3" t="s">
        <v>4465</v>
      </c>
      <c r="D357" s="5">
        <v>35000</v>
      </c>
      <c r="E357" s="7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">
        <f t="shared" si="15"/>
        <v>24660.606100000001</v>
      </c>
      <c r="P357" t="s">
        <v>8307</v>
      </c>
      <c r="Q357" t="s">
        <v>8312</v>
      </c>
      <c r="R357" s="14">
        <f t="shared" si="17"/>
        <v>41943.293912037036</v>
      </c>
      <c r="S357">
        <f t="shared" si="16"/>
        <v>2014</v>
      </c>
    </row>
    <row r="358" spans="1:19" ht="43.2" x14ac:dyDescent="0.3">
      <c r="A358" s="9">
        <v>356</v>
      </c>
      <c r="B358" s="11" t="s">
        <v>357</v>
      </c>
      <c r="C358" s="3" t="s">
        <v>4466</v>
      </c>
      <c r="D358" s="5">
        <v>7500</v>
      </c>
      <c r="E358" s="7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">
        <f t="shared" si="15"/>
        <v>7940.134</v>
      </c>
      <c r="P358" t="s">
        <v>8307</v>
      </c>
      <c r="Q358" t="s">
        <v>8312</v>
      </c>
      <c r="R358" s="14">
        <f t="shared" si="17"/>
        <v>42415.803159722222</v>
      </c>
      <c r="S358">
        <f t="shared" si="16"/>
        <v>2016</v>
      </c>
    </row>
    <row r="359" spans="1:19" ht="43.2" x14ac:dyDescent="0.3">
      <c r="A359" s="9">
        <v>357</v>
      </c>
      <c r="B359" s="11" t="s">
        <v>358</v>
      </c>
      <c r="C359" s="3" t="s">
        <v>4467</v>
      </c>
      <c r="D359" s="5">
        <v>15000</v>
      </c>
      <c r="E359" s="7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">
        <f t="shared" si="15"/>
        <v>8613.8613999999998</v>
      </c>
      <c r="P359" t="s">
        <v>8307</v>
      </c>
      <c r="Q359" t="s">
        <v>8312</v>
      </c>
      <c r="R359" s="14">
        <f t="shared" si="17"/>
        <v>42078.222187499996</v>
      </c>
      <c r="S359">
        <f t="shared" si="16"/>
        <v>2015</v>
      </c>
    </row>
    <row r="360" spans="1:19" ht="43.2" x14ac:dyDescent="0.3">
      <c r="A360" s="9">
        <v>358</v>
      </c>
      <c r="B360" s="11" t="s">
        <v>359</v>
      </c>
      <c r="C360" s="3" t="s">
        <v>4468</v>
      </c>
      <c r="D360" s="5">
        <v>50000</v>
      </c>
      <c r="E360" s="7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">
        <f t="shared" si="15"/>
        <v>19304.868900000001</v>
      </c>
      <c r="P360" t="s">
        <v>8307</v>
      </c>
      <c r="Q360" t="s">
        <v>8312</v>
      </c>
      <c r="R360" s="14">
        <f t="shared" si="17"/>
        <v>42507.860196759255</v>
      </c>
      <c r="S360">
        <f t="shared" si="16"/>
        <v>2016</v>
      </c>
    </row>
    <row r="361" spans="1:19" ht="43.2" x14ac:dyDescent="0.3">
      <c r="A361" s="9">
        <v>359</v>
      </c>
      <c r="B361" s="11" t="s">
        <v>360</v>
      </c>
      <c r="C361" s="3" t="s">
        <v>4469</v>
      </c>
      <c r="D361" s="5">
        <v>24200</v>
      </c>
      <c r="E361" s="7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">
        <f t="shared" si="15"/>
        <v>8402.3179</v>
      </c>
      <c r="P361" t="s">
        <v>8307</v>
      </c>
      <c r="Q361" t="s">
        <v>8312</v>
      </c>
      <c r="R361" s="14">
        <f t="shared" si="17"/>
        <v>41935.070486111108</v>
      </c>
      <c r="S361">
        <f t="shared" si="16"/>
        <v>2014</v>
      </c>
    </row>
    <row r="362" spans="1:19" ht="43.2" x14ac:dyDescent="0.3">
      <c r="A362" s="9">
        <v>360</v>
      </c>
      <c r="B362" s="11" t="s">
        <v>361</v>
      </c>
      <c r="C362" s="3" t="s">
        <v>4470</v>
      </c>
      <c r="D362" s="5">
        <v>12000</v>
      </c>
      <c r="E362" s="7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">
        <f t="shared" si="15"/>
        <v>13982.758599999999</v>
      </c>
      <c r="P362" t="s">
        <v>8307</v>
      </c>
      <c r="Q362" t="s">
        <v>8312</v>
      </c>
      <c r="R362" s="14">
        <f t="shared" si="17"/>
        <v>42163.897916666669</v>
      </c>
      <c r="S362">
        <f t="shared" si="16"/>
        <v>2015</v>
      </c>
    </row>
    <row r="363" spans="1:19" ht="43.2" x14ac:dyDescent="0.3">
      <c r="A363" s="9">
        <v>361</v>
      </c>
      <c r="B363" s="11" t="s">
        <v>362</v>
      </c>
      <c r="C363" s="3" t="s">
        <v>4471</v>
      </c>
      <c r="D363" s="5">
        <v>35000</v>
      </c>
      <c r="E363" s="7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">
        <f t="shared" si="15"/>
        <v>10982.1893</v>
      </c>
      <c r="P363" t="s">
        <v>8307</v>
      </c>
      <c r="Q363" t="s">
        <v>8312</v>
      </c>
      <c r="R363" s="14">
        <f t="shared" si="17"/>
        <v>41936.001226851848</v>
      </c>
      <c r="S363">
        <f t="shared" si="16"/>
        <v>2014</v>
      </c>
    </row>
    <row r="364" spans="1:19" ht="57.6" x14ac:dyDescent="0.3">
      <c r="A364" s="9">
        <v>362</v>
      </c>
      <c r="B364" s="11" t="s">
        <v>363</v>
      </c>
      <c r="C364" s="3" t="s">
        <v>4472</v>
      </c>
      <c r="D364" s="5">
        <v>9665</v>
      </c>
      <c r="E364" s="7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">
        <f t="shared" si="15"/>
        <v>13953.4884</v>
      </c>
      <c r="P364" t="s">
        <v>8307</v>
      </c>
      <c r="Q364" t="s">
        <v>8312</v>
      </c>
      <c r="R364" s="14">
        <f t="shared" si="17"/>
        <v>41837.210543981484</v>
      </c>
      <c r="S364">
        <f t="shared" si="16"/>
        <v>2014</v>
      </c>
    </row>
    <row r="365" spans="1:19" ht="57.6" x14ac:dyDescent="0.3">
      <c r="A365" s="9">
        <v>363</v>
      </c>
      <c r="B365" s="11" t="s">
        <v>364</v>
      </c>
      <c r="C365" s="3" t="s">
        <v>4473</v>
      </c>
      <c r="D365" s="5">
        <v>8925</v>
      </c>
      <c r="E365" s="7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">
        <f t="shared" si="15"/>
        <v>34784.615400000002</v>
      </c>
      <c r="P365" t="s">
        <v>8307</v>
      </c>
      <c r="Q365" t="s">
        <v>8312</v>
      </c>
      <c r="R365" s="14">
        <f t="shared" si="17"/>
        <v>40255.744629629626</v>
      </c>
      <c r="S365">
        <f t="shared" si="16"/>
        <v>2010</v>
      </c>
    </row>
    <row r="366" spans="1:19" ht="43.2" x14ac:dyDescent="0.3">
      <c r="A366" s="9">
        <v>364</v>
      </c>
      <c r="B366" s="11" t="s">
        <v>365</v>
      </c>
      <c r="C366" s="3" t="s">
        <v>4474</v>
      </c>
      <c r="D366" s="5">
        <v>7000</v>
      </c>
      <c r="E366" s="7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">
        <f t="shared" si="15"/>
        <v>6824.1593000000003</v>
      </c>
      <c r="P366" t="s">
        <v>8307</v>
      </c>
      <c r="Q366" t="s">
        <v>8312</v>
      </c>
      <c r="R366" s="14">
        <f t="shared" si="17"/>
        <v>41780.859629629631</v>
      </c>
      <c r="S366">
        <f t="shared" si="16"/>
        <v>2014</v>
      </c>
    </row>
    <row r="367" spans="1:19" ht="43.2" x14ac:dyDescent="0.3">
      <c r="A367" s="9">
        <v>365</v>
      </c>
      <c r="B367" s="11" t="s">
        <v>366</v>
      </c>
      <c r="C367" s="3" t="s">
        <v>4475</v>
      </c>
      <c r="D367" s="5">
        <v>15000</v>
      </c>
      <c r="E367" s="7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">
        <f t="shared" si="15"/>
        <v>23993.8462</v>
      </c>
      <c r="P367" t="s">
        <v>8307</v>
      </c>
      <c r="Q367" t="s">
        <v>8312</v>
      </c>
      <c r="R367" s="14">
        <f t="shared" si="17"/>
        <v>41668.606469907405</v>
      </c>
      <c r="S367">
        <f t="shared" si="16"/>
        <v>2014</v>
      </c>
    </row>
    <row r="368" spans="1:19" ht="43.2" x14ac:dyDescent="0.3">
      <c r="A368" s="9">
        <v>366</v>
      </c>
      <c r="B368" s="11" t="s">
        <v>367</v>
      </c>
      <c r="C368" s="3" t="s">
        <v>4476</v>
      </c>
      <c r="D368" s="5">
        <v>38000</v>
      </c>
      <c r="E368" s="7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">
        <f t="shared" si="15"/>
        <v>28731.3433</v>
      </c>
      <c r="P368" t="s">
        <v>8307</v>
      </c>
      <c r="Q368" t="s">
        <v>8312</v>
      </c>
      <c r="R368" s="14">
        <f t="shared" si="17"/>
        <v>41019.793032407404</v>
      </c>
      <c r="S368">
        <f t="shared" si="16"/>
        <v>2012</v>
      </c>
    </row>
    <row r="369" spans="1:19" ht="43.2" x14ac:dyDescent="0.3">
      <c r="A369" s="9">
        <v>367</v>
      </c>
      <c r="B369" s="11" t="s">
        <v>368</v>
      </c>
      <c r="C369" s="3" t="s">
        <v>4477</v>
      </c>
      <c r="D369" s="5">
        <v>10000</v>
      </c>
      <c r="E369" s="7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">
        <f t="shared" si="15"/>
        <v>8684.8824000000004</v>
      </c>
      <c r="P369" t="s">
        <v>8307</v>
      </c>
      <c r="Q369" t="s">
        <v>8312</v>
      </c>
      <c r="R369" s="14">
        <f t="shared" si="17"/>
        <v>41355.577291666668</v>
      </c>
      <c r="S369">
        <f t="shared" si="16"/>
        <v>2013</v>
      </c>
    </row>
    <row r="370" spans="1:19" ht="43.2" x14ac:dyDescent="0.3">
      <c r="A370" s="9">
        <v>368</v>
      </c>
      <c r="B370" s="11" t="s">
        <v>369</v>
      </c>
      <c r="C370" s="3" t="s">
        <v>4478</v>
      </c>
      <c r="D370" s="5">
        <v>12500</v>
      </c>
      <c r="E370" s="7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">
        <f t="shared" si="15"/>
        <v>8184.9057000000003</v>
      </c>
      <c r="P370" t="s">
        <v>8307</v>
      </c>
      <c r="Q370" t="s">
        <v>8312</v>
      </c>
      <c r="R370" s="14">
        <f t="shared" si="17"/>
        <v>42043.605578703704</v>
      </c>
      <c r="S370">
        <f t="shared" si="16"/>
        <v>2015</v>
      </c>
    </row>
    <row r="371" spans="1:19" ht="43.2" x14ac:dyDescent="0.3">
      <c r="A371" s="9">
        <v>369</v>
      </c>
      <c r="B371" s="11" t="s">
        <v>370</v>
      </c>
      <c r="C371" s="3" t="s">
        <v>4479</v>
      </c>
      <c r="D371" s="5">
        <v>6500</v>
      </c>
      <c r="E371" s="7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">
        <f t="shared" si="15"/>
        <v>4287.4970000000003</v>
      </c>
      <c r="P371" t="s">
        <v>8307</v>
      </c>
      <c r="Q371" t="s">
        <v>8312</v>
      </c>
      <c r="R371" s="14">
        <f t="shared" si="17"/>
        <v>40893.551724537036</v>
      </c>
      <c r="S371">
        <f t="shared" si="16"/>
        <v>2011</v>
      </c>
    </row>
    <row r="372" spans="1:19" ht="43.2" x14ac:dyDescent="0.3">
      <c r="A372" s="9">
        <v>370</v>
      </c>
      <c r="B372" s="11" t="s">
        <v>371</v>
      </c>
      <c r="C372" s="3" t="s">
        <v>4480</v>
      </c>
      <c r="D372" s="5">
        <v>25000</v>
      </c>
      <c r="E372" s="7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">
        <f t="shared" si="15"/>
        <v>70941.860499999995</v>
      </c>
      <c r="P372" t="s">
        <v>8307</v>
      </c>
      <c r="Q372" t="s">
        <v>8312</v>
      </c>
      <c r="R372" s="14">
        <f t="shared" si="17"/>
        <v>42711.795138888891</v>
      </c>
      <c r="S372">
        <f t="shared" si="16"/>
        <v>2016</v>
      </c>
    </row>
    <row r="373" spans="1:19" ht="43.2" x14ac:dyDescent="0.3">
      <c r="A373" s="9">
        <v>371</v>
      </c>
      <c r="B373" s="11" t="s">
        <v>372</v>
      </c>
      <c r="C373" s="3" t="s">
        <v>4481</v>
      </c>
      <c r="D373" s="5">
        <v>150000</v>
      </c>
      <c r="E373" s="7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">
        <f t="shared" si="15"/>
        <v>16125.517900000001</v>
      </c>
      <c r="P373" t="s">
        <v>8307</v>
      </c>
      <c r="Q373" t="s">
        <v>8312</v>
      </c>
      <c r="R373" s="14">
        <f t="shared" si="17"/>
        <v>41261.767812500002</v>
      </c>
      <c r="S373">
        <f t="shared" si="16"/>
        <v>2012</v>
      </c>
    </row>
    <row r="374" spans="1:19" ht="28.8" x14ac:dyDescent="0.3">
      <c r="A374" s="9">
        <v>372</v>
      </c>
      <c r="B374" s="11" t="s">
        <v>373</v>
      </c>
      <c r="C374" s="3" t="s">
        <v>4482</v>
      </c>
      <c r="D374" s="5">
        <v>300</v>
      </c>
      <c r="E374" s="7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">
        <f t="shared" si="15"/>
        <v>4177.7777999999998</v>
      </c>
      <c r="P374" t="s">
        <v>8307</v>
      </c>
      <c r="Q374" t="s">
        <v>8312</v>
      </c>
      <c r="R374" s="14">
        <f t="shared" si="17"/>
        <v>42425.576898148152</v>
      </c>
      <c r="S374">
        <f t="shared" si="16"/>
        <v>2016</v>
      </c>
    </row>
    <row r="375" spans="1:19" ht="43.2" x14ac:dyDescent="0.3">
      <c r="A375" s="9">
        <v>373</v>
      </c>
      <c r="B375" s="11" t="s">
        <v>374</v>
      </c>
      <c r="C375" s="3" t="s">
        <v>4483</v>
      </c>
      <c r="D375" s="5">
        <v>7500</v>
      </c>
      <c r="E375" s="7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">
        <f t="shared" si="15"/>
        <v>8988.7639999999992</v>
      </c>
      <c r="P375" t="s">
        <v>8307</v>
      </c>
      <c r="Q375" t="s">
        <v>8312</v>
      </c>
      <c r="R375" s="14">
        <f t="shared" si="17"/>
        <v>41078.91201388889</v>
      </c>
      <c r="S375">
        <f t="shared" si="16"/>
        <v>2012</v>
      </c>
    </row>
    <row r="376" spans="1:19" ht="43.2" x14ac:dyDescent="0.3">
      <c r="A376" s="9">
        <v>374</v>
      </c>
      <c r="B376" s="11" t="s">
        <v>375</v>
      </c>
      <c r="C376" s="3" t="s">
        <v>4484</v>
      </c>
      <c r="D376" s="5">
        <v>6000</v>
      </c>
      <c r="E376" s="7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">
        <f t="shared" si="15"/>
        <v>4505.1724000000004</v>
      </c>
      <c r="P376" t="s">
        <v>8307</v>
      </c>
      <c r="Q376" t="s">
        <v>8312</v>
      </c>
      <c r="R376" s="14">
        <f t="shared" si="17"/>
        <v>40757.889247685183</v>
      </c>
      <c r="S376">
        <f t="shared" si="16"/>
        <v>2011</v>
      </c>
    </row>
    <row r="377" spans="1:19" ht="43.2" x14ac:dyDescent="0.3">
      <c r="A377" s="9">
        <v>375</v>
      </c>
      <c r="B377" s="11" t="s">
        <v>376</v>
      </c>
      <c r="C377" s="3" t="s">
        <v>4485</v>
      </c>
      <c r="D377" s="5">
        <v>500</v>
      </c>
      <c r="E377" s="7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">
        <f t="shared" si="15"/>
        <v>4285.7142999999996</v>
      </c>
      <c r="P377" t="s">
        <v>8307</v>
      </c>
      <c r="Q377" t="s">
        <v>8312</v>
      </c>
      <c r="R377" s="14">
        <f t="shared" si="17"/>
        <v>41657.985081018516</v>
      </c>
      <c r="S377">
        <f t="shared" si="16"/>
        <v>2014</v>
      </c>
    </row>
    <row r="378" spans="1:19" ht="43.2" x14ac:dyDescent="0.3">
      <c r="A378" s="9">
        <v>376</v>
      </c>
      <c r="B378" s="11" t="s">
        <v>377</v>
      </c>
      <c r="C378" s="3" t="s">
        <v>4486</v>
      </c>
      <c r="D378" s="5">
        <v>2450</v>
      </c>
      <c r="E378" s="7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">
        <f t="shared" si="15"/>
        <v>5408.3333000000002</v>
      </c>
      <c r="P378" t="s">
        <v>8307</v>
      </c>
      <c r="Q378" t="s">
        <v>8312</v>
      </c>
      <c r="R378" s="14">
        <f t="shared" si="17"/>
        <v>42576.452731481477</v>
      </c>
      <c r="S378">
        <f t="shared" si="16"/>
        <v>2016</v>
      </c>
    </row>
    <row r="379" spans="1:19" ht="43.2" x14ac:dyDescent="0.3">
      <c r="A379" s="9">
        <v>377</v>
      </c>
      <c r="B379" s="11" t="s">
        <v>378</v>
      </c>
      <c r="C379" s="3" t="s">
        <v>4487</v>
      </c>
      <c r="D379" s="5">
        <v>12000</v>
      </c>
      <c r="E379" s="7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">
        <f t="shared" si="15"/>
        <v>10321.8045</v>
      </c>
      <c r="P379" t="s">
        <v>8307</v>
      </c>
      <c r="Q379" t="s">
        <v>8312</v>
      </c>
      <c r="R379" s="14">
        <f t="shared" si="17"/>
        <v>42292.250787037032</v>
      </c>
      <c r="S379">
        <f t="shared" si="16"/>
        <v>2015</v>
      </c>
    </row>
    <row r="380" spans="1:19" ht="57.6" x14ac:dyDescent="0.3">
      <c r="A380" s="9">
        <v>378</v>
      </c>
      <c r="B380" s="11" t="s">
        <v>379</v>
      </c>
      <c r="C380" s="3" t="s">
        <v>4488</v>
      </c>
      <c r="D380" s="5">
        <v>3000</v>
      </c>
      <c r="E380" s="7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">
        <f t="shared" si="15"/>
        <v>4039.759</v>
      </c>
      <c r="P380" t="s">
        <v>8307</v>
      </c>
      <c r="Q380" t="s">
        <v>8312</v>
      </c>
      <c r="R380" s="14">
        <f t="shared" si="17"/>
        <v>42370.571851851855</v>
      </c>
      <c r="S380">
        <f t="shared" si="16"/>
        <v>2016</v>
      </c>
    </row>
    <row r="381" spans="1:19" ht="43.2" x14ac:dyDescent="0.3">
      <c r="A381" s="9">
        <v>379</v>
      </c>
      <c r="B381" s="11" t="s">
        <v>380</v>
      </c>
      <c r="C381" s="3" t="s">
        <v>4489</v>
      </c>
      <c r="D381" s="5">
        <v>15000</v>
      </c>
      <c r="E381" s="7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">
        <f t="shared" si="15"/>
        <v>11685.906000000001</v>
      </c>
      <c r="P381" t="s">
        <v>8307</v>
      </c>
      <c r="Q381" t="s">
        <v>8312</v>
      </c>
      <c r="R381" s="14">
        <f t="shared" si="17"/>
        <v>40987.688333333332</v>
      </c>
      <c r="S381">
        <f t="shared" si="16"/>
        <v>2012</v>
      </c>
    </row>
    <row r="382" spans="1:19" ht="57.6" x14ac:dyDescent="0.3">
      <c r="A382" s="9">
        <v>380</v>
      </c>
      <c r="B382" s="11" t="s">
        <v>381</v>
      </c>
      <c r="C382" s="3" t="s">
        <v>4490</v>
      </c>
      <c r="D382" s="5">
        <v>4000</v>
      </c>
      <c r="E382" s="7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">
        <f t="shared" si="15"/>
        <v>11551.020399999999</v>
      </c>
      <c r="P382" t="s">
        <v>8307</v>
      </c>
      <c r="Q382" t="s">
        <v>8312</v>
      </c>
      <c r="R382" s="14">
        <f t="shared" si="17"/>
        <v>42367.719814814816</v>
      </c>
      <c r="S382">
        <f t="shared" si="16"/>
        <v>2015</v>
      </c>
    </row>
    <row r="383" spans="1:19" ht="43.2" x14ac:dyDescent="0.3">
      <c r="A383" s="9">
        <v>381</v>
      </c>
      <c r="B383" s="11" t="s">
        <v>382</v>
      </c>
      <c r="C383" s="3" t="s">
        <v>4491</v>
      </c>
      <c r="D383" s="5">
        <v>25000</v>
      </c>
      <c r="E383" s="7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">
        <f t="shared" si="15"/>
        <v>10431.2749</v>
      </c>
      <c r="P383" t="s">
        <v>8307</v>
      </c>
      <c r="Q383" t="s">
        <v>8312</v>
      </c>
      <c r="R383" s="14">
        <f t="shared" si="17"/>
        <v>41085.698113425926</v>
      </c>
      <c r="S383">
        <f t="shared" si="16"/>
        <v>2012</v>
      </c>
    </row>
    <row r="384" spans="1:19" ht="57.6" x14ac:dyDescent="0.3">
      <c r="A384" s="9">
        <v>382</v>
      </c>
      <c r="B384" s="11" t="s">
        <v>383</v>
      </c>
      <c r="C384" s="3" t="s">
        <v>4492</v>
      </c>
      <c r="D384" s="5">
        <v>600</v>
      </c>
      <c r="E384" s="7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">
        <f t="shared" si="15"/>
        <v>6977.2727000000004</v>
      </c>
      <c r="P384" t="s">
        <v>8307</v>
      </c>
      <c r="Q384" t="s">
        <v>8312</v>
      </c>
      <c r="R384" s="14">
        <f t="shared" si="17"/>
        <v>41144.709490740745</v>
      </c>
      <c r="S384">
        <f t="shared" si="16"/>
        <v>2012</v>
      </c>
    </row>
    <row r="385" spans="1:19" ht="43.2" x14ac:dyDescent="0.3">
      <c r="A385" s="9">
        <v>383</v>
      </c>
      <c r="B385" s="11" t="s">
        <v>384</v>
      </c>
      <c r="C385" s="3" t="s">
        <v>4493</v>
      </c>
      <c r="D385" s="5">
        <v>999</v>
      </c>
      <c r="E385" s="7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">
        <f t="shared" si="15"/>
        <v>4302.0833000000002</v>
      </c>
      <c r="P385" t="s">
        <v>8307</v>
      </c>
      <c r="Q385" t="s">
        <v>8312</v>
      </c>
      <c r="R385" s="14">
        <f t="shared" si="17"/>
        <v>41755.117581018516</v>
      </c>
      <c r="S385">
        <f t="shared" si="16"/>
        <v>2014</v>
      </c>
    </row>
    <row r="386" spans="1:19" ht="43.2" x14ac:dyDescent="0.3">
      <c r="A386" s="9">
        <v>384</v>
      </c>
      <c r="B386" s="11" t="s">
        <v>385</v>
      </c>
      <c r="C386" s="3" t="s">
        <v>4494</v>
      </c>
      <c r="D386" s="5">
        <v>20000</v>
      </c>
      <c r="E386" s="7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">
        <f t="shared" si="15"/>
        <v>5854.0469999999996</v>
      </c>
      <c r="P386" t="s">
        <v>8307</v>
      </c>
      <c r="Q386" t="s">
        <v>8312</v>
      </c>
      <c r="R386" s="14">
        <f t="shared" si="17"/>
        <v>41980.781793981485</v>
      </c>
      <c r="S386">
        <f t="shared" si="16"/>
        <v>2014</v>
      </c>
    </row>
    <row r="387" spans="1:19" ht="43.2" x14ac:dyDescent="0.3">
      <c r="A387" s="9">
        <v>385</v>
      </c>
      <c r="B387" s="11" t="s">
        <v>386</v>
      </c>
      <c r="C387" s="3" t="s">
        <v>4495</v>
      </c>
      <c r="D387" s="5">
        <v>25000</v>
      </c>
      <c r="E387" s="7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">
        <f t="shared" ref="O387:O450" si="18">IFERROR(ROUND(E387/L387*100,4),0)</f>
        <v>11179.535900000001</v>
      </c>
      <c r="P387" t="s">
        <v>8307</v>
      </c>
      <c r="Q387" t="s">
        <v>8312</v>
      </c>
      <c r="R387" s="14">
        <f t="shared" si="17"/>
        <v>41934.584502314814</v>
      </c>
      <c r="S387">
        <f t="shared" ref="S387:S450" si="19">YEAR(R387)</f>
        <v>2014</v>
      </c>
    </row>
    <row r="388" spans="1:19" ht="43.2" x14ac:dyDescent="0.3">
      <c r="A388" s="9">
        <v>386</v>
      </c>
      <c r="B388" s="11" t="s">
        <v>387</v>
      </c>
      <c r="C388" s="3" t="s">
        <v>4496</v>
      </c>
      <c r="D388" s="5">
        <v>600</v>
      </c>
      <c r="E388" s="7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">
        <f t="shared" si="18"/>
        <v>4623.0769</v>
      </c>
      <c r="P388" t="s">
        <v>8307</v>
      </c>
      <c r="Q388" t="s">
        <v>8312</v>
      </c>
      <c r="R388" s="14">
        <f t="shared" ref="R388:R451" si="20">(((J388/60)/60)/24)+DATE(1970,1,1)</f>
        <v>42211.951284722221</v>
      </c>
      <c r="S388">
        <f t="shared" si="19"/>
        <v>2015</v>
      </c>
    </row>
    <row r="389" spans="1:19" ht="57.6" x14ac:dyDescent="0.3">
      <c r="A389" s="9">
        <v>387</v>
      </c>
      <c r="B389" s="11" t="s">
        <v>388</v>
      </c>
      <c r="C389" s="3" t="s">
        <v>4497</v>
      </c>
      <c r="D389" s="5">
        <v>38000</v>
      </c>
      <c r="E389" s="7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">
        <f t="shared" si="18"/>
        <v>14469.0391</v>
      </c>
      <c r="P389" t="s">
        <v>8307</v>
      </c>
      <c r="Q389" t="s">
        <v>8312</v>
      </c>
      <c r="R389" s="14">
        <f t="shared" si="20"/>
        <v>42200.67659722222</v>
      </c>
      <c r="S389">
        <f t="shared" si="19"/>
        <v>2015</v>
      </c>
    </row>
    <row r="390" spans="1:19" ht="43.2" x14ac:dyDescent="0.3">
      <c r="A390" s="9">
        <v>388</v>
      </c>
      <c r="B390" s="11" t="s">
        <v>389</v>
      </c>
      <c r="C390" s="3" t="s">
        <v>4498</v>
      </c>
      <c r="D390" s="5">
        <v>5000</v>
      </c>
      <c r="E390" s="7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">
        <f t="shared" si="18"/>
        <v>8884.5069999999996</v>
      </c>
      <c r="P390" t="s">
        <v>8307</v>
      </c>
      <c r="Q390" t="s">
        <v>8312</v>
      </c>
      <c r="R390" s="14">
        <f t="shared" si="20"/>
        <v>42549.076157407413</v>
      </c>
      <c r="S390">
        <f t="shared" si="19"/>
        <v>2016</v>
      </c>
    </row>
    <row r="391" spans="1:19" ht="57.6" x14ac:dyDescent="0.3">
      <c r="A391" s="9">
        <v>389</v>
      </c>
      <c r="B391" s="11" t="s">
        <v>390</v>
      </c>
      <c r="C391" s="3" t="s">
        <v>4499</v>
      </c>
      <c r="D391" s="5">
        <v>68000</v>
      </c>
      <c r="E391" s="7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">
        <f t="shared" si="18"/>
        <v>8175.1072999999997</v>
      </c>
      <c r="P391" t="s">
        <v>8307</v>
      </c>
      <c r="Q391" t="s">
        <v>8312</v>
      </c>
      <c r="R391" s="14">
        <f t="shared" si="20"/>
        <v>41674.063078703701</v>
      </c>
      <c r="S391">
        <f t="shared" si="19"/>
        <v>2014</v>
      </c>
    </row>
    <row r="392" spans="1:19" ht="43.2" x14ac:dyDescent="0.3">
      <c r="A392" s="9">
        <v>390</v>
      </c>
      <c r="B392" s="11" t="s">
        <v>391</v>
      </c>
      <c r="C392" s="3" t="s">
        <v>4500</v>
      </c>
      <c r="D392" s="5">
        <v>1000</v>
      </c>
      <c r="E392" s="7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">
        <f t="shared" si="18"/>
        <v>7142.8571000000002</v>
      </c>
      <c r="P392" t="s">
        <v>8307</v>
      </c>
      <c r="Q392" t="s">
        <v>8312</v>
      </c>
      <c r="R392" s="14">
        <f t="shared" si="20"/>
        <v>42112.036712962959</v>
      </c>
      <c r="S392">
        <f t="shared" si="19"/>
        <v>2015</v>
      </c>
    </row>
    <row r="393" spans="1:19" ht="43.2" x14ac:dyDescent="0.3">
      <c r="A393" s="9">
        <v>391</v>
      </c>
      <c r="B393" s="11" t="s">
        <v>392</v>
      </c>
      <c r="C393" s="3" t="s">
        <v>4501</v>
      </c>
      <c r="D393" s="5">
        <v>20000</v>
      </c>
      <c r="E393" s="7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">
        <f t="shared" si="18"/>
        <v>10425.9067</v>
      </c>
      <c r="P393" t="s">
        <v>8307</v>
      </c>
      <c r="Q393" t="s">
        <v>8312</v>
      </c>
      <c r="R393" s="14">
        <f t="shared" si="20"/>
        <v>40865.042256944449</v>
      </c>
      <c r="S393">
        <f t="shared" si="19"/>
        <v>2011</v>
      </c>
    </row>
    <row r="394" spans="1:19" ht="43.2" x14ac:dyDescent="0.3">
      <c r="A394" s="9">
        <v>392</v>
      </c>
      <c r="B394" s="11" t="s">
        <v>393</v>
      </c>
      <c r="C394" s="3" t="s">
        <v>4502</v>
      </c>
      <c r="D394" s="5">
        <v>18500</v>
      </c>
      <c r="E394" s="7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">
        <f t="shared" si="18"/>
        <v>9061.6504999999997</v>
      </c>
      <c r="P394" t="s">
        <v>8307</v>
      </c>
      <c r="Q394" t="s">
        <v>8312</v>
      </c>
      <c r="R394" s="14">
        <f t="shared" si="20"/>
        <v>40763.717256944445</v>
      </c>
      <c r="S394">
        <f t="shared" si="19"/>
        <v>2011</v>
      </c>
    </row>
    <row r="395" spans="1:19" ht="43.2" x14ac:dyDescent="0.3">
      <c r="A395" s="9">
        <v>393</v>
      </c>
      <c r="B395" s="11" t="s">
        <v>394</v>
      </c>
      <c r="C395" s="3" t="s">
        <v>4503</v>
      </c>
      <c r="D395" s="5">
        <v>50000</v>
      </c>
      <c r="E395" s="7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">
        <f t="shared" si="18"/>
        <v>15733.0484</v>
      </c>
      <c r="P395" t="s">
        <v>8307</v>
      </c>
      <c r="Q395" t="s">
        <v>8312</v>
      </c>
      <c r="R395" s="14">
        <f t="shared" si="20"/>
        <v>41526.708935185183</v>
      </c>
      <c r="S395">
        <f t="shared" si="19"/>
        <v>2013</v>
      </c>
    </row>
    <row r="396" spans="1:19" ht="43.2" x14ac:dyDescent="0.3">
      <c r="A396" s="9">
        <v>394</v>
      </c>
      <c r="B396" s="11" t="s">
        <v>395</v>
      </c>
      <c r="C396" s="3" t="s">
        <v>4504</v>
      </c>
      <c r="D396" s="5">
        <v>4700</v>
      </c>
      <c r="E396" s="7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">
        <f t="shared" si="18"/>
        <v>10518</v>
      </c>
      <c r="P396" t="s">
        <v>8307</v>
      </c>
      <c r="Q396" t="s">
        <v>8312</v>
      </c>
      <c r="R396" s="14">
        <f t="shared" si="20"/>
        <v>42417.818078703705</v>
      </c>
      <c r="S396">
        <f t="shared" si="19"/>
        <v>2016</v>
      </c>
    </row>
    <row r="397" spans="1:19" ht="43.2" x14ac:dyDescent="0.3">
      <c r="A397" s="9">
        <v>395</v>
      </c>
      <c r="B397" s="11" t="s">
        <v>396</v>
      </c>
      <c r="C397" s="3" t="s">
        <v>4505</v>
      </c>
      <c r="D397" s="5">
        <v>10000</v>
      </c>
      <c r="E397" s="7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">
        <f t="shared" si="18"/>
        <v>5871.9836999999998</v>
      </c>
      <c r="P397" t="s">
        <v>8307</v>
      </c>
      <c r="Q397" t="s">
        <v>8312</v>
      </c>
      <c r="R397" s="14">
        <f t="shared" si="20"/>
        <v>40990.909259259257</v>
      </c>
      <c r="S397">
        <f t="shared" si="19"/>
        <v>2012</v>
      </c>
    </row>
    <row r="398" spans="1:19" ht="43.2" x14ac:dyDescent="0.3">
      <c r="A398" s="9">
        <v>396</v>
      </c>
      <c r="B398" s="11" t="s">
        <v>397</v>
      </c>
      <c r="C398" s="3" t="s">
        <v>4506</v>
      </c>
      <c r="D398" s="5">
        <v>15000</v>
      </c>
      <c r="E398" s="7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">
        <f t="shared" si="18"/>
        <v>8163.2653</v>
      </c>
      <c r="P398" t="s">
        <v>8307</v>
      </c>
      <c r="Q398" t="s">
        <v>8312</v>
      </c>
      <c r="R398" s="14">
        <f t="shared" si="20"/>
        <v>41082.564884259256</v>
      </c>
      <c r="S398">
        <f t="shared" si="19"/>
        <v>2012</v>
      </c>
    </row>
    <row r="399" spans="1:19" ht="57.6" x14ac:dyDescent="0.3">
      <c r="A399" s="9">
        <v>397</v>
      </c>
      <c r="B399" s="11" t="s">
        <v>398</v>
      </c>
      <c r="C399" s="3" t="s">
        <v>4507</v>
      </c>
      <c r="D399" s="5">
        <v>12444</v>
      </c>
      <c r="E399" s="7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">
        <f t="shared" si="18"/>
        <v>5646.0043999999998</v>
      </c>
      <c r="P399" t="s">
        <v>8307</v>
      </c>
      <c r="Q399" t="s">
        <v>8312</v>
      </c>
      <c r="R399" s="14">
        <f t="shared" si="20"/>
        <v>40379.776435185187</v>
      </c>
      <c r="S399">
        <f t="shared" si="19"/>
        <v>2010</v>
      </c>
    </row>
    <row r="400" spans="1:19" ht="43.2" x14ac:dyDescent="0.3">
      <c r="A400" s="9">
        <v>398</v>
      </c>
      <c r="B400" s="11" t="s">
        <v>399</v>
      </c>
      <c r="C400" s="3" t="s">
        <v>4508</v>
      </c>
      <c r="D400" s="5">
        <v>7500</v>
      </c>
      <c r="E400" s="7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">
        <f t="shared" si="18"/>
        <v>14010.4478</v>
      </c>
      <c r="P400" t="s">
        <v>8307</v>
      </c>
      <c r="Q400" t="s">
        <v>8312</v>
      </c>
      <c r="R400" s="14">
        <f t="shared" si="20"/>
        <v>42078.793124999997</v>
      </c>
      <c r="S400">
        <f t="shared" si="19"/>
        <v>2015</v>
      </c>
    </row>
    <row r="401" spans="1:19" ht="43.2" x14ac:dyDescent="0.3">
      <c r="A401" s="9">
        <v>399</v>
      </c>
      <c r="B401" s="11" t="s">
        <v>400</v>
      </c>
      <c r="C401" s="3" t="s">
        <v>4509</v>
      </c>
      <c r="D401" s="5">
        <v>20000</v>
      </c>
      <c r="E401" s="7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">
        <f t="shared" si="18"/>
        <v>22485.263200000001</v>
      </c>
      <c r="P401" t="s">
        <v>8307</v>
      </c>
      <c r="Q401" t="s">
        <v>8312</v>
      </c>
      <c r="R401" s="14">
        <f t="shared" si="20"/>
        <v>42687.875775462962</v>
      </c>
      <c r="S401">
        <f t="shared" si="19"/>
        <v>2016</v>
      </c>
    </row>
    <row r="402" spans="1:19" ht="43.2" x14ac:dyDescent="0.3">
      <c r="A402" s="9">
        <v>400</v>
      </c>
      <c r="B402" s="11" t="s">
        <v>401</v>
      </c>
      <c r="C402" s="3" t="s">
        <v>4510</v>
      </c>
      <c r="D402" s="5">
        <v>10000</v>
      </c>
      <c r="E402" s="7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">
        <f t="shared" si="18"/>
        <v>18113.306499999999</v>
      </c>
      <c r="P402" t="s">
        <v>8307</v>
      </c>
      <c r="Q402" t="s">
        <v>8312</v>
      </c>
      <c r="R402" s="14">
        <f t="shared" si="20"/>
        <v>41745.635960648149</v>
      </c>
      <c r="S402">
        <f t="shared" si="19"/>
        <v>2014</v>
      </c>
    </row>
    <row r="403" spans="1:19" ht="43.2" x14ac:dyDescent="0.3">
      <c r="A403" s="9">
        <v>401</v>
      </c>
      <c r="B403" s="11" t="s">
        <v>402</v>
      </c>
      <c r="C403" s="3" t="s">
        <v>4511</v>
      </c>
      <c r="D403" s="5">
        <v>50000</v>
      </c>
      <c r="E403" s="7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">
        <f t="shared" si="18"/>
        <v>71104.109599999996</v>
      </c>
      <c r="P403" t="s">
        <v>8307</v>
      </c>
      <c r="Q403" t="s">
        <v>8312</v>
      </c>
      <c r="R403" s="14">
        <f t="shared" si="20"/>
        <v>40732.842245370368</v>
      </c>
      <c r="S403">
        <f t="shared" si="19"/>
        <v>2011</v>
      </c>
    </row>
    <row r="404" spans="1:19" ht="43.2" x14ac:dyDescent="0.3">
      <c r="A404" s="9">
        <v>402</v>
      </c>
      <c r="B404" s="11" t="s">
        <v>403</v>
      </c>
      <c r="C404" s="3" t="s">
        <v>4512</v>
      </c>
      <c r="D404" s="5">
        <v>2000</v>
      </c>
      <c r="E404" s="7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">
        <f t="shared" si="18"/>
        <v>6588.3720999999996</v>
      </c>
      <c r="P404" t="s">
        <v>8307</v>
      </c>
      <c r="Q404" t="s">
        <v>8312</v>
      </c>
      <c r="R404" s="14">
        <f t="shared" si="20"/>
        <v>42292.539548611108</v>
      </c>
      <c r="S404">
        <f t="shared" si="19"/>
        <v>2015</v>
      </c>
    </row>
    <row r="405" spans="1:19" ht="43.2" x14ac:dyDescent="0.3">
      <c r="A405" s="9">
        <v>403</v>
      </c>
      <c r="B405" s="11" t="s">
        <v>404</v>
      </c>
      <c r="C405" s="3" t="s">
        <v>4513</v>
      </c>
      <c r="D405" s="5">
        <v>5000</v>
      </c>
      <c r="E405" s="7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">
        <f t="shared" si="18"/>
        <v>7518.5713999999998</v>
      </c>
      <c r="P405" t="s">
        <v>8307</v>
      </c>
      <c r="Q405" t="s">
        <v>8312</v>
      </c>
      <c r="R405" s="14">
        <f t="shared" si="20"/>
        <v>40718.310659722221</v>
      </c>
      <c r="S405">
        <f t="shared" si="19"/>
        <v>2011</v>
      </c>
    </row>
    <row r="406" spans="1:19" ht="43.2" x14ac:dyDescent="0.3">
      <c r="A406" s="9">
        <v>404</v>
      </c>
      <c r="B406" s="11" t="s">
        <v>405</v>
      </c>
      <c r="C406" s="3" t="s">
        <v>4514</v>
      </c>
      <c r="D406" s="5">
        <v>35000</v>
      </c>
      <c r="E406" s="7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">
        <f t="shared" si="18"/>
        <v>13314.391100000001</v>
      </c>
      <c r="P406" t="s">
        <v>8307</v>
      </c>
      <c r="Q406" t="s">
        <v>8312</v>
      </c>
      <c r="R406" s="14">
        <f t="shared" si="20"/>
        <v>41646.628032407411</v>
      </c>
      <c r="S406">
        <f t="shared" si="19"/>
        <v>2014</v>
      </c>
    </row>
    <row r="407" spans="1:19" ht="28.8" x14ac:dyDescent="0.3">
      <c r="A407" s="9">
        <v>405</v>
      </c>
      <c r="B407" s="11" t="s">
        <v>406</v>
      </c>
      <c r="C407" s="3" t="s">
        <v>4515</v>
      </c>
      <c r="D407" s="5">
        <v>2820</v>
      </c>
      <c r="E407" s="7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">
        <f t="shared" si="18"/>
        <v>5520</v>
      </c>
      <c r="P407" t="s">
        <v>8307</v>
      </c>
      <c r="Q407" t="s">
        <v>8312</v>
      </c>
      <c r="R407" s="14">
        <f t="shared" si="20"/>
        <v>41674.08494212963</v>
      </c>
      <c r="S407">
        <f t="shared" si="19"/>
        <v>2014</v>
      </c>
    </row>
    <row r="408" spans="1:19" ht="43.2" x14ac:dyDescent="0.3">
      <c r="A408" s="9">
        <v>406</v>
      </c>
      <c r="B408" s="11" t="s">
        <v>407</v>
      </c>
      <c r="C408" s="3" t="s">
        <v>4516</v>
      </c>
      <c r="D408" s="5">
        <v>2800</v>
      </c>
      <c r="E408" s="7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">
        <f t="shared" si="18"/>
        <v>8616.3714</v>
      </c>
      <c r="P408" t="s">
        <v>8307</v>
      </c>
      <c r="Q408" t="s">
        <v>8312</v>
      </c>
      <c r="R408" s="14">
        <f t="shared" si="20"/>
        <v>40638.162465277775</v>
      </c>
      <c r="S408">
        <f t="shared" si="19"/>
        <v>2011</v>
      </c>
    </row>
    <row r="409" spans="1:19" ht="43.2" x14ac:dyDescent="0.3">
      <c r="A409" s="9">
        <v>407</v>
      </c>
      <c r="B409" s="11" t="s">
        <v>408</v>
      </c>
      <c r="C409" s="3" t="s">
        <v>4517</v>
      </c>
      <c r="D409" s="5">
        <v>2000</v>
      </c>
      <c r="E409" s="7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">
        <f t="shared" si="18"/>
        <v>9231.8181999999997</v>
      </c>
      <c r="P409" t="s">
        <v>8307</v>
      </c>
      <c r="Q409" t="s">
        <v>8312</v>
      </c>
      <c r="R409" s="14">
        <f t="shared" si="20"/>
        <v>40806.870949074073</v>
      </c>
      <c r="S409">
        <f t="shared" si="19"/>
        <v>2011</v>
      </c>
    </row>
    <row r="410" spans="1:19" ht="43.2" x14ac:dyDescent="0.3">
      <c r="A410" s="9">
        <v>408</v>
      </c>
      <c r="B410" s="11" t="s">
        <v>409</v>
      </c>
      <c r="C410" s="3" t="s">
        <v>4518</v>
      </c>
      <c r="D410" s="5">
        <v>6000</v>
      </c>
      <c r="E410" s="7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">
        <f t="shared" si="18"/>
        <v>16016.4737</v>
      </c>
      <c r="P410" t="s">
        <v>8307</v>
      </c>
      <c r="Q410" t="s">
        <v>8312</v>
      </c>
      <c r="R410" s="14">
        <f t="shared" si="20"/>
        <v>41543.735995370371</v>
      </c>
      <c r="S410">
        <f t="shared" si="19"/>
        <v>2013</v>
      </c>
    </row>
    <row r="411" spans="1:19" ht="43.2" x14ac:dyDescent="0.3">
      <c r="A411" s="9">
        <v>409</v>
      </c>
      <c r="B411" s="11" t="s">
        <v>410</v>
      </c>
      <c r="C411" s="3" t="s">
        <v>4519</v>
      </c>
      <c r="D411" s="5">
        <v>500</v>
      </c>
      <c r="E411" s="7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">
        <f t="shared" si="18"/>
        <v>4560</v>
      </c>
      <c r="P411" t="s">
        <v>8307</v>
      </c>
      <c r="Q411" t="s">
        <v>8312</v>
      </c>
      <c r="R411" s="14">
        <f t="shared" si="20"/>
        <v>42543.862777777773</v>
      </c>
      <c r="S411">
        <f t="shared" si="19"/>
        <v>2016</v>
      </c>
    </row>
    <row r="412" spans="1:19" ht="43.2" x14ac:dyDescent="0.3">
      <c r="A412" s="9">
        <v>410</v>
      </c>
      <c r="B412" s="11" t="s">
        <v>411</v>
      </c>
      <c r="C412" s="3" t="s">
        <v>4520</v>
      </c>
      <c r="D412" s="5">
        <v>1000</v>
      </c>
      <c r="E412" s="7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">
        <f t="shared" si="18"/>
        <v>18328.571400000001</v>
      </c>
      <c r="P412" t="s">
        <v>8307</v>
      </c>
      <c r="Q412" t="s">
        <v>8312</v>
      </c>
      <c r="R412" s="14">
        <f t="shared" si="20"/>
        <v>42113.981446759266</v>
      </c>
      <c r="S412">
        <f t="shared" si="19"/>
        <v>2015</v>
      </c>
    </row>
    <row r="413" spans="1:19" ht="43.2" x14ac:dyDescent="0.3">
      <c r="A413" s="9">
        <v>411</v>
      </c>
      <c r="B413" s="11" t="s">
        <v>412</v>
      </c>
      <c r="C413" s="3" t="s">
        <v>4521</v>
      </c>
      <c r="D413" s="5">
        <v>30000</v>
      </c>
      <c r="E413" s="7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">
        <f t="shared" si="18"/>
        <v>12578.8382</v>
      </c>
      <c r="P413" t="s">
        <v>8307</v>
      </c>
      <c r="Q413" t="s">
        <v>8312</v>
      </c>
      <c r="R413" s="14">
        <f t="shared" si="20"/>
        <v>41598.17597222222</v>
      </c>
      <c r="S413">
        <f t="shared" si="19"/>
        <v>2013</v>
      </c>
    </row>
    <row r="414" spans="1:19" ht="43.2" x14ac:dyDescent="0.3">
      <c r="A414" s="9">
        <v>412</v>
      </c>
      <c r="B414" s="11" t="s">
        <v>413</v>
      </c>
      <c r="C414" s="3" t="s">
        <v>4522</v>
      </c>
      <c r="D414" s="5">
        <v>2500</v>
      </c>
      <c r="E414" s="7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">
        <f t="shared" si="18"/>
        <v>5765.4544999999998</v>
      </c>
      <c r="P414" t="s">
        <v>8307</v>
      </c>
      <c r="Q414" t="s">
        <v>8312</v>
      </c>
      <c r="R414" s="14">
        <f t="shared" si="20"/>
        <v>41099.742800925924</v>
      </c>
      <c r="S414">
        <f t="shared" si="19"/>
        <v>2012</v>
      </c>
    </row>
    <row r="415" spans="1:19" ht="43.2" x14ac:dyDescent="0.3">
      <c r="A415" s="9">
        <v>413</v>
      </c>
      <c r="B415" s="11" t="s">
        <v>414</v>
      </c>
      <c r="C415" s="3" t="s">
        <v>4523</v>
      </c>
      <c r="D415" s="5">
        <v>12800</v>
      </c>
      <c r="E415" s="7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">
        <f t="shared" si="18"/>
        <v>7866.0819000000001</v>
      </c>
      <c r="P415" t="s">
        <v>8307</v>
      </c>
      <c r="Q415" t="s">
        <v>8312</v>
      </c>
      <c r="R415" s="14">
        <f t="shared" si="20"/>
        <v>41079.877442129626</v>
      </c>
      <c r="S415">
        <f t="shared" si="19"/>
        <v>2012</v>
      </c>
    </row>
    <row r="416" spans="1:19" ht="43.2" x14ac:dyDescent="0.3">
      <c r="A416" s="9">
        <v>414</v>
      </c>
      <c r="B416" s="11" t="s">
        <v>415</v>
      </c>
      <c r="C416" s="3" t="s">
        <v>4524</v>
      </c>
      <c r="D416" s="5">
        <v>18500</v>
      </c>
      <c r="E416" s="7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">
        <f t="shared" si="18"/>
        <v>9148.0769</v>
      </c>
      <c r="P416" t="s">
        <v>8307</v>
      </c>
      <c r="Q416" t="s">
        <v>8312</v>
      </c>
      <c r="R416" s="14">
        <f t="shared" si="20"/>
        <v>41529.063252314816</v>
      </c>
      <c r="S416">
        <f t="shared" si="19"/>
        <v>2013</v>
      </c>
    </row>
    <row r="417" spans="1:19" ht="57.6" x14ac:dyDescent="0.3">
      <c r="A417" s="9">
        <v>415</v>
      </c>
      <c r="B417" s="11" t="s">
        <v>416</v>
      </c>
      <c r="C417" s="3" t="s">
        <v>4525</v>
      </c>
      <c r="D417" s="5">
        <v>1400</v>
      </c>
      <c r="E417" s="7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">
        <f t="shared" si="18"/>
        <v>6809.8095000000003</v>
      </c>
      <c r="P417" t="s">
        <v>8307</v>
      </c>
      <c r="Q417" t="s">
        <v>8312</v>
      </c>
      <c r="R417" s="14">
        <f t="shared" si="20"/>
        <v>41904.851875</v>
      </c>
      <c r="S417">
        <f t="shared" si="19"/>
        <v>2014</v>
      </c>
    </row>
    <row r="418" spans="1:19" ht="43.2" x14ac:dyDescent="0.3">
      <c r="A418" s="9">
        <v>416</v>
      </c>
      <c r="B418" s="11" t="s">
        <v>417</v>
      </c>
      <c r="C418" s="3" t="s">
        <v>4526</v>
      </c>
      <c r="D418" s="5">
        <v>1000</v>
      </c>
      <c r="E418" s="7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">
        <f t="shared" si="18"/>
        <v>4808.68</v>
      </c>
      <c r="P418" t="s">
        <v>8307</v>
      </c>
      <c r="Q418" t="s">
        <v>8312</v>
      </c>
      <c r="R418" s="14">
        <f t="shared" si="20"/>
        <v>41648.396192129629</v>
      </c>
      <c r="S418">
        <f t="shared" si="19"/>
        <v>2014</v>
      </c>
    </row>
    <row r="419" spans="1:19" ht="43.2" x14ac:dyDescent="0.3">
      <c r="A419" s="9">
        <v>417</v>
      </c>
      <c r="B419" s="11" t="s">
        <v>418</v>
      </c>
      <c r="C419" s="3" t="s">
        <v>4527</v>
      </c>
      <c r="D419" s="5">
        <v>10500</v>
      </c>
      <c r="E419" s="7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">
        <f t="shared" si="18"/>
        <v>20242.307700000001</v>
      </c>
      <c r="P419" t="s">
        <v>8307</v>
      </c>
      <c r="Q419" t="s">
        <v>8312</v>
      </c>
      <c r="R419" s="14">
        <f t="shared" si="20"/>
        <v>41360.970601851855</v>
      </c>
      <c r="S419">
        <f t="shared" si="19"/>
        <v>2013</v>
      </c>
    </row>
    <row r="420" spans="1:19" ht="43.2" x14ac:dyDescent="0.3">
      <c r="A420" s="9">
        <v>418</v>
      </c>
      <c r="B420" s="11" t="s">
        <v>419</v>
      </c>
      <c r="C420" s="3" t="s">
        <v>4528</v>
      </c>
      <c r="D420" s="5">
        <v>22400</v>
      </c>
      <c r="E420" s="7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">
        <f t="shared" si="18"/>
        <v>21675</v>
      </c>
      <c r="P420" t="s">
        <v>8307</v>
      </c>
      <c r="Q420" t="s">
        <v>8312</v>
      </c>
      <c r="R420" s="14">
        <f t="shared" si="20"/>
        <v>42178.282372685186</v>
      </c>
      <c r="S420">
        <f t="shared" si="19"/>
        <v>2015</v>
      </c>
    </row>
    <row r="421" spans="1:19" ht="43.2" x14ac:dyDescent="0.3">
      <c r="A421" s="9">
        <v>419</v>
      </c>
      <c r="B421" s="11" t="s">
        <v>420</v>
      </c>
      <c r="C421" s="3" t="s">
        <v>4529</v>
      </c>
      <c r="D421" s="5">
        <v>8000</v>
      </c>
      <c r="E421" s="7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">
        <f t="shared" si="18"/>
        <v>11006.8493</v>
      </c>
      <c r="P421" t="s">
        <v>8307</v>
      </c>
      <c r="Q421" t="s">
        <v>8312</v>
      </c>
      <c r="R421" s="14">
        <f t="shared" si="20"/>
        <v>41394.842442129629</v>
      </c>
      <c r="S421">
        <f t="shared" si="19"/>
        <v>2013</v>
      </c>
    </row>
    <row r="422" spans="1:19" ht="43.2" x14ac:dyDescent="0.3">
      <c r="A422" s="9">
        <v>420</v>
      </c>
      <c r="B422" s="11" t="s">
        <v>421</v>
      </c>
      <c r="C422" s="3" t="s">
        <v>4530</v>
      </c>
      <c r="D422" s="5">
        <v>3300</v>
      </c>
      <c r="E422" s="7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">
        <f t="shared" si="18"/>
        <v>483.33330000000001</v>
      </c>
      <c r="P422" t="s">
        <v>8307</v>
      </c>
      <c r="Q422" t="s">
        <v>8313</v>
      </c>
      <c r="R422" s="14">
        <f t="shared" si="20"/>
        <v>41682.23646990741</v>
      </c>
      <c r="S422">
        <f t="shared" si="19"/>
        <v>2014</v>
      </c>
    </row>
    <row r="423" spans="1:19" ht="43.2" x14ac:dyDescent="0.3">
      <c r="A423" s="9">
        <v>421</v>
      </c>
      <c r="B423" s="11" t="s">
        <v>422</v>
      </c>
      <c r="C423" s="3" t="s">
        <v>4531</v>
      </c>
      <c r="D423" s="5">
        <v>15000</v>
      </c>
      <c r="E423" s="7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">
        <f t="shared" si="18"/>
        <v>5016.6666999999998</v>
      </c>
      <c r="P423" t="s">
        <v>8307</v>
      </c>
      <c r="Q423" t="s">
        <v>8313</v>
      </c>
      <c r="R423" s="14">
        <f t="shared" si="20"/>
        <v>42177.491388888884</v>
      </c>
      <c r="S423">
        <f t="shared" si="19"/>
        <v>2015</v>
      </c>
    </row>
    <row r="424" spans="1:19" ht="43.2" x14ac:dyDescent="0.3">
      <c r="A424" s="9">
        <v>422</v>
      </c>
      <c r="B424" s="11" t="s">
        <v>423</v>
      </c>
      <c r="C424" s="3" t="s">
        <v>4532</v>
      </c>
      <c r="D424" s="5">
        <v>40000</v>
      </c>
      <c r="E424" s="7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">
        <f t="shared" si="18"/>
        <v>3583.3332999999998</v>
      </c>
      <c r="P424" t="s">
        <v>8307</v>
      </c>
      <c r="Q424" t="s">
        <v>8313</v>
      </c>
      <c r="R424" s="14">
        <f t="shared" si="20"/>
        <v>41863.260381944441</v>
      </c>
      <c r="S424">
        <f t="shared" si="19"/>
        <v>2014</v>
      </c>
    </row>
    <row r="425" spans="1:19" ht="43.2" x14ac:dyDescent="0.3">
      <c r="A425" s="9">
        <v>423</v>
      </c>
      <c r="B425" s="11" t="s">
        <v>424</v>
      </c>
      <c r="C425" s="3" t="s">
        <v>4533</v>
      </c>
      <c r="D425" s="5">
        <v>20000</v>
      </c>
      <c r="E425" s="7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">
        <f t="shared" si="18"/>
        <v>1176.9231</v>
      </c>
      <c r="P425" t="s">
        <v>8307</v>
      </c>
      <c r="Q425" t="s">
        <v>8313</v>
      </c>
      <c r="R425" s="14">
        <f t="shared" si="20"/>
        <v>41400.92627314815</v>
      </c>
      <c r="S425">
        <f t="shared" si="19"/>
        <v>2013</v>
      </c>
    </row>
    <row r="426" spans="1:19" ht="43.2" x14ac:dyDescent="0.3">
      <c r="A426" s="9">
        <v>424</v>
      </c>
      <c r="B426" s="11" t="s">
        <v>425</v>
      </c>
      <c r="C426" s="3" t="s">
        <v>4534</v>
      </c>
      <c r="D426" s="5">
        <v>3000</v>
      </c>
      <c r="E426" s="7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">
        <f t="shared" si="18"/>
        <v>4078</v>
      </c>
      <c r="P426" t="s">
        <v>8307</v>
      </c>
      <c r="Q426" t="s">
        <v>8313</v>
      </c>
      <c r="R426" s="14">
        <f t="shared" si="20"/>
        <v>40934.376145833332</v>
      </c>
      <c r="S426">
        <f t="shared" si="19"/>
        <v>2012</v>
      </c>
    </row>
    <row r="427" spans="1:19" ht="43.2" x14ac:dyDescent="0.3">
      <c r="A427" s="9">
        <v>425</v>
      </c>
      <c r="B427" s="11" t="s">
        <v>426</v>
      </c>
      <c r="C427" s="3" t="s">
        <v>4535</v>
      </c>
      <c r="D427" s="5">
        <v>50000</v>
      </c>
      <c r="E427" s="7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">
        <f t="shared" si="18"/>
        <v>300</v>
      </c>
      <c r="P427" t="s">
        <v>8307</v>
      </c>
      <c r="Q427" t="s">
        <v>8313</v>
      </c>
      <c r="R427" s="14">
        <f t="shared" si="20"/>
        <v>42275.861157407402</v>
      </c>
      <c r="S427">
        <f t="shared" si="19"/>
        <v>2015</v>
      </c>
    </row>
    <row r="428" spans="1:19" ht="43.2" x14ac:dyDescent="0.3">
      <c r="A428" s="9">
        <v>426</v>
      </c>
      <c r="B428" s="11" t="s">
        <v>427</v>
      </c>
      <c r="C428" s="3" t="s">
        <v>4536</v>
      </c>
      <c r="D428" s="5">
        <v>10000</v>
      </c>
      <c r="E428" s="7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">
        <f t="shared" si="18"/>
        <v>1662.5</v>
      </c>
      <c r="P428" t="s">
        <v>8307</v>
      </c>
      <c r="Q428" t="s">
        <v>8313</v>
      </c>
      <c r="R428" s="14">
        <f t="shared" si="20"/>
        <v>42400.711967592593</v>
      </c>
      <c r="S428">
        <f t="shared" si="19"/>
        <v>2016</v>
      </c>
    </row>
    <row r="429" spans="1:19" ht="57.6" x14ac:dyDescent="0.3">
      <c r="A429" s="9">
        <v>427</v>
      </c>
      <c r="B429" s="11" t="s">
        <v>428</v>
      </c>
      <c r="C429" s="3" t="s">
        <v>4537</v>
      </c>
      <c r="D429" s="5">
        <v>6500</v>
      </c>
      <c r="E429" s="7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">
        <f t="shared" si="18"/>
        <v>0</v>
      </c>
      <c r="P429" t="s">
        <v>8307</v>
      </c>
      <c r="Q429" t="s">
        <v>8313</v>
      </c>
      <c r="R429" s="14">
        <f t="shared" si="20"/>
        <v>42285.909027777772</v>
      </c>
      <c r="S429">
        <f t="shared" si="19"/>
        <v>2015</v>
      </c>
    </row>
    <row r="430" spans="1:19" ht="28.8" x14ac:dyDescent="0.3">
      <c r="A430" s="9">
        <v>428</v>
      </c>
      <c r="B430" s="11" t="s">
        <v>429</v>
      </c>
      <c r="C430" s="3" t="s">
        <v>4538</v>
      </c>
      <c r="D430" s="5">
        <v>12000</v>
      </c>
      <c r="E430" s="7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">
        <f t="shared" si="18"/>
        <v>5200</v>
      </c>
      <c r="P430" t="s">
        <v>8307</v>
      </c>
      <c r="Q430" t="s">
        <v>8313</v>
      </c>
      <c r="R430" s="14">
        <f t="shared" si="20"/>
        <v>41778.766724537039</v>
      </c>
      <c r="S430">
        <f t="shared" si="19"/>
        <v>2014</v>
      </c>
    </row>
    <row r="431" spans="1:19" ht="57.6" x14ac:dyDescent="0.3">
      <c r="A431" s="9">
        <v>429</v>
      </c>
      <c r="B431" s="11" t="s">
        <v>430</v>
      </c>
      <c r="C431" s="3" t="s">
        <v>4539</v>
      </c>
      <c r="D431" s="5">
        <v>5000</v>
      </c>
      <c r="E431" s="7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">
        <f t="shared" si="18"/>
        <v>0</v>
      </c>
      <c r="P431" t="s">
        <v>8307</v>
      </c>
      <c r="Q431" t="s">
        <v>8313</v>
      </c>
      <c r="R431" s="14">
        <f t="shared" si="20"/>
        <v>40070.901412037041</v>
      </c>
      <c r="S431">
        <f t="shared" si="19"/>
        <v>2009</v>
      </c>
    </row>
    <row r="432" spans="1:19" ht="43.2" x14ac:dyDescent="0.3">
      <c r="A432" s="9">
        <v>430</v>
      </c>
      <c r="B432" s="11" t="s">
        <v>431</v>
      </c>
      <c r="C432" s="3" t="s">
        <v>4540</v>
      </c>
      <c r="D432" s="5">
        <v>1000</v>
      </c>
      <c r="E432" s="7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">
        <f t="shared" si="18"/>
        <v>480</v>
      </c>
      <c r="P432" t="s">
        <v>8307</v>
      </c>
      <c r="Q432" t="s">
        <v>8313</v>
      </c>
      <c r="R432" s="14">
        <f t="shared" si="20"/>
        <v>41513.107256944444</v>
      </c>
      <c r="S432">
        <f t="shared" si="19"/>
        <v>2013</v>
      </c>
    </row>
    <row r="433" spans="1:19" ht="43.2" x14ac:dyDescent="0.3">
      <c r="A433" s="9">
        <v>431</v>
      </c>
      <c r="B433" s="11" t="s">
        <v>432</v>
      </c>
      <c r="C433" s="3" t="s">
        <v>4541</v>
      </c>
      <c r="D433" s="5">
        <v>3000</v>
      </c>
      <c r="E433" s="7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">
        <f t="shared" si="18"/>
        <v>5187.5</v>
      </c>
      <c r="P433" t="s">
        <v>8307</v>
      </c>
      <c r="Q433" t="s">
        <v>8313</v>
      </c>
      <c r="R433" s="14">
        <f t="shared" si="20"/>
        <v>42526.871331018512</v>
      </c>
      <c r="S433">
        <f t="shared" si="19"/>
        <v>2016</v>
      </c>
    </row>
    <row r="434" spans="1:19" ht="57.6" x14ac:dyDescent="0.3">
      <c r="A434" s="9">
        <v>432</v>
      </c>
      <c r="B434" s="11" t="s">
        <v>433</v>
      </c>
      <c r="C434" s="3" t="s">
        <v>4542</v>
      </c>
      <c r="D434" s="5">
        <v>6000</v>
      </c>
      <c r="E434" s="7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">
        <f t="shared" si="18"/>
        <v>7125</v>
      </c>
      <c r="P434" t="s">
        <v>8307</v>
      </c>
      <c r="Q434" t="s">
        <v>8313</v>
      </c>
      <c r="R434" s="14">
        <f t="shared" si="20"/>
        <v>42238.726631944446</v>
      </c>
      <c r="S434">
        <f t="shared" si="19"/>
        <v>2015</v>
      </c>
    </row>
    <row r="435" spans="1:19" ht="57.6" x14ac:dyDescent="0.3">
      <c r="A435" s="9">
        <v>433</v>
      </c>
      <c r="B435" s="11" t="s">
        <v>434</v>
      </c>
      <c r="C435" s="3" t="s">
        <v>4543</v>
      </c>
      <c r="D435" s="5">
        <v>3000</v>
      </c>
      <c r="E435" s="7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">
        <f t="shared" si="18"/>
        <v>0</v>
      </c>
      <c r="P435" t="s">
        <v>8307</v>
      </c>
      <c r="Q435" t="s">
        <v>8313</v>
      </c>
      <c r="R435" s="14">
        <f t="shared" si="20"/>
        <v>42228.629884259266</v>
      </c>
      <c r="S435">
        <f t="shared" si="19"/>
        <v>2015</v>
      </c>
    </row>
    <row r="436" spans="1:19" ht="57.6" x14ac:dyDescent="0.3">
      <c r="A436" s="9">
        <v>434</v>
      </c>
      <c r="B436" s="11" t="s">
        <v>435</v>
      </c>
      <c r="C436" s="3" t="s">
        <v>4544</v>
      </c>
      <c r="D436" s="5">
        <v>2500</v>
      </c>
      <c r="E436" s="7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">
        <f t="shared" si="18"/>
        <v>6250</v>
      </c>
      <c r="P436" t="s">
        <v>8307</v>
      </c>
      <c r="Q436" t="s">
        <v>8313</v>
      </c>
      <c r="R436" s="14">
        <f t="shared" si="20"/>
        <v>41576.834513888891</v>
      </c>
      <c r="S436">
        <f t="shared" si="19"/>
        <v>2013</v>
      </c>
    </row>
    <row r="437" spans="1:19" ht="57.6" x14ac:dyDescent="0.3">
      <c r="A437" s="9">
        <v>435</v>
      </c>
      <c r="B437" s="11" t="s">
        <v>436</v>
      </c>
      <c r="C437" s="3" t="s">
        <v>4545</v>
      </c>
      <c r="D437" s="5">
        <v>110000</v>
      </c>
      <c r="E437" s="7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">
        <f t="shared" si="18"/>
        <v>100</v>
      </c>
      <c r="P437" t="s">
        <v>8307</v>
      </c>
      <c r="Q437" t="s">
        <v>8313</v>
      </c>
      <c r="R437" s="14">
        <f t="shared" si="20"/>
        <v>41500.747453703705</v>
      </c>
      <c r="S437">
        <f t="shared" si="19"/>
        <v>2013</v>
      </c>
    </row>
    <row r="438" spans="1:19" ht="43.2" x14ac:dyDescent="0.3">
      <c r="A438" s="9">
        <v>436</v>
      </c>
      <c r="B438" s="11" t="s">
        <v>437</v>
      </c>
      <c r="C438" s="3" t="s">
        <v>4546</v>
      </c>
      <c r="D438" s="5">
        <v>1000</v>
      </c>
      <c r="E438" s="7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">
        <f t="shared" si="18"/>
        <v>0</v>
      </c>
      <c r="P438" t="s">
        <v>8307</v>
      </c>
      <c r="Q438" t="s">
        <v>8313</v>
      </c>
      <c r="R438" s="14">
        <f t="shared" si="20"/>
        <v>41456.36241898148</v>
      </c>
      <c r="S438">
        <f t="shared" si="19"/>
        <v>2013</v>
      </c>
    </row>
    <row r="439" spans="1:19" ht="43.2" x14ac:dyDescent="0.3">
      <c r="A439" s="9">
        <v>437</v>
      </c>
      <c r="B439" s="11" t="s">
        <v>438</v>
      </c>
      <c r="C439" s="3" t="s">
        <v>4547</v>
      </c>
      <c r="D439" s="5">
        <v>7000</v>
      </c>
      <c r="E439" s="7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">
        <f t="shared" si="18"/>
        <v>0</v>
      </c>
      <c r="P439" t="s">
        <v>8307</v>
      </c>
      <c r="Q439" t="s">
        <v>8313</v>
      </c>
      <c r="R439" s="14">
        <f t="shared" si="20"/>
        <v>42591.31858796296</v>
      </c>
      <c r="S439">
        <f t="shared" si="19"/>
        <v>2016</v>
      </c>
    </row>
    <row r="440" spans="1:19" ht="43.2" x14ac:dyDescent="0.3">
      <c r="A440" s="9">
        <v>438</v>
      </c>
      <c r="B440" s="11" t="s">
        <v>439</v>
      </c>
      <c r="C440" s="3" t="s">
        <v>4548</v>
      </c>
      <c r="D440" s="5">
        <v>20000</v>
      </c>
      <c r="E440" s="7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">
        <f t="shared" si="18"/>
        <v>17054.5455</v>
      </c>
      <c r="P440" t="s">
        <v>8307</v>
      </c>
      <c r="Q440" t="s">
        <v>8313</v>
      </c>
      <c r="R440" s="14">
        <f t="shared" si="20"/>
        <v>42296.261087962965</v>
      </c>
      <c r="S440">
        <f t="shared" si="19"/>
        <v>2015</v>
      </c>
    </row>
    <row r="441" spans="1:19" ht="43.2" x14ac:dyDescent="0.3">
      <c r="A441" s="9">
        <v>439</v>
      </c>
      <c r="B441" s="11" t="s">
        <v>440</v>
      </c>
      <c r="C441" s="3" t="s">
        <v>4549</v>
      </c>
      <c r="D441" s="5">
        <v>450</v>
      </c>
      <c r="E441" s="7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">
        <f t="shared" si="18"/>
        <v>0</v>
      </c>
      <c r="P441" t="s">
        <v>8307</v>
      </c>
      <c r="Q441" t="s">
        <v>8313</v>
      </c>
      <c r="R441" s="14">
        <f t="shared" si="20"/>
        <v>41919.761782407404</v>
      </c>
      <c r="S441">
        <f t="shared" si="19"/>
        <v>2014</v>
      </c>
    </row>
    <row r="442" spans="1:19" ht="43.2" x14ac:dyDescent="0.3">
      <c r="A442" s="9">
        <v>440</v>
      </c>
      <c r="B442" s="11" t="s">
        <v>441</v>
      </c>
      <c r="C442" s="3" t="s">
        <v>4550</v>
      </c>
      <c r="D442" s="5">
        <v>5000</v>
      </c>
      <c r="E442" s="7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">
        <f t="shared" si="18"/>
        <v>500</v>
      </c>
      <c r="P442" t="s">
        <v>8307</v>
      </c>
      <c r="Q442" t="s">
        <v>8313</v>
      </c>
      <c r="R442" s="14">
        <f t="shared" si="20"/>
        <v>42423.985567129625</v>
      </c>
      <c r="S442">
        <f t="shared" si="19"/>
        <v>2016</v>
      </c>
    </row>
    <row r="443" spans="1:19" ht="43.2" x14ac:dyDescent="0.3">
      <c r="A443" s="9">
        <v>441</v>
      </c>
      <c r="B443" s="11" t="s">
        <v>442</v>
      </c>
      <c r="C443" s="3" t="s">
        <v>4551</v>
      </c>
      <c r="D443" s="5">
        <v>400</v>
      </c>
      <c r="E443" s="7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">
        <f t="shared" si="18"/>
        <v>0</v>
      </c>
      <c r="P443" t="s">
        <v>8307</v>
      </c>
      <c r="Q443" t="s">
        <v>8313</v>
      </c>
      <c r="R443" s="14">
        <f t="shared" si="20"/>
        <v>41550.793935185182</v>
      </c>
      <c r="S443">
        <f t="shared" si="19"/>
        <v>2013</v>
      </c>
    </row>
    <row r="444" spans="1:19" x14ac:dyDescent="0.3">
      <c r="A444" s="9">
        <v>442</v>
      </c>
      <c r="B444" s="11" t="s">
        <v>443</v>
      </c>
      <c r="C444" s="3" t="s">
        <v>4552</v>
      </c>
      <c r="D444" s="5">
        <v>17000</v>
      </c>
      <c r="E444" s="7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">
        <f t="shared" si="18"/>
        <v>39358.823499999999</v>
      </c>
      <c r="P444" t="s">
        <v>8307</v>
      </c>
      <c r="Q444" t="s">
        <v>8313</v>
      </c>
      <c r="R444" s="14">
        <f t="shared" si="20"/>
        <v>42024.888692129629</v>
      </c>
      <c r="S444">
        <f t="shared" si="19"/>
        <v>2015</v>
      </c>
    </row>
    <row r="445" spans="1:19" ht="43.2" x14ac:dyDescent="0.3">
      <c r="A445" s="9">
        <v>443</v>
      </c>
      <c r="B445" s="11" t="s">
        <v>444</v>
      </c>
      <c r="C445" s="3" t="s">
        <v>4553</v>
      </c>
      <c r="D445" s="5">
        <v>10000</v>
      </c>
      <c r="E445" s="7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">
        <f t="shared" si="18"/>
        <v>500</v>
      </c>
      <c r="P445" t="s">
        <v>8307</v>
      </c>
      <c r="Q445" t="s">
        <v>8313</v>
      </c>
      <c r="R445" s="14">
        <f t="shared" si="20"/>
        <v>41650.015057870369</v>
      </c>
      <c r="S445">
        <f t="shared" si="19"/>
        <v>2014</v>
      </c>
    </row>
    <row r="446" spans="1:19" ht="43.2" x14ac:dyDescent="0.3">
      <c r="A446" s="9">
        <v>444</v>
      </c>
      <c r="B446" s="11" t="s">
        <v>445</v>
      </c>
      <c r="C446" s="3" t="s">
        <v>4554</v>
      </c>
      <c r="D446" s="5">
        <v>1000</v>
      </c>
      <c r="E446" s="7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">
        <f t="shared" si="18"/>
        <v>5000</v>
      </c>
      <c r="P446" t="s">
        <v>8307</v>
      </c>
      <c r="Q446" t="s">
        <v>8313</v>
      </c>
      <c r="R446" s="14">
        <f t="shared" si="20"/>
        <v>40894.906956018516</v>
      </c>
      <c r="S446">
        <f t="shared" si="19"/>
        <v>2011</v>
      </c>
    </row>
    <row r="447" spans="1:19" ht="43.2" x14ac:dyDescent="0.3">
      <c r="A447" s="9">
        <v>445</v>
      </c>
      <c r="B447" s="11" t="s">
        <v>446</v>
      </c>
      <c r="C447" s="3" t="s">
        <v>4555</v>
      </c>
      <c r="D447" s="5">
        <v>60000</v>
      </c>
      <c r="E447" s="7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">
        <f t="shared" si="18"/>
        <v>100</v>
      </c>
      <c r="P447" t="s">
        <v>8307</v>
      </c>
      <c r="Q447" t="s">
        <v>8313</v>
      </c>
      <c r="R447" s="14">
        <f t="shared" si="20"/>
        <v>42130.335358796292</v>
      </c>
      <c r="S447">
        <f t="shared" si="19"/>
        <v>2015</v>
      </c>
    </row>
    <row r="448" spans="1:19" ht="43.2" x14ac:dyDescent="0.3">
      <c r="A448" s="9">
        <v>446</v>
      </c>
      <c r="B448" s="11" t="s">
        <v>447</v>
      </c>
      <c r="C448" s="3" t="s">
        <v>4556</v>
      </c>
      <c r="D448" s="5">
        <v>10500</v>
      </c>
      <c r="E448" s="7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">
        <f t="shared" si="18"/>
        <v>4787.5</v>
      </c>
      <c r="P448" t="s">
        <v>8307</v>
      </c>
      <c r="Q448" t="s">
        <v>8313</v>
      </c>
      <c r="R448" s="14">
        <f t="shared" si="20"/>
        <v>42037.083564814813</v>
      </c>
      <c r="S448">
        <f t="shared" si="19"/>
        <v>2015</v>
      </c>
    </row>
    <row r="449" spans="1:19" ht="43.2" x14ac:dyDescent="0.3">
      <c r="A449" s="9">
        <v>447</v>
      </c>
      <c r="B449" s="11" t="s">
        <v>448</v>
      </c>
      <c r="C449" s="3" t="s">
        <v>4557</v>
      </c>
      <c r="D449" s="5">
        <v>30000</v>
      </c>
      <c r="E449" s="7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">
        <f t="shared" si="18"/>
        <v>500</v>
      </c>
      <c r="P449" t="s">
        <v>8307</v>
      </c>
      <c r="Q449" t="s">
        <v>8313</v>
      </c>
      <c r="R449" s="14">
        <f t="shared" si="20"/>
        <v>41331.555127314816</v>
      </c>
      <c r="S449">
        <f t="shared" si="19"/>
        <v>2013</v>
      </c>
    </row>
    <row r="450" spans="1:19" ht="43.2" x14ac:dyDescent="0.3">
      <c r="A450" s="9">
        <v>448</v>
      </c>
      <c r="B450" s="11" t="s">
        <v>449</v>
      </c>
      <c r="C450" s="3" t="s">
        <v>4558</v>
      </c>
      <c r="D450" s="5">
        <v>2500</v>
      </c>
      <c r="E450" s="7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">
        <f t="shared" si="18"/>
        <v>2050.25</v>
      </c>
      <c r="P450" t="s">
        <v>8307</v>
      </c>
      <c r="Q450" t="s">
        <v>8313</v>
      </c>
      <c r="R450" s="14">
        <f t="shared" si="20"/>
        <v>41753.758043981477</v>
      </c>
      <c r="S450">
        <f t="shared" si="19"/>
        <v>2014</v>
      </c>
    </row>
    <row r="451" spans="1:19" ht="43.2" x14ac:dyDescent="0.3">
      <c r="A451" s="9">
        <v>449</v>
      </c>
      <c r="B451" s="11" t="s">
        <v>450</v>
      </c>
      <c r="C451" s="3" t="s">
        <v>4559</v>
      </c>
      <c r="D451" s="5">
        <v>2000</v>
      </c>
      <c r="E451" s="7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">
        <f t="shared" ref="O451:O514" si="21">IFERROR(ROUND(E451/L451*100,4),0)</f>
        <v>900</v>
      </c>
      <c r="P451" t="s">
        <v>8307</v>
      </c>
      <c r="Q451" t="s">
        <v>8313</v>
      </c>
      <c r="R451" s="14">
        <f t="shared" si="20"/>
        <v>41534.568113425928</v>
      </c>
      <c r="S451">
        <f t="shared" ref="S451:S514" si="22">YEAR(R451)</f>
        <v>2013</v>
      </c>
    </row>
    <row r="452" spans="1:19" ht="43.2" x14ac:dyDescent="0.3">
      <c r="A452" s="9">
        <v>450</v>
      </c>
      <c r="B452" s="11" t="s">
        <v>451</v>
      </c>
      <c r="C452" s="3" t="s">
        <v>4560</v>
      </c>
      <c r="D452" s="5">
        <v>50000</v>
      </c>
      <c r="E452" s="7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">
        <f t="shared" si="21"/>
        <v>5657.1428999999998</v>
      </c>
      <c r="P452" t="s">
        <v>8307</v>
      </c>
      <c r="Q452" t="s">
        <v>8313</v>
      </c>
      <c r="R452" s="14">
        <f t="shared" ref="R452:R515" si="23">(((J452/60)/60)/24)+DATE(1970,1,1)</f>
        <v>41654.946759259255</v>
      </c>
      <c r="S452">
        <f t="shared" si="22"/>
        <v>2014</v>
      </c>
    </row>
    <row r="453" spans="1:19" ht="43.2" x14ac:dyDescent="0.3">
      <c r="A453" s="9">
        <v>451</v>
      </c>
      <c r="B453" s="11" t="s">
        <v>452</v>
      </c>
      <c r="C453" s="3" t="s">
        <v>4561</v>
      </c>
      <c r="D453" s="5">
        <v>20000</v>
      </c>
      <c r="E453" s="7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">
        <f t="shared" si="21"/>
        <v>0</v>
      </c>
      <c r="P453" t="s">
        <v>8307</v>
      </c>
      <c r="Q453" t="s">
        <v>8313</v>
      </c>
      <c r="R453" s="14">
        <f t="shared" si="23"/>
        <v>41634.715173611112</v>
      </c>
      <c r="S453">
        <f t="shared" si="22"/>
        <v>2013</v>
      </c>
    </row>
    <row r="454" spans="1:19" ht="28.8" x14ac:dyDescent="0.3">
      <c r="A454" s="9">
        <v>452</v>
      </c>
      <c r="B454" s="11" t="s">
        <v>453</v>
      </c>
      <c r="C454" s="3" t="s">
        <v>4562</v>
      </c>
      <c r="D454" s="5">
        <v>750</v>
      </c>
      <c r="E454" s="7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">
        <f t="shared" si="21"/>
        <v>4000</v>
      </c>
      <c r="P454" t="s">
        <v>8307</v>
      </c>
      <c r="Q454" t="s">
        <v>8313</v>
      </c>
      <c r="R454" s="14">
        <f t="shared" si="23"/>
        <v>42107.703877314809</v>
      </c>
      <c r="S454">
        <f t="shared" si="22"/>
        <v>2015</v>
      </c>
    </row>
    <row r="455" spans="1:19" ht="43.2" x14ac:dyDescent="0.3">
      <c r="A455" s="9">
        <v>453</v>
      </c>
      <c r="B455" s="11" t="s">
        <v>454</v>
      </c>
      <c r="C455" s="3" t="s">
        <v>4563</v>
      </c>
      <c r="D455" s="5">
        <v>94875</v>
      </c>
      <c r="E455" s="7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">
        <f t="shared" si="21"/>
        <v>1300</v>
      </c>
      <c r="P455" t="s">
        <v>8307</v>
      </c>
      <c r="Q455" t="s">
        <v>8313</v>
      </c>
      <c r="R455" s="14">
        <f t="shared" si="23"/>
        <v>42038.824988425928</v>
      </c>
      <c r="S455">
        <f t="shared" si="22"/>
        <v>2015</v>
      </c>
    </row>
    <row r="456" spans="1:19" ht="43.2" x14ac:dyDescent="0.3">
      <c r="A456" s="9">
        <v>454</v>
      </c>
      <c r="B456" s="11" t="s">
        <v>455</v>
      </c>
      <c r="C456" s="3" t="s">
        <v>4564</v>
      </c>
      <c r="D456" s="5">
        <v>10000</v>
      </c>
      <c r="E456" s="7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">
        <f t="shared" si="21"/>
        <v>1640</v>
      </c>
      <c r="P456" t="s">
        <v>8307</v>
      </c>
      <c r="Q456" t="s">
        <v>8313</v>
      </c>
      <c r="R456" s="14">
        <f t="shared" si="23"/>
        <v>41938.717256944445</v>
      </c>
      <c r="S456">
        <f t="shared" si="22"/>
        <v>2014</v>
      </c>
    </row>
    <row r="457" spans="1:19" ht="43.2" x14ac:dyDescent="0.3">
      <c r="A457" s="9">
        <v>455</v>
      </c>
      <c r="B457" s="11" t="s">
        <v>456</v>
      </c>
      <c r="C457" s="3" t="s">
        <v>4565</v>
      </c>
      <c r="D457" s="5">
        <v>65000</v>
      </c>
      <c r="E457" s="7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">
        <f t="shared" si="21"/>
        <v>2250</v>
      </c>
      <c r="P457" t="s">
        <v>8307</v>
      </c>
      <c r="Q457" t="s">
        <v>8313</v>
      </c>
      <c r="R457" s="14">
        <f t="shared" si="23"/>
        <v>40971.002569444441</v>
      </c>
      <c r="S457">
        <f t="shared" si="22"/>
        <v>2012</v>
      </c>
    </row>
    <row r="458" spans="1:19" ht="43.2" x14ac:dyDescent="0.3">
      <c r="A458" s="9">
        <v>456</v>
      </c>
      <c r="B458" s="11" t="s">
        <v>457</v>
      </c>
      <c r="C458" s="3" t="s">
        <v>4566</v>
      </c>
      <c r="D458" s="5">
        <v>8888</v>
      </c>
      <c r="E458" s="7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">
        <f t="shared" si="21"/>
        <v>2033.3333</v>
      </c>
      <c r="P458" t="s">
        <v>8307</v>
      </c>
      <c r="Q458" t="s">
        <v>8313</v>
      </c>
      <c r="R458" s="14">
        <f t="shared" si="23"/>
        <v>41547.694456018515</v>
      </c>
      <c r="S458">
        <f t="shared" si="22"/>
        <v>2013</v>
      </c>
    </row>
    <row r="459" spans="1:19" ht="43.2" x14ac:dyDescent="0.3">
      <c r="A459" s="9">
        <v>457</v>
      </c>
      <c r="B459" s="11" t="s">
        <v>458</v>
      </c>
      <c r="C459" s="3" t="s">
        <v>4567</v>
      </c>
      <c r="D459" s="5">
        <v>20000</v>
      </c>
      <c r="E459" s="7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">
        <f t="shared" si="21"/>
        <v>0</v>
      </c>
      <c r="P459" t="s">
        <v>8307</v>
      </c>
      <c r="Q459" t="s">
        <v>8313</v>
      </c>
      <c r="R459" s="14">
        <f t="shared" si="23"/>
        <v>41837.767500000002</v>
      </c>
      <c r="S459">
        <f t="shared" si="22"/>
        <v>2014</v>
      </c>
    </row>
    <row r="460" spans="1:19" ht="43.2" x14ac:dyDescent="0.3">
      <c r="A460" s="9">
        <v>458</v>
      </c>
      <c r="B460" s="11" t="s">
        <v>459</v>
      </c>
      <c r="C460" s="3" t="s">
        <v>4568</v>
      </c>
      <c r="D460" s="5">
        <v>10000</v>
      </c>
      <c r="E460" s="7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">
        <f t="shared" si="21"/>
        <v>1675.5101999999999</v>
      </c>
      <c r="P460" t="s">
        <v>8307</v>
      </c>
      <c r="Q460" t="s">
        <v>8313</v>
      </c>
      <c r="R460" s="14">
        <f t="shared" si="23"/>
        <v>41378.69976851852</v>
      </c>
      <c r="S460">
        <f t="shared" si="22"/>
        <v>2013</v>
      </c>
    </row>
    <row r="461" spans="1:19" ht="43.2" x14ac:dyDescent="0.3">
      <c r="A461" s="9">
        <v>459</v>
      </c>
      <c r="B461" s="11" t="s">
        <v>460</v>
      </c>
      <c r="C461" s="3" t="s">
        <v>4569</v>
      </c>
      <c r="D461" s="5">
        <v>39000</v>
      </c>
      <c r="E461" s="7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">
        <f t="shared" si="21"/>
        <v>2500</v>
      </c>
      <c r="P461" t="s">
        <v>8307</v>
      </c>
      <c r="Q461" t="s">
        <v>8313</v>
      </c>
      <c r="R461" s="14">
        <f t="shared" si="23"/>
        <v>40800.6403587963</v>
      </c>
      <c r="S461">
        <f t="shared" si="22"/>
        <v>2011</v>
      </c>
    </row>
    <row r="462" spans="1:19" ht="28.8" x14ac:dyDescent="0.3">
      <c r="A462" s="9">
        <v>460</v>
      </c>
      <c r="B462" s="11" t="s">
        <v>461</v>
      </c>
      <c r="C462" s="3" t="s">
        <v>4570</v>
      </c>
      <c r="D462" s="5">
        <v>8500</v>
      </c>
      <c r="E462" s="7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">
        <f t="shared" si="21"/>
        <v>1250</v>
      </c>
      <c r="P462" t="s">
        <v>8307</v>
      </c>
      <c r="Q462" t="s">
        <v>8313</v>
      </c>
      <c r="R462" s="14">
        <f t="shared" si="23"/>
        <v>41759.542534722219</v>
      </c>
      <c r="S462">
        <f t="shared" si="22"/>
        <v>2014</v>
      </c>
    </row>
    <row r="463" spans="1:19" ht="43.2" x14ac:dyDescent="0.3">
      <c r="A463" s="9">
        <v>461</v>
      </c>
      <c r="B463" s="11" t="s">
        <v>462</v>
      </c>
      <c r="C463" s="3" t="s">
        <v>4571</v>
      </c>
      <c r="D463" s="5">
        <v>550</v>
      </c>
      <c r="E463" s="7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">
        <f t="shared" si="21"/>
        <v>0</v>
      </c>
      <c r="P463" t="s">
        <v>8307</v>
      </c>
      <c r="Q463" t="s">
        <v>8313</v>
      </c>
      <c r="R463" s="14">
        <f t="shared" si="23"/>
        <v>41407.84684027778</v>
      </c>
      <c r="S463">
        <f t="shared" si="22"/>
        <v>2013</v>
      </c>
    </row>
    <row r="464" spans="1:19" ht="43.2" x14ac:dyDescent="0.3">
      <c r="A464" s="9">
        <v>462</v>
      </c>
      <c r="B464" s="11" t="s">
        <v>463</v>
      </c>
      <c r="C464" s="3" t="s">
        <v>4572</v>
      </c>
      <c r="D464" s="5">
        <v>100000</v>
      </c>
      <c r="E464" s="7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">
        <f t="shared" si="21"/>
        <v>0</v>
      </c>
      <c r="P464" t="s">
        <v>8307</v>
      </c>
      <c r="Q464" t="s">
        <v>8313</v>
      </c>
      <c r="R464" s="14">
        <f t="shared" si="23"/>
        <v>40705.126631944448</v>
      </c>
      <c r="S464">
        <f t="shared" si="22"/>
        <v>2011</v>
      </c>
    </row>
    <row r="465" spans="1:19" ht="43.2" x14ac:dyDescent="0.3">
      <c r="A465" s="9">
        <v>463</v>
      </c>
      <c r="B465" s="11" t="s">
        <v>464</v>
      </c>
      <c r="C465" s="3" t="s">
        <v>4573</v>
      </c>
      <c r="D465" s="5">
        <v>55000</v>
      </c>
      <c r="E465" s="7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">
        <f t="shared" si="21"/>
        <v>11363.636399999999</v>
      </c>
      <c r="P465" t="s">
        <v>8307</v>
      </c>
      <c r="Q465" t="s">
        <v>8313</v>
      </c>
      <c r="R465" s="14">
        <f t="shared" si="23"/>
        <v>40750.710104166668</v>
      </c>
      <c r="S465">
        <f t="shared" si="22"/>
        <v>2011</v>
      </c>
    </row>
    <row r="466" spans="1:19" ht="28.8" x14ac:dyDescent="0.3">
      <c r="A466" s="9">
        <v>464</v>
      </c>
      <c r="B466" s="11" t="s">
        <v>465</v>
      </c>
      <c r="C466" s="3" t="s">
        <v>4574</v>
      </c>
      <c r="D466" s="5">
        <v>1010</v>
      </c>
      <c r="E466" s="7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">
        <f t="shared" si="21"/>
        <v>100</v>
      </c>
      <c r="P466" t="s">
        <v>8307</v>
      </c>
      <c r="Q466" t="s">
        <v>8313</v>
      </c>
      <c r="R466" s="14">
        <f t="shared" si="23"/>
        <v>42488.848784722228</v>
      </c>
      <c r="S466">
        <f t="shared" si="22"/>
        <v>2016</v>
      </c>
    </row>
    <row r="467" spans="1:19" x14ac:dyDescent="0.3">
      <c r="A467" s="9">
        <v>465</v>
      </c>
      <c r="B467" s="11" t="s">
        <v>466</v>
      </c>
      <c r="C467" s="3" t="s">
        <v>4575</v>
      </c>
      <c r="D467" s="5">
        <v>512</v>
      </c>
      <c r="E467" s="7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">
        <f t="shared" si="21"/>
        <v>1725</v>
      </c>
      <c r="P467" t="s">
        <v>8307</v>
      </c>
      <c r="Q467" t="s">
        <v>8313</v>
      </c>
      <c r="R467" s="14">
        <f t="shared" si="23"/>
        <v>41801.120069444441</v>
      </c>
      <c r="S467">
        <f t="shared" si="22"/>
        <v>2014</v>
      </c>
    </row>
    <row r="468" spans="1:19" ht="43.2" x14ac:dyDescent="0.3">
      <c r="A468" s="9">
        <v>466</v>
      </c>
      <c r="B468" s="11" t="s">
        <v>467</v>
      </c>
      <c r="C468" s="3" t="s">
        <v>4576</v>
      </c>
      <c r="D468" s="5">
        <v>10000</v>
      </c>
      <c r="E468" s="7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">
        <f t="shared" si="21"/>
        <v>1520</v>
      </c>
      <c r="P468" t="s">
        <v>8307</v>
      </c>
      <c r="Q468" t="s">
        <v>8313</v>
      </c>
      <c r="R468" s="14">
        <f t="shared" si="23"/>
        <v>41129.942870370374</v>
      </c>
      <c r="S468">
        <f t="shared" si="22"/>
        <v>2012</v>
      </c>
    </row>
    <row r="469" spans="1:19" ht="43.2" x14ac:dyDescent="0.3">
      <c r="A469" s="9">
        <v>467</v>
      </c>
      <c r="B469" s="11" t="s">
        <v>468</v>
      </c>
      <c r="C469" s="3" t="s">
        <v>4577</v>
      </c>
      <c r="D469" s="5">
        <v>20000</v>
      </c>
      <c r="E469" s="7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">
        <f t="shared" si="21"/>
        <v>11064.1026</v>
      </c>
      <c r="P469" t="s">
        <v>8307</v>
      </c>
      <c r="Q469" t="s">
        <v>8313</v>
      </c>
      <c r="R469" s="14">
        <f t="shared" si="23"/>
        <v>41135.679791666669</v>
      </c>
      <c r="S469">
        <f t="shared" si="22"/>
        <v>2012</v>
      </c>
    </row>
    <row r="470" spans="1:19" ht="43.2" x14ac:dyDescent="0.3">
      <c r="A470" s="9">
        <v>468</v>
      </c>
      <c r="B470" s="11" t="s">
        <v>469</v>
      </c>
      <c r="C470" s="3" t="s">
        <v>4578</v>
      </c>
      <c r="D470" s="5">
        <v>7500</v>
      </c>
      <c r="E470" s="7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">
        <f t="shared" si="21"/>
        <v>0</v>
      </c>
      <c r="P470" t="s">
        <v>8307</v>
      </c>
      <c r="Q470" t="s">
        <v>8313</v>
      </c>
      <c r="R470" s="14">
        <f t="shared" si="23"/>
        <v>41041.167627314811</v>
      </c>
      <c r="S470">
        <f t="shared" si="22"/>
        <v>2012</v>
      </c>
    </row>
    <row r="471" spans="1:19" ht="28.8" x14ac:dyDescent="0.3">
      <c r="A471" s="9">
        <v>469</v>
      </c>
      <c r="B471" s="11" t="s">
        <v>470</v>
      </c>
      <c r="C471" s="3" t="s">
        <v>4579</v>
      </c>
      <c r="D471" s="5">
        <v>6000</v>
      </c>
      <c r="E471" s="7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">
        <f t="shared" si="21"/>
        <v>0</v>
      </c>
      <c r="P471" t="s">
        <v>8307</v>
      </c>
      <c r="Q471" t="s">
        <v>8313</v>
      </c>
      <c r="R471" s="14">
        <f t="shared" si="23"/>
        <v>41827.989861111113</v>
      </c>
      <c r="S471">
        <f t="shared" si="22"/>
        <v>2014</v>
      </c>
    </row>
    <row r="472" spans="1:19" ht="43.2" x14ac:dyDescent="0.3">
      <c r="A472" s="9">
        <v>470</v>
      </c>
      <c r="B472" s="11" t="s">
        <v>471</v>
      </c>
      <c r="C472" s="3" t="s">
        <v>4580</v>
      </c>
      <c r="D472" s="5">
        <v>5000</v>
      </c>
      <c r="E472" s="7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">
        <f t="shared" si="21"/>
        <v>2550</v>
      </c>
      <c r="P472" t="s">
        <v>8307</v>
      </c>
      <c r="Q472" t="s">
        <v>8313</v>
      </c>
      <c r="R472" s="14">
        <f t="shared" si="23"/>
        <v>41605.167696759258</v>
      </c>
      <c r="S472">
        <f t="shared" si="22"/>
        <v>2013</v>
      </c>
    </row>
    <row r="473" spans="1:19" ht="57.6" x14ac:dyDescent="0.3">
      <c r="A473" s="9">
        <v>471</v>
      </c>
      <c r="B473" s="11" t="s">
        <v>472</v>
      </c>
      <c r="C473" s="3" t="s">
        <v>4581</v>
      </c>
      <c r="D473" s="5">
        <v>55000</v>
      </c>
      <c r="E473" s="7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">
        <f t="shared" si="21"/>
        <v>3847.6471000000001</v>
      </c>
      <c r="P473" t="s">
        <v>8307</v>
      </c>
      <c r="Q473" t="s">
        <v>8313</v>
      </c>
      <c r="R473" s="14">
        <f t="shared" si="23"/>
        <v>41703.721979166665</v>
      </c>
      <c r="S473">
        <f t="shared" si="22"/>
        <v>2014</v>
      </c>
    </row>
    <row r="474" spans="1:19" ht="43.2" x14ac:dyDescent="0.3">
      <c r="A474" s="9">
        <v>472</v>
      </c>
      <c r="B474" s="11" t="s">
        <v>473</v>
      </c>
      <c r="C474" s="3" t="s">
        <v>4582</v>
      </c>
      <c r="D474" s="5">
        <v>800</v>
      </c>
      <c r="E474" s="7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">
        <f t="shared" si="21"/>
        <v>2820</v>
      </c>
      <c r="P474" t="s">
        <v>8307</v>
      </c>
      <c r="Q474" t="s">
        <v>8313</v>
      </c>
      <c r="R474" s="14">
        <f t="shared" si="23"/>
        <v>41844.922662037039</v>
      </c>
      <c r="S474">
        <f t="shared" si="22"/>
        <v>2014</v>
      </c>
    </row>
    <row r="475" spans="1:19" ht="43.2" x14ac:dyDescent="0.3">
      <c r="A475" s="9">
        <v>473</v>
      </c>
      <c r="B475" s="11" t="s">
        <v>474</v>
      </c>
      <c r="C475" s="3" t="s">
        <v>4583</v>
      </c>
      <c r="D475" s="5">
        <v>30000</v>
      </c>
      <c r="E475" s="7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">
        <f t="shared" si="21"/>
        <v>6150</v>
      </c>
      <c r="P475" t="s">
        <v>8307</v>
      </c>
      <c r="Q475" t="s">
        <v>8313</v>
      </c>
      <c r="R475" s="14">
        <f t="shared" si="23"/>
        <v>41869.698136574072</v>
      </c>
      <c r="S475">
        <f t="shared" si="22"/>
        <v>2014</v>
      </c>
    </row>
    <row r="476" spans="1:19" ht="43.2" x14ac:dyDescent="0.3">
      <c r="A476" s="9">
        <v>474</v>
      </c>
      <c r="B476" s="11" t="s">
        <v>475</v>
      </c>
      <c r="C476" s="3" t="s">
        <v>4584</v>
      </c>
      <c r="D476" s="5">
        <v>3300</v>
      </c>
      <c r="E476" s="7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">
        <f t="shared" si="21"/>
        <v>100</v>
      </c>
      <c r="P476" t="s">
        <v>8307</v>
      </c>
      <c r="Q476" t="s">
        <v>8313</v>
      </c>
      <c r="R476" s="14">
        <f t="shared" si="23"/>
        <v>42753.329039351855</v>
      </c>
      <c r="S476">
        <f t="shared" si="22"/>
        <v>2017</v>
      </c>
    </row>
    <row r="477" spans="1:19" ht="57.6" x14ac:dyDescent="0.3">
      <c r="A477" s="9">
        <v>475</v>
      </c>
      <c r="B477" s="11" t="s">
        <v>476</v>
      </c>
      <c r="C477" s="3" t="s">
        <v>4585</v>
      </c>
      <c r="D477" s="5">
        <v>2000</v>
      </c>
      <c r="E477" s="7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">
        <f t="shared" si="21"/>
        <v>0</v>
      </c>
      <c r="P477" t="s">
        <v>8307</v>
      </c>
      <c r="Q477" t="s">
        <v>8313</v>
      </c>
      <c r="R477" s="14">
        <f t="shared" si="23"/>
        <v>42100.086145833338</v>
      </c>
      <c r="S477">
        <f t="shared" si="22"/>
        <v>2015</v>
      </c>
    </row>
    <row r="478" spans="1:19" ht="28.8" x14ac:dyDescent="0.3">
      <c r="A478" s="9">
        <v>476</v>
      </c>
      <c r="B478" s="11" t="s">
        <v>477</v>
      </c>
      <c r="C478" s="3" t="s">
        <v>4586</v>
      </c>
      <c r="D478" s="5">
        <v>220000</v>
      </c>
      <c r="E478" s="7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">
        <f t="shared" si="21"/>
        <v>3956.9274</v>
      </c>
      <c r="P478" t="s">
        <v>8307</v>
      </c>
      <c r="Q478" t="s">
        <v>8313</v>
      </c>
      <c r="R478" s="14">
        <f t="shared" si="23"/>
        <v>41757.975011574075</v>
      </c>
      <c r="S478">
        <f t="shared" si="22"/>
        <v>2014</v>
      </c>
    </row>
    <row r="479" spans="1:19" ht="57.6" x14ac:dyDescent="0.3">
      <c r="A479" s="9">
        <v>477</v>
      </c>
      <c r="B479" s="11" t="s">
        <v>478</v>
      </c>
      <c r="C479" s="3" t="s">
        <v>4587</v>
      </c>
      <c r="D479" s="5">
        <v>1500</v>
      </c>
      <c r="E479" s="7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">
        <f t="shared" si="21"/>
        <v>0</v>
      </c>
      <c r="P479" t="s">
        <v>8307</v>
      </c>
      <c r="Q479" t="s">
        <v>8313</v>
      </c>
      <c r="R479" s="14">
        <f t="shared" si="23"/>
        <v>40987.83488425926</v>
      </c>
      <c r="S479">
        <f t="shared" si="22"/>
        <v>2012</v>
      </c>
    </row>
    <row r="480" spans="1:19" ht="43.2" x14ac:dyDescent="0.3">
      <c r="A480" s="9">
        <v>478</v>
      </c>
      <c r="B480" s="11" t="s">
        <v>479</v>
      </c>
      <c r="C480" s="3" t="s">
        <v>4588</v>
      </c>
      <c r="D480" s="5">
        <v>10000</v>
      </c>
      <c r="E480" s="7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">
        <f t="shared" si="21"/>
        <v>0</v>
      </c>
      <c r="P480" t="s">
        <v>8307</v>
      </c>
      <c r="Q480" t="s">
        <v>8313</v>
      </c>
      <c r="R480" s="14">
        <f t="shared" si="23"/>
        <v>42065.910983796297</v>
      </c>
      <c r="S480">
        <f t="shared" si="22"/>
        <v>2015</v>
      </c>
    </row>
    <row r="481" spans="1:19" ht="43.2" x14ac:dyDescent="0.3">
      <c r="A481" s="9">
        <v>479</v>
      </c>
      <c r="B481" s="11" t="s">
        <v>480</v>
      </c>
      <c r="C481" s="3" t="s">
        <v>4589</v>
      </c>
      <c r="D481" s="5">
        <v>15000</v>
      </c>
      <c r="E481" s="7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">
        <f t="shared" si="21"/>
        <v>8880</v>
      </c>
      <c r="P481" t="s">
        <v>8307</v>
      </c>
      <c r="Q481" t="s">
        <v>8313</v>
      </c>
      <c r="R481" s="14">
        <f t="shared" si="23"/>
        <v>41904.407812500001</v>
      </c>
      <c r="S481">
        <f t="shared" si="22"/>
        <v>2014</v>
      </c>
    </row>
    <row r="482" spans="1:19" ht="43.2" x14ac:dyDescent="0.3">
      <c r="A482" s="9">
        <v>480</v>
      </c>
      <c r="B482" s="11" t="s">
        <v>481</v>
      </c>
      <c r="C482" s="3" t="s">
        <v>4590</v>
      </c>
      <c r="D482" s="5">
        <v>40000</v>
      </c>
      <c r="E482" s="7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">
        <f t="shared" si="21"/>
        <v>5545.7142999999996</v>
      </c>
      <c r="P482" t="s">
        <v>8307</v>
      </c>
      <c r="Q482" t="s">
        <v>8313</v>
      </c>
      <c r="R482" s="14">
        <f t="shared" si="23"/>
        <v>41465.500173611108</v>
      </c>
      <c r="S482">
        <f t="shared" si="22"/>
        <v>2013</v>
      </c>
    </row>
    <row r="483" spans="1:19" ht="43.2" x14ac:dyDescent="0.3">
      <c r="A483" s="9">
        <v>481</v>
      </c>
      <c r="B483" s="11" t="s">
        <v>482</v>
      </c>
      <c r="C483" s="3" t="s">
        <v>4591</v>
      </c>
      <c r="D483" s="5">
        <v>30000</v>
      </c>
      <c r="E483" s="7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">
        <f t="shared" si="21"/>
        <v>8714.2857000000004</v>
      </c>
      <c r="P483" t="s">
        <v>8307</v>
      </c>
      <c r="Q483" t="s">
        <v>8313</v>
      </c>
      <c r="R483" s="14">
        <f t="shared" si="23"/>
        <v>41162.672326388885</v>
      </c>
      <c r="S483">
        <f t="shared" si="22"/>
        <v>2012</v>
      </c>
    </row>
    <row r="484" spans="1:19" ht="43.2" x14ac:dyDescent="0.3">
      <c r="A484" s="9">
        <v>482</v>
      </c>
      <c r="B484" s="11" t="s">
        <v>483</v>
      </c>
      <c r="C484" s="3" t="s">
        <v>4592</v>
      </c>
      <c r="D484" s="5">
        <v>10000</v>
      </c>
      <c r="E484" s="7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">
        <f t="shared" si="21"/>
        <v>1000</v>
      </c>
      <c r="P484" t="s">
        <v>8307</v>
      </c>
      <c r="Q484" t="s">
        <v>8313</v>
      </c>
      <c r="R484" s="14">
        <f t="shared" si="23"/>
        <v>42447.896875000006</v>
      </c>
      <c r="S484">
        <f t="shared" si="22"/>
        <v>2016</v>
      </c>
    </row>
    <row r="485" spans="1:19" ht="57.6" x14ac:dyDescent="0.3">
      <c r="A485" s="9">
        <v>483</v>
      </c>
      <c r="B485" s="11" t="s">
        <v>484</v>
      </c>
      <c r="C485" s="3" t="s">
        <v>4593</v>
      </c>
      <c r="D485" s="5">
        <v>15000</v>
      </c>
      <c r="E485" s="7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">
        <f t="shared" si="21"/>
        <v>5122.4489999999996</v>
      </c>
      <c r="P485" t="s">
        <v>8307</v>
      </c>
      <c r="Q485" t="s">
        <v>8313</v>
      </c>
      <c r="R485" s="14">
        <f t="shared" si="23"/>
        <v>41243.197592592594</v>
      </c>
      <c r="S485">
        <f t="shared" si="22"/>
        <v>2012</v>
      </c>
    </row>
    <row r="486" spans="1:19" ht="57.6" x14ac:dyDescent="0.3">
      <c r="A486" s="9">
        <v>484</v>
      </c>
      <c r="B486" s="11" t="s">
        <v>485</v>
      </c>
      <c r="C486" s="3" t="s">
        <v>4594</v>
      </c>
      <c r="D486" s="5">
        <v>80000</v>
      </c>
      <c r="E486" s="7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">
        <f t="shared" si="21"/>
        <v>1354.5454999999999</v>
      </c>
      <c r="P486" t="s">
        <v>8307</v>
      </c>
      <c r="Q486" t="s">
        <v>8313</v>
      </c>
      <c r="R486" s="14">
        <f t="shared" si="23"/>
        <v>42272.93949074074</v>
      </c>
      <c r="S486">
        <f t="shared" si="22"/>
        <v>2015</v>
      </c>
    </row>
    <row r="487" spans="1:19" ht="43.2" x14ac:dyDescent="0.3">
      <c r="A487" s="9">
        <v>485</v>
      </c>
      <c r="B487" s="11" t="s">
        <v>486</v>
      </c>
      <c r="C487" s="3" t="s">
        <v>4595</v>
      </c>
      <c r="D487" s="5">
        <v>37956</v>
      </c>
      <c r="E487" s="7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">
        <f t="shared" si="21"/>
        <v>6652.0079999999998</v>
      </c>
      <c r="P487" t="s">
        <v>8307</v>
      </c>
      <c r="Q487" t="s">
        <v>8313</v>
      </c>
      <c r="R487" s="14">
        <f t="shared" si="23"/>
        <v>41381.50577546296</v>
      </c>
      <c r="S487">
        <f t="shared" si="22"/>
        <v>2013</v>
      </c>
    </row>
    <row r="488" spans="1:19" ht="43.2" x14ac:dyDescent="0.3">
      <c r="A488" s="9">
        <v>486</v>
      </c>
      <c r="B488" s="11" t="s">
        <v>487</v>
      </c>
      <c r="C488" s="3" t="s">
        <v>4596</v>
      </c>
      <c r="D488" s="5">
        <v>550000</v>
      </c>
      <c r="E488" s="7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">
        <f t="shared" si="21"/>
        <v>5000</v>
      </c>
      <c r="P488" t="s">
        <v>8307</v>
      </c>
      <c r="Q488" t="s">
        <v>8313</v>
      </c>
      <c r="R488" s="14">
        <f t="shared" si="23"/>
        <v>41761.94258101852</v>
      </c>
      <c r="S488">
        <f t="shared" si="22"/>
        <v>2014</v>
      </c>
    </row>
    <row r="489" spans="1:19" ht="43.2" x14ac:dyDescent="0.3">
      <c r="A489" s="9">
        <v>487</v>
      </c>
      <c r="B489" s="11" t="s">
        <v>488</v>
      </c>
      <c r="C489" s="3" t="s">
        <v>4597</v>
      </c>
      <c r="D489" s="5">
        <v>50000</v>
      </c>
      <c r="E489" s="7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">
        <f t="shared" si="21"/>
        <v>0</v>
      </c>
      <c r="P489" t="s">
        <v>8307</v>
      </c>
      <c r="Q489" t="s">
        <v>8313</v>
      </c>
      <c r="R489" s="14">
        <f t="shared" si="23"/>
        <v>42669.594837962963</v>
      </c>
      <c r="S489">
        <f t="shared" si="22"/>
        <v>2016</v>
      </c>
    </row>
    <row r="490" spans="1:19" ht="43.2" x14ac:dyDescent="0.3">
      <c r="A490" s="9">
        <v>488</v>
      </c>
      <c r="B490" s="11" t="s">
        <v>489</v>
      </c>
      <c r="C490" s="3" t="s">
        <v>4598</v>
      </c>
      <c r="D490" s="5">
        <v>12000</v>
      </c>
      <c r="E490" s="7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">
        <f t="shared" si="21"/>
        <v>0</v>
      </c>
      <c r="P490" t="s">
        <v>8307</v>
      </c>
      <c r="Q490" t="s">
        <v>8313</v>
      </c>
      <c r="R490" s="14">
        <f t="shared" si="23"/>
        <v>42714.054398148146</v>
      </c>
      <c r="S490">
        <f t="shared" si="22"/>
        <v>2016</v>
      </c>
    </row>
    <row r="491" spans="1:19" ht="43.2" x14ac:dyDescent="0.3">
      <c r="A491" s="9">
        <v>489</v>
      </c>
      <c r="B491" s="11" t="s">
        <v>490</v>
      </c>
      <c r="C491" s="3" t="s">
        <v>4599</v>
      </c>
      <c r="D491" s="5">
        <v>74997</v>
      </c>
      <c r="E491" s="7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">
        <f t="shared" si="21"/>
        <v>7166.6666999999998</v>
      </c>
      <c r="P491" t="s">
        <v>8307</v>
      </c>
      <c r="Q491" t="s">
        <v>8313</v>
      </c>
      <c r="R491" s="14">
        <f t="shared" si="23"/>
        <v>40882.481666666667</v>
      </c>
      <c r="S491">
        <f t="shared" si="22"/>
        <v>2011</v>
      </c>
    </row>
    <row r="492" spans="1:19" x14ac:dyDescent="0.3">
      <c r="A492" s="9">
        <v>490</v>
      </c>
      <c r="B492" s="11" t="s">
        <v>491</v>
      </c>
      <c r="C492" s="3" t="s">
        <v>4600</v>
      </c>
      <c r="D492" s="5">
        <v>1000</v>
      </c>
      <c r="E492" s="7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">
        <f t="shared" si="21"/>
        <v>0</v>
      </c>
      <c r="P492" t="s">
        <v>8307</v>
      </c>
      <c r="Q492" t="s">
        <v>8313</v>
      </c>
      <c r="R492" s="14">
        <f t="shared" si="23"/>
        <v>41113.968576388892</v>
      </c>
      <c r="S492">
        <f t="shared" si="22"/>
        <v>2012</v>
      </c>
    </row>
    <row r="493" spans="1:19" ht="43.2" x14ac:dyDescent="0.3">
      <c r="A493" s="9">
        <v>491</v>
      </c>
      <c r="B493" s="11" t="s">
        <v>492</v>
      </c>
      <c r="C493" s="3" t="s">
        <v>4601</v>
      </c>
      <c r="D493" s="5">
        <v>10000</v>
      </c>
      <c r="E493" s="7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">
        <f t="shared" si="21"/>
        <v>0</v>
      </c>
      <c r="P493" t="s">
        <v>8307</v>
      </c>
      <c r="Q493" t="s">
        <v>8313</v>
      </c>
      <c r="R493" s="14">
        <f t="shared" si="23"/>
        <v>42366.982627314821</v>
      </c>
      <c r="S493">
        <f t="shared" si="22"/>
        <v>2015</v>
      </c>
    </row>
    <row r="494" spans="1:19" ht="43.2" x14ac:dyDescent="0.3">
      <c r="A494" s="9">
        <v>492</v>
      </c>
      <c r="B494" s="11" t="s">
        <v>493</v>
      </c>
      <c r="C494" s="3" t="s">
        <v>4602</v>
      </c>
      <c r="D494" s="5">
        <v>10000000</v>
      </c>
      <c r="E494" s="7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">
        <f t="shared" si="21"/>
        <v>0</v>
      </c>
      <c r="P494" t="s">
        <v>8307</v>
      </c>
      <c r="Q494" t="s">
        <v>8313</v>
      </c>
      <c r="R494" s="14">
        <f t="shared" si="23"/>
        <v>42596.03506944445</v>
      </c>
      <c r="S494">
        <f t="shared" si="22"/>
        <v>2016</v>
      </c>
    </row>
    <row r="495" spans="1:19" ht="43.2" x14ac:dyDescent="0.3">
      <c r="A495" s="9">
        <v>493</v>
      </c>
      <c r="B495" s="11" t="s">
        <v>494</v>
      </c>
      <c r="C495" s="3" t="s">
        <v>4603</v>
      </c>
      <c r="D495" s="5">
        <v>30000</v>
      </c>
      <c r="E495" s="7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">
        <f t="shared" si="21"/>
        <v>0</v>
      </c>
      <c r="P495" t="s">
        <v>8307</v>
      </c>
      <c r="Q495" t="s">
        <v>8313</v>
      </c>
      <c r="R495" s="14">
        <f t="shared" si="23"/>
        <v>42114.726134259254</v>
      </c>
      <c r="S495">
        <f t="shared" si="22"/>
        <v>2015</v>
      </c>
    </row>
    <row r="496" spans="1:19" ht="43.2" x14ac:dyDescent="0.3">
      <c r="A496" s="9">
        <v>494</v>
      </c>
      <c r="B496" s="11" t="s">
        <v>495</v>
      </c>
      <c r="C496" s="3" t="s">
        <v>4604</v>
      </c>
      <c r="D496" s="5">
        <v>20000</v>
      </c>
      <c r="E496" s="7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">
        <f t="shared" si="21"/>
        <v>1033.3333</v>
      </c>
      <c r="P496" t="s">
        <v>8307</v>
      </c>
      <c r="Q496" t="s">
        <v>8313</v>
      </c>
      <c r="R496" s="14">
        <f t="shared" si="23"/>
        <v>41799.830613425926</v>
      </c>
      <c r="S496">
        <f t="shared" si="22"/>
        <v>2014</v>
      </c>
    </row>
    <row r="497" spans="1:19" ht="43.2" x14ac:dyDescent="0.3">
      <c r="A497" s="9">
        <v>495</v>
      </c>
      <c r="B497" s="11" t="s">
        <v>496</v>
      </c>
      <c r="C497" s="3" t="s">
        <v>4605</v>
      </c>
      <c r="D497" s="5">
        <v>7000</v>
      </c>
      <c r="E497" s="7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">
        <f t="shared" si="21"/>
        <v>0</v>
      </c>
      <c r="P497" t="s">
        <v>8307</v>
      </c>
      <c r="Q497" t="s">
        <v>8313</v>
      </c>
      <c r="R497" s="14">
        <f t="shared" si="23"/>
        <v>42171.827604166669</v>
      </c>
      <c r="S497">
        <f t="shared" si="22"/>
        <v>2015</v>
      </c>
    </row>
    <row r="498" spans="1:19" ht="28.8" x14ac:dyDescent="0.3">
      <c r="A498" s="9">
        <v>496</v>
      </c>
      <c r="B498" s="11" t="s">
        <v>497</v>
      </c>
      <c r="C498" s="3" t="s">
        <v>4606</v>
      </c>
      <c r="D498" s="5">
        <v>60000</v>
      </c>
      <c r="E498" s="7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">
        <f t="shared" si="21"/>
        <v>100</v>
      </c>
      <c r="P498" t="s">
        <v>8307</v>
      </c>
      <c r="Q498" t="s">
        <v>8313</v>
      </c>
      <c r="R498" s="14">
        <f t="shared" si="23"/>
        <v>41620.93141203704</v>
      </c>
      <c r="S498">
        <f t="shared" si="22"/>
        <v>2013</v>
      </c>
    </row>
    <row r="499" spans="1:19" x14ac:dyDescent="0.3">
      <c r="A499" s="9">
        <v>497</v>
      </c>
      <c r="B499" s="11" t="s">
        <v>498</v>
      </c>
      <c r="C499" s="3" t="s">
        <v>4607</v>
      </c>
      <c r="D499" s="5">
        <v>4480</v>
      </c>
      <c r="E499" s="7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">
        <f t="shared" si="21"/>
        <v>1000</v>
      </c>
      <c r="P499" t="s">
        <v>8307</v>
      </c>
      <c r="Q499" t="s">
        <v>8313</v>
      </c>
      <c r="R499" s="14">
        <f t="shared" si="23"/>
        <v>41945.037789351853</v>
      </c>
      <c r="S499">
        <f t="shared" si="22"/>
        <v>2014</v>
      </c>
    </row>
    <row r="500" spans="1:19" ht="43.2" x14ac:dyDescent="0.3">
      <c r="A500" s="9">
        <v>498</v>
      </c>
      <c r="B500" s="11" t="s">
        <v>499</v>
      </c>
      <c r="C500" s="3" t="s">
        <v>4608</v>
      </c>
      <c r="D500" s="5">
        <v>65108</v>
      </c>
      <c r="E500" s="7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">
        <f t="shared" si="21"/>
        <v>13609.090899999999</v>
      </c>
      <c r="P500" t="s">
        <v>8307</v>
      </c>
      <c r="Q500" t="s">
        <v>8313</v>
      </c>
      <c r="R500" s="14">
        <f t="shared" si="23"/>
        <v>40858.762141203704</v>
      </c>
      <c r="S500">
        <f t="shared" si="22"/>
        <v>2011</v>
      </c>
    </row>
    <row r="501" spans="1:19" ht="57.6" x14ac:dyDescent="0.3">
      <c r="A501" s="9">
        <v>499</v>
      </c>
      <c r="B501" s="11" t="s">
        <v>500</v>
      </c>
      <c r="C501" s="3" t="s">
        <v>4609</v>
      </c>
      <c r="D501" s="5">
        <v>20000</v>
      </c>
      <c r="E501" s="7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">
        <f t="shared" si="21"/>
        <v>7346.1538</v>
      </c>
      <c r="P501" t="s">
        <v>8307</v>
      </c>
      <c r="Q501" t="s">
        <v>8313</v>
      </c>
      <c r="R501" s="14">
        <f t="shared" si="23"/>
        <v>40043.895462962959</v>
      </c>
      <c r="S501">
        <f t="shared" si="22"/>
        <v>2009</v>
      </c>
    </row>
    <row r="502" spans="1:19" ht="57.6" x14ac:dyDescent="0.3">
      <c r="A502" s="9">
        <v>500</v>
      </c>
      <c r="B502" s="11" t="s">
        <v>501</v>
      </c>
      <c r="C502" s="3" t="s">
        <v>4610</v>
      </c>
      <c r="D502" s="5">
        <v>6500</v>
      </c>
      <c r="E502" s="7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">
        <f t="shared" si="21"/>
        <v>5375</v>
      </c>
      <c r="P502" t="s">
        <v>8307</v>
      </c>
      <c r="Q502" t="s">
        <v>8313</v>
      </c>
      <c r="R502" s="14">
        <f t="shared" si="23"/>
        <v>40247.886006944449</v>
      </c>
      <c r="S502">
        <f t="shared" si="22"/>
        <v>2010</v>
      </c>
    </row>
    <row r="503" spans="1:19" ht="43.2" x14ac:dyDescent="0.3">
      <c r="A503" s="9">
        <v>501</v>
      </c>
      <c r="B503" s="11" t="s">
        <v>502</v>
      </c>
      <c r="C503" s="3" t="s">
        <v>4611</v>
      </c>
      <c r="D503" s="5">
        <v>10000</v>
      </c>
      <c r="E503" s="7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">
        <f t="shared" si="21"/>
        <v>0</v>
      </c>
      <c r="P503" t="s">
        <v>8307</v>
      </c>
      <c r="Q503" t="s">
        <v>8313</v>
      </c>
      <c r="R503" s="14">
        <f t="shared" si="23"/>
        <v>40703.234386574077</v>
      </c>
      <c r="S503">
        <f t="shared" si="22"/>
        <v>2011</v>
      </c>
    </row>
    <row r="504" spans="1:19" ht="57.6" x14ac:dyDescent="0.3">
      <c r="A504" s="9">
        <v>502</v>
      </c>
      <c r="B504" s="11" t="s">
        <v>503</v>
      </c>
      <c r="C504" s="3" t="s">
        <v>4612</v>
      </c>
      <c r="D504" s="5">
        <v>20000</v>
      </c>
      <c r="E504" s="7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">
        <f t="shared" si="21"/>
        <v>5750</v>
      </c>
      <c r="P504" t="s">
        <v>8307</v>
      </c>
      <c r="Q504" t="s">
        <v>8313</v>
      </c>
      <c r="R504" s="14">
        <f t="shared" si="23"/>
        <v>40956.553530092591</v>
      </c>
      <c r="S504">
        <f t="shared" si="22"/>
        <v>2012</v>
      </c>
    </row>
    <row r="505" spans="1:19" ht="43.2" x14ac:dyDescent="0.3">
      <c r="A505" s="9">
        <v>503</v>
      </c>
      <c r="B505" s="11" t="s">
        <v>504</v>
      </c>
      <c r="C505" s="3" t="s">
        <v>4613</v>
      </c>
      <c r="D505" s="5">
        <v>6500</v>
      </c>
      <c r="E505" s="7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">
        <f t="shared" si="21"/>
        <v>1266.6667</v>
      </c>
      <c r="P505" t="s">
        <v>8307</v>
      </c>
      <c r="Q505" t="s">
        <v>8313</v>
      </c>
      <c r="R505" s="14">
        <f t="shared" si="23"/>
        <v>41991.526655092588</v>
      </c>
      <c r="S505">
        <f t="shared" si="22"/>
        <v>2014</v>
      </c>
    </row>
    <row r="506" spans="1:19" ht="43.2" x14ac:dyDescent="0.3">
      <c r="A506" s="9">
        <v>504</v>
      </c>
      <c r="B506" s="11" t="s">
        <v>505</v>
      </c>
      <c r="C506" s="3" t="s">
        <v>4614</v>
      </c>
      <c r="D506" s="5">
        <v>24500</v>
      </c>
      <c r="E506" s="7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">
        <f t="shared" si="21"/>
        <v>6700</v>
      </c>
      <c r="P506" t="s">
        <v>8307</v>
      </c>
      <c r="Q506" t="s">
        <v>8313</v>
      </c>
      <c r="R506" s="14">
        <f t="shared" si="23"/>
        <v>40949.98364583333</v>
      </c>
      <c r="S506">
        <f t="shared" si="22"/>
        <v>2012</v>
      </c>
    </row>
    <row r="507" spans="1:19" ht="43.2" x14ac:dyDescent="0.3">
      <c r="A507" s="9">
        <v>505</v>
      </c>
      <c r="B507" s="11" t="s">
        <v>506</v>
      </c>
      <c r="C507" s="3" t="s">
        <v>4615</v>
      </c>
      <c r="D507" s="5">
        <v>12000</v>
      </c>
      <c r="E507" s="7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">
        <f t="shared" si="21"/>
        <v>371.42860000000002</v>
      </c>
      <c r="P507" t="s">
        <v>8307</v>
      </c>
      <c r="Q507" t="s">
        <v>8313</v>
      </c>
      <c r="R507" s="14">
        <f t="shared" si="23"/>
        <v>42318.098217592589</v>
      </c>
      <c r="S507">
        <f t="shared" si="22"/>
        <v>2015</v>
      </c>
    </row>
    <row r="508" spans="1:19" ht="43.2" x14ac:dyDescent="0.3">
      <c r="A508" s="9">
        <v>506</v>
      </c>
      <c r="B508" s="11" t="s">
        <v>507</v>
      </c>
      <c r="C508" s="3" t="s">
        <v>4616</v>
      </c>
      <c r="D508" s="5">
        <v>200000</v>
      </c>
      <c r="E508" s="7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">
        <f t="shared" si="21"/>
        <v>25000</v>
      </c>
      <c r="P508" t="s">
        <v>8307</v>
      </c>
      <c r="Q508" t="s">
        <v>8313</v>
      </c>
      <c r="R508" s="14">
        <f t="shared" si="23"/>
        <v>41466.552314814813</v>
      </c>
      <c r="S508">
        <f t="shared" si="22"/>
        <v>2013</v>
      </c>
    </row>
    <row r="509" spans="1:19" ht="43.2" x14ac:dyDescent="0.3">
      <c r="A509" s="9">
        <v>507</v>
      </c>
      <c r="B509" s="11" t="s">
        <v>508</v>
      </c>
      <c r="C509" s="3" t="s">
        <v>4617</v>
      </c>
      <c r="D509" s="5">
        <v>20000</v>
      </c>
      <c r="E509" s="7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">
        <f t="shared" si="21"/>
        <v>6400</v>
      </c>
      <c r="P509" t="s">
        <v>8307</v>
      </c>
      <c r="Q509" t="s">
        <v>8313</v>
      </c>
      <c r="R509" s="14">
        <f t="shared" si="23"/>
        <v>41156.958993055552</v>
      </c>
      <c r="S509">
        <f t="shared" si="22"/>
        <v>2012</v>
      </c>
    </row>
    <row r="510" spans="1:19" ht="57.6" x14ac:dyDescent="0.3">
      <c r="A510" s="9">
        <v>508</v>
      </c>
      <c r="B510" s="11" t="s">
        <v>509</v>
      </c>
      <c r="C510" s="3" t="s">
        <v>4618</v>
      </c>
      <c r="D510" s="5">
        <v>50000</v>
      </c>
      <c r="E510" s="7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">
        <f t="shared" si="21"/>
        <v>13333.3333</v>
      </c>
      <c r="P510" t="s">
        <v>8307</v>
      </c>
      <c r="Q510" t="s">
        <v>8313</v>
      </c>
      <c r="R510" s="14">
        <f t="shared" si="23"/>
        <v>40995.024317129632</v>
      </c>
      <c r="S510">
        <f t="shared" si="22"/>
        <v>2012</v>
      </c>
    </row>
    <row r="511" spans="1:19" ht="43.2" x14ac:dyDescent="0.3">
      <c r="A511" s="9">
        <v>509</v>
      </c>
      <c r="B511" s="11" t="s">
        <v>510</v>
      </c>
      <c r="C511" s="3" t="s">
        <v>4619</v>
      </c>
      <c r="D511" s="5">
        <v>5000</v>
      </c>
      <c r="E511" s="7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">
        <f t="shared" si="21"/>
        <v>1000</v>
      </c>
      <c r="P511" t="s">
        <v>8307</v>
      </c>
      <c r="Q511" t="s">
        <v>8313</v>
      </c>
      <c r="R511" s="14">
        <f t="shared" si="23"/>
        <v>42153.631597222222</v>
      </c>
      <c r="S511">
        <f t="shared" si="22"/>
        <v>2015</v>
      </c>
    </row>
    <row r="512" spans="1:19" ht="43.2" x14ac:dyDescent="0.3">
      <c r="A512" s="9">
        <v>510</v>
      </c>
      <c r="B512" s="11" t="s">
        <v>511</v>
      </c>
      <c r="C512" s="3" t="s">
        <v>4620</v>
      </c>
      <c r="D512" s="5">
        <v>14000</v>
      </c>
      <c r="E512" s="7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">
        <f t="shared" si="21"/>
        <v>0</v>
      </c>
      <c r="P512" t="s">
        <v>8307</v>
      </c>
      <c r="Q512" t="s">
        <v>8313</v>
      </c>
      <c r="R512" s="14">
        <f t="shared" si="23"/>
        <v>42400.176377314812</v>
      </c>
      <c r="S512">
        <f t="shared" si="22"/>
        <v>2016</v>
      </c>
    </row>
    <row r="513" spans="1:19" ht="43.2" x14ac:dyDescent="0.3">
      <c r="A513" s="9">
        <v>511</v>
      </c>
      <c r="B513" s="11" t="s">
        <v>512</v>
      </c>
      <c r="C513" s="3" t="s">
        <v>4621</v>
      </c>
      <c r="D513" s="5">
        <v>5000</v>
      </c>
      <c r="E513" s="7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">
        <f t="shared" si="21"/>
        <v>3000</v>
      </c>
      <c r="P513" t="s">
        <v>8307</v>
      </c>
      <c r="Q513" t="s">
        <v>8313</v>
      </c>
      <c r="R513" s="14">
        <f t="shared" si="23"/>
        <v>41340.303032407406</v>
      </c>
      <c r="S513">
        <f t="shared" si="22"/>
        <v>2013</v>
      </c>
    </row>
    <row r="514" spans="1:19" ht="43.2" x14ac:dyDescent="0.3">
      <c r="A514" s="9">
        <v>512</v>
      </c>
      <c r="B514" s="11" t="s">
        <v>513</v>
      </c>
      <c r="C514" s="3" t="s">
        <v>4622</v>
      </c>
      <c r="D514" s="5">
        <v>8000</v>
      </c>
      <c r="E514" s="7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">
        <f t="shared" si="21"/>
        <v>550</v>
      </c>
      <c r="P514" t="s">
        <v>8307</v>
      </c>
      <c r="Q514" t="s">
        <v>8313</v>
      </c>
      <c r="R514" s="14">
        <f t="shared" si="23"/>
        <v>42649.742210648154</v>
      </c>
      <c r="S514">
        <f t="shared" si="22"/>
        <v>2016</v>
      </c>
    </row>
    <row r="515" spans="1:19" ht="28.8" x14ac:dyDescent="0.3">
      <c r="A515" s="9">
        <v>513</v>
      </c>
      <c r="B515" s="11" t="s">
        <v>514</v>
      </c>
      <c r="C515" s="3" t="s">
        <v>4623</v>
      </c>
      <c r="D515" s="5">
        <v>50000</v>
      </c>
      <c r="E515" s="7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">
        <f t="shared" ref="O515:O578" si="24">IFERROR(ROUND(E515/L515*100,4),0)</f>
        <v>10238.2353</v>
      </c>
      <c r="P515" t="s">
        <v>8307</v>
      </c>
      <c r="Q515" t="s">
        <v>8313</v>
      </c>
      <c r="R515" s="14">
        <f t="shared" si="23"/>
        <v>42552.653993055559</v>
      </c>
      <c r="S515">
        <f t="shared" ref="S515:S578" si="25">YEAR(R515)</f>
        <v>2016</v>
      </c>
    </row>
    <row r="516" spans="1:19" ht="43.2" x14ac:dyDescent="0.3">
      <c r="A516" s="9">
        <v>514</v>
      </c>
      <c r="B516" s="11" t="s">
        <v>515</v>
      </c>
      <c r="C516" s="3" t="s">
        <v>4624</v>
      </c>
      <c r="D516" s="5">
        <v>1500</v>
      </c>
      <c r="E516" s="7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">
        <f t="shared" si="24"/>
        <v>1666.6667</v>
      </c>
      <c r="P516" t="s">
        <v>8307</v>
      </c>
      <c r="Q516" t="s">
        <v>8313</v>
      </c>
      <c r="R516" s="14">
        <f t="shared" ref="R516:R579" si="26">(((J516/60)/60)/24)+DATE(1970,1,1)</f>
        <v>41830.613969907405</v>
      </c>
      <c r="S516">
        <f t="shared" si="25"/>
        <v>2014</v>
      </c>
    </row>
    <row r="517" spans="1:19" ht="43.2" x14ac:dyDescent="0.3">
      <c r="A517" s="9">
        <v>515</v>
      </c>
      <c r="B517" s="11" t="s">
        <v>516</v>
      </c>
      <c r="C517" s="3" t="s">
        <v>4625</v>
      </c>
      <c r="D517" s="5">
        <v>97000</v>
      </c>
      <c r="E517" s="7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">
        <f t="shared" si="24"/>
        <v>72502.941200000001</v>
      </c>
      <c r="P517" t="s">
        <v>8307</v>
      </c>
      <c r="Q517" t="s">
        <v>8313</v>
      </c>
      <c r="R517" s="14">
        <f t="shared" si="26"/>
        <v>42327.490752314814</v>
      </c>
      <c r="S517">
        <f t="shared" si="25"/>
        <v>2015</v>
      </c>
    </row>
    <row r="518" spans="1:19" ht="28.8" x14ac:dyDescent="0.3">
      <c r="A518" s="9">
        <v>516</v>
      </c>
      <c r="B518" s="11" t="s">
        <v>517</v>
      </c>
      <c r="C518" s="3" t="s">
        <v>4626</v>
      </c>
      <c r="D518" s="5">
        <v>5000</v>
      </c>
      <c r="E518" s="7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">
        <f t="shared" si="24"/>
        <v>0</v>
      </c>
      <c r="P518" t="s">
        <v>8307</v>
      </c>
      <c r="Q518" t="s">
        <v>8313</v>
      </c>
      <c r="R518" s="14">
        <f t="shared" si="26"/>
        <v>42091.778703703705</v>
      </c>
      <c r="S518">
        <f t="shared" si="25"/>
        <v>2015</v>
      </c>
    </row>
    <row r="519" spans="1:19" ht="43.2" x14ac:dyDescent="0.3">
      <c r="A519" s="9">
        <v>517</v>
      </c>
      <c r="B519" s="11" t="s">
        <v>518</v>
      </c>
      <c r="C519" s="3" t="s">
        <v>4627</v>
      </c>
      <c r="D519" s="5">
        <v>15000</v>
      </c>
      <c r="E519" s="7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">
        <f t="shared" si="24"/>
        <v>6833.3333000000002</v>
      </c>
      <c r="P519" t="s">
        <v>8307</v>
      </c>
      <c r="Q519" t="s">
        <v>8313</v>
      </c>
      <c r="R519" s="14">
        <f t="shared" si="26"/>
        <v>42738.615289351852</v>
      </c>
      <c r="S519">
        <f t="shared" si="25"/>
        <v>2017</v>
      </c>
    </row>
    <row r="520" spans="1:19" ht="43.2" x14ac:dyDescent="0.3">
      <c r="A520" s="9">
        <v>518</v>
      </c>
      <c r="B520" s="11" t="s">
        <v>519</v>
      </c>
      <c r="C520" s="3" t="s">
        <v>4628</v>
      </c>
      <c r="D520" s="5">
        <v>7175</v>
      </c>
      <c r="E520" s="7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">
        <f t="shared" si="24"/>
        <v>0</v>
      </c>
      <c r="P520" t="s">
        <v>8307</v>
      </c>
      <c r="Q520" t="s">
        <v>8313</v>
      </c>
      <c r="R520" s="14">
        <f t="shared" si="26"/>
        <v>42223.616018518514</v>
      </c>
      <c r="S520">
        <f t="shared" si="25"/>
        <v>2015</v>
      </c>
    </row>
    <row r="521" spans="1:19" ht="43.2" x14ac:dyDescent="0.3">
      <c r="A521" s="9">
        <v>519</v>
      </c>
      <c r="B521" s="11" t="s">
        <v>520</v>
      </c>
      <c r="C521" s="3" t="s">
        <v>4629</v>
      </c>
      <c r="D521" s="5">
        <v>12001</v>
      </c>
      <c r="E521" s="7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">
        <f t="shared" si="24"/>
        <v>3922.8571000000002</v>
      </c>
      <c r="P521" t="s">
        <v>8307</v>
      </c>
      <c r="Q521" t="s">
        <v>8313</v>
      </c>
      <c r="R521" s="14">
        <f t="shared" si="26"/>
        <v>41218.391446759262</v>
      </c>
      <c r="S521">
        <f t="shared" si="25"/>
        <v>2012</v>
      </c>
    </row>
    <row r="522" spans="1:19" ht="43.2" x14ac:dyDescent="0.3">
      <c r="A522" s="9">
        <v>520</v>
      </c>
      <c r="B522" s="11" t="s">
        <v>521</v>
      </c>
      <c r="C522" s="3" t="s">
        <v>4630</v>
      </c>
      <c r="D522" s="5">
        <v>5000</v>
      </c>
      <c r="E522" s="7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">
        <f t="shared" si="24"/>
        <v>15014.705900000001</v>
      </c>
      <c r="P522" t="s">
        <v>8314</v>
      </c>
      <c r="Q522" t="s">
        <v>8315</v>
      </c>
      <c r="R522" s="14">
        <f t="shared" si="26"/>
        <v>42318.702094907407</v>
      </c>
      <c r="S522">
        <f t="shared" si="25"/>
        <v>2015</v>
      </c>
    </row>
    <row r="523" spans="1:19" ht="43.2" x14ac:dyDescent="0.3">
      <c r="A523" s="9">
        <v>521</v>
      </c>
      <c r="B523" s="11" t="s">
        <v>522</v>
      </c>
      <c r="C523" s="3" t="s">
        <v>4631</v>
      </c>
      <c r="D523" s="5">
        <v>5000</v>
      </c>
      <c r="E523" s="7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">
        <f t="shared" si="24"/>
        <v>9342.8570999999993</v>
      </c>
      <c r="P523" t="s">
        <v>8314</v>
      </c>
      <c r="Q523" t="s">
        <v>8315</v>
      </c>
      <c r="R523" s="14">
        <f t="shared" si="26"/>
        <v>42646.092812499999</v>
      </c>
      <c r="S523">
        <f t="shared" si="25"/>
        <v>2016</v>
      </c>
    </row>
    <row r="524" spans="1:19" ht="43.2" x14ac:dyDescent="0.3">
      <c r="A524" s="9">
        <v>522</v>
      </c>
      <c r="B524" s="11" t="s">
        <v>523</v>
      </c>
      <c r="C524" s="3" t="s">
        <v>4632</v>
      </c>
      <c r="D524" s="5">
        <v>3000</v>
      </c>
      <c r="E524" s="7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">
        <f t="shared" si="24"/>
        <v>11096.7742</v>
      </c>
      <c r="P524" t="s">
        <v>8314</v>
      </c>
      <c r="Q524" t="s">
        <v>8315</v>
      </c>
      <c r="R524" s="14">
        <f t="shared" si="26"/>
        <v>42430.040798611109</v>
      </c>
      <c r="S524">
        <f t="shared" si="25"/>
        <v>2016</v>
      </c>
    </row>
    <row r="525" spans="1:19" ht="43.2" x14ac:dyDescent="0.3">
      <c r="A525" s="9">
        <v>523</v>
      </c>
      <c r="B525" s="11" t="s">
        <v>524</v>
      </c>
      <c r="C525" s="3" t="s">
        <v>4633</v>
      </c>
      <c r="D525" s="5">
        <v>5000</v>
      </c>
      <c r="E525" s="7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">
        <f t="shared" si="24"/>
        <v>7178.5713999999998</v>
      </c>
      <c r="P525" t="s">
        <v>8314</v>
      </c>
      <c r="Q525" t="s">
        <v>8315</v>
      </c>
      <c r="R525" s="14">
        <f t="shared" si="26"/>
        <v>42238.13282407407</v>
      </c>
      <c r="S525">
        <f t="shared" si="25"/>
        <v>2015</v>
      </c>
    </row>
    <row r="526" spans="1:19" ht="43.2" x14ac:dyDescent="0.3">
      <c r="A526" s="9">
        <v>524</v>
      </c>
      <c r="B526" s="11" t="s">
        <v>525</v>
      </c>
      <c r="C526" s="3" t="s">
        <v>4634</v>
      </c>
      <c r="D526" s="5">
        <v>3500</v>
      </c>
      <c r="E526" s="7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">
        <f t="shared" si="24"/>
        <v>2925.8076999999998</v>
      </c>
      <c r="P526" t="s">
        <v>8314</v>
      </c>
      <c r="Q526" t="s">
        <v>8315</v>
      </c>
      <c r="R526" s="14">
        <f t="shared" si="26"/>
        <v>42492.717233796298</v>
      </c>
      <c r="S526">
        <f t="shared" si="25"/>
        <v>2016</v>
      </c>
    </row>
    <row r="527" spans="1:19" ht="57.6" x14ac:dyDescent="0.3">
      <c r="A527" s="9">
        <v>525</v>
      </c>
      <c r="B527" s="11" t="s">
        <v>526</v>
      </c>
      <c r="C527" s="3" t="s">
        <v>4635</v>
      </c>
      <c r="D527" s="5">
        <v>12000</v>
      </c>
      <c r="E527" s="7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">
        <f t="shared" si="24"/>
        <v>100000</v>
      </c>
      <c r="P527" t="s">
        <v>8314</v>
      </c>
      <c r="Q527" t="s">
        <v>8315</v>
      </c>
      <c r="R527" s="14">
        <f t="shared" si="26"/>
        <v>41850.400937500002</v>
      </c>
      <c r="S527">
        <f t="shared" si="25"/>
        <v>2014</v>
      </c>
    </row>
    <row r="528" spans="1:19" ht="43.2" x14ac:dyDescent="0.3">
      <c r="A528" s="9">
        <v>526</v>
      </c>
      <c r="B528" s="11" t="s">
        <v>527</v>
      </c>
      <c r="C528" s="3" t="s">
        <v>4636</v>
      </c>
      <c r="D528" s="5">
        <v>1500</v>
      </c>
      <c r="E528" s="7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">
        <f t="shared" si="24"/>
        <v>7434.7825999999995</v>
      </c>
      <c r="P528" t="s">
        <v>8314</v>
      </c>
      <c r="Q528" t="s">
        <v>8315</v>
      </c>
      <c r="R528" s="14">
        <f t="shared" si="26"/>
        <v>42192.591944444444</v>
      </c>
      <c r="S528">
        <f t="shared" si="25"/>
        <v>2015</v>
      </c>
    </row>
    <row r="529" spans="1:19" ht="57.6" x14ac:dyDescent="0.3">
      <c r="A529" s="9">
        <v>527</v>
      </c>
      <c r="B529" s="11" t="s">
        <v>528</v>
      </c>
      <c r="C529" s="3" t="s">
        <v>4637</v>
      </c>
      <c r="D529" s="5">
        <v>10000</v>
      </c>
      <c r="E529" s="7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">
        <f t="shared" si="24"/>
        <v>6382.9114</v>
      </c>
      <c r="P529" t="s">
        <v>8314</v>
      </c>
      <c r="Q529" t="s">
        <v>8315</v>
      </c>
      <c r="R529" s="14">
        <f t="shared" si="26"/>
        <v>42753.205625000002</v>
      </c>
      <c r="S529">
        <f t="shared" si="25"/>
        <v>2017</v>
      </c>
    </row>
    <row r="530" spans="1:19" ht="28.8" x14ac:dyDescent="0.3">
      <c r="A530" s="9">
        <v>528</v>
      </c>
      <c r="B530" s="11" t="s">
        <v>529</v>
      </c>
      <c r="C530" s="3" t="s">
        <v>4638</v>
      </c>
      <c r="D530" s="5">
        <v>1150</v>
      </c>
      <c r="E530" s="7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">
        <f t="shared" si="24"/>
        <v>4433.3333000000002</v>
      </c>
      <c r="P530" t="s">
        <v>8314</v>
      </c>
      <c r="Q530" t="s">
        <v>8315</v>
      </c>
      <c r="R530" s="14">
        <f t="shared" si="26"/>
        <v>42155.920219907406</v>
      </c>
      <c r="S530">
        <f t="shared" si="25"/>
        <v>2015</v>
      </c>
    </row>
    <row r="531" spans="1:19" ht="43.2" x14ac:dyDescent="0.3">
      <c r="A531" s="9">
        <v>529</v>
      </c>
      <c r="B531" s="11" t="s">
        <v>530</v>
      </c>
      <c r="C531" s="3" t="s">
        <v>4639</v>
      </c>
      <c r="D531" s="5">
        <v>1200</v>
      </c>
      <c r="E531" s="7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">
        <f t="shared" si="24"/>
        <v>8694.4444000000003</v>
      </c>
      <c r="P531" t="s">
        <v>8314</v>
      </c>
      <c r="Q531" t="s">
        <v>8315</v>
      </c>
      <c r="R531" s="14">
        <f t="shared" si="26"/>
        <v>42725.031180555554</v>
      </c>
      <c r="S531">
        <f t="shared" si="25"/>
        <v>2016</v>
      </c>
    </row>
    <row r="532" spans="1:19" ht="43.2" x14ac:dyDescent="0.3">
      <c r="A532" s="9">
        <v>530</v>
      </c>
      <c r="B532" s="11" t="s">
        <v>531</v>
      </c>
      <c r="C532" s="3" t="s">
        <v>4640</v>
      </c>
      <c r="D532" s="5">
        <v>3405</v>
      </c>
      <c r="E532" s="7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">
        <f t="shared" si="24"/>
        <v>12655.172399999999</v>
      </c>
      <c r="P532" t="s">
        <v>8314</v>
      </c>
      <c r="Q532" t="s">
        <v>8315</v>
      </c>
      <c r="R532" s="14">
        <f t="shared" si="26"/>
        <v>42157.591064814813</v>
      </c>
      <c r="S532">
        <f t="shared" si="25"/>
        <v>2015</v>
      </c>
    </row>
    <row r="533" spans="1:19" ht="43.2" x14ac:dyDescent="0.3">
      <c r="A533" s="9">
        <v>531</v>
      </c>
      <c r="B533" s="11" t="s">
        <v>532</v>
      </c>
      <c r="C533" s="3" t="s">
        <v>4641</v>
      </c>
      <c r="D533" s="5">
        <v>4000</v>
      </c>
      <c r="E533" s="7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">
        <f t="shared" si="24"/>
        <v>12903.2258</v>
      </c>
      <c r="P533" t="s">
        <v>8314</v>
      </c>
      <c r="Q533" t="s">
        <v>8315</v>
      </c>
      <c r="R533" s="14">
        <f t="shared" si="26"/>
        <v>42676.065150462964</v>
      </c>
      <c r="S533">
        <f t="shared" si="25"/>
        <v>2016</v>
      </c>
    </row>
    <row r="534" spans="1:19" ht="43.2" x14ac:dyDescent="0.3">
      <c r="A534" s="9">
        <v>532</v>
      </c>
      <c r="B534" s="11" t="s">
        <v>533</v>
      </c>
      <c r="C534" s="3" t="s">
        <v>4642</v>
      </c>
      <c r="D534" s="5">
        <v>10000</v>
      </c>
      <c r="E534" s="7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">
        <f t="shared" si="24"/>
        <v>7124.2775000000001</v>
      </c>
      <c r="P534" t="s">
        <v>8314</v>
      </c>
      <c r="Q534" t="s">
        <v>8315</v>
      </c>
      <c r="R534" s="14">
        <f t="shared" si="26"/>
        <v>42473.007037037038</v>
      </c>
      <c r="S534">
        <f t="shared" si="25"/>
        <v>2016</v>
      </c>
    </row>
    <row r="535" spans="1:19" ht="43.2" x14ac:dyDescent="0.3">
      <c r="A535" s="9">
        <v>533</v>
      </c>
      <c r="B535" s="11" t="s">
        <v>534</v>
      </c>
      <c r="C535" s="3" t="s">
        <v>4643</v>
      </c>
      <c r="D535" s="5">
        <v>2000</v>
      </c>
      <c r="E535" s="7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">
        <f t="shared" si="24"/>
        <v>11788.2353</v>
      </c>
      <c r="P535" t="s">
        <v>8314</v>
      </c>
      <c r="Q535" t="s">
        <v>8315</v>
      </c>
      <c r="R535" s="14">
        <f t="shared" si="26"/>
        <v>42482.43478009259</v>
      </c>
      <c r="S535">
        <f t="shared" si="25"/>
        <v>2016</v>
      </c>
    </row>
    <row r="536" spans="1:19" ht="43.2" x14ac:dyDescent="0.3">
      <c r="A536" s="9">
        <v>534</v>
      </c>
      <c r="B536" s="11" t="s">
        <v>535</v>
      </c>
      <c r="C536" s="3" t="s">
        <v>4644</v>
      </c>
      <c r="D536" s="5">
        <v>15000</v>
      </c>
      <c r="E536" s="7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">
        <f t="shared" si="24"/>
        <v>32708.333299999998</v>
      </c>
      <c r="P536" t="s">
        <v>8314</v>
      </c>
      <c r="Q536" t="s">
        <v>8315</v>
      </c>
      <c r="R536" s="14">
        <f t="shared" si="26"/>
        <v>42270.810995370368</v>
      </c>
      <c r="S536">
        <f t="shared" si="25"/>
        <v>2015</v>
      </c>
    </row>
    <row r="537" spans="1:19" ht="43.2" x14ac:dyDescent="0.3">
      <c r="A537" s="9">
        <v>535</v>
      </c>
      <c r="B537" s="11" t="s">
        <v>536</v>
      </c>
      <c r="C537" s="3" t="s">
        <v>4645</v>
      </c>
      <c r="D537" s="5">
        <v>2000</v>
      </c>
      <c r="E537" s="7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">
        <f t="shared" si="24"/>
        <v>3474.5763000000002</v>
      </c>
      <c r="P537" t="s">
        <v>8314</v>
      </c>
      <c r="Q537" t="s">
        <v>8315</v>
      </c>
      <c r="R537" s="14">
        <f t="shared" si="26"/>
        <v>42711.545196759253</v>
      </c>
      <c r="S537">
        <f t="shared" si="25"/>
        <v>2016</v>
      </c>
    </row>
    <row r="538" spans="1:19" ht="57.6" x14ac:dyDescent="0.3">
      <c r="A538" s="9">
        <v>536</v>
      </c>
      <c r="B538" s="11" t="s">
        <v>537</v>
      </c>
      <c r="C538" s="3" t="s">
        <v>4646</v>
      </c>
      <c r="D538" s="5">
        <v>3300</v>
      </c>
      <c r="E538" s="7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">
        <f t="shared" si="24"/>
        <v>10006.4103</v>
      </c>
      <c r="P538" t="s">
        <v>8314</v>
      </c>
      <c r="Q538" t="s">
        <v>8315</v>
      </c>
      <c r="R538" s="14">
        <f t="shared" si="26"/>
        <v>42179.344988425932</v>
      </c>
      <c r="S538">
        <f t="shared" si="25"/>
        <v>2015</v>
      </c>
    </row>
    <row r="539" spans="1:19" ht="43.2" x14ac:dyDescent="0.3">
      <c r="A539" s="9">
        <v>537</v>
      </c>
      <c r="B539" s="11" t="s">
        <v>538</v>
      </c>
      <c r="C539" s="3" t="s">
        <v>4647</v>
      </c>
      <c r="D539" s="5">
        <v>2000</v>
      </c>
      <c r="E539" s="7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">
        <f t="shared" si="24"/>
        <v>4084.7458000000001</v>
      </c>
      <c r="P539" t="s">
        <v>8314</v>
      </c>
      <c r="Q539" t="s">
        <v>8315</v>
      </c>
      <c r="R539" s="14">
        <f t="shared" si="26"/>
        <v>42282.768414351856</v>
      </c>
      <c r="S539">
        <f t="shared" si="25"/>
        <v>2015</v>
      </c>
    </row>
    <row r="540" spans="1:19" ht="43.2" x14ac:dyDescent="0.3">
      <c r="A540" s="9">
        <v>538</v>
      </c>
      <c r="B540" s="11" t="s">
        <v>539</v>
      </c>
      <c r="C540" s="3" t="s">
        <v>4648</v>
      </c>
      <c r="D540" s="5">
        <v>5000</v>
      </c>
      <c r="E540" s="7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">
        <f t="shared" si="24"/>
        <v>25201.666700000002</v>
      </c>
      <c r="P540" t="s">
        <v>8314</v>
      </c>
      <c r="Q540" t="s">
        <v>8315</v>
      </c>
      <c r="R540" s="14">
        <f t="shared" si="26"/>
        <v>42473.794710648144</v>
      </c>
      <c r="S540">
        <f t="shared" si="25"/>
        <v>2016</v>
      </c>
    </row>
    <row r="541" spans="1:19" ht="43.2" x14ac:dyDescent="0.3">
      <c r="A541" s="9">
        <v>539</v>
      </c>
      <c r="B541" s="11" t="s">
        <v>540</v>
      </c>
      <c r="C541" s="3" t="s">
        <v>4649</v>
      </c>
      <c r="D541" s="5">
        <v>500</v>
      </c>
      <c r="E541" s="7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">
        <f t="shared" si="24"/>
        <v>2516.1</v>
      </c>
      <c r="P541" t="s">
        <v>8314</v>
      </c>
      <c r="Q541" t="s">
        <v>8315</v>
      </c>
      <c r="R541" s="14">
        <f t="shared" si="26"/>
        <v>42535.049849537041</v>
      </c>
      <c r="S541">
        <f t="shared" si="25"/>
        <v>2016</v>
      </c>
    </row>
    <row r="542" spans="1:19" ht="57.6" x14ac:dyDescent="0.3">
      <c r="A542" s="9">
        <v>540</v>
      </c>
      <c r="B542" s="11" t="s">
        <v>541</v>
      </c>
      <c r="C542" s="3" t="s">
        <v>4650</v>
      </c>
      <c r="D542" s="5">
        <v>15000</v>
      </c>
      <c r="E542" s="7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">
        <f t="shared" si="24"/>
        <v>100</v>
      </c>
      <c r="P542" t="s">
        <v>8316</v>
      </c>
      <c r="Q542" t="s">
        <v>8317</v>
      </c>
      <c r="R542" s="14">
        <f t="shared" si="26"/>
        <v>42009.817199074074</v>
      </c>
      <c r="S542">
        <f t="shared" si="25"/>
        <v>2015</v>
      </c>
    </row>
    <row r="543" spans="1:19" ht="43.2" x14ac:dyDescent="0.3">
      <c r="A543" s="9">
        <v>541</v>
      </c>
      <c r="B543" s="11" t="s">
        <v>542</v>
      </c>
      <c r="C543" s="3" t="s">
        <v>4651</v>
      </c>
      <c r="D543" s="5">
        <v>4500</v>
      </c>
      <c r="E543" s="7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">
        <f t="shared" si="24"/>
        <v>2500</v>
      </c>
      <c r="P543" t="s">
        <v>8316</v>
      </c>
      <c r="Q543" t="s">
        <v>8317</v>
      </c>
      <c r="R543" s="14">
        <f t="shared" si="26"/>
        <v>42276.046689814815</v>
      </c>
      <c r="S543">
        <f t="shared" si="25"/>
        <v>2015</v>
      </c>
    </row>
    <row r="544" spans="1:19" ht="43.2" x14ac:dyDescent="0.3">
      <c r="A544" s="9">
        <v>542</v>
      </c>
      <c r="B544" s="11" t="s">
        <v>543</v>
      </c>
      <c r="C544" s="3" t="s">
        <v>4652</v>
      </c>
      <c r="D544" s="5">
        <v>250000</v>
      </c>
      <c r="E544" s="7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">
        <f t="shared" si="24"/>
        <v>100</v>
      </c>
      <c r="P544" t="s">
        <v>8316</v>
      </c>
      <c r="Q544" t="s">
        <v>8317</v>
      </c>
      <c r="R544" s="14">
        <f t="shared" si="26"/>
        <v>42433.737453703703</v>
      </c>
      <c r="S544">
        <f t="shared" si="25"/>
        <v>2016</v>
      </c>
    </row>
    <row r="545" spans="1:19" ht="43.2" x14ac:dyDescent="0.3">
      <c r="A545" s="9">
        <v>543</v>
      </c>
      <c r="B545" s="11" t="s">
        <v>544</v>
      </c>
      <c r="C545" s="3" t="s">
        <v>4653</v>
      </c>
      <c r="D545" s="5">
        <v>22000</v>
      </c>
      <c r="E545" s="7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">
        <f t="shared" si="24"/>
        <v>3500</v>
      </c>
      <c r="P545" t="s">
        <v>8316</v>
      </c>
      <c r="Q545" t="s">
        <v>8317</v>
      </c>
      <c r="R545" s="14">
        <f t="shared" si="26"/>
        <v>41914.092152777775</v>
      </c>
      <c r="S545">
        <f t="shared" si="25"/>
        <v>2014</v>
      </c>
    </row>
    <row r="546" spans="1:19" ht="43.2" x14ac:dyDescent="0.3">
      <c r="A546" s="9">
        <v>544</v>
      </c>
      <c r="B546" s="11" t="s">
        <v>545</v>
      </c>
      <c r="C546" s="3" t="s">
        <v>4654</v>
      </c>
      <c r="D546" s="5">
        <v>500</v>
      </c>
      <c r="E546" s="7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">
        <f t="shared" si="24"/>
        <v>300</v>
      </c>
      <c r="P546" t="s">
        <v>8316</v>
      </c>
      <c r="Q546" t="s">
        <v>8317</v>
      </c>
      <c r="R546" s="14">
        <f t="shared" si="26"/>
        <v>42525.656944444447</v>
      </c>
      <c r="S546">
        <f t="shared" si="25"/>
        <v>2016</v>
      </c>
    </row>
    <row r="547" spans="1:19" ht="43.2" x14ac:dyDescent="0.3">
      <c r="A547" s="9">
        <v>545</v>
      </c>
      <c r="B547" s="11" t="s">
        <v>546</v>
      </c>
      <c r="C547" s="3" t="s">
        <v>4655</v>
      </c>
      <c r="D547" s="5">
        <v>50000</v>
      </c>
      <c r="E547" s="7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">
        <f t="shared" si="24"/>
        <v>40270.588199999998</v>
      </c>
      <c r="P547" t="s">
        <v>8316</v>
      </c>
      <c r="Q547" t="s">
        <v>8317</v>
      </c>
      <c r="R547" s="14">
        <f t="shared" si="26"/>
        <v>42283.592465277776</v>
      </c>
      <c r="S547">
        <f t="shared" si="25"/>
        <v>2015</v>
      </c>
    </row>
    <row r="548" spans="1:19" ht="43.2" x14ac:dyDescent="0.3">
      <c r="A548" s="9">
        <v>546</v>
      </c>
      <c r="B548" s="11" t="s">
        <v>547</v>
      </c>
      <c r="C548" s="3" t="s">
        <v>4656</v>
      </c>
      <c r="D548" s="5">
        <v>60000</v>
      </c>
      <c r="E548" s="7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">
        <f t="shared" si="24"/>
        <v>2600</v>
      </c>
      <c r="P548" t="s">
        <v>8316</v>
      </c>
      <c r="Q548" t="s">
        <v>8317</v>
      </c>
      <c r="R548" s="14">
        <f t="shared" si="26"/>
        <v>42249.667997685188</v>
      </c>
      <c r="S548">
        <f t="shared" si="25"/>
        <v>2015</v>
      </c>
    </row>
    <row r="549" spans="1:19" ht="57.6" x14ac:dyDescent="0.3">
      <c r="A549" s="9">
        <v>547</v>
      </c>
      <c r="B549" s="11" t="s">
        <v>548</v>
      </c>
      <c r="C549" s="3" t="s">
        <v>4657</v>
      </c>
      <c r="D549" s="5">
        <v>7500</v>
      </c>
      <c r="E549" s="7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">
        <f t="shared" si="24"/>
        <v>0</v>
      </c>
      <c r="P549" t="s">
        <v>8316</v>
      </c>
      <c r="Q549" t="s">
        <v>8317</v>
      </c>
      <c r="R549" s="14">
        <f t="shared" si="26"/>
        <v>42380.696342592593</v>
      </c>
      <c r="S549">
        <f t="shared" si="25"/>
        <v>2016</v>
      </c>
    </row>
    <row r="550" spans="1:19" ht="43.2" x14ac:dyDescent="0.3">
      <c r="A550" s="9">
        <v>548</v>
      </c>
      <c r="B550" s="11" t="s">
        <v>549</v>
      </c>
      <c r="C550" s="3" t="s">
        <v>4658</v>
      </c>
      <c r="D550" s="5">
        <v>10000</v>
      </c>
      <c r="E550" s="7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">
        <f t="shared" si="24"/>
        <v>900</v>
      </c>
      <c r="P550" t="s">
        <v>8316</v>
      </c>
      <c r="Q550" t="s">
        <v>8317</v>
      </c>
      <c r="R550" s="14">
        <f t="shared" si="26"/>
        <v>42276.903333333335</v>
      </c>
      <c r="S550">
        <f t="shared" si="25"/>
        <v>2015</v>
      </c>
    </row>
    <row r="551" spans="1:19" ht="57.6" x14ac:dyDescent="0.3">
      <c r="A551" s="9">
        <v>549</v>
      </c>
      <c r="B551" s="11" t="s">
        <v>550</v>
      </c>
      <c r="C551" s="3" t="s">
        <v>4659</v>
      </c>
      <c r="D551" s="5">
        <v>2500</v>
      </c>
      <c r="E551" s="7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">
        <f t="shared" si="24"/>
        <v>850</v>
      </c>
      <c r="P551" t="s">
        <v>8316</v>
      </c>
      <c r="Q551" t="s">
        <v>8317</v>
      </c>
      <c r="R551" s="14">
        <f t="shared" si="26"/>
        <v>42163.636828703704</v>
      </c>
      <c r="S551">
        <f t="shared" si="25"/>
        <v>2015</v>
      </c>
    </row>
    <row r="552" spans="1:19" ht="43.2" x14ac:dyDescent="0.3">
      <c r="A552" s="9">
        <v>550</v>
      </c>
      <c r="B552" s="11" t="s">
        <v>551</v>
      </c>
      <c r="C552" s="3" t="s">
        <v>4660</v>
      </c>
      <c r="D552" s="5">
        <v>5000</v>
      </c>
      <c r="E552" s="7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">
        <f t="shared" si="24"/>
        <v>875</v>
      </c>
      <c r="P552" t="s">
        <v>8316</v>
      </c>
      <c r="Q552" t="s">
        <v>8317</v>
      </c>
      <c r="R552" s="14">
        <f t="shared" si="26"/>
        <v>42753.678761574076</v>
      </c>
      <c r="S552">
        <f t="shared" si="25"/>
        <v>2017</v>
      </c>
    </row>
    <row r="553" spans="1:19" ht="43.2" x14ac:dyDescent="0.3">
      <c r="A553" s="9">
        <v>551</v>
      </c>
      <c r="B553" s="11" t="s">
        <v>552</v>
      </c>
      <c r="C553" s="3" t="s">
        <v>4661</v>
      </c>
      <c r="D553" s="5">
        <v>75000</v>
      </c>
      <c r="E553" s="7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">
        <f t="shared" si="24"/>
        <v>13503.571400000001</v>
      </c>
      <c r="P553" t="s">
        <v>8316</v>
      </c>
      <c r="Q553" t="s">
        <v>8317</v>
      </c>
      <c r="R553" s="14">
        <f t="shared" si="26"/>
        <v>42173.275740740741</v>
      </c>
      <c r="S553">
        <f t="shared" si="25"/>
        <v>2015</v>
      </c>
    </row>
    <row r="554" spans="1:19" ht="43.2" x14ac:dyDescent="0.3">
      <c r="A554" s="9">
        <v>552</v>
      </c>
      <c r="B554" s="11" t="s">
        <v>553</v>
      </c>
      <c r="C554" s="3" t="s">
        <v>4662</v>
      </c>
      <c r="D554" s="5">
        <v>45000</v>
      </c>
      <c r="E554" s="7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">
        <f t="shared" si="24"/>
        <v>0</v>
      </c>
      <c r="P554" t="s">
        <v>8316</v>
      </c>
      <c r="Q554" t="s">
        <v>8317</v>
      </c>
      <c r="R554" s="14">
        <f t="shared" si="26"/>
        <v>42318.616851851853</v>
      </c>
      <c r="S554">
        <f t="shared" si="25"/>
        <v>2015</v>
      </c>
    </row>
    <row r="555" spans="1:19" ht="43.2" x14ac:dyDescent="0.3">
      <c r="A555" s="9">
        <v>553</v>
      </c>
      <c r="B555" s="11" t="s">
        <v>554</v>
      </c>
      <c r="C555" s="3" t="s">
        <v>4663</v>
      </c>
      <c r="D555" s="5">
        <v>25000</v>
      </c>
      <c r="E555" s="7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">
        <f t="shared" si="24"/>
        <v>2050</v>
      </c>
      <c r="P555" t="s">
        <v>8316</v>
      </c>
      <c r="Q555" t="s">
        <v>8317</v>
      </c>
      <c r="R555" s="14">
        <f t="shared" si="26"/>
        <v>41927.71980324074</v>
      </c>
      <c r="S555">
        <f t="shared" si="25"/>
        <v>2014</v>
      </c>
    </row>
    <row r="556" spans="1:19" ht="43.2" x14ac:dyDescent="0.3">
      <c r="A556" s="9">
        <v>554</v>
      </c>
      <c r="B556" s="11" t="s">
        <v>555</v>
      </c>
      <c r="C556" s="3" t="s">
        <v>4664</v>
      </c>
      <c r="D556" s="5">
        <v>3870</v>
      </c>
      <c r="E556" s="7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">
        <f t="shared" si="24"/>
        <v>6436.3635999999997</v>
      </c>
      <c r="P556" t="s">
        <v>8316</v>
      </c>
      <c r="Q556" t="s">
        <v>8317</v>
      </c>
      <c r="R556" s="14">
        <f t="shared" si="26"/>
        <v>41901.684861111113</v>
      </c>
      <c r="S556">
        <f t="shared" si="25"/>
        <v>2014</v>
      </c>
    </row>
    <row r="557" spans="1:19" ht="43.2" x14ac:dyDescent="0.3">
      <c r="A557" s="9">
        <v>555</v>
      </c>
      <c r="B557" s="11" t="s">
        <v>556</v>
      </c>
      <c r="C557" s="3" t="s">
        <v>4665</v>
      </c>
      <c r="D557" s="5">
        <v>7500</v>
      </c>
      <c r="E557" s="7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">
        <f t="shared" si="24"/>
        <v>0</v>
      </c>
      <c r="P557" t="s">
        <v>8316</v>
      </c>
      <c r="Q557" t="s">
        <v>8317</v>
      </c>
      <c r="R557" s="14">
        <f t="shared" si="26"/>
        <v>42503.353506944448</v>
      </c>
      <c r="S557">
        <f t="shared" si="25"/>
        <v>2016</v>
      </c>
    </row>
    <row r="558" spans="1:19" ht="28.8" x14ac:dyDescent="0.3">
      <c r="A558" s="9">
        <v>556</v>
      </c>
      <c r="B558" s="11" t="s">
        <v>557</v>
      </c>
      <c r="C558" s="3" t="s">
        <v>4666</v>
      </c>
      <c r="D558" s="5">
        <v>8000</v>
      </c>
      <c r="E558" s="7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">
        <f t="shared" si="24"/>
        <v>20000</v>
      </c>
      <c r="P558" t="s">
        <v>8316</v>
      </c>
      <c r="Q558" t="s">
        <v>8317</v>
      </c>
      <c r="R558" s="14">
        <f t="shared" si="26"/>
        <v>42345.860150462962</v>
      </c>
      <c r="S558">
        <f t="shared" si="25"/>
        <v>2015</v>
      </c>
    </row>
    <row r="559" spans="1:19" ht="43.2" x14ac:dyDescent="0.3">
      <c r="A559" s="9">
        <v>557</v>
      </c>
      <c r="B559" s="11" t="s">
        <v>558</v>
      </c>
      <c r="C559" s="3" t="s">
        <v>4667</v>
      </c>
      <c r="D559" s="5">
        <v>150000</v>
      </c>
      <c r="E559" s="7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">
        <f t="shared" si="24"/>
        <v>6830</v>
      </c>
      <c r="P559" t="s">
        <v>8316</v>
      </c>
      <c r="Q559" t="s">
        <v>8317</v>
      </c>
      <c r="R559" s="14">
        <f t="shared" si="26"/>
        <v>42676.942164351851</v>
      </c>
      <c r="S559">
        <f t="shared" si="25"/>
        <v>2016</v>
      </c>
    </row>
    <row r="560" spans="1:19" ht="43.2" x14ac:dyDescent="0.3">
      <c r="A560" s="9">
        <v>558</v>
      </c>
      <c r="B560" s="11" t="s">
        <v>559</v>
      </c>
      <c r="C560" s="3" t="s">
        <v>4668</v>
      </c>
      <c r="D560" s="5">
        <v>750</v>
      </c>
      <c r="E560" s="7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">
        <f t="shared" si="24"/>
        <v>0</v>
      </c>
      <c r="P560" t="s">
        <v>8316</v>
      </c>
      <c r="Q560" t="s">
        <v>8317</v>
      </c>
      <c r="R560" s="14">
        <f t="shared" si="26"/>
        <v>42057.883159722223</v>
      </c>
      <c r="S560">
        <f t="shared" si="25"/>
        <v>2015</v>
      </c>
    </row>
    <row r="561" spans="1:19" ht="43.2" x14ac:dyDescent="0.3">
      <c r="A561" s="9">
        <v>559</v>
      </c>
      <c r="B561" s="11" t="s">
        <v>560</v>
      </c>
      <c r="C561" s="3" t="s">
        <v>4669</v>
      </c>
      <c r="D561" s="5">
        <v>240000</v>
      </c>
      <c r="E561" s="7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">
        <f t="shared" si="24"/>
        <v>5000</v>
      </c>
      <c r="P561" t="s">
        <v>8316</v>
      </c>
      <c r="Q561" t="s">
        <v>8317</v>
      </c>
      <c r="R561" s="14">
        <f t="shared" si="26"/>
        <v>42321.283101851848</v>
      </c>
      <c r="S561">
        <f t="shared" si="25"/>
        <v>2015</v>
      </c>
    </row>
    <row r="562" spans="1:19" ht="43.2" x14ac:dyDescent="0.3">
      <c r="A562" s="9">
        <v>560</v>
      </c>
      <c r="B562" s="11" t="s">
        <v>561</v>
      </c>
      <c r="C562" s="3" t="s">
        <v>4670</v>
      </c>
      <c r="D562" s="5">
        <v>100000</v>
      </c>
      <c r="E562" s="7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">
        <f t="shared" si="24"/>
        <v>400</v>
      </c>
      <c r="P562" t="s">
        <v>8316</v>
      </c>
      <c r="Q562" t="s">
        <v>8317</v>
      </c>
      <c r="R562" s="14">
        <f t="shared" si="26"/>
        <v>41960.771354166667</v>
      </c>
      <c r="S562">
        <f t="shared" si="25"/>
        <v>2014</v>
      </c>
    </row>
    <row r="563" spans="1:19" ht="43.2" x14ac:dyDescent="0.3">
      <c r="A563" s="9">
        <v>561</v>
      </c>
      <c r="B563" s="11" t="s">
        <v>562</v>
      </c>
      <c r="C563" s="3" t="s">
        <v>4671</v>
      </c>
      <c r="D563" s="5">
        <v>15000</v>
      </c>
      <c r="E563" s="7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">
        <f t="shared" si="24"/>
        <v>2750</v>
      </c>
      <c r="P563" t="s">
        <v>8316</v>
      </c>
      <c r="Q563" t="s">
        <v>8317</v>
      </c>
      <c r="R563" s="14">
        <f t="shared" si="26"/>
        <v>42268.658715277779</v>
      </c>
      <c r="S563">
        <f t="shared" si="25"/>
        <v>2015</v>
      </c>
    </row>
    <row r="564" spans="1:19" ht="43.2" x14ac:dyDescent="0.3">
      <c r="A564" s="9">
        <v>562</v>
      </c>
      <c r="B564" s="11" t="s">
        <v>563</v>
      </c>
      <c r="C564" s="3" t="s">
        <v>4672</v>
      </c>
      <c r="D564" s="5">
        <v>50000</v>
      </c>
      <c r="E564" s="7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">
        <f t="shared" si="24"/>
        <v>0</v>
      </c>
      <c r="P564" t="s">
        <v>8316</v>
      </c>
      <c r="Q564" t="s">
        <v>8317</v>
      </c>
      <c r="R564" s="14">
        <f t="shared" si="26"/>
        <v>42692.389062500006</v>
      </c>
      <c r="S564">
        <f t="shared" si="25"/>
        <v>2016</v>
      </c>
    </row>
    <row r="565" spans="1:19" ht="43.2" x14ac:dyDescent="0.3">
      <c r="A565" s="9">
        <v>563</v>
      </c>
      <c r="B565" s="11" t="s">
        <v>564</v>
      </c>
      <c r="C565" s="3" t="s">
        <v>4673</v>
      </c>
      <c r="D565" s="5">
        <v>75000</v>
      </c>
      <c r="E565" s="7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">
        <f t="shared" si="24"/>
        <v>3400</v>
      </c>
      <c r="P565" t="s">
        <v>8316</v>
      </c>
      <c r="Q565" t="s">
        <v>8317</v>
      </c>
      <c r="R565" s="14">
        <f t="shared" si="26"/>
        <v>42022.069988425923</v>
      </c>
      <c r="S565">
        <f t="shared" si="25"/>
        <v>2015</v>
      </c>
    </row>
    <row r="566" spans="1:19" ht="57.6" x14ac:dyDescent="0.3">
      <c r="A566" s="9">
        <v>564</v>
      </c>
      <c r="B566" s="11" t="s">
        <v>565</v>
      </c>
      <c r="C566" s="3" t="s">
        <v>4674</v>
      </c>
      <c r="D566" s="5">
        <v>18000</v>
      </c>
      <c r="E566" s="7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">
        <f t="shared" si="24"/>
        <v>100</v>
      </c>
      <c r="P566" t="s">
        <v>8316</v>
      </c>
      <c r="Q566" t="s">
        <v>8317</v>
      </c>
      <c r="R566" s="14">
        <f t="shared" si="26"/>
        <v>42411.942997685182</v>
      </c>
      <c r="S566">
        <f t="shared" si="25"/>
        <v>2016</v>
      </c>
    </row>
    <row r="567" spans="1:19" ht="43.2" x14ac:dyDescent="0.3">
      <c r="A567" s="9">
        <v>565</v>
      </c>
      <c r="B567" s="11" t="s">
        <v>566</v>
      </c>
      <c r="C567" s="3" t="s">
        <v>4675</v>
      </c>
      <c r="D567" s="5">
        <v>25000</v>
      </c>
      <c r="E567" s="7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">
        <f t="shared" si="24"/>
        <v>0</v>
      </c>
      <c r="P567" t="s">
        <v>8316</v>
      </c>
      <c r="Q567" t="s">
        <v>8317</v>
      </c>
      <c r="R567" s="14">
        <f t="shared" si="26"/>
        <v>42165.785289351858</v>
      </c>
      <c r="S567">
        <f t="shared" si="25"/>
        <v>2015</v>
      </c>
    </row>
    <row r="568" spans="1:19" ht="43.2" x14ac:dyDescent="0.3">
      <c r="A568" s="9">
        <v>566</v>
      </c>
      <c r="B568" s="11" t="s">
        <v>567</v>
      </c>
      <c r="C568" s="3" t="s">
        <v>4676</v>
      </c>
      <c r="D568" s="5">
        <v>5000</v>
      </c>
      <c r="E568" s="7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">
        <f t="shared" si="24"/>
        <v>100</v>
      </c>
      <c r="P568" t="s">
        <v>8316</v>
      </c>
      <c r="Q568" t="s">
        <v>8317</v>
      </c>
      <c r="R568" s="14">
        <f t="shared" si="26"/>
        <v>42535.68440972222</v>
      </c>
      <c r="S568">
        <f t="shared" si="25"/>
        <v>2016</v>
      </c>
    </row>
    <row r="569" spans="1:19" ht="43.2" x14ac:dyDescent="0.3">
      <c r="A569" s="9">
        <v>567</v>
      </c>
      <c r="B569" s="11" t="s">
        <v>568</v>
      </c>
      <c r="C569" s="3" t="s">
        <v>4677</v>
      </c>
      <c r="D569" s="5">
        <v>10000</v>
      </c>
      <c r="E569" s="7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">
        <f t="shared" si="24"/>
        <v>0</v>
      </c>
      <c r="P569" t="s">
        <v>8316</v>
      </c>
      <c r="Q569" t="s">
        <v>8317</v>
      </c>
      <c r="R569" s="14">
        <f t="shared" si="26"/>
        <v>41975.842523148152</v>
      </c>
      <c r="S569">
        <f t="shared" si="25"/>
        <v>2014</v>
      </c>
    </row>
    <row r="570" spans="1:19" ht="57.6" x14ac:dyDescent="0.3">
      <c r="A570" s="9">
        <v>568</v>
      </c>
      <c r="B570" s="11" t="s">
        <v>569</v>
      </c>
      <c r="C570" s="3" t="s">
        <v>4678</v>
      </c>
      <c r="D570" s="5">
        <v>24500</v>
      </c>
      <c r="E570" s="7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">
        <f t="shared" si="24"/>
        <v>4900</v>
      </c>
      <c r="P570" t="s">
        <v>8316</v>
      </c>
      <c r="Q570" t="s">
        <v>8317</v>
      </c>
      <c r="R570" s="14">
        <f t="shared" si="26"/>
        <v>42348.9215625</v>
      </c>
      <c r="S570">
        <f t="shared" si="25"/>
        <v>2015</v>
      </c>
    </row>
    <row r="571" spans="1:19" ht="43.2" x14ac:dyDescent="0.3">
      <c r="A571" s="9">
        <v>569</v>
      </c>
      <c r="B571" s="11" t="s">
        <v>570</v>
      </c>
      <c r="C571" s="3" t="s">
        <v>4679</v>
      </c>
      <c r="D571" s="5">
        <v>2500</v>
      </c>
      <c r="E571" s="7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">
        <f t="shared" si="24"/>
        <v>2000</v>
      </c>
      <c r="P571" t="s">
        <v>8316</v>
      </c>
      <c r="Q571" t="s">
        <v>8317</v>
      </c>
      <c r="R571" s="14">
        <f t="shared" si="26"/>
        <v>42340.847361111111</v>
      </c>
      <c r="S571">
        <f t="shared" si="25"/>
        <v>2015</v>
      </c>
    </row>
    <row r="572" spans="1:19" ht="28.8" x14ac:dyDescent="0.3">
      <c r="A572" s="9">
        <v>570</v>
      </c>
      <c r="B572" s="11" t="s">
        <v>571</v>
      </c>
      <c r="C572" s="3" t="s">
        <v>4680</v>
      </c>
      <c r="D572" s="5">
        <v>85000</v>
      </c>
      <c r="E572" s="7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">
        <f t="shared" si="24"/>
        <v>14200</v>
      </c>
      <c r="P572" t="s">
        <v>8316</v>
      </c>
      <c r="Q572" t="s">
        <v>8317</v>
      </c>
      <c r="R572" s="14">
        <f t="shared" si="26"/>
        <v>42388.798252314817</v>
      </c>
      <c r="S572">
        <f t="shared" si="25"/>
        <v>2016</v>
      </c>
    </row>
    <row r="573" spans="1:19" ht="43.2" x14ac:dyDescent="0.3">
      <c r="A573" s="9">
        <v>571</v>
      </c>
      <c r="B573" s="11" t="s">
        <v>572</v>
      </c>
      <c r="C573" s="3" t="s">
        <v>4681</v>
      </c>
      <c r="D573" s="5">
        <v>25000</v>
      </c>
      <c r="E573" s="7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">
        <f t="shared" si="24"/>
        <v>5300</v>
      </c>
      <c r="P573" t="s">
        <v>8316</v>
      </c>
      <c r="Q573" t="s">
        <v>8317</v>
      </c>
      <c r="R573" s="14">
        <f t="shared" si="26"/>
        <v>42192.816238425927</v>
      </c>
      <c r="S573">
        <f t="shared" si="25"/>
        <v>2015</v>
      </c>
    </row>
    <row r="574" spans="1:19" ht="43.2" x14ac:dyDescent="0.3">
      <c r="A574" s="9">
        <v>572</v>
      </c>
      <c r="B574" s="11" t="s">
        <v>573</v>
      </c>
      <c r="C574" s="3" t="s">
        <v>4682</v>
      </c>
      <c r="D574" s="5">
        <v>2500</v>
      </c>
      <c r="E574" s="7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">
        <f t="shared" si="24"/>
        <v>0</v>
      </c>
      <c r="P574" t="s">
        <v>8316</v>
      </c>
      <c r="Q574" t="s">
        <v>8317</v>
      </c>
      <c r="R574" s="14">
        <f t="shared" si="26"/>
        <v>42282.71629629629</v>
      </c>
      <c r="S574">
        <f t="shared" si="25"/>
        <v>2015</v>
      </c>
    </row>
    <row r="575" spans="1:19" ht="57.6" x14ac:dyDescent="0.3">
      <c r="A575" s="9">
        <v>573</v>
      </c>
      <c r="B575" s="11" t="s">
        <v>574</v>
      </c>
      <c r="C575" s="3" t="s">
        <v>4683</v>
      </c>
      <c r="D575" s="5">
        <v>88888</v>
      </c>
      <c r="E575" s="7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">
        <f t="shared" si="24"/>
        <v>3844.4443999999999</v>
      </c>
      <c r="P575" t="s">
        <v>8316</v>
      </c>
      <c r="Q575" t="s">
        <v>8317</v>
      </c>
      <c r="R575" s="14">
        <f t="shared" si="26"/>
        <v>41963.050127314811</v>
      </c>
      <c r="S575">
        <f t="shared" si="25"/>
        <v>2014</v>
      </c>
    </row>
    <row r="576" spans="1:19" ht="43.2" x14ac:dyDescent="0.3">
      <c r="A576" s="9">
        <v>574</v>
      </c>
      <c r="B576" s="11" t="s">
        <v>575</v>
      </c>
      <c r="C576" s="3" t="s">
        <v>4684</v>
      </c>
      <c r="D576" s="5">
        <v>11180</v>
      </c>
      <c r="E576" s="7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">
        <f t="shared" si="24"/>
        <v>2000</v>
      </c>
      <c r="P576" t="s">
        <v>8316</v>
      </c>
      <c r="Q576" t="s">
        <v>8317</v>
      </c>
      <c r="R576" s="14">
        <f t="shared" si="26"/>
        <v>42632.443368055552</v>
      </c>
      <c r="S576">
        <f t="shared" si="25"/>
        <v>2016</v>
      </c>
    </row>
    <row r="577" spans="1:19" ht="57.6" x14ac:dyDescent="0.3">
      <c r="A577" s="9">
        <v>575</v>
      </c>
      <c r="B577" s="11" t="s">
        <v>576</v>
      </c>
      <c r="C577" s="3" t="s">
        <v>4685</v>
      </c>
      <c r="D577" s="5">
        <v>60000</v>
      </c>
      <c r="E577" s="7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">
        <f t="shared" si="24"/>
        <v>6475</v>
      </c>
      <c r="P577" t="s">
        <v>8316</v>
      </c>
      <c r="Q577" t="s">
        <v>8317</v>
      </c>
      <c r="R577" s="14">
        <f t="shared" si="26"/>
        <v>42138.692627314813</v>
      </c>
      <c r="S577">
        <f t="shared" si="25"/>
        <v>2015</v>
      </c>
    </row>
    <row r="578" spans="1:19" ht="43.2" x14ac:dyDescent="0.3">
      <c r="A578" s="9">
        <v>576</v>
      </c>
      <c r="B578" s="11" t="s">
        <v>577</v>
      </c>
      <c r="C578" s="3" t="s">
        <v>4686</v>
      </c>
      <c r="D578" s="5">
        <v>80000</v>
      </c>
      <c r="E578" s="7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">
        <f t="shared" si="24"/>
        <v>100</v>
      </c>
      <c r="P578" t="s">
        <v>8316</v>
      </c>
      <c r="Q578" t="s">
        <v>8317</v>
      </c>
      <c r="R578" s="14">
        <f t="shared" si="26"/>
        <v>42031.471666666665</v>
      </c>
      <c r="S578">
        <f t="shared" si="25"/>
        <v>2015</v>
      </c>
    </row>
    <row r="579" spans="1:19" ht="43.2" x14ac:dyDescent="0.3">
      <c r="A579" s="9">
        <v>577</v>
      </c>
      <c r="B579" s="11" t="s">
        <v>578</v>
      </c>
      <c r="C579" s="3" t="s">
        <v>4687</v>
      </c>
      <c r="D579" s="5">
        <v>5000</v>
      </c>
      <c r="E579" s="7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">
        <f t="shared" ref="O579:O642" si="27">IFERROR(ROUND(E579/L579*100,4),0)</f>
        <v>1000</v>
      </c>
      <c r="P579" t="s">
        <v>8316</v>
      </c>
      <c r="Q579" t="s">
        <v>8317</v>
      </c>
      <c r="R579" s="14">
        <f t="shared" si="26"/>
        <v>42450.589143518519</v>
      </c>
      <c r="S579">
        <f t="shared" ref="S579:S642" si="28">YEAR(R579)</f>
        <v>2016</v>
      </c>
    </row>
    <row r="580" spans="1:19" ht="28.8" x14ac:dyDescent="0.3">
      <c r="A580" s="9">
        <v>578</v>
      </c>
      <c r="B580" s="11" t="s">
        <v>579</v>
      </c>
      <c r="C580" s="3" t="s">
        <v>4688</v>
      </c>
      <c r="D580" s="5">
        <v>125000</v>
      </c>
      <c r="E580" s="7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">
        <f t="shared" si="27"/>
        <v>200</v>
      </c>
      <c r="P580" t="s">
        <v>8316</v>
      </c>
      <c r="Q580" t="s">
        <v>8317</v>
      </c>
      <c r="R580" s="14">
        <f t="shared" ref="R580:R643" si="29">(((J580/60)/60)/24)+DATE(1970,1,1)</f>
        <v>42230.578622685185</v>
      </c>
      <c r="S580">
        <f t="shared" si="28"/>
        <v>2015</v>
      </c>
    </row>
    <row r="581" spans="1:19" ht="28.8" x14ac:dyDescent="0.3">
      <c r="A581" s="9">
        <v>579</v>
      </c>
      <c r="B581" s="11" t="s">
        <v>580</v>
      </c>
      <c r="C581" s="3" t="s">
        <v>4689</v>
      </c>
      <c r="D581" s="5">
        <v>12000</v>
      </c>
      <c r="E581" s="7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">
        <f t="shared" si="27"/>
        <v>3500</v>
      </c>
      <c r="P581" t="s">
        <v>8316</v>
      </c>
      <c r="Q581" t="s">
        <v>8317</v>
      </c>
      <c r="R581" s="14">
        <f t="shared" si="29"/>
        <v>41968.852118055554</v>
      </c>
      <c r="S581">
        <f t="shared" si="28"/>
        <v>2014</v>
      </c>
    </row>
    <row r="582" spans="1:19" ht="43.2" x14ac:dyDescent="0.3">
      <c r="A582" s="9">
        <v>580</v>
      </c>
      <c r="B582" s="11" t="s">
        <v>581</v>
      </c>
      <c r="C582" s="3" t="s">
        <v>4690</v>
      </c>
      <c r="D582" s="5">
        <v>3000</v>
      </c>
      <c r="E582" s="7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">
        <f t="shared" si="27"/>
        <v>100</v>
      </c>
      <c r="P582" t="s">
        <v>8316</v>
      </c>
      <c r="Q582" t="s">
        <v>8317</v>
      </c>
      <c r="R582" s="14">
        <f t="shared" si="29"/>
        <v>42605.908182870371</v>
      </c>
      <c r="S582">
        <f t="shared" si="28"/>
        <v>2016</v>
      </c>
    </row>
    <row r="583" spans="1:19" ht="43.2" x14ac:dyDescent="0.3">
      <c r="A583" s="9">
        <v>581</v>
      </c>
      <c r="B583" s="11" t="s">
        <v>582</v>
      </c>
      <c r="C583" s="3" t="s">
        <v>4691</v>
      </c>
      <c r="D583" s="5">
        <v>400</v>
      </c>
      <c r="E583" s="7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">
        <f t="shared" si="27"/>
        <v>0</v>
      </c>
      <c r="P583" t="s">
        <v>8316</v>
      </c>
      <c r="Q583" t="s">
        <v>8317</v>
      </c>
      <c r="R583" s="14">
        <f t="shared" si="29"/>
        <v>42188.012777777782</v>
      </c>
      <c r="S583">
        <f t="shared" si="28"/>
        <v>2015</v>
      </c>
    </row>
    <row r="584" spans="1:19" ht="43.2" x14ac:dyDescent="0.3">
      <c r="A584" s="9">
        <v>582</v>
      </c>
      <c r="B584" s="11" t="s">
        <v>583</v>
      </c>
      <c r="C584" s="3" t="s">
        <v>4692</v>
      </c>
      <c r="D584" s="5">
        <v>100000</v>
      </c>
      <c r="E584" s="7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">
        <f t="shared" si="27"/>
        <v>0</v>
      </c>
      <c r="P584" t="s">
        <v>8316</v>
      </c>
      <c r="Q584" t="s">
        <v>8317</v>
      </c>
      <c r="R584" s="14">
        <f t="shared" si="29"/>
        <v>42055.739803240736</v>
      </c>
      <c r="S584">
        <f t="shared" si="28"/>
        <v>2015</v>
      </c>
    </row>
    <row r="585" spans="1:19" ht="43.2" x14ac:dyDescent="0.3">
      <c r="A585" s="9">
        <v>583</v>
      </c>
      <c r="B585" s="11" t="s">
        <v>584</v>
      </c>
      <c r="C585" s="3" t="s">
        <v>4693</v>
      </c>
      <c r="D585" s="5">
        <v>9000</v>
      </c>
      <c r="E585" s="7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">
        <f t="shared" si="27"/>
        <v>100</v>
      </c>
      <c r="P585" t="s">
        <v>8316</v>
      </c>
      <c r="Q585" t="s">
        <v>8317</v>
      </c>
      <c r="R585" s="14">
        <f t="shared" si="29"/>
        <v>42052.93850694444</v>
      </c>
      <c r="S585">
        <f t="shared" si="28"/>
        <v>2015</v>
      </c>
    </row>
    <row r="586" spans="1:19" ht="43.2" x14ac:dyDescent="0.3">
      <c r="A586" s="9">
        <v>584</v>
      </c>
      <c r="B586" s="11" t="s">
        <v>585</v>
      </c>
      <c r="C586" s="3" t="s">
        <v>4694</v>
      </c>
      <c r="D586" s="5">
        <v>1000</v>
      </c>
      <c r="E586" s="7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">
        <f t="shared" si="27"/>
        <v>500</v>
      </c>
      <c r="P586" t="s">
        <v>8316</v>
      </c>
      <c r="Q586" t="s">
        <v>8317</v>
      </c>
      <c r="R586" s="14">
        <f t="shared" si="29"/>
        <v>42049.716620370367</v>
      </c>
      <c r="S586">
        <f t="shared" si="28"/>
        <v>2015</v>
      </c>
    </row>
    <row r="587" spans="1:19" ht="43.2" x14ac:dyDescent="0.3">
      <c r="A587" s="9">
        <v>585</v>
      </c>
      <c r="B587" s="11" t="s">
        <v>586</v>
      </c>
      <c r="C587" s="3" t="s">
        <v>4695</v>
      </c>
      <c r="D587" s="5">
        <v>9000</v>
      </c>
      <c r="E587" s="7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">
        <f t="shared" si="27"/>
        <v>0</v>
      </c>
      <c r="P587" t="s">
        <v>8316</v>
      </c>
      <c r="Q587" t="s">
        <v>8317</v>
      </c>
      <c r="R587" s="14">
        <f t="shared" si="29"/>
        <v>42283.3909375</v>
      </c>
      <c r="S587">
        <f t="shared" si="28"/>
        <v>2015</v>
      </c>
    </row>
    <row r="588" spans="1:19" ht="43.2" x14ac:dyDescent="0.3">
      <c r="A588" s="9">
        <v>586</v>
      </c>
      <c r="B588" s="11" t="s">
        <v>587</v>
      </c>
      <c r="C588" s="3" t="s">
        <v>4696</v>
      </c>
      <c r="D588" s="5">
        <v>10000</v>
      </c>
      <c r="E588" s="7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">
        <f t="shared" si="27"/>
        <v>1400</v>
      </c>
      <c r="P588" t="s">
        <v>8316</v>
      </c>
      <c r="Q588" t="s">
        <v>8317</v>
      </c>
      <c r="R588" s="14">
        <f t="shared" si="29"/>
        <v>42020.854247685187</v>
      </c>
      <c r="S588">
        <f t="shared" si="28"/>
        <v>2015</v>
      </c>
    </row>
    <row r="589" spans="1:19" ht="72" x14ac:dyDescent="0.3">
      <c r="A589" s="9">
        <v>587</v>
      </c>
      <c r="B589" s="11" t="s">
        <v>588</v>
      </c>
      <c r="C589" s="3" t="s">
        <v>4697</v>
      </c>
      <c r="D589" s="5">
        <v>30000</v>
      </c>
      <c r="E589" s="7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">
        <f t="shared" si="27"/>
        <v>38928.571400000001</v>
      </c>
      <c r="P589" t="s">
        <v>8316</v>
      </c>
      <c r="Q589" t="s">
        <v>8317</v>
      </c>
      <c r="R589" s="14">
        <f t="shared" si="29"/>
        <v>42080.757326388892</v>
      </c>
      <c r="S589">
        <f t="shared" si="28"/>
        <v>2015</v>
      </c>
    </row>
    <row r="590" spans="1:19" ht="43.2" x14ac:dyDescent="0.3">
      <c r="A590" s="9">
        <v>588</v>
      </c>
      <c r="B590" s="11" t="s">
        <v>589</v>
      </c>
      <c r="C590" s="3" t="s">
        <v>4698</v>
      </c>
      <c r="D590" s="5">
        <v>9000</v>
      </c>
      <c r="E590" s="7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">
        <f t="shared" si="27"/>
        <v>15050</v>
      </c>
      <c r="P590" t="s">
        <v>8316</v>
      </c>
      <c r="Q590" t="s">
        <v>8317</v>
      </c>
      <c r="R590" s="14">
        <f t="shared" si="29"/>
        <v>42631.769513888896</v>
      </c>
      <c r="S590">
        <f t="shared" si="28"/>
        <v>2016</v>
      </c>
    </row>
    <row r="591" spans="1:19" x14ac:dyDescent="0.3">
      <c r="A591" s="9">
        <v>589</v>
      </c>
      <c r="B591" s="11" t="s">
        <v>590</v>
      </c>
      <c r="C591" s="3" t="s">
        <v>4699</v>
      </c>
      <c r="D591" s="5">
        <v>7500</v>
      </c>
      <c r="E591" s="7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">
        <f t="shared" si="27"/>
        <v>100</v>
      </c>
      <c r="P591" t="s">
        <v>8316</v>
      </c>
      <c r="Q591" t="s">
        <v>8317</v>
      </c>
      <c r="R591" s="14">
        <f t="shared" si="29"/>
        <v>42178.614571759259</v>
      </c>
      <c r="S591">
        <f t="shared" si="28"/>
        <v>2015</v>
      </c>
    </row>
    <row r="592" spans="1:19" ht="57.6" x14ac:dyDescent="0.3">
      <c r="A592" s="9">
        <v>590</v>
      </c>
      <c r="B592" s="11" t="s">
        <v>591</v>
      </c>
      <c r="C592" s="3" t="s">
        <v>4700</v>
      </c>
      <c r="D592" s="5">
        <v>5000</v>
      </c>
      <c r="E592" s="7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">
        <f t="shared" si="27"/>
        <v>2477.7777999999998</v>
      </c>
      <c r="P592" t="s">
        <v>8316</v>
      </c>
      <c r="Q592" t="s">
        <v>8317</v>
      </c>
      <c r="R592" s="14">
        <f t="shared" si="29"/>
        <v>42377.554756944446</v>
      </c>
      <c r="S592">
        <f t="shared" si="28"/>
        <v>2016</v>
      </c>
    </row>
    <row r="593" spans="1:19" ht="43.2" x14ac:dyDescent="0.3">
      <c r="A593" s="9">
        <v>591</v>
      </c>
      <c r="B593" s="11" t="s">
        <v>592</v>
      </c>
      <c r="C593" s="3" t="s">
        <v>4701</v>
      </c>
      <c r="D593" s="5">
        <v>100000</v>
      </c>
      <c r="E593" s="7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">
        <f t="shared" si="27"/>
        <v>3050</v>
      </c>
      <c r="P593" t="s">
        <v>8316</v>
      </c>
      <c r="Q593" t="s">
        <v>8317</v>
      </c>
      <c r="R593" s="14">
        <f t="shared" si="29"/>
        <v>42177.543171296296</v>
      </c>
      <c r="S593">
        <f t="shared" si="28"/>
        <v>2015</v>
      </c>
    </row>
    <row r="594" spans="1:19" ht="43.2" x14ac:dyDescent="0.3">
      <c r="A594" s="9">
        <v>592</v>
      </c>
      <c r="B594" s="11" t="s">
        <v>593</v>
      </c>
      <c r="C594" s="3" t="s">
        <v>4702</v>
      </c>
      <c r="D594" s="5">
        <v>7500</v>
      </c>
      <c r="E594" s="7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">
        <f t="shared" si="27"/>
        <v>25000</v>
      </c>
      <c r="P594" t="s">
        <v>8316</v>
      </c>
      <c r="Q594" t="s">
        <v>8317</v>
      </c>
      <c r="R594" s="14">
        <f t="shared" si="29"/>
        <v>41946.232175925928</v>
      </c>
      <c r="S594">
        <f t="shared" si="28"/>
        <v>2014</v>
      </c>
    </row>
    <row r="595" spans="1:19" ht="57.6" x14ac:dyDescent="0.3">
      <c r="A595" s="9">
        <v>593</v>
      </c>
      <c r="B595" s="11" t="s">
        <v>594</v>
      </c>
      <c r="C595" s="3" t="s">
        <v>4703</v>
      </c>
      <c r="D595" s="5">
        <v>500</v>
      </c>
      <c r="E595" s="7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">
        <f t="shared" si="27"/>
        <v>1642.8570999999999</v>
      </c>
      <c r="P595" t="s">
        <v>8316</v>
      </c>
      <c r="Q595" t="s">
        <v>8317</v>
      </c>
      <c r="R595" s="14">
        <f t="shared" si="29"/>
        <v>42070.677604166667</v>
      </c>
      <c r="S595">
        <f t="shared" si="28"/>
        <v>2015</v>
      </c>
    </row>
    <row r="596" spans="1:19" ht="28.8" x14ac:dyDescent="0.3">
      <c r="A596" s="9">
        <v>594</v>
      </c>
      <c r="B596" s="11" t="s">
        <v>595</v>
      </c>
      <c r="C596" s="3" t="s">
        <v>4704</v>
      </c>
      <c r="D596" s="5">
        <v>25000</v>
      </c>
      <c r="E596" s="7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">
        <f t="shared" si="27"/>
        <v>1300</v>
      </c>
      <c r="P596" t="s">
        <v>8316</v>
      </c>
      <c r="Q596" t="s">
        <v>8317</v>
      </c>
      <c r="R596" s="14">
        <f t="shared" si="29"/>
        <v>42446.780162037037</v>
      </c>
      <c r="S596">
        <f t="shared" si="28"/>
        <v>2016</v>
      </c>
    </row>
    <row r="597" spans="1:19" ht="43.2" x14ac:dyDescent="0.3">
      <c r="A597" s="9">
        <v>595</v>
      </c>
      <c r="B597" s="11" t="s">
        <v>596</v>
      </c>
      <c r="C597" s="3" t="s">
        <v>4705</v>
      </c>
      <c r="D597" s="5">
        <v>100000</v>
      </c>
      <c r="E597" s="7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">
        <f t="shared" si="27"/>
        <v>5325</v>
      </c>
      <c r="P597" t="s">
        <v>8316</v>
      </c>
      <c r="Q597" t="s">
        <v>8317</v>
      </c>
      <c r="R597" s="14">
        <f t="shared" si="29"/>
        <v>42083.069884259254</v>
      </c>
      <c r="S597">
        <f t="shared" si="28"/>
        <v>2015</v>
      </c>
    </row>
    <row r="598" spans="1:19" ht="28.8" x14ac:dyDescent="0.3">
      <c r="A598" s="9">
        <v>596</v>
      </c>
      <c r="B598" s="11" t="s">
        <v>597</v>
      </c>
      <c r="C598" s="3" t="s">
        <v>4706</v>
      </c>
      <c r="D598" s="5">
        <v>20000</v>
      </c>
      <c r="E598" s="7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">
        <f t="shared" si="27"/>
        <v>300</v>
      </c>
      <c r="P598" t="s">
        <v>8316</v>
      </c>
      <c r="Q598" t="s">
        <v>8317</v>
      </c>
      <c r="R598" s="14">
        <f t="shared" si="29"/>
        <v>42646.896898148145</v>
      </c>
      <c r="S598">
        <f t="shared" si="28"/>
        <v>2016</v>
      </c>
    </row>
    <row r="599" spans="1:19" ht="43.2" x14ac:dyDescent="0.3">
      <c r="A599" s="9">
        <v>597</v>
      </c>
      <c r="B599" s="11" t="s">
        <v>598</v>
      </c>
      <c r="C599" s="3" t="s">
        <v>4707</v>
      </c>
      <c r="D599" s="5">
        <v>7500</v>
      </c>
      <c r="E599" s="7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">
        <f t="shared" si="27"/>
        <v>1000</v>
      </c>
      <c r="P599" t="s">
        <v>8316</v>
      </c>
      <c r="Q599" t="s">
        <v>8317</v>
      </c>
      <c r="R599" s="14">
        <f t="shared" si="29"/>
        <v>42545.705266203702</v>
      </c>
      <c r="S599">
        <f t="shared" si="28"/>
        <v>2016</v>
      </c>
    </row>
    <row r="600" spans="1:19" ht="28.8" x14ac:dyDescent="0.3">
      <c r="A600" s="9">
        <v>598</v>
      </c>
      <c r="B600" s="11" t="s">
        <v>599</v>
      </c>
      <c r="C600" s="3" t="s">
        <v>4708</v>
      </c>
      <c r="D600" s="5">
        <v>2500</v>
      </c>
      <c r="E600" s="7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">
        <f t="shared" si="27"/>
        <v>12142.857099999999</v>
      </c>
      <c r="P600" t="s">
        <v>8316</v>
      </c>
      <c r="Q600" t="s">
        <v>8317</v>
      </c>
      <c r="R600" s="14">
        <f t="shared" si="29"/>
        <v>41948.00209490741</v>
      </c>
      <c r="S600">
        <f t="shared" si="28"/>
        <v>2014</v>
      </c>
    </row>
    <row r="601" spans="1:19" ht="43.2" x14ac:dyDescent="0.3">
      <c r="A601" s="9">
        <v>599</v>
      </c>
      <c r="B601" s="11" t="s">
        <v>600</v>
      </c>
      <c r="C601" s="3" t="s">
        <v>4709</v>
      </c>
      <c r="D601" s="5">
        <v>50000</v>
      </c>
      <c r="E601" s="7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">
        <f t="shared" si="27"/>
        <v>1550</v>
      </c>
      <c r="P601" t="s">
        <v>8316</v>
      </c>
      <c r="Q601" t="s">
        <v>8317</v>
      </c>
      <c r="R601" s="14">
        <f t="shared" si="29"/>
        <v>42047.812523148154</v>
      </c>
      <c r="S601">
        <f t="shared" si="28"/>
        <v>2015</v>
      </c>
    </row>
    <row r="602" spans="1:19" ht="28.8" x14ac:dyDescent="0.3">
      <c r="A602" s="9">
        <v>600</v>
      </c>
      <c r="B602" s="11" t="s">
        <v>601</v>
      </c>
      <c r="C602" s="3" t="s">
        <v>4710</v>
      </c>
      <c r="D602" s="5">
        <v>5000</v>
      </c>
      <c r="E602" s="7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">
        <f t="shared" si="27"/>
        <v>10000</v>
      </c>
      <c r="P602" t="s">
        <v>8316</v>
      </c>
      <c r="Q602" t="s">
        <v>8317</v>
      </c>
      <c r="R602" s="14">
        <f t="shared" si="29"/>
        <v>42073.798171296294</v>
      </c>
      <c r="S602">
        <f t="shared" si="28"/>
        <v>2015</v>
      </c>
    </row>
    <row r="603" spans="1:19" ht="43.2" x14ac:dyDescent="0.3">
      <c r="A603" s="9">
        <v>601</v>
      </c>
      <c r="B603" s="11" t="s">
        <v>602</v>
      </c>
      <c r="C603" s="3" t="s">
        <v>4711</v>
      </c>
      <c r="D603" s="5">
        <v>10000</v>
      </c>
      <c r="E603" s="7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">
        <f t="shared" si="27"/>
        <v>2333.3332999999998</v>
      </c>
      <c r="P603" t="s">
        <v>8316</v>
      </c>
      <c r="Q603" t="s">
        <v>8317</v>
      </c>
      <c r="R603" s="14">
        <f t="shared" si="29"/>
        <v>41969.858090277776</v>
      </c>
      <c r="S603">
        <f t="shared" si="28"/>
        <v>2014</v>
      </c>
    </row>
    <row r="604" spans="1:19" ht="43.2" x14ac:dyDescent="0.3">
      <c r="A604" s="9">
        <v>602</v>
      </c>
      <c r="B604" s="11" t="s">
        <v>603</v>
      </c>
      <c r="C604" s="3" t="s">
        <v>4712</v>
      </c>
      <c r="D604" s="5">
        <v>70000</v>
      </c>
      <c r="E604" s="7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">
        <f t="shared" si="27"/>
        <v>0</v>
      </c>
      <c r="P604" t="s">
        <v>8316</v>
      </c>
      <c r="Q604" t="s">
        <v>8317</v>
      </c>
      <c r="R604" s="14">
        <f t="shared" si="29"/>
        <v>42143.79415509259</v>
      </c>
      <c r="S604">
        <f t="shared" si="28"/>
        <v>2015</v>
      </c>
    </row>
    <row r="605" spans="1:19" ht="43.2" x14ac:dyDescent="0.3">
      <c r="A605" s="9">
        <v>603</v>
      </c>
      <c r="B605" s="11" t="s">
        <v>604</v>
      </c>
      <c r="C605" s="3" t="s">
        <v>4713</v>
      </c>
      <c r="D605" s="5">
        <v>15000</v>
      </c>
      <c r="E605" s="7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">
        <f t="shared" si="27"/>
        <v>4538.6153999999997</v>
      </c>
      <c r="P605" t="s">
        <v>8316</v>
      </c>
      <c r="Q605" t="s">
        <v>8317</v>
      </c>
      <c r="R605" s="14">
        <f t="shared" si="29"/>
        <v>41835.639155092591</v>
      </c>
      <c r="S605">
        <f t="shared" si="28"/>
        <v>2014</v>
      </c>
    </row>
    <row r="606" spans="1:19" ht="43.2" x14ac:dyDescent="0.3">
      <c r="A606" s="9">
        <v>604</v>
      </c>
      <c r="B606" s="11" t="s">
        <v>605</v>
      </c>
      <c r="C606" s="3" t="s">
        <v>4714</v>
      </c>
      <c r="D606" s="5">
        <v>1500</v>
      </c>
      <c r="E606" s="7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">
        <f t="shared" si="27"/>
        <v>0</v>
      </c>
      <c r="P606" t="s">
        <v>8316</v>
      </c>
      <c r="Q606" t="s">
        <v>8317</v>
      </c>
      <c r="R606" s="14">
        <f t="shared" si="29"/>
        <v>41849.035370370373</v>
      </c>
      <c r="S606">
        <f t="shared" si="28"/>
        <v>2014</v>
      </c>
    </row>
    <row r="607" spans="1:19" ht="28.8" x14ac:dyDescent="0.3">
      <c r="A607" s="9">
        <v>605</v>
      </c>
      <c r="B607" s="11" t="s">
        <v>606</v>
      </c>
      <c r="C607" s="3" t="s">
        <v>4715</v>
      </c>
      <c r="D607" s="5">
        <v>5000</v>
      </c>
      <c r="E607" s="7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">
        <f t="shared" si="27"/>
        <v>1637.5</v>
      </c>
      <c r="P607" t="s">
        <v>8316</v>
      </c>
      <c r="Q607" t="s">
        <v>8317</v>
      </c>
      <c r="R607" s="14">
        <f t="shared" si="29"/>
        <v>42194.357731481476</v>
      </c>
      <c r="S607">
        <f t="shared" si="28"/>
        <v>2015</v>
      </c>
    </row>
    <row r="608" spans="1:19" ht="57.6" x14ac:dyDescent="0.3">
      <c r="A608" s="9">
        <v>606</v>
      </c>
      <c r="B608" s="11" t="s">
        <v>607</v>
      </c>
      <c r="C608" s="3" t="s">
        <v>4716</v>
      </c>
      <c r="D608" s="5">
        <v>5000</v>
      </c>
      <c r="E608" s="7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">
        <f t="shared" si="27"/>
        <v>1000</v>
      </c>
      <c r="P608" t="s">
        <v>8316</v>
      </c>
      <c r="Q608" t="s">
        <v>8317</v>
      </c>
      <c r="R608" s="14">
        <f t="shared" si="29"/>
        <v>42102.650567129633</v>
      </c>
      <c r="S608">
        <f t="shared" si="28"/>
        <v>2015</v>
      </c>
    </row>
    <row r="609" spans="1:19" ht="43.2" x14ac:dyDescent="0.3">
      <c r="A609" s="9">
        <v>607</v>
      </c>
      <c r="B609" s="11" t="s">
        <v>608</v>
      </c>
      <c r="C609" s="3" t="s">
        <v>4717</v>
      </c>
      <c r="D609" s="5">
        <v>250</v>
      </c>
      <c r="E609" s="7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">
        <f t="shared" si="27"/>
        <v>0</v>
      </c>
      <c r="P609" t="s">
        <v>8316</v>
      </c>
      <c r="Q609" t="s">
        <v>8317</v>
      </c>
      <c r="R609" s="14">
        <f t="shared" si="29"/>
        <v>42300.825648148151</v>
      </c>
      <c r="S609">
        <f t="shared" si="28"/>
        <v>2015</v>
      </c>
    </row>
    <row r="610" spans="1:19" ht="43.2" x14ac:dyDescent="0.3">
      <c r="A610" s="9">
        <v>608</v>
      </c>
      <c r="B610" s="11" t="s">
        <v>609</v>
      </c>
      <c r="C610" s="3" t="s">
        <v>4718</v>
      </c>
      <c r="D610" s="5">
        <v>150000</v>
      </c>
      <c r="E610" s="7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">
        <f t="shared" si="27"/>
        <v>29220</v>
      </c>
      <c r="P610" t="s">
        <v>8316</v>
      </c>
      <c r="Q610" t="s">
        <v>8317</v>
      </c>
      <c r="R610" s="14">
        <f t="shared" si="29"/>
        <v>42140.921064814815</v>
      </c>
      <c r="S610">
        <f t="shared" si="28"/>
        <v>2015</v>
      </c>
    </row>
    <row r="611" spans="1:19" ht="43.2" x14ac:dyDescent="0.3">
      <c r="A611" s="9">
        <v>609</v>
      </c>
      <c r="B611" s="11" t="s">
        <v>610</v>
      </c>
      <c r="C611" s="3" t="s">
        <v>4719</v>
      </c>
      <c r="D611" s="5">
        <v>780</v>
      </c>
      <c r="E611" s="7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">
        <f t="shared" si="27"/>
        <v>500</v>
      </c>
      <c r="P611" t="s">
        <v>8316</v>
      </c>
      <c r="Q611" t="s">
        <v>8317</v>
      </c>
      <c r="R611" s="14">
        <f t="shared" si="29"/>
        <v>42307.034074074079</v>
      </c>
      <c r="S611">
        <f t="shared" si="28"/>
        <v>2015</v>
      </c>
    </row>
    <row r="612" spans="1:19" ht="43.2" x14ac:dyDescent="0.3">
      <c r="A612" s="9">
        <v>610</v>
      </c>
      <c r="B612" s="11" t="s">
        <v>611</v>
      </c>
      <c r="C612" s="3" t="s">
        <v>4720</v>
      </c>
      <c r="D612" s="5">
        <v>13803</v>
      </c>
      <c r="E612" s="7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">
        <f t="shared" si="27"/>
        <v>0</v>
      </c>
      <c r="P612" t="s">
        <v>8316</v>
      </c>
      <c r="Q612" t="s">
        <v>8317</v>
      </c>
      <c r="R612" s="14">
        <f t="shared" si="29"/>
        <v>42086.83085648148</v>
      </c>
      <c r="S612">
        <f t="shared" si="28"/>
        <v>2015</v>
      </c>
    </row>
    <row r="613" spans="1:19" ht="43.2" x14ac:dyDescent="0.3">
      <c r="A613" s="9">
        <v>611</v>
      </c>
      <c r="B613" s="11" t="s">
        <v>612</v>
      </c>
      <c r="C613" s="3" t="s">
        <v>4721</v>
      </c>
      <c r="D613" s="5">
        <v>80000</v>
      </c>
      <c r="E613" s="7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">
        <f t="shared" si="27"/>
        <v>0</v>
      </c>
      <c r="P613" t="s">
        <v>8316</v>
      </c>
      <c r="Q613" t="s">
        <v>8317</v>
      </c>
      <c r="R613" s="14">
        <f t="shared" si="29"/>
        <v>42328.560613425929</v>
      </c>
      <c r="S613">
        <f t="shared" si="28"/>
        <v>2015</v>
      </c>
    </row>
    <row r="614" spans="1:19" ht="28.8" x14ac:dyDescent="0.3">
      <c r="A614" s="9">
        <v>612</v>
      </c>
      <c r="B614" s="11" t="s">
        <v>613</v>
      </c>
      <c r="C614" s="3" t="s">
        <v>4722</v>
      </c>
      <c r="D614" s="5">
        <v>10000</v>
      </c>
      <c r="E614" s="7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">
        <f t="shared" si="27"/>
        <v>0</v>
      </c>
      <c r="P614" t="s">
        <v>8316</v>
      </c>
      <c r="Q614" t="s">
        <v>8317</v>
      </c>
      <c r="R614" s="14">
        <f t="shared" si="29"/>
        <v>42585.031782407401</v>
      </c>
      <c r="S614">
        <f t="shared" si="28"/>
        <v>2016</v>
      </c>
    </row>
    <row r="615" spans="1:19" ht="43.2" x14ac:dyDescent="0.3">
      <c r="A615" s="9">
        <v>613</v>
      </c>
      <c r="B615" s="11" t="s">
        <v>614</v>
      </c>
      <c r="C615" s="3" t="s">
        <v>4723</v>
      </c>
      <c r="D615" s="5">
        <v>60000</v>
      </c>
      <c r="E615" s="7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">
        <f t="shared" si="27"/>
        <v>10593.3884</v>
      </c>
      <c r="P615" t="s">
        <v>8316</v>
      </c>
      <c r="Q615" t="s">
        <v>8317</v>
      </c>
      <c r="R615" s="14">
        <f t="shared" si="29"/>
        <v>42247.496759259258</v>
      </c>
      <c r="S615">
        <f t="shared" si="28"/>
        <v>2015</v>
      </c>
    </row>
    <row r="616" spans="1:19" ht="43.2" x14ac:dyDescent="0.3">
      <c r="A616" s="9">
        <v>614</v>
      </c>
      <c r="B616" s="11" t="s">
        <v>615</v>
      </c>
      <c r="C616" s="3" t="s">
        <v>4724</v>
      </c>
      <c r="D616" s="5">
        <v>10000</v>
      </c>
      <c r="E616" s="7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">
        <f t="shared" si="27"/>
        <v>0</v>
      </c>
      <c r="P616" t="s">
        <v>8316</v>
      </c>
      <c r="Q616" t="s">
        <v>8317</v>
      </c>
      <c r="R616" s="14">
        <f t="shared" si="29"/>
        <v>42515.061805555553</v>
      </c>
      <c r="S616">
        <f t="shared" si="28"/>
        <v>2016</v>
      </c>
    </row>
    <row r="617" spans="1:19" ht="43.2" x14ac:dyDescent="0.3">
      <c r="A617" s="9">
        <v>615</v>
      </c>
      <c r="B617" s="11" t="s">
        <v>616</v>
      </c>
      <c r="C617" s="3" t="s">
        <v>4725</v>
      </c>
      <c r="D617" s="5">
        <v>515</v>
      </c>
      <c r="E617" s="7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">
        <f t="shared" si="27"/>
        <v>0</v>
      </c>
      <c r="P617" t="s">
        <v>8316</v>
      </c>
      <c r="Q617" t="s">
        <v>8317</v>
      </c>
      <c r="R617" s="14">
        <f t="shared" si="29"/>
        <v>42242.122210648144</v>
      </c>
      <c r="S617">
        <f t="shared" si="28"/>
        <v>2015</v>
      </c>
    </row>
    <row r="618" spans="1:19" ht="43.2" x14ac:dyDescent="0.3">
      <c r="A618" s="9">
        <v>616</v>
      </c>
      <c r="B618" s="11" t="s">
        <v>617</v>
      </c>
      <c r="C618" s="3" t="s">
        <v>4726</v>
      </c>
      <c r="D618" s="5">
        <v>5000</v>
      </c>
      <c r="E618" s="7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">
        <f t="shared" si="27"/>
        <v>0</v>
      </c>
      <c r="P618" t="s">
        <v>8316</v>
      </c>
      <c r="Q618" t="s">
        <v>8317</v>
      </c>
      <c r="R618" s="14">
        <f t="shared" si="29"/>
        <v>42761.376238425932</v>
      </c>
      <c r="S618">
        <f t="shared" si="28"/>
        <v>2017</v>
      </c>
    </row>
    <row r="619" spans="1:19" ht="57.6" x14ac:dyDescent="0.3">
      <c r="A619" s="9">
        <v>617</v>
      </c>
      <c r="B619" s="11" t="s">
        <v>618</v>
      </c>
      <c r="C619" s="3" t="s">
        <v>4727</v>
      </c>
      <c r="D619" s="5">
        <v>2000</v>
      </c>
      <c r="E619" s="7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">
        <f t="shared" si="27"/>
        <v>2000</v>
      </c>
      <c r="P619" t="s">
        <v>8316</v>
      </c>
      <c r="Q619" t="s">
        <v>8317</v>
      </c>
      <c r="R619" s="14">
        <f t="shared" si="29"/>
        <v>42087.343090277776</v>
      </c>
      <c r="S619">
        <f t="shared" si="28"/>
        <v>2015</v>
      </c>
    </row>
    <row r="620" spans="1:19" ht="43.2" x14ac:dyDescent="0.3">
      <c r="A620" s="9">
        <v>618</v>
      </c>
      <c r="B620" s="11" t="s">
        <v>619</v>
      </c>
      <c r="C620" s="3" t="s">
        <v>4728</v>
      </c>
      <c r="D620" s="5">
        <v>400</v>
      </c>
      <c r="E620" s="7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">
        <f t="shared" si="27"/>
        <v>0</v>
      </c>
      <c r="P620" t="s">
        <v>8316</v>
      </c>
      <c r="Q620" t="s">
        <v>8317</v>
      </c>
      <c r="R620" s="14">
        <f t="shared" si="29"/>
        <v>42317.810219907406</v>
      </c>
      <c r="S620">
        <f t="shared" si="28"/>
        <v>2015</v>
      </c>
    </row>
    <row r="621" spans="1:19" ht="28.8" x14ac:dyDescent="0.3">
      <c r="A621" s="9">
        <v>619</v>
      </c>
      <c r="B621" s="11" t="s">
        <v>620</v>
      </c>
      <c r="C621" s="3" t="s">
        <v>4729</v>
      </c>
      <c r="D621" s="5">
        <v>2500000</v>
      </c>
      <c r="E621" s="7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">
        <f t="shared" si="27"/>
        <v>100</v>
      </c>
      <c r="P621" t="s">
        <v>8316</v>
      </c>
      <c r="Q621" t="s">
        <v>8317</v>
      </c>
      <c r="R621" s="14">
        <f t="shared" si="29"/>
        <v>41908.650347222225</v>
      </c>
      <c r="S621">
        <f t="shared" si="28"/>
        <v>2014</v>
      </c>
    </row>
    <row r="622" spans="1:19" ht="43.2" x14ac:dyDescent="0.3">
      <c r="A622" s="9">
        <v>620</v>
      </c>
      <c r="B622" s="11" t="s">
        <v>621</v>
      </c>
      <c r="C622" s="3" t="s">
        <v>4730</v>
      </c>
      <c r="D622" s="5">
        <v>30000</v>
      </c>
      <c r="E622" s="7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">
        <f t="shared" si="27"/>
        <v>30000</v>
      </c>
      <c r="P622" t="s">
        <v>8316</v>
      </c>
      <c r="Q622" t="s">
        <v>8317</v>
      </c>
      <c r="R622" s="14">
        <f t="shared" si="29"/>
        <v>41831.716874999998</v>
      </c>
      <c r="S622">
        <f t="shared" si="28"/>
        <v>2014</v>
      </c>
    </row>
    <row r="623" spans="1:19" ht="43.2" x14ac:dyDescent="0.3">
      <c r="A623" s="9">
        <v>621</v>
      </c>
      <c r="B623" s="11" t="s">
        <v>622</v>
      </c>
      <c r="C623" s="3" t="s">
        <v>4731</v>
      </c>
      <c r="D623" s="5">
        <v>25000</v>
      </c>
      <c r="E623" s="7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">
        <f t="shared" si="27"/>
        <v>8700</v>
      </c>
      <c r="P623" t="s">
        <v>8316</v>
      </c>
      <c r="Q623" t="s">
        <v>8317</v>
      </c>
      <c r="R623" s="14">
        <f t="shared" si="29"/>
        <v>42528.987696759257</v>
      </c>
      <c r="S623">
        <f t="shared" si="28"/>
        <v>2016</v>
      </c>
    </row>
    <row r="624" spans="1:19" ht="43.2" x14ac:dyDescent="0.3">
      <c r="A624" s="9">
        <v>622</v>
      </c>
      <c r="B624" s="11" t="s">
        <v>623</v>
      </c>
      <c r="C624" s="3" t="s">
        <v>4732</v>
      </c>
      <c r="D624" s="5">
        <v>6000</v>
      </c>
      <c r="E624" s="7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">
        <f t="shared" si="27"/>
        <v>3788.8888999999999</v>
      </c>
      <c r="P624" t="s">
        <v>8316</v>
      </c>
      <c r="Q624" t="s">
        <v>8317</v>
      </c>
      <c r="R624" s="14">
        <f t="shared" si="29"/>
        <v>42532.774745370371</v>
      </c>
      <c r="S624">
        <f t="shared" si="28"/>
        <v>2016</v>
      </c>
    </row>
    <row r="625" spans="1:19" ht="57.6" x14ac:dyDescent="0.3">
      <c r="A625" s="9">
        <v>623</v>
      </c>
      <c r="B625" s="11" t="s">
        <v>624</v>
      </c>
      <c r="C625" s="3" t="s">
        <v>4733</v>
      </c>
      <c r="D625" s="5">
        <v>75000</v>
      </c>
      <c r="E625" s="7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">
        <f t="shared" si="27"/>
        <v>0</v>
      </c>
      <c r="P625" t="s">
        <v>8316</v>
      </c>
      <c r="Q625" t="s">
        <v>8317</v>
      </c>
      <c r="R625" s="14">
        <f t="shared" si="29"/>
        <v>42122.009224537032</v>
      </c>
      <c r="S625">
        <f t="shared" si="28"/>
        <v>2015</v>
      </c>
    </row>
    <row r="626" spans="1:19" ht="43.2" x14ac:dyDescent="0.3">
      <c r="A626" s="9">
        <v>624</v>
      </c>
      <c r="B626" s="11" t="s">
        <v>625</v>
      </c>
      <c r="C626" s="3" t="s">
        <v>4734</v>
      </c>
      <c r="D626" s="5">
        <v>5000</v>
      </c>
      <c r="E626" s="7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">
        <f t="shared" si="27"/>
        <v>0</v>
      </c>
      <c r="P626" t="s">
        <v>8316</v>
      </c>
      <c r="Q626" t="s">
        <v>8317</v>
      </c>
      <c r="R626" s="14">
        <f t="shared" si="29"/>
        <v>42108.988900462966</v>
      </c>
      <c r="S626">
        <f t="shared" si="28"/>
        <v>2015</v>
      </c>
    </row>
    <row r="627" spans="1:19" ht="43.2" x14ac:dyDescent="0.3">
      <c r="A627" s="9">
        <v>625</v>
      </c>
      <c r="B627" s="11" t="s">
        <v>626</v>
      </c>
      <c r="C627" s="3" t="s">
        <v>4735</v>
      </c>
      <c r="D627" s="5">
        <v>25000</v>
      </c>
      <c r="E627" s="7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">
        <f t="shared" si="27"/>
        <v>0</v>
      </c>
      <c r="P627" t="s">
        <v>8316</v>
      </c>
      <c r="Q627" t="s">
        <v>8317</v>
      </c>
      <c r="R627" s="14">
        <f t="shared" si="29"/>
        <v>42790.895567129628</v>
      </c>
      <c r="S627">
        <f t="shared" si="28"/>
        <v>2017</v>
      </c>
    </row>
    <row r="628" spans="1:19" ht="43.2" x14ac:dyDescent="0.3">
      <c r="A628" s="9">
        <v>626</v>
      </c>
      <c r="B628" s="11" t="s">
        <v>627</v>
      </c>
      <c r="C628" s="3" t="s">
        <v>4736</v>
      </c>
      <c r="D628" s="5">
        <v>25000</v>
      </c>
      <c r="E628" s="7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">
        <f t="shared" si="27"/>
        <v>11141.025600000001</v>
      </c>
      <c r="P628" t="s">
        <v>8316</v>
      </c>
      <c r="Q628" t="s">
        <v>8317</v>
      </c>
      <c r="R628" s="14">
        <f t="shared" si="29"/>
        <v>42198.559479166666</v>
      </c>
      <c r="S628">
        <f t="shared" si="28"/>
        <v>2015</v>
      </c>
    </row>
    <row r="629" spans="1:19" ht="43.2" x14ac:dyDescent="0.3">
      <c r="A629" s="9">
        <v>627</v>
      </c>
      <c r="B629" s="11" t="s">
        <v>628</v>
      </c>
      <c r="C629" s="3" t="s">
        <v>4737</v>
      </c>
      <c r="D629" s="5">
        <v>450000</v>
      </c>
      <c r="E629" s="7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">
        <f t="shared" si="27"/>
        <v>9000</v>
      </c>
      <c r="P629" t="s">
        <v>8316</v>
      </c>
      <c r="Q629" t="s">
        <v>8317</v>
      </c>
      <c r="R629" s="14">
        <f t="shared" si="29"/>
        <v>42384.306840277779</v>
      </c>
      <c r="S629">
        <f t="shared" si="28"/>
        <v>2016</v>
      </c>
    </row>
    <row r="630" spans="1:19" ht="43.2" x14ac:dyDescent="0.3">
      <c r="A630" s="9">
        <v>628</v>
      </c>
      <c r="B630" s="11" t="s">
        <v>629</v>
      </c>
      <c r="C630" s="3" t="s">
        <v>4738</v>
      </c>
      <c r="D630" s="5">
        <v>5000</v>
      </c>
      <c r="E630" s="7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">
        <f t="shared" si="27"/>
        <v>0</v>
      </c>
      <c r="P630" t="s">
        <v>8316</v>
      </c>
      <c r="Q630" t="s">
        <v>8317</v>
      </c>
      <c r="R630" s="14">
        <f t="shared" si="29"/>
        <v>41803.692789351851</v>
      </c>
      <c r="S630">
        <f t="shared" si="28"/>
        <v>2014</v>
      </c>
    </row>
    <row r="631" spans="1:19" ht="43.2" x14ac:dyDescent="0.3">
      <c r="A631" s="9">
        <v>629</v>
      </c>
      <c r="B631" s="11" t="s">
        <v>630</v>
      </c>
      <c r="C631" s="3" t="s">
        <v>4739</v>
      </c>
      <c r="D631" s="5">
        <v>200000</v>
      </c>
      <c r="E631" s="7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">
        <f t="shared" si="27"/>
        <v>11666.6667</v>
      </c>
      <c r="P631" t="s">
        <v>8316</v>
      </c>
      <c r="Q631" t="s">
        <v>8317</v>
      </c>
      <c r="R631" s="14">
        <f t="shared" si="29"/>
        <v>42474.637824074074</v>
      </c>
      <c r="S631">
        <f t="shared" si="28"/>
        <v>2016</v>
      </c>
    </row>
    <row r="632" spans="1:19" ht="57.6" x14ac:dyDescent="0.3">
      <c r="A632" s="9">
        <v>630</v>
      </c>
      <c r="B632" s="11" t="s">
        <v>631</v>
      </c>
      <c r="C632" s="3" t="s">
        <v>4740</v>
      </c>
      <c r="D632" s="5">
        <v>11999</v>
      </c>
      <c r="E632" s="7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">
        <f t="shared" si="27"/>
        <v>1000</v>
      </c>
      <c r="P632" t="s">
        <v>8316</v>
      </c>
      <c r="Q632" t="s">
        <v>8317</v>
      </c>
      <c r="R632" s="14">
        <f t="shared" si="29"/>
        <v>42223.619456018518</v>
      </c>
      <c r="S632">
        <f t="shared" si="28"/>
        <v>2015</v>
      </c>
    </row>
    <row r="633" spans="1:19" ht="28.8" x14ac:dyDescent="0.3">
      <c r="A633" s="9">
        <v>631</v>
      </c>
      <c r="B633" s="11" t="s">
        <v>632</v>
      </c>
      <c r="C633" s="3" t="s">
        <v>4741</v>
      </c>
      <c r="D633" s="5">
        <v>50000</v>
      </c>
      <c r="E633" s="7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">
        <f t="shared" si="27"/>
        <v>7666.6666999999998</v>
      </c>
      <c r="P633" t="s">
        <v>8316</v>
      </c>
      <c r="Q633" t="s">
        <v>8317</v>
      </c>
      <c r="R633" s="14">
        <f t="shared" si="29"/>
        <v>42489.772326388891</v>
      </c>
      <c r="S633">
        <f t="shared" si="28"/>
        <v>2016</v>
      </c>
    </row>
    <row r="634" spans="1:19" ht="28.8" x14ac:dyDescent="0.3">
      <c r="A634" s="9">
        <v>632</v>
      </c>
      <c r="B634" s="11" t="s">
        <v>633</v>
      </c>
      <c r="C634" s="3" t="s">
        <v>4742</v>
      </c>
      <c r="D634" s="5">
        <v>20000</v>
      </c>
      <c r="E634" s="7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">
        <f t="shared" si="27"/>
        <v>0</v>
      </c>
      <c r="P634" t="s">
        <v>8316</v>
      </c>
      <c r="Q634" t="s">
        <v>8317</v>
      </c>
      <c r="R634" s="14">
        <f t="shared" si="29"/>
        <v>42303.659317129626</v>
      </c>
      <c r="S634">
        <f t="shared" si="28"/>
        <v>2015</v>
      </c>
    </row>
    <row r="635" spans="1:19" ht="43.2" x14ac:dyDescent="0.3">
      <c r="A635" s="9">
        <v>633</v>
      </c>
      <c r="B635" s="11" t="s">
        <v>634</v>
      </c>
      <c r="C635" s="3" t="s">
        <v>4743</v>
      </c>
      <c r="D635" s="5">
        <v>10000</v>
      </c>
      <c r="E635" s="7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">
        <f t="shared" si="27"/>
        <v>4980</v>
      </c>
      <c r="P635" t="s">
        <v>8316</v>
      </c>
      <c r="Q635" t="s">
        <v>8317</v>
      </c>
      <c r="R635" s="14">
        <f t="shared" si="29"/>
        <v>42507.29932870371</v>
      </c>
      <c r="S635">
        <f t="shared" si="28"/>
        <v>2016</v>
      </c>
    </row>
    <row r="636" spans="1:19" ht="28.8" x14ac:dyDescent="0.3">
      <c r="A636" s="9">
        <v>634</v>
      </c>
      <c r="B636" s="11" t="s">
        <v>635</v>
      </c>
      <c r="C636" s="3" t="s">
        <v>4744</v>
      </c>
      <c r="D636" s="5">
        <v>5000</v>
      </c>
      <c r="E636" s="7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">
        <f t="shared" si="27"/>
        <v>100</v>
      </c>
      <c r="P636" t="s">
        <v>8316</v>
      </c>
      <c r="Q636" t="s">
        <v>8317</v>
      </c>
      <c r="R636" s="14">
        <f t="shared" si="29"/>
        <v>42031.928576388891</v>
      </c>
      <c r="S636">
        <f t="shared" si="28"/>
        <v>2015</v>
      </c>
    </row>
    <row r="637" spans="1:19" ht="28.8" x14ac:dyDescent="0.3">
      <c r="A637" s="9">
        <v>635</v>
      </c>
      <c r="B637" s="11" t="s">
        <v>636</v>
      </c>
      <c r="C637" s="3" t="s">
        <v>4745</v>
      </c>
      <c r="D637" s="5">
        <v>25000</v>
      </c>
      <c r="E637" s="7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">
        <f t="shared" si="27"/>
        <v>200</v>
      </c>
      <c r="P637" t="s">
        <v>8316</v>
      </c>
      <c r="Q637" t="s">
        <v>8317</v>
      </c>
      <c r="R637" s="14">
        <f t="shared" si="29"/>
        <v>42076.092152777783</v>
      </c>
      <c r="S637">
        <f t="shared" si="28"/>
        <v>2015</v>
      </c>
    </row>
    <row r="638" spans="1:19" ht="43.2" x14ac:dyDescent="0.3">
      <c r="A638" s="9">
        <v>636</v>
      </c>
      <c r="B638" s="11" t="s">
        <v>637</v>
      </c>
      <c r="C638" s="3" t="s">
        <v>4746</v>
      </c>
      <c r="D638" s="5">
        <v>2000</v>
      </c>
      <c r="E638" s="7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">
        <f t="shared" si="27"/>
        <v>400</v>
      </c>
      <c r="P638" t="s">
        <v>8316</v>
      </c>
      <c r="Q638" t="s">
        <v>8317</v>
      </c>
      <c r="R638" s="14">
        <f t="shared" si="29"/>
        <v>42131.455439814818</v>
      </c>
      <c r="S638">
        <f t="shared" si="28"/>
        <v>2015</v>
      </c>
    </row>
    <row r="639" spans="1:19" ht="43.2" x14ac:dyDescent="0.3">
      <c r="A639" s="9">
        <v>637</v>
      </c>
      <c r="B639" s="11" t="s">
        <v>638</v>
      </c>
      <c r="C639" s="3" t="s">
        <v>4747</v>
      </c>
      <c r="D639" s="5">
        <v>100000</v>
      </c>
      <c r="E639" s="7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">
        <f t="shared" si="27"/>
        <v>0</v>
      </c>
      <c r="P639" t="s">
        <v>8316</v>
      </c>
      <c r="Q639" t="s">
        <v>8317</v>
      </c>
      <c r="R639" s="14">
        <f t="shared" si="29"/>
        <v>42762.962013888886</v>
      </c>
      <c r="S639">
        <f t="shared" si="28"/>
        <v>2017</v>
      </c>
    </row>
    <row r="640" spans="1:19" x14ac:dyDescent="0.3">
      <c r="A640" s="9">
        <v>638</v>
      </c>
      <c r="B640" s="11" t="s">
        <v>639</v>
      </c>
      <c r="C640" s="3" t="s">
        <v>4748</v>
      </c>
      <c r="D640" s="5">
        <v>200000</v>
      </c>
      <c r="E640" s="7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">
        <f t="shared" si="27"/>
        <v>300</v>
      </c>
      <c r="P640" t="s">
        <v>8316</v>
      </c>
      <c r="Q640" t="s">
        <v>8317</v>
      </c>
      <c r="R640" s="14">
        <f t="shared" si="29"/>
        <v>42759.593310185184</v>
      </c>
      <c r="S640">
        <f t="shared" si="28"/>
        <v>2017</v>
      </c>
    </row>
    <row r="641" spans="1:19" ht="28.8" x14ac:dyDescent="0.3">
      <c r="A641" s="9">
        <v>639</v>
      </c>
      <c r="B641" s="11" t="s">
        <v>640</v>
      </c>
      <c r="C641" s="3" t="s">
        <v>4749</v>
      </c>
      <c r="D641" s="5">
        <v>1000000</v>
      </c>
      <c r="E641" s="7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">
        <f t="shared" si="27"/>
        <v>100</v>
      </c>
      <c r="P641" t="s">
        <v>8316</v>
      </c>
      <c r="Q641" t="s">
        <v>8317</v>
      </c>
      <c r="R641" s="14">
        <f t="shared" si="29"/>
        <v>41865.583275462966</v>
      </c>
      <c r="S641">
        <f t="shared" si="28"/>
        <v>2014</v>
      </c>
    </row>
    <row r="642" spans="1:19" ht="43.2" x14ac:dyDescent="0.3">
      <c r="A642" s="9">
        <v>640</v>
      </c>
      <c r="B642" s="11" t="s">
        <v>641</v>
      </c>
      <c r="C642" s="3" t="s">
        <v>4750</v>
      </c>
      <c r="D642" s="5">
        <v>70</v>
      </c>
      <c r="E642" s="7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">
        <f t="shared" si="27"/>
        <v>5050</v>
      </c>
      <c r="P642" t="s">
        <v>8316</v>
      </c>
      <c r="Q642" t="s">
        <v>8318</v>
      </c>
      <c r="R642" s="14">
        <f t="shared" si="29"/>
        <v>42683.420312500006</v>
      </c>
      <c r="S642">
        <f t="shared" si="28"/>
        <v>2016</v>
      </c>
    </row>
    <row r="643" spans="1:19" ht="43.2" x14ac:dyDescent="0.3">
      <c r="A643" s="9">
        <v>641</v>
      </c>
      <c r="B643" s="11" t="s">
        <v>642</v>
      </c>
      <c r="C643" s="3" t="s">
        <v>4751</v>
      </c>
      <c r="D643" s="5">
        <v>40000</v>
      </c>
      <c r="E643" s="7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">
        <f t="shared" ref="O643:O706" si="30">IFERROR(ROUND(E643/L643*100,4),0)</f>
        <v>15131.745999999999</v>
      </c>
      <c r="P643" t="s">
        <v>8316</v>
      </c>
      <c r="Q643" t="s">
        <v>8318</v>
      </c>
      <c r="R643" s="14">
        <f t="shared" si="29"/>
        <v>42199.57</v>
      </c>
      <c r="S643">
        <f t="shared" ref="S643:S706" si="31">YEAR(R643)</f>
        <v>2015</v>
      </c>
    </row>
    <row r="644" spans="1:19" ht="43.2" x14ac:dyDescent="0.3">
      <c r="A644" s="9">
        <v>642</v>
      </c>
      <c r="B644" s="11" t="s">
        <v>643</v>
      </c>
      <c r="C644" s="3" t="s">
        <v>4752</v>
      </c>
      <c r="D644" s="5">
        <v>20000</v>
      </c>
      <c r="E644" s="7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">
        <f t="shared" si="30"/>
        <v>13435.9246</v>
      </c>
      <c r="P644" t="s">
        <v>8316</v>
      </c>
      <c r="Q644" t="s">
        <v>8318</v>
      </c>
      <c r="R644" s="14">
        <f t="shared" ref="R644:R707" si="32">(((J644/60)/60)/24)+DATE(1970,1,1)</f>
        <v>42199.651319444441</v>
      </c>
      <c r="S644">
        <f t="shared" si="31"/>
        <v>2015</v>
      </c>
    </row>
    <row r="645" spans="1:19" ht="43.2" x14ac:dyDescent="0.3">
      <c r="A645" s="9">
        <v>643</v>
      </c>
      <c r="B645" s="11" t="s">
        <v>644</v>
      </c>
      <c r="C645" s="3" t="s">
        <v>4753</v>
      </c>
      <c r="D645" s="5">
        <v>25000</v>
      </c>
      <c r="E645" s="7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">
        <f t="shared" si="30"/>
        <v>17402.631600000001</v>
      </c>
      <c r="P645" t="s">
        <v>8316</v>
      </c>
      <c r="Q645" t="s">
        <v>8318</v>
      </c>
      <c r="R645" s="14">
        <f t="shared" si="32"/>
        <v>42100.642071759255</v>
      </c>
      <c r="S645">
        <f t="shared" si="31"/>
        <v>2015</v>
      </c>
    </row>
    <row r="646" spans="1:19" ht="43.2" x14ac:dyDescent="0.3">
      <c r="A646" s="9">
        <v>644</v>
      </c>
      <c r="B646" s="11" t="s">
        <v>645</v>
      </c>
      <c r="C646" s="3" t="s">
        <v>4754</v>
      </c>
      <c r="D646" s="5">
        <v>25000</v>
      </c>
      <c r="E646" s="7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">
        <f t="shared" si="30"/>
        <v>7348.6268</v>
      </c>
      <c r="P646" t="s">
        <v>8316</v>
      </c>
      <c r="Q646" t="s">
        <v>8318</v>
      </c>
      <c r="R646" s="14">
        <f t="shared" si="32"/>
        <v>41898.665960648148</v>
      </c>
      <c r="S646">
        <f t="shared" si="31"/>
        <v>2014</v>
      </c>
    </row>
    <row r="647" spans="1:19" ht="28.8" x14ac:dyDescent="0.3">
      <c r="A647" s="9">
        <v>645</v>
      </c>
      <c r="B647" s="11" t="s">
        <v>646</v>
      </c>
      <c r="C647" s="3" t="s">
        <v>4755</v>
      </c>
      <c r="D647" s="5">
        <v>2000</v>
      </c>
      <c r="E647" s="7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">
        <f t="shared" si="30"/>
        <v>2351.8987000000002</v>
      </c>
      <c r="P647" t="s">
        <v>8316</v>
      </c>
      <c r="Q647" t="s">
        <v>8318</v>
      </c>
      <c r="R647" s="14">
        <f t="shared" si="32"/>
        <v>42564.026319444441</v>
      </c>
      <c r="S647">
        <f t="shared" si="31"/>
        <v>2016</v>
      </c>
    </row>
    <row r="648" spans="1:19" ht="43.2" x14ac:dyDescent="0.3">
      <c r="A648" s="9">
        <v>646</v>
      </c>
      <c r="B648" s="11" t="s">
        <v>647</v>
      </c>
      <c r="C648" s="3" t="s">
        <v>4756</v>
      </c>
      <c r="D648" s="5">
        <v>800</v>
      </c>
      <c r="E648" s="7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">
        <f t="shared" si="30"/>
        <v>3907.4443999999999</v>
      </c>
      <c r="P648" t="s">
        <v>8316</v>
      </c>
      <c r="Q648" t="s">
        <v>8318</v>
      </c>
      <c r="R648" s="14">
        <f t="shared" si="32"/>
        <v>41832.852627314816</v>
      </c>
      <c r="S648">
        <f t="shared" si="31"/>
        <v>2014</v>
      </c>
    </row>
    <row r="649" spans="1:19" ht="43.2" x14ac:dyDescent="0.3">
      <c r="A649" s="9">
        <v>647</v>
      </c>
      <c r="B649" s="11" t="s">
        <v>648</v>
      </c>
      <c r="C649" s="3" t="s">
        <v>4757</v>
      </c>
      <c r="D649" s="5">
        <v>2000</v>
      </c>
      <c r="E649" s="7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">
        <f t="shared" si="30"/>
        <v>12594.1176</v>
      </c>
      <c r="P649" t="s">
        <v>8316</v>
      </c>
      <c r="Q649" t="s">
        <v>8318</v>
      </c>
      <c r="R649" s="14">
        <f t="shared" si="32"/>
        <v>42416.767928240741</v>
      </c>
      <c r="S649">
        <f t="shared" si="31"/>
        <v>2016</v>
      </c>
    </row>
    <row r="650" spans="1:19" ht="28.8" x14ac:dyDescent="0.3">
      <c r="A650" s="9">
        <v>648</v>
      </c>
      <c r="B650" s="11" t="s">
        <v>649</v>
      </c>
      <c r="C650" s="3" t="s">
        <v>4758</v>
      </c>
      <c r="D650" s="5">
        <v>35000</v>
      </c>
      <c r="E650" s="7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">
        <f t="shared" si="30"/>
        <v>164400</v>
      </c>
      <c r="P650" t="s">
        <v>8316</v>
      </c>
      <c r="Q650" t="s">
        <v>8318</v>
      </c>
      <c r="R650" s="14">
        <f t="shared" si="32"/>
        <v>41891.693379629629</v>
      </c>
      <c r="S650">
        <f t="shared" si="31"/>
        <v>2014</v>
      </c>
    </row>
    <row r="651" spans="1:19" ht="43.2" x14ac:dyDescent="0.3">
      <c r="A651" s="9">
        <v>649</v>
      </c>
      <c r="B651" s="11" t="s">
        <v>650</v>
      </c>
      <c r="C651" s="3" t="s">
        <v>4759</v>
      </c>
      <c r="D651" s="5">
        <v>2500</v>
      </c>
      <c r="E651" s="7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">
        <f t="shared" si="30"/>
        <v>4267.0731999999998</v>
      </c>
      <c r="P651" t="s">
        <v>8316</v>
      </c>
      <c r="Q651" t="s">
        <v>8318</v>
      </c>
      <c r="R651" s="14">
        <f t="shared" si="32"/>
        <v>41877.912187499998</v>
      </c>
      <c r="S651">
        <f t="shared" si="31"/>
        <v>2014</v>
      </c>
    </row>
    <row r="652" spans="1:19" ht="43.2" x14ac:dyDescent="0.3">
      <c r="A652" s="9">
        <v>650</v>
      </c>
      <c r="B652" s="11" t="s">
        <v>651</v>
      </c>
      <c r="C652" s="3" t="s">
        <v>4760</v>
      </c>
      <c r="D652" s="5">
        <v>1500</v>
      </c>
      <c r="E652" s="7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">
        <f t="shared" si="30"/>
        <v>3512.5</v>
      </c>
      <c r="P652" t="s">
        <v>8316</v>
      </c>
      <c r="Q652" t="s">
        <v>8318</v>
      </c>
      <c r="R652" s="14">
        <f t="shared" si="32"/>
        <v>41932.036851851852</v>
      </c>
      <c r="S652">
        <f t="shared" si="31"/>
        <v>2014</v>
      </c>
    </row>
    <row r="653" spans="1:19" ht="43.2" x14ac:dyDescent="0.3">
      <c r="A653" s="9">
        <v>651</v>
      </c>
      <c r="B653" s="11" t="s">
        <v>652</v>
      </c>
      <c r="C653" s="3" t="s">
        <v>4761</v>
      </c>
      <c r="D653" s="5">
        <v>25000</v>
      </c>
      <c r="E653" s="7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">
        <f t="shared" si="30"/>
        <v>23935.238099999999</v>
      </c>
      <c r="P653" t="s">
        <v>8316</v>
      </c>
      <c r="Q653" t="s">
        <v>8318</v>
      </c>
      <c r="R653" s="14">
        <f t="shared" si="32"/>
        <v>41956.017488425925</v>
      </c>
      <c r="S653">
        <f t="shared" si="31"/>
        <v>2014</v>
      </c>
    </row>
    <row r="654" spans="1:19" ht="57.6" x14ac:dyDescent="0.3">
      <c r="A654" s="9">
        <v>652</v>
      </c>
      <c r="B654" s="11" t="s">
        <v>653</v>
      </c>
      <c r="C654" s="3" t="s">
        <v>4762</v>
      </c>
      <c r="D654" s="5">
        <v>3000</v>
      </c>
      <c r="E654" s="7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">
        <f t="shared" si="30"/>
        <v>10764.2857</v>
      </c>
      <c r="P654" t="s">
        <v>8316</v>
      </c>
      <c r="Q654" t="s">
        <v>8318</v>
      </c>
      <c r="R654" s="14">
        <f t="shared" si="32"/>
        <v>42675.690393518518</v>
      </c>
      <c r="S654">
        <f t="shared" si="31"/>
        <v>2016</v>
      </c>
    </row>
    <row r="655" spans="1:19" ht="57.6" x14ac:dyDescent="0.3">
      <c r="A655" s="9">
        <v>653</v>
      </c>
      <c r="B655" s="11" t="s">
        <v>654</v>
      </c>
      <c r="C655" s="3" t="s">
        <v>4763</v>
      </c>
      <c r="D655" s="5">
        <v>75000</v>
      </c>
      <c r="E655" s="7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">
        <f t="shared" si="30"/>
        <v>9583.0622999999996</v>
      </c>
      <c r="P655" t="s">
        <v>8316</v>
      </c>
      <c r="Q655" t="s">
        <v>8318</v>
      </c>
      <c r="R655" s="14">
        <f t="shared" si="32"/>
        <v>42199.618518518517</v>
      </c>
      <c r="S655">
        <f t="shared" si="31"/>
        <v>2015</v>
      </c>
    </row>
    <row r="656" spans="1:19" ht="43.2" x14ac:dyDescent="0.3">
      <c r="A656" s="9">
        <v>654</v>
      </c>
      <c r="B656" s="11" t="s">
        <v>655</v>
      </c>
      <c r="C656" s="3" t="s">
        <v>4764</v>
      </c>
      <c r="D656" s="5">
        <v>12000</v>
      </c>
      <c r="E656" s="7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">
        <f t="shared" si="30"/>
        <v>3166.3375999999998</v>
      </c>
      <c r="P656" t="s">
        <v>8316</v>
      </c>
      <c r="Q656" t="s">
        <v>8318</v>
      </c>
      <c r="R656" s="14">
        <f t="shared" si="32"/>
        <v>42163.957326388889</v>
      </c>
      <c r="S656">
        <f t="shared" si="31"/>
        <v>2015</v>
      </c>
    </row>
    <row r="657" spans="1:19" ht="43.2" x14ac:dyDescent="0.3">
      <c r="A657" s="9">
        <v>655</v>
      </c>
      <c r="B657" s="11" t="s">
        <v>656</v>
      </c>
      <c r="C657" s="3" t="s">
        <v>4765</v>
      </c>
      <c r="D657" s="5">
        <v>8000</v>
      </c>
      <c r="E657" s="7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">
        <f t="shared" si="30"/>
        <v>4288.6860999999999</v>
      </c>
      <c r="P657" t="s">
        <v>8316</v>
      </c>
      <c r="Q657" t="s">
        <v>8318</v>
      </c>
      <c r="R657" s="14">
        <f t="shared" si="32"/>
        <v>42045.957314814819</v>
      </c>
      <c r="S657">
        <f t="shared" si="31"/>
        <v>2015</v>
      </c>
    </row>
    <row r="658" spans="1:19" ht="43.2" x14ac:dyDescent="0.3">
      <c r="A658" s="9">
        <v>656</v>
      </c>
      <c r="B658" s="11" t="s">
        <v>657</v>
      </c>
      <c r="C658" s="3" t="s">
        <v>4766</v>
      </c>
      <c r="D658" s="5">
        <v>5000</v>
      </c>
      <c r="E658" s="7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">
        <f t="shared" si="30"/>
        <v>12273.563200000001</v>
      </c>
      <c r="P658" t="s">
        <v>8316</v>
      </c>
      <c r="Q658" t="s">
        <v>8318</v>
      </c>
      <c r="R658" s="14">
        <f t="shared" si="32"/>
        <v>42417.804618055554</v>
      </c>
      <c r="S658">
        <f t="shared" si="31"/>
        <v>2016</v>
      </c>
    </row>
    <row r="659" spans="1:19" ht="43.2" x14ac:dyDescent="0.3">
      <c r="A659" s="9">
        <v>657</v>
      </c>
      <c r="B659" s="11" t="s">
        <v>658</v>
      </c>
      <c r="C659" s="3" t="s">
        <v>4767</v>
      </c>
      <c r="D659" s="5">
        <v>15000</v>
      </c>
      <c r="E659" s="7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">
        <f t="shared" si="30"/>
        <v>19045.4545</v>
      </c>
      <c r="P659" t="s">
        <v>8316</v>
      </c>
      <c r="Q659" t="s">
        <v>8318</v>
      </c>
      <c r="R659" s="14">
        <f t="shared" si="32"/>
        <v>42331.84574074074</v>
      </c>
      <c r="S659">
        <f t="shared" si="31"/>
        <v>2015</v>
      </c>
    </row>
    <row r="660" spans="1:19" ht="43.2" x14ac:dyDescent="0.3">
      <c r="A660" s="9">
        <v>658</v>
      </c>
      <c r="B660" s="11" t="s">
        <v>659</v>
      </c>
      <c r="C660" s="3" t="s">
        <v>4768</v>
      </c>
      <c r="D660" s="5">
        <v>28888</v>
      </c>
      <c r="E660" s="7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">
        <f t="shared" si="30"/>
        <v>10933.6957</v>
      </c>
      <c r="P660" t="s">
        <v>8316</v>
      </c>
      <c r="Q660" t="s">
        <v>8318</v>
      </c>
      <c r="R660" s="14">
        <f t="shared" si="32"/>
        <v>42179.160752314812</v>
      </c>
      <c r="S660">
        <f t="shared" si="31"/>
        <v>2015</v>
      </c>
    </row>
    <row r="661" spans="1:19" x14ac:dyDescent="0.3">
      <c r="A661" s="9">
        <v>659</v>
      </c>
      <c r="B661" s="11" t="s">
        <v>660</v>
      </c>
      <c r="C661" s="3" t="s">
        <v>4769</v>
      </c>
      <c r="D661" s="5">
        <v>3000</v>
      </c>
      <c r="E661" s="7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">
        <f t="shared" si="30"/>
        <v>14366.6667</v>
      </c>
      <c r="P661" t="s">
        <v>8316</v>
      </c>
      <c r="Q661" t="s">
        <v>8318</v>
      </c>
      <c r="R661" s="14">
        <f t="shared" si="32"/>
        <v>42209.593692129631</v>
      </c>
      <c r="S661">
        <f t="shared" si="31"/>
        <v>2015</v>
      </c>
    </row>
    <row r="662" spans="1:19" ht="43.2" x14ac:dyDescent="0.3">
      <c r="A662" s="9">
        <v>660</v>
      </c>
      <c r="B662" s="11" t="s">
        <v>661</v>
      </c>
      <c r="C662" s="3" t="s">
        <v>4770</v>
      </c>
      <c r="D662" s="5">
        <v>50000</v>
      </c>
      <c r="E662" s="7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">
        <f t="shared" si="30"/>
        <v>8494.4444000000003</v>
      </c>
      <c r="P662" t="s">
        <v>8316</v>
      </c>
      <c r="Q662" t="s">
        <v>8318</v>
      </c>
      <c r="R662" s="14">
        <f t="shared" si="32"/>
        <v>41922.741655092592</v>
      </c>
      <c r="S662">
        <f t="shared" si="31"/>
        <v>2014</v>
      </c>
    </row>
    <row r="663" spans="1:19" ht="43.2" x14ac:dyDescent="0.3">
      <c r="A663" s="9">
        <v>661</v>
      </c>
      <c r="B663" s="11" t="s">
        <v>662</v>
      </c>
      <c r="C663" s="3" t="s">
        <v>4771</v>
      </c>
      <c r="D663" s="5">
        <v>10000</v>
      </c>
      <c r="E663" s="7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">
        <f t="shared" si="30"/>
        <v>1055.5555999999999</v>
      </c>
      <c r="P663" t="s">
        <v>8316</v>
      </c>
      <c r="Q663" t="s">
        <v>8318</v>
      </c>
      <c r="R663" s="14">
        <f t="shared" si="32"/>
        <v>42636.645358796297</v>
      </c>
      <c r="S663">
        <f t="shared" si="31"/>
        <v>2016</v>
      </c>
    </row>
    <row r="664" spans="1:19" ht="43.2" x14ac:dyDescent="0.3">
      <c r="A664" s="9">
        <v>662</v>
      </c>
      <c r="B664" s="11" t="s">
        <v>663</v>
      </c>
      <c r="C664" s="3" t="s">
        <v>4772</v>
      </c>
      <c r="D664" s="5">
        <v>39000</v>
      </c>
      <c r="E664" s="7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">
        <f t="shared" si="30"/>
        <v>3900</v>
      </c>
      <c r="P664" t="s">
        <v>8316</v>
      </c>
      <c r="Q664" t="s">
        <v>8318</v>
      </c>
      <c r="R664" s="14">
        <f t="shared" si="32"/>
        <v>41990.438043981485</v>
      </c>
      <c r="S664">
        <f t="shared" si="31"/>
        <v>2014</v>
      </c>
    </row>
    <row r="665" spans="1:19" ht="43.2" x14ac:dyDescent="0.3">
      <c r="A665" s="9">
        <v>663</v>
      </c>
      <c r="B665" s="11" t="s">
        <v>664</v>
      </c>
      <c r="C665" s="3" t="s">
        <v>4773</v>
      </c>
      <c r="D665" s="5">
        <v>200000</v>
      </c>
      <c r="E665" s="7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">
        <f t="shared" si="30"/>
        <v>10000</v>
      </c>
      <c r="P665" t="s">
        <v>8316</v>
      </c>
      <c r="Q665" t="s">
        <v>8318</v>
      </c>
      <c r="R665" s="14">
        <f t="shared" si="32"/>
        <v>42173.843240740738</v>
      </c>
      <c r="S665">
        <f t="shared" si="31"/>
        <v>2015</v>
      </c>
    </row>
    <row r="666" spans="1:19" ht="43.2" x14ac:dyDescent="0.3">
      <c r="A666" s="9">
        <v>664</v>
      </c>
      <c r="B666" s="11" t="s">
        <v>665</v>
      </c>
      <c r="C666" s="3" t="s">
        <v>4774</v>
      </c>
      <c r="D666" s="5">
        <v>12000</v>
      </c>
      <c r="E666" s="7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">
        <f t="shared" si="30"/>
        <v>3117.2413999999999</v>
      </c>
      <c r="P666" t="s">
        <v>8316</v>
      </c>
      <c r="Q666" t="s">
        <v>8318</v>
      </c>
      <c r="R666" s="14">
        <f t="shared" si="32"/>
        <v>42077.666377314818</v>
      </c>
      <c r="S666">
        <f t="shared" si="31"/>
        <v>2015</v>
      </c>
    </row>
    <row r="667" spans="1:19" ht="43.2" x14ac:dyDescent="0.3">
      <c r="A667" s="9">
        <v>665</v>
      </c>
      <c r="B667" s="11" t="s">
        <v>666</v>
      </c>
      <c r="C667" s="3" t="s">
        <v>4775</v>
      </c>
      <c r="D667" s="5">
        <v>10000</v>
      </c>
      <c r="E667" s="7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">
        <f t="shared" si="30"/>
        <v>15533.3333</v>
      </c>
      <c r="P667" t="s">
        <v>8316</v>
      </c>
      <c r="Q667" t="s">
        <v>8318</v>
      </c>
      <c r="R667" s="14">
        <f t="shared" si="32"/>
        <v>42688.711354166662</v>
      </c>
      <c r="S667">
        <f t="shared" si="31"/>
        <v>2016</v>
      </c>
    </row>
    <row r="668" spans="1:19" ht="43.2" x14ac:dyDescent="0.3">
      <c r="A668" s="9">
        <v>666</v>
      </c>
      <c r="B668" s="11" t="s">
        <v>667</v>
      </c>
      <c r="C668" s="3" t="s">
        <v>4776</v>
      </c>
      <c r="D668" s="5">
        <v>200000</v>
      </c>
      <c r="E668" s="7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">
        <f t="shared" si="30"/>
        <v>200</v>
      </c>
      <c r="P668" t="s">
        <v>8316</v>
      </c>
      <c r="Q668" t="s">
        <v>8318</v>
      </c>
      <c r="R668" s="14">
        <f t="shared" si="32"/>
        <v>41838.832152777781</v>
      </c>
      <c r="S668">
        <f t="shared" si="31"/>
        <v>2014</v>
      </c>
    </row>
    <row r="669" spans="1:19" ht="43.2" x14ac:dyDescent="0.3">
      <c r="A669" s="9">
        <v>667</v>
      </c>
      <c r="B669" s="11" t="s">
        <v>668</v>
      </c>
      <c r="C669" s="3" t="s">
        <v>4777</v>
      </c>
      <c r="D669" s="5">
        <v>50000</v>
      </c>
      <c r="E669" s="7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">
        <f t="shared" si="30"/>
        <v>17892.857100000001</v>
      </c>
      <c r="P669" t="s">
        <v>8316</v>
      </c>
      <c r="Q669" t="s">
        <v>8318</v>
      </c>
      <c r="R669" s="14">
        <f t="shared" si="32"/>
        <v>42632.373414351852</v>
      </c>
      <c r="S669">
        <f t="shared" si="31"/>
        <v>2016</v>
      </c>
    </row>
    <row r="670" spans="1:19" ht="43.2" x14ac:dyDescent="0.3">
      <c r="A670" s="9">
        <v>668</v>
      </c>
      <c r="B670" s="11" t="s">
        <v>669</v>
      </c>
      <c r="C670" s="3" t="s">
        <v>4778</v>
      </c>
      <c r="D670" s="5">
        <v>15000</v>
      </c>
      <c r="E670" s="7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">
        <f t="shared" si="30"/>
        <v>2736</v>
      </c>
      <c r="P670" t="s">
        <v>8316</v>
      </c>
      <c r="Q670" t="s">
        <v>8318</v>
      </c>
      <c r="R670" s="14">
        <f t="shared" si="32"/>
        <v>42090.831273148149</v>
      </c>
      <c r="S670">
        <f t="shared" si="31"/>
        <v>2015</v>
      </c>
    </row>
    <row r="671" spans="1:19" ht="57.6" x14ac:dyDescent="0.3">
      <c r="A671" s="9">
        <v>669</v>
      </c>
      <c r="B671" s="11" t="s">
        <v>670</v>
      </c>
      <c r="C671" s="3" t="s">
        <v>4779</v>
      </c>
      <c r="D671" s="5">
        <v>200000</v>
      </c>
      <c r="E671" s="7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">
        <f t="shared" si="30"/>
        <v>153625</v>
      </c>
      <c r="P671" t="s">
        <v>8316</v>
      </c>
      <c r="Q671" t="s">
        <v>8318</v>
      </c>
      <c r="R671" s="14">
        <f t="shared" si="32"/>
        <v>42527.625671296293</v>
      </c>
      <c r="S671">
        <f t="shared" si="31"/>
        <v>2016</v>
      </c>
    </row>
    <row r="672" spans="1:19" ht="57.6" x14ac:dyDescent="0.3">
      <c r="A672" s="9">
        <v>670</v>
      </c>
      <c r="B672" s="11" t="s">
        <v>671</v>
      </c>
      <c r="C672" s="3" t="s">
        <v>4780</v>
      </c>
      <c r="D672" s="5">
        <v>90000</v>
      </c>
      <c r="E672" s="7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">
        <f t="shared" si="30"/>
        <v>8499.6774000000005</v>
      </c>
      <c r="P672" t="s">
        <v>8316</v>
      </c>
      <c r="Q672" t="s">
        <v>8318</v>
      </c>
      <c r="R672" s="14">
        <f t="shared" si="32"/>
        <v>42506.709722222222</v>
      </c>
      <c r="S672">
        <f t="shared" si="31"/>
        <v>2016</v>
      </c>
    </row>
    <row r="673" spans="1:19" ht="57.6" x14ac:dyDescent="0.3">
      <c r="A673" s="9">
        <v>671</v>
      </c>
      <c r="B673" s="11" t="s">
        <v>672</v>
      </c>
      <c r="C673" s="3" t="s">
        <v>4781</v>
      </c>
      <c r="D673" s="5">
        <v>30000</v>
      </c>
      <c r="E673" s="7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">
        <f t="shared" si="30"/>
        <v>78853.333299999998</v>
      </c>
      <c r="P673" t="s">
        <v>8316</v>
      </c>
      <c r="Q673" t="s">
        <v>8318</v>
      </c>
      <c r="R673" s="14">
        <f t="shared" si="32"/>
        <v>41984.692731481482</v>
      </c>
      <c r="S673">
        <f t="shared" si="31"/>
        <v>2014</v>
      </c>
    </row>
    <row r="674" spans="1:19" ht="43.2" x14ac:dyDescent="0.3">
      <c r="A674" s="9">
        <v>672</v>
      </c>
      <c r="B674" s="11" t="s">
        <v>673</v>
      </c>
      <c r="C674" s="3" t="s">
        <v>4782</v>
      </c>
      <c r="D674" s="5">
        <v>50000</v>
      </c>
      <c r="E674" s="7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">
        <f t="shared" si="30"/>
        <v>5029.7673999999997</v>
      </c>
      <c r="P674" t="s">
        <v>8316</v>
      </c>
      <c r="Q674" t="s">
        <v>8318</v>
      </c>
      <c r="R674" s="14">
        <f t="shared" si="32"/>
        <v>41974.219490740739</v>
      </c>
      <c r="S674">
        <f t="shared" si="31"/>
        <v>2014</v>
      </c>
    </row>
    <row r="675" spans="1:19" ht="57.6" x14ac:dyDescent="0.3">
      <c r="A675" s="9">
        <v>673</v>
      </c>
      <c r="B675" s="11" t="s">
        <v>674</v>
      </c>
      <c r="C675" s="3" t="s">
        <v>4783</v>
      </c>
      <c r="D675" s="5">
        <v>100000</v>
      </c>
      <c r="E675" s="7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">
        <f t="shared" si="30"/>
        <v>6833.3333000000002</v>
      </c>
      <c r="P675" t="s">
        <v>8316</v>
      </c>
      <c r="Q675" t="s">
        <v>8318</v>
      </c>
      <c r="R675" s="14">
        <f t="shared" si="32"/>
        <v>41838.840474537035</v>
      </c>
      <c r="S675">
        <f t="shared" si="31"/>
        <v>2014</v>
      </c>
    </row>
    <row r="676" spans="1:19" ht="28.8" x14ac:dyDescent="0.3">
      <c r="A676" s="9">
        <v>674</v>
      </c>
      <c r="B676" s="11" t="s">
        <v>675</v>
      </c>
      <c r="C676" s="3" t="s">
        <v>4784</v>
      </c>
      <c r="D676" s="5">
        <v>50000</v>
      </c>
      <c r="E676" s="7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">
        <f t="shared" si="30"/>
        <v>750</v>
      </c>
      <c r="P676" t="s">
        <v>8316</v>
      </c>
      <c r="Q676" t="s">
        <v>8318</v>
      </c>
      <c r="R676" s="14">
        <f t="shared" si="32"/>
        <v>41803.116053240738</v>
      </c>
      <c r="S676">
        <f t="shared" si="31"/>
        <v>2014</v>
      </c>
    </row>
    <row r="677" spans="1:19" ht="43.2" x14ac:dyDescent="0.3">
      <c r="A677" s="9">
        <v>675</v>
      </c>
      <c r="B677" s="11" t="s">
        <v>676</v>
      </c>
      <c r="C677" s="3" t="s">
        <v>4785</v>
      </c>
      <c r="D677" s="5">
        <v>6000</v>
      </c>
      <c r="E677" s="7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">
        <f t="shared" si="30"/>
        <v>3426.9231</v>
      </c>
      <c r="P677" t="s">
        <v>8316</v>
      </c>
      <c r="Q677" t="s">
        <v>8318</v>
      </c>
      <c r="R677" s="14">
        <f t="shared" si="32"/>
        <v>41975.930601851855</v>
      </c>
      <c r="S677">
        <f t="shared" si="31"/>
        <v>2014</v>
      </c>
    </row>
    <row r="678" spans="1:19" ht="57.6" x14ac:dyDescent="0.3">
      <c r="A678" s="9">
        <v>676</v>
      </c>
      <c r="B678" s="11" t="s">
        <v>677</v>
      </c>
      <c r="C678" s="3" t="s">
        <v>4786</v>
      </c>
      <c r="D678" s="5">
        <v>100000</v>
      </c>
      <c r="E678" s="7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">
        <f t="shared" si="30"/>
        <v>6129.1666999999998</v>
      </c>
      <c r="P678" t="s">
        <v>8316</v>
      </c>
      <c r="Q678" t="s">
        <v>8318</v>
      </c>
      <c r="R678" s="14">
        <f t="shared" si="32"/>
        <v>42012.768298611118</v>
      </c>
      <c r="S678">
        <f t="shared" si="31"/>
        <v>2015</v>
      </c>
    </row>
    <row r="679" spans="1:19" ht="57.6" x14ac:dyDescent="0.3">
      <c r="A679" s="9">
        <v>677</v>
      </c>
      <c r="B679" s="11" t="s">
        <v>678</v>
      </c>
      <c r="C679" s="3" t="s">
        <v>4787</v>
      </c>
      <c r="D679" s="5">
        <v>50000</v>
      </c>
      <c r="E679" s="7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">
        <f t="shared" si="30"/>
        <v>13325</v>
      </c>
      <c r="P679" t="s">
        <v>8316</v>
      </c>
      <c r="Q679" t="s">
        <v>8318</v>
      </c>
      <c r="R679" s="14">
        <f t="shared" si="32"/>
        <v>42504.403877314813</v>
      </c>
      <c r="S679">
        <f t="shared" si="31"/>
        <v>2016</v>
      </c>
    </row>
    <row r="680" spans="1:19" ht="43.2" x14ac:dyDescent="0.3">
      <c r="A680" s="9">
        <v>678</v>
      </c>
      <c r="B680" s="11" t="s">
        <v>679</v>
      </c>
      <c r="C680" s="3" t="s">
        <v>4788</v>
      </c>
      <c r="D680" s="5">
        <v>29000</v>
      </c>
      <c r="E680" s="7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">
        <f t="shared" si="30"/>
        <v>6517.6471000000001</v>
      </c>
      <c r="P680" t="s">
        <v>8316</v>
      </c>
      <c r="Q680" t="s">
        <v>8318</v>
      </c>
      <c r="R680" s="14">
        <f t="shared" si="32"/>
        <v>42481.376597222217</v>
      </c>
      <c r="S680">
        <f t="shared" si="31"/>
        <v>2016</v>
      </c>
    </row>
    <row r="681" spans="1:19" ht="43.2" x14ac:dyDescent="0.3">
      <c r="A681" s="9">
        <v>679</v>
      </c>
      <c r="B681" s="11" t="s">
        <v>680</v>
      </c>
      <c r="C681" s="3" t="s">
        <v>4789</v>
      </c>
      <c r="D681" s="5">
        <v>57000</v>
      </c>
      <c r="E681" s="7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">
        <f t="shared" si="30"/>
        <v>9390.4254999999994</v>
      </c>
      <c r="P681" t="s">
        <v>8316</v>
      </c>
      <c r="Q681" t="s">
        <v>8318</v>
      </c>
      <c r="R681" s="14">
        <f t="shared" si="32"/>
        <v>42556.695706018523</v>
      </c>
      <c r="S681">
        <f t="shared" si="31"/>
        <v>2016</v>
      </c>
    </row>
    <row r="682" spans="1:19" ht="43.2" x14ac:dyDescent="0.3">
      <c r="A682" s="9">
        <v>680</v>
      </c>
      <c r="B682" s="11" t="s">
        <v>681</v>
      </c>
      <c r="C682" s="3" t="s">
        <v>4790</v>
      </c>
      <c r="D682" s="5">
        <v>75000</v>
      </c>
      <c r="E682" s="7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">
        <f t="shared" si="30"/>
        <v>15065.1163</v>
      </c>
      <c r="P682" t="s">
        <v>8316</v>
      </c>
      <c r="Q682" t="s">
        <v>8318</v>
      </c>
      <c r="R682" s="14">
        <f t="shared" si="32"/>
        <v>41864.501516203702</v>
      </c>
      <c r="S682">
        <f t="shared" si="31"/>
        <v>2014</v>
      </c>
    </row>
    <row r="683" spans="1:19" ht="43.2" x14ac:dyDescent="0.3">
      <c r="A683" s="9">
        <v>681</v>
      </c>
      <c r="B683" s="11" t="s">
        <v>682</v>
      </c>
      <c r="C683" s="3" t="s">
        <v>4791</v>
      </c>
      <c r="D683" s="5">
        <v>2500</v>
      </c>
      <c r="E683" s="7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">
        <f t="shared" si="30"/>
        <v>100</v>
      </c>
      <c r="P683" t="s">
        <v>8316</v>
      </c>
      <c r="Q683" t="s">
        <v>8318</v>
      </c>
      <c r="R683" s="14">
        <f t="shared" si="32"/>
        <v>42639.805601851855</v>
      </c>
      <c r="S683">
        <f t="shared" si="31"/>
        <v>2016</v>
      </c>
    </row>
    <row r="684" spans="1:19" ht="43.2" x14ac:dyDescent="0.3">
      <c r="A684" s="9">
        <v>682</v>
      </c>
      <c r="B684" s="11" t="s">
        <v>683</v>
      </c>
      <c r="C684" s="3" t="s">
        <v>4792</v>
      </c>
      <c r="D684" s="5">
        <v>50000</v>
      </c>
      <c r="E684" s="7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">
        <f t="shared" si="30"/>
        <v>1325</v>
      </c>
      <c r="P684" t="s">
        <v>8316</v>
      </c>
      <c r="Q684" t="s">
        <v>8318</v>
      </c>
      <c r="R684" s="14">
        <f t="shared" si="32"/>
        <v>42778.765300925923</v>
      </c>
      <c r="S684">
        <f t="shared" si="31"/>
        <v>2017</v>
      </c>
    </row>
    <row r="685" spans="1:19" ht="43.2" x14ac:dyDescent="0.3">
      <c r="A685" s="9">
        <v>683</v>
      </c>
      <c r="B685" s="11" t="s">
        <v>684</v>
      </c>
      <c r="C685" s="3" t="s">
        <v>4793</v>
      </c>
      <c r="D685" s="5">
        <v>35000</v>
      </c>
      <c r="E685" s="7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">
        <f t="shared" si="30"/>
        <v>9933.3333000000002</v>
      </c>
      <c r="P685" t="s">
        <v>8316</v>
      </c>
      <c r="Q685" t="s">
        <v>8318</v>
      </c>
      <c r="R685" s="14">
        <f t="shared" si="32"/>
        <v>42634.900046296301</v>
      </c>
      <c r="S685">
        <f t="shared" si="31"/>
        <v>2016</v>
      </c>
    </row>
    <row r="686" spans="1:19" ht="28.8" x14ac:dyDescent="0.3">
      <c r="A686" s="9">
        <v>684</v>
      </c>
      <c r="B686" s="11" t="s">
        <v>685</v>
      </c>
      <c r="C686" s="3" t="s">
        <v>4794</v>
      </c>
      <c r="D686" s="5">
        <v>320000</v>
      </c>
      <c r="E686" s="7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">
        <f t="shared" si="30"/>
        <v>17739.259300000002</v>
      </c>
      <c r="P686" t="s">
        <v>8316</v>
      </c>
      <c r="Q686" t="s">
        <v>8318</v>
      </c>
      <c r="R686" s="14">
        <f t="shared" si="32"/>
        <v>41809.473275462966</v>
      </c>
      <c r="S686">
        <f t="shared" si="31"/>
        <v>2014</v>
      </c>
    </row>
    <row r="687" spans="1:19" ht="43.2" x14ac:dyDescent="0.3">
      <c r="A687" s="9">
        <v>685</v>
      </c>
      <c r="B687" s="11" t="s">
        <v>686</v>
      </c>
      <c r="C687" s="3" t="s">
        <v>4795</v>
      </c>
      <c r="D687" s="5">
        <v>2000</v>
      </c>
      <c r="E687" s="7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">
        <f t="shared" si="30"/>
        <v>5530</v>
      </c>
      <c r="P687" t="s">
        <v>8316</v>
      </c>
      <c r="Q687" t="s">
        <v>8318</v>
      </c>
      <c r="R687" s="14">
        <f t="shared" si="32"/>
        <v>41971.866574074069</v>
      </c>
      <c r="S687">
        <f t="shared" si="31"/>
        <v>2014</v>
      </c>
    </row>
    <row r="688" spans="1:19" ht="57.6" x14ac:dyDescent="0.3">
      <c r="A688" s="9">
        <v>686</v>
      </c>
      <c r="B688" s="11" t="s">
        <v>687</v>
      </c>
      <c r="C688" s="3" t="s">
        <v>4796</v>
      </c>
      <c r="D688" s="5">
        <v>500000</v>
      </c>
      <c r="E688" s="7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">
        <f t="shared" si="30"/>
        <v>0</v>
      </c>
      <c r="P688" t="s">
        <v>8316</v>
      </c>
      <c r="Q688" t="s">
        <v>8318</v>
      </c>
      <c r="R688" s="14">
        <f t="shared" si="32"/>
        <v>42189.673263888893</v>
      </c>
      <c r="S688">
        <f t="shared" si="31"/>
        <v>2015</v>
      </c>
    </row>
    <row r="689" spans="1:19" ht="43.2" x14ac:dyDescent="0.3">
      <c r="A689" s="9">
        <v>687</v>
      </c>
      <c r="B689" s="11" t="s">
        <v>688</v>
      </c>
      <c r="C689" s="3" t="s">
        <v>4797</v>
      </c>
      <c r="D689" s="5">
        <v>100000</v>
      </c>
      <c r="E689" s="7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">
        <f t="shared" si="30"/>
        <v>59166.666700000002</v>
      </c>
      <c r="P689" t="s">
        <v>8316</v>
      </c>
      <c r="Q689" t="s">
        <v>8318</v>
      </c>
      <c r="R689" s="14">
        <f t="shared" si="32"/>
        <v>42711.750613425931</v>
      </c>
      <c r="S689">
        <f t="shared" si="31"/>
        <v>2016</v>
      </c>
    </row>
    <row r="690" spans="1:19" ht="43.2" x14ac:dyDescent="0.3">
      <c r="A690" s="9">
        <v>688</v>
      </c>
      <c r="B690" s="11" t="s">
        <v>689</v>
      </c>
      <c r="C690" s="3" t="s">
        <v>4798</v>
      </c>
      <c r="D690" s="5">
        <v>20000</v>
      </c>
      <c r="E690" s="7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">
        <f t="shared" si="30"/>
        <v>40550</v>
      </c>
      <c r="P690" t="s">
        <v>8316</v>
      </c>
      <c r="Q690" t="s">
        <v>8318</v>
      </c>
      <c r="R690" s="14">
        <f t="shared" si="32"/>
        <v>42262.104780092588</v>
      </c>
      <c r="S690">
        <f t="shared" si="31"/>
        <v>2015</v>
      </c>
    </row>
    <row r="691" spans="1:19" ht="43.2" x14ac:dyDescent="0.3">
      <c r="A691" s="9">
        <v>689</v>
      </c>
      <c r="B691" s="11" t="s">
        <v>690</v>
      </c>
      <c r="C691" s="3" t="s">
        <v>4799</v>
      </c>
      <c r="D691" s="5">
        <v>200000</v>
      </c>
      <c r="E691" s="7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">
        <f t="shared" si="30"/>
        <v>34314.732100000001</v>
      </c>
      <c r="P691" t="s">
        <v>8316</v>
      </c>
      <c r="Q691" t="s">
        <v>8318</v>
      </c>
      <c r="R691" s="14">
        <f t="shared" si="32"/>
        <v>42675.66778935185</v>
      </c>
      <c r="S691">
        <f t="shared" si="31"/>
        <v>2016</v>
      </c>
    </row>
    <row r="692" spans="1:19" ht="28.8" x14ac:dyDescent="0.3">
      <c r="A692" s="9">
        <v>690</v>
      </c>
      <c r="B692" s="11" t="s">
        <v>691</v>
      </c>
      <c r="C692" s="3" t="s">
        <v>4800</v>
      </c>
      <c r="D692" s="5">
        <v>20000</v>
      </c>
      <c r="E692" s="7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">
        <f t="shared" si="30"/>
        <v>7258.8235000000004</v>
      </c>
      <c r="P692" t="s">
        <v>8316</v>
      </c>
      <c r="Q692" t="s">
        <v>8318</v>
      </c>
      <c r="R692" s="14">
        <f t="shared" si="32"/>
        <v>42579.634733796294</v>
      </c>
      <c r="S692">
        <f t="shared" si="31"/>
        <v>2016</v>
      </c>
    </row>
    <row r="693" spans="1:19" ht="43.2" x14ac:dyDescent="0.3">
      <c r="A693" s="9">
        <v>691</v>
      </c>
      <c r="B693" s="11" t="s">
        <v>692</v>
      </c>
      <c r="C693" s="3" t="s">
        <v>4801</v>
      </c>
      <c r="D693" s="5">
        <v>50000</v>
      </c>
      <c r="E693" s="7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">
        <f t="shared" si="30"/>
        <v>2600</v>
      </c>
      <c r="P693" t="s">
        <v>8316</v>
      </c>
      <c r="Q693" t="s">
        <v>8318</v>
      </c>
      <c r="R693" s="14">
        <f t="shared" si="32"/>
        <v>42158.028310185182</v>
      </c>
      <c r="S693">
        <f t="shared" si="31"/>
        <v>2015</v>
      </c>
    </row>
    <row r="694" spans="1:19" ht="43.2" x14ac:dyDescent="0.3">
      <c r="A694" s="9">
        <v>692</v>
      </c>
      <c r="B694" s="11" t="s">
        <v>693</v>
      </c>
      <c r="C694" s="3" t="s">
        <v>4802</v>
      </c>
      <c r="D694" s="5">
        <v>20000</v>
      </c>
      <c r="E694" s="7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">
        <f t="shared" si="30"/>
        <v>649.75120000000004</v>
      </c>
      <c r="P694" t="s">
        <v>8316</v>
      </c>
      <c r="Q694" t="s">
        <v>8318</v>
      </c>
      <c r="R694" s="14">
        <f t="shared" si="32"/>
        <v>42696.37572916667</v>
      </c>
      <c r="S694">
        <f t="shared" si="31"/>
        <v>2016</v>
      </c>
    </row>
    <row r="695" spans="1:19" ht="43.2" x14ac:dyDescent="0.3">
      <c r="A695" s="9">
        <v>693</v>
      </c>
      <c r="B695" s="11" t="s">
        <v>694</v>
      </c>
      <c r="C695" s="3" t="s">
        <v>4803</v>
      </c>
      <c r="D695" s="5">
        <v>100000</v>
      </c>
      <c r="E695" s="7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">
        <f t="shared" si="30"/>
        <v>11938.513499999999</v>
      </c>
      <c r="P695" t="s">
        <v>8316</v>
      </c>
      <c r="Q695" t="s">
        <v>8318</v>
      </c>
      <c r="R695" s="14">
        <f t="shared" si="32"/>
        <v>42094.808182870373</v>
      </c>
      <c r="S695">
        <f t="shared" si="31"/>
        <v>2015</v>
      </c>
    </row>
    <row r="696" spans="1:19" ht="43.2" x14ac:dyDescent="0.3">
      <c r="A696" s="9">
        <v>694</v>
      </c>
      <c r="B696" s="11" t="s">
        <v>695</v>
      </c>
      <c r="C696" s="3" t="s">
        <v>4804</v>
      </c>
      <c r="D696" s="5">
        <v>150000</v>
      </c>
      <c r="E696" s="7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">
        <f t="shared" si="30"/>
        <v>8428.5714000000007</v>
      </c>
      <c r="P696" t="s">
        <v>8316</v>
      </c>
      <c r="Q696" t="s">
        <v>8318</v>
      </c>
      <c r="R696" s="14">
        <f t="shared" si="32"/>
        <v>42737.663877314815</v>
      </c>
      <c r="S696">
        <f t="shared" si="31"/>
        <v>2017</v>
      </c>
    </row>
    <row r="697" spans="1:19" ht="57.6" x14ac:dyDescent="0.3">
      <c r="A697" s="9">
        <v>695</v>
      </c>
      <c r="B697" s="11" t="s">
        <v>696</v>
      </c>
      <c r="C697" s="3" t="s">
        <v>4805</v>
      </c>
      <c r="D697" s="5">
        <v>60000</v>
      </c>
      <c r="E697" s="7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">
        <f t="shared" si="30"/>
        <v>9085.7142999999996</v>
      </c>
      <c r="P697" t="s">
        <v>8316</v>
      </c>
      <c r="Q697" t="s">
        <v>8318</v>
      </c>
      <c r="R697" s="14">
        <f t="shared" si="32"/>
        <v>41913.521064814813</v>
      </c>
      <c r="S697">
        <f t="shared" si="31"/>
        <v>2014</v>
      </c>
    </row>
    <row r="698" spans="1:19" ht="28.8" x14ac:dyDescent="0.3">
      <c r="A698" s="9">
        <v>696</v>
      </c>
      <c r="B698" s="11" t="s">
        <v>697</v>
      </c>
      <c r="C698" s="3" t="s">
        <v>4806</v>
      </c>
      <c r="D698" s="5">
        <v>175000</v>
      </c>
      <c r="E698" s="7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">
        <f t="shared" si="30"/>
        <v>100</v>
      </c>
      <c r="P698" t="s">
        <v>8316</v>
      </c>
      <c r="Q698" t="s">
        <v>8318</v>
      </c>
      <c r="R698" s="14">
        <f t="shared" si="32"/>
        <v>41815.927106481482</v>
      </c>
      <c r="S698">
        <f t="shared" si="31"/>
        <v>2014</v>
      </c>
    </row>
    <row r="699" spans="1:19" ht="43.2" x14ac:dyDescent="0.3">
      <c r="A699" s="9">
        <v>697</v>
      </c>
      <c r="B699" s="11" t="s">
        <v>698</v>
      </c>
      <c r="C699" s="3" t="s">
        <v>4807</v>
      </c>
      <c r="D699" s="5">
        <v>5000</v>
      </c>
      <c r="E699" s="7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">
        <f t="shared" si="30"/>
        <v>2034.2104999999999</v>
      </c>
      <c r="P699" t="s">
        <v>8316</v>
      </c>
      <c r="Q699" t="s">
        <v>8318</v>
      </c>
      <c r="R699" s="14">
        <f t="shared" si="32"/>
        <v>42388.523020833338</v>
      </c>
      <c r="S699">
        <f t="shared" si="31"/>
        <v>2016</v>
      </c>
    </row>
    <row r="700" spans="1:19" ht="43.2" x14ac:dyDescent="0.3">
      <c r="A700" s="9">
        <v>698</v>
      </c>
      <c r="B700" s="11" t="s">
        <v>699</v>
      </c>
      <c r="C700" s="3" t="s">
        <v>4808</v>
      </c>
      <c r="D700" s="5">
        <v>100000</v>
      </c>
      <c r="E700" s="7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">
        <f t="shared" si="30"/>
        <v>53068.965499999998</v>
      </c>
      <c r="P700" t="s">
        <v>8316</v>
      </c>
      <c r="Q700" t="s">
        <v>8318</v>
      </c>
      <c r="R700" s="14">
        <f t="shared" si="32"/>
        <v>41866.931076388886</v>
      </c>
      <c r="S700">
        <f t="shared" si="31"/>
        <v>2014</v>
      </c>
    </row>
    <row r="701" spans="1:19" ht="43.2" x14ac:dyDescent="0.3">
      <c r="A701" s="9">
        <v>699</v>
      </c>
      <c r="B701" s="11" t="s">
        <v>700</v>
      </c>
      <c r="C701" s="3" t="s">
        <v>4809</v>
      </c>
      <c r="D701" s="5">
        <v>130000</v>
      </c>
      <c r="E701" s="7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">
        <f t="shared" si="30"/>
        <v>12039.184300000001</v>
      </c>
      <c r="P701" t="s">
        <v>8316</v>
      </c>
      <c r="Q701" t="s">
        <v>8318</v>
      </c>
      <c r="R701" s="14">
        <f t="shared" si="32"/>
        <v>41563.485509259262</v>
      </c>
      <c r="S701">
        <f t="shared" si="31"/>
        <v>2013</v>
      </c>
    </row>
    <row r="702" spans="1:19" ht="43.2" x14ac:dyDescent="0.3">
      <c r="A702" s="9">
        <v>700</v>
      </c>
      <c r="B702" s="11" t="s">
        <v>701</v>
      </c>
      <c r="C702" s="3" t="s">
        <v>4810</v>
      </c>
      <c r="D702" s="5">
        <v>15000</v>
      </c>
      <c r="E702" s="7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">
        <f t="shared" si="30"/>
        <v>1300</v>
      </c>
      <c r="P702" t="s">
        <v>8316</v>
      </c>
      <c r="Q702" t="s">
        <v>8318</v>
      </c>
      <c r="R702" s="14">
        <f t="shared" si="32"/>
        <v>42715.688437500001</v>
      </c>
      <c r="S702">
        <f t="shared" si="31"/>
        <v>2016</v>
      </c>
    </row>
    <row r="703" spans="1:19" ht="43.2" x14ac:dyDescent="0.3">
      <c r="A703" s="9">
        <v>701</v>
      </c>
      <c r="B703" s="11" t="s">
        <v>702</v>
      </c>
      <c r="C703" s="3" t="s">
        <v>4811</v>
      </c>
      <c r="D703" s="5">
        <v>23000</v>
      </c>
      <c r="E703" s="7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">
        <f t="shared" si="30"/>
        <v>29133.333299999998</v>
      </c>
      <c r="P703" t="s">
        <v>8316</v>
      </c>
      <c r="Q703" t="s">
        <v>8318</v>
      </c>
      <c r="R703" s="14">
        <f t="shared" si="32"/>
        <v>41813.662962962961</v>
      </c>
      <c r="S703">
        <f t="shared" si="31"/>
        <v>2014</v>
      </c>
    </row>
    <row r="704" spans="1:19" ht="43.2" x14ac:dyDescent="0.3">
      <c r="A704" s="9">
        <v>702</v>
      </c>
      <c r="B704" s="11" t="s">
        <v>703</v>
      </c>
      <c r="C704" s="3" t="s">
        <v>4812</v>
      </c>
      <c r="D704" s="5">
        <v>15000</v>
      </c>
      <c r="E704" s="7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">
        <f t="shared" si="30"/>
        <v>12491.918900000001</v>
      </c>
      <c r="P704" t="s">
        <v>8316</v>
      </c>
      <c r="Q704" t="s">
        <v>8318</v>
      </c>
      <c r="R704" s="14">
        <f t="shared" si="32"/>
        <v>42668.726701388892</v>
      </c>
      <c r="S704">
        <f t="shared" si="31"/>
        <v>2016</v>
      </c>
    </row>
    <row r="705" spans="1:19" ht="43.2" x14ac:dyDescent="0.3">
      <c r="A705" s="9">
        <v>703</v>
      </c>
      <c r="B705" s="11" t="s">
        <v>704</v>
      </c>
      <c r="C705" s="3" t="s">
        <v>4813</v>
      </c>
      <c r="D705" s="5">
        <v>15000</v>
      </c>
      <c r="E705" s="7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">
        <f t="shared" si="30"/>
        <v>11957.142900000001</v>
      </c>
      <c r="P705" t="s">
        <v>8316</v>
      </c>
      <c r="Q705" t="s">
        <v>8318</v>
      </c>
      <c r="R705" s="14">
        <f t="shared" si="32"/>
        <v>42711.950798611113</v>
      </c>
      <c r="S705">
        <f t="shared" si="31"/>
        <v>2016</v>
      </c>
    </row>
    <row r="706" spans="1:19" ht="43.2" x14ac:dyDescent="0.3">
      <c r="A706" s="9">
        <v>704</v>
      </c>
      <c r="B706" s="11" t="s">
        <v>705</v>
      </c>
      <c r="C706" s="3" t="s">
        <v>4814</v>
      </c>
      <c r="D706" s="5">
        <v>55000</v>
      </c>
      <c r="E706" s="7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">
        <f t="shared" si="30"/>
        <v>12025</v>
      </c>
      <c r="P706" t="s">
        <v>8316</v>
      </c>
      <c r="Q706" t="s">
        <v>8318</v>
      </c>
      <c r="R706" s="14">
        <f t="shared" si="32"/>
        <v>42726.192916666667</v>
      </c>
      <c r="S706">
        <f t="shared" si="31"/>
        <v>2016</v>
      </c>
    </row>
    <row r="707" spans="1:19" ht="28.8" x14ac:dyDescent="0.3">
      <c r="A707" s="9">
        <v>705</v>
      </c>
      <c r="B707" s="11" t="s">
        <v>706</v>
      </c>
      <c r="C707" s="3" t="s">
        <v>4815</v>
      </c>
      <c r="D707" s="5">
        <v>100000</v>
      </c>
      <c r="E707" s="7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">
        <f t="shared" ref="O707:O770" si="33">IFERROR(ROUND(E707/L707*100,4),0)</f>
        <v>19540</v>
      </c>
      <c r="P707" t="s">
        <v>8316</v>
      </c>
      <c r="Q707" t="s">
        <v>8318</v>
      </c>
      <c r="R707" s="14">
        <f t="shared" si="32"/>
        <v>42726.491643518515</v>
      </c>
      <c r="S707">
        <f t="shared" ref="S707:S770" si="34">YEAR(R707)</f>
        <v>2016</v>
      </c>
    </row>
    <row r="708" spans="1:19" ht="43.2" x14ac:dyDescent="0.3">
      <c r="A708" s="9">
        <v>706</v>
      </c>
      <c r="B708" s="11" t="s">
        <v>707</v>
      </c>
      <c r="C708" s="3" t="s">
        <v>4816</v>
      </c>
      <c r="D708" s="5">
        <v>100000</v>
      </c>
      <c r="E708" s="7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">
        <f t="shared" si="33"/>
        <v>0</v>
      </c>
      <c r="P708" t="s">
        <v>8316</v>
      </c>
      <c r="Q708" t="s">
        <v>8318</v>
      </c>
      <c r="R708" s="14">
        <f t="shared" ref="R708:R771" si="35">(((J708/60)/60)/24)+DATE(1970,1,1)</f>
        <v>42676.995173611111</v>
      </c>
      <c r="S708">
        <f t="shared" si="34"/>
        <v>2016</v>
      </c>
    </row>
    <row r="709" spans="1:19" ht="43.2" x14ac:dyDescent="0.3">
      <c r="A709" s="9">
        <v>707</v>
      </c>
      <c r="B709" s="11" t="s">
        <v>708</v>
      </c>
      <c r="C709" s="3" t="s">
        <v>4817</v>
      </c>
      <c r="D709" s="5">
        <v>68000</v>
      </c>
      <c r="E709" s="7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">
        <f t="shared" si="33"/>
        <v>11769.868399999999</v>
      </c>
      <c r="P709" t="s">
        <v>8316</v>
      </c>
      <c r="Q709" t="s">
        <v>8318</v>
      </c>
      <c r="R709" s="14">
        <f t="shared" si="35"/>
        <v>42696.663506944446</v>
      </c>
      <c r="S709">
        <f t="shared" si="34"/>
        <v>2016</v>
      </c>
    </row>
    <row r="710" spans="1:19" ht="43.2" x14ac:dyDescent="0.3">
      <c r="A710" s="9">
        <v>708</v>
      </c>
      <c r="B710" s="11" t="s">
        <v>709</v>
      </c>
      <c r="C710" s="3" t="s">
        <v>4818</v>
      </c>
      <c r="D710" s="5">
        <v>40000</v>
      </c>
      <c r="E710" s="7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">
        <f t="shared" si="33"/>
        <v>2394.8508999999999</v>
      </c>
      <c r="P710" t="s">
        <v>8316</v>
      </c>
      <c r="Q710" t="s">
        <v>8318</v>
      </c>
      <c r="R710" s="14">
        <f t="shared" si="35"/>
        <v>41835.581018518518</v>
      </c>
      <c r="S710">
        <f t="shared" si="34"/>
        <v>2014</v>
      </c>
    </row>
    <row r="711" spans="1:19" ht="28.8" x14ac:dyDescent="0.3">
      <c r="A711" s="9">
        <v>709</v>
      </c>
      <c r="B711" s="11" t="s">
        <v>710</v>
      </c>
      <c r="C711" s="3" t="s">
        <v>4819</v>
      </c>
      <c r="D711" s="5">
        <v>15000</v>
      </c>
      <c r="E711" s="7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">
        <f t="shared" si="33"/>
        <v>3050</v>
      </c>
      <c r="P711" t="s">
        <v>8316</v>
      </c>
      <c r="Q711" t="s">
        <v>8318</v>
      </c>
      <c r="R711" s="14">
        <f t="shared" si="35"/>
        <v>41948.041192129633</v>
      </c>
      <c r="S711">
        <f t="shared" si="34"/>
        <v>2014</v>
      </c>
    </row>
    <row r="712" spans="1:19" ht="28.8" x14ac:dyDescent="0.3">
      <c r="A712" s="9">
        <v>710</v>
      </c>
      <c r="B712" s="11" t="s">
        <v>711</v>
      </c>
      <c r="C712" s="3" t="s">
        <v>4820</v>
      </c>
      <c r="D712" s="5">
        <v>1200</v>
      </c>
      <c r="E712" s="7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">
        <f t="shared" si="33"/>
        <v>0</v>
      </c>
      <c r="P712" t="s">
        <v>8316</v>
      </c>
      <c r="Q712" t="s">
        <v>8318</v>
      </c>
      <c r="R712" s="14">
        <f t="shared" si="35"/>
        <v>41837.984976851854</v>
      </c>
      <c r="S712">
        <f t="shared" si="34"/>
        <v>2014</v>
      </c>
    </row>
    <row r="713" spans="1:19" ht="57.6" x14ac:dyDescent="0.3">
      <c r="A713" s="9">
        <v>711</v>
      </c>
      <c r="B713" s="11" t="s">
        <v>712</v>
      </c>
      <c r="C713" s="3" t="s">
        <v>4821</v>
      </c>
      <c r="D713" s="5">
        <v>100000</v>
      </c>
      <c r="E713" s="7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">
        <f t="shared" si="33"/>
        <v>9997.3372999999992</v>
      </c>
      <c r="P713" t="s">
        <v>8316</v>
      </c>
      <c r="Q713" t="s">
        <v>8318</v>
      </c>
      <c r="R713" s="14">
        <f t="shared" si="35"/>
        <v>42678.459120370375</v>
      </c>
      <c r="S713">
        <f t="shared" si="34"/>
        <v>2016</v>
      </c>
    </row>
    <row r="714" spans="1:19" ht="57.6" x14ac:dyDescent="0.3">
      <c r="A714" s="9">
        <v>712</v>
      </c>
      <c r="B714" s="11" t="s">
        <v>713</v>
      </c>
      <c r="C714" s="3" t="s">
        <v>4822</v>
      </c>
      <c r="D714" s="5">
        <v>48500</v>
      </c>
      <c r="E714" s="7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">
        <f t="shared" si="33"/>
        <v>2625</v>
      </c>
      <c r="P714" t="s">
        <v>8316</v>
      </c>
      <c r="Q714" t="s">
        <v>8318</v>
      </c>
      <c r="R714" s="14">
        <f t="shared" si="35"/>
        <v>42384.680925925932</v>
      </c>
      <c r="S714">
        <f t="shared" si="34"/>
        <v>2016</v>
      </c>
    </row>
    <row r="715" spans="1:19" ht="43.2" x14ac:dyDescent="0.3">
      <c r="A715" s="9">
        <v>713</v>
      </c>
      <c r="B715" s="11" t="s">
        <v>714</v>
      </c>
      <c r="C715" s="3" t="s">
        <v>4823</v>
      </c>
      <c r="D715" s="5">
        <v>25000</v>
      </c>
      <c r="E715" s="7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">
        <f t="shared" si="33"/>
        <v>19900</v>
      </c>
      <c r="P715" t="s">
        <v>8316</v>
      </c>
      <c r="Q715" t="s">
        <v>8318</v>
      </c>
      <c r="R715" s="14">
        <f t="shared" si="35"/>
        <v>42496.529305555552</v>
      </c>
      <c r="S715">
        <f t="shared" si="34"/>
        <v>2016</v>
      </c>
    </row>
    <row r="716" spans="1:19" ht="43.2" x14ac:dyDescent="0.3">
      <c r="A716" s="9">
        <v>714</v>
      </c>
      <c r="B716" s="11" t="s">
        <v>715</v>
      </c>
      <c r="C716" s="3" t="s">
        <v>4824</v>
      </c>
      <c r="D716" s="5">
        <v>15000</v>
      </c>
      <c r="E716" s="7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">
        <f t="shared" si="33"/>
        <v>8032.1428999999998</v>
      </c>
      <c r="P716" t="s">
        <v>8316</v>
      </c>
      <c r="Q716" t="s">
        <v>8318</v>
      </c>
      <c r="R716" s="14">
        <f t="shared" si="35"/>
        <v>42734.787986111114</v>
      </c>
      <c r="S716">
        <f t="shared" si="34"/>
        <v>2016</v>
      </c>
    </row>
    <row r="717" spans="1:19" ht="57.6" x14ac:dyDescent="0.3">
      <c r="A717" s="9">
        <v>715</v>
      </c>
      <c r="B717" s="11" t="s">
        <v>716</v>
      </c>
      <c r="C717" s="3" t="s">
        <v>4825</v>
      </c>
      <c r="D717" s="5">
        <v>27500</v>
      </c>
      <c r="E717" s="7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">
        <f t="shared" si="33"/>
        <v>11575</v>
      </c>
      <c r="P717" t="s">
        <v>8316</v>
      </c>
      <c r="Q717" t="s">
        <v>8318</v>
      </c>
      <c r="R717" s="14">
        <f t="shared" si="35"/>
        <v>42273.090740740736</v>
      </c>
      <c r="S717">
        <f t="shared" si="34"/>
        <v>2015</v>
      </c>
    </row>
    <row r="718" spans="1:19" ht="43.2" x14ac:dyDescent="0.3">
      <c r="A718" s="9">
        <v>716</v>
      </c>
      <c r="B718" s="11" t="s">
        <v>717</v>
      </c>
      <c r="C718" s="3" t="s">
        <v>4826</v>
      </c>
      <c r="D718" s="5">
        <v>7000</v>
      </c>
      <c r="E718" s="7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">
        <f t="shared" si="33"/>
        <v>4468.75</v>
      </c>
      <c r="P718" t="s">
        <v>8316</v>
      </c>
      <c r="Q718" t="s">
        <v>8318</v>
      </c>
      <c r="R718" s="14">
        <f t="shared" si="35"/>
        <v>41940.658645833333</v>
      </c>
      <c r="S718">
        <f t="shared" si="34"/>
        <v>2014</v>
      </c>
    </row>
    <row r="719" spans="1:19" x14ac:dyDescent="0.3">
      <c r="A719" s="9">
        <v>717</v>
      </c>
      <c r="B719" s="11" t="s">
        <v>718</v>
      </c>
      <c r="C719" s="3" t="s">
        <v>4827</v>
      </c>
      <c r="D719" s="5">
        <v>100000</v>
      </c>
      <c r="E719" s="7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">
        <f t="shared" si="33"/>
        <v>7625</v>
      </c>
      <c r="P719" t="s">
        <v>8316</v>
      </c>
      <c r="Q719" t="s">
        <v>8318</v>
      </c>
      <c r="R719" s="14">
        <f t="shared" si="35"/>
        <v>41857.854189814818</v>
      </c>
      <c r="S719">
        <f t="shared" si="34"/>
        <v>2014</v>
      </c>
    </row>
    <row r="720" spans="1:19" ht="43.2" x14ac:dyDescent="0.3">
      <c r="A720" s="9">
        <v>718</v>
      </c>
      <c r="B720" s="11" t="s">
        <v>719</v>
      </c>
      <c r="C720" s="3" t="s">
        <v>4828</v>
      </c>
      <c r="D720" s="5">
        <v>12000</v>
      </c>
      <c r="E720" s="7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">
        <f t="shared" si="33"/>
        <v>2250</v>
      </c>
      <c r="P720" t="s">
        <v>8316</v>
      </c>
      <c r="Q720" t="s">
        <v>8318</v>
      </c>
      <c r="R720" s="14">
        <f t="shared" si="35"/>
        <v>42752.845451388886</v>
      </c>
      <c r="S720">
        <f t="shared" si="34"/>
        <v>2017</v>
      </c>
    </row>
    <row r="721" spans="1:19" ht="43.2" x14ac:dyDescent="0.3">
      <c r="A721" s="9">
        <v>719</v>
      </c>
      <c r="B721" s="11" t="s">
        <v>720</v>
      </c>
      <c r="C721" s="3" t="s">
        <v>4829</v>
      </c>
      <c r="D721" s="5">
        <v>15000</v>
      </c>
      <c r="E721" s="7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">
        <f t="shared" si="33"/>
        <v>1940</v>
      </c>
      <c r="P721" t="s">
        <v>8316</v>
      </c>
      <c r="Q721" t="s">
        <v>8318</v>
      </c>
      <c r="R721" s="14">
        <f t="shared" si="35"/>
        <v>42409.040231481486</v>
      </c>
      <c r="S721">
        <f t="shared" si="34"/>
        <v>2016</v>
      </c>
    </row>
    <row r="722" spans="1:19" ht="43.2" x14ac:dyDescent="0.3">
      <c r="A722" s="9">
        <v>720</v>
      </c>
      <c r="B722" s="11" t="s">
        <v>721</v>
      </c>
      <c r="C722" s="3" t="s">
        <v>4830</v>
      </c>
      <c r="D722" s="5">
        <v>1900</v>
      </c>
      <c r="E722" s="7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">
        <f t="shared" si="33"/>
        <v>6670.7317000000003</v>
      </c>
      <c r="P722" t="s">
        <v>8319</v>
      </c>
      <c r="Q722" t="s">
        <v>8320</v>
      </c>
      <c r="R722" s="14">
        <f t="shared" si="35"/>
        <v>40909.649201388893</v>
      </c>
      <c r="S722">
        <f t="shared" si="34"/>
        <v>2012</v>
      </c>
    </row>
    <row r="723" spans="1:19" ht="57.6" x14ac:dyDescent="0.3">
      <c r="A723" s="9">
        <v>721</v>
      </c>
      <c r="B723" s="11" t="s">
        <v>722</v>
      </c>
      <c r="C723" s="3" t="s">
        <v>4831</v>
      </c>
      <c r="D723" s="5">
        <v>8200</v>
      </c>
      <c r="E723" s="7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">
        <f t="shared" si="33"/>
        <v>8414.2857000000004</v>
      </c>
      <c r="P723" t="s">
        <v>8319</v>
      </c>
      <c r="Q723" t="s">
        <v>8320</v>
      </c>
      <c r="R723" s="14">
        <f t="shared" si="35"/>
        <v>41807.571840277778</v>
      </c>
      <c r="S723">
        <f t="shared" si="34"/>
        <v>2014</v>
      </c>
    </row>
    <row r="724" spans="1:19" ht="43.2" x14ac:dyDescent="0.3">
      <c r="A724" s="9">
        <v>722</v>
      </c>
      <c r="B724" s="11" t="s">
        <v>723</v>
      </c>
      <c r="C724" s="3" t="s">
        <v>4832</v>
      </c>
      <c r="D724" s="5">
        <v>25000</v>
      </c>
      <c r="E724" s="7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">
        <f t="shared" si="33"/>
        <v>21572.548999999999</v>
      </c>
      <c r="P724" t="s">
        <v>8319</v>
      </c>
      <c r="Q724" t="s">
        <v>8320</v>
      </c>
      <c r="R724" s="14">
        <f t="shared" si="35"/>
        <v>40977.805300925924</v>
      </c>
      <c r="S724">
        <f t="shared" si="34"/>
        <v>2012</v>
      </c>
    </row>
    <row r="725" spans="1:19" ht="28.8" x14ac:dyDescent="0.3">
      <c r="A725" s="9">
        <v>723</v>
      </c>
      <c r="B725" s="11" t="s">
        <v>724</v>
      </c>
      <c r="C725" s="3" t="s">
        <v>4833</v>
      </c>
      <c r="D725" s="5">
        <v>5000</v>
      </c>
      <c r="E725" s="7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">
        <f t="shared" si="33"/>
        <v>5469</v>
      </c>
      <c r="P725" t="s">
        <v>8319</v>
      </c>
      <c r="Q725" t="s">
        <v>8320</v>
      </c>
      <c r="R725" s="14">
        <f t="shared" si="35"/>
        <v>42184.816539351858</v>
      </c>
      <c r="S725">
        <f t="shared" si="34"/>
        <v>2015</v>
      </c>
    </row>
    <row r="726" spans="1:19" ht="43.2" x14ac:dyDescent="0.3">
      <c r="A726" s="9">
        <v>724</v>
      </c>
      <c r="B726" s="11" t="s">
        <v>725</v>
      </c>
      <c r="C726" s="3" t="s">
        <v>4834</v>
      </c>
      <c r="D726" s="5">
        <v>7000</v>
      </c>
      <c r="E726" s="7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">
        <f t="shared" si="33"/>
        <v>5162.9440999999997</v>
      </c>
      <c r="P726" t="s">
        <v>8319</v>
      </c>
      <c r="Q726" t="s">
        <v>8320</v>
      </c>
      <c r="R726" s="14">
        <f t="shared" si="35"/>
        <v>40694.638460648144</v>
      </c>
      <c r="S726">
        <f t="shared" si="34"/>
        <v>2011</v>
      </c>
    </row>
    <row r="727" spans="1:19" ht="43.2" x14ac:dyDescent="0.3">
      <c r="A727" s="9">
        <v>725</v>
      </c>
      <c r="B727" s="11" t="s">
        <v>726</v>
      </c>
      <c r="C727" s="3" t="s">
        <v>4835</v>
      </c>
      <c r="D727" s="5">
        <v>20000</v>
      </c>
      <c r="E727" s="7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">
        <f t="shared" si="33"/>
        <v>14335.7143</v>
      </c>
      <c r="P727" t="s">
        <v>8319</v>
      </c>
      <c r="Q727" t="s">
        <v>8320</v>
      </c>
      <c r="R727" s="14">
        <f t="shared" si="35"/>
        <v>42321.626296296294</v>
      </c>
      <c r="S727">
        <f t="shared" si="34"/>
        <v>2015</v>
      </c>
    </row>
    <row r="728" spans="1:19" ht="43.2" x14ac:dyDescent="0.3">
      <c r="A728" s="9">
        <v>726</v>
      </c>
      <c r="B728" s="11" t="s">
        <v>727</v>
      </c>
      <c r="C728" s="3" t="s">
        <v>4836</v>
      </c>
      <c r="D728" s="5">
        <v>2500</v>
      </c>
      <c r="E728" s="7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">
        <f t="shared" si="33"/>
        <v>7242.8571000000002</v>
      </c>
      <c r="P728" t="s">
        <v>8319</v>
      </c>
      <c r="Q728" t="s">
        <v>8320</v>
      </c>
      <c r="R728" s="14">
        <f t="shared" si="35"/>
        <v>41346.042673611111</v>
      </c>
      <c r="S728">
        <f t="shared" si="34"/>
        <v>2013</v>
      </c>
    </row>
    <row r="729" spans="1:19" ht="57.6" x14ac:dyDescent="0.3">
      <c r="A729" s="9">
        <v>727</v>
      </c>
      <c r="B729" s="11" t="s">
        <v>728</v>
      </c>
      <c r="C729" s="3" t="s">
        <v>4837</v>
      </c>
      <c r="D729" s="5">
        <v>3500</v>
      </c>
      <c r="E729" s="7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">
        <f t="shared" si="33"/>
        <v>3653.0201000000002</v>
      </c>
      <c r="P729" t="s">
        <v>8319</v>
      </c>
      <c r="Q729" t="s">
        <v>8320</v>
      </c>
      <c r="R729" s="14">
        <f t="shared" si="35"/>
        <v>41247.020243055551</v>
      </c>
      <c r="S729">
        <f t="shared" si="34"/>
        <v>2012</v>
      </c>
    </row>
    <row r="730" spans="1:19" ht="43.2" x14ac:dyDescent="0.3">
      <c r="A730" s="9">
        <v>728</v>
      </c>
      <c r="B730" s="11" t="s">
        <v>729</v>
      </c>
      <c r="C730" s="3" t="s">
        <v>4838</v>
      </c>
      <c r="D730" s="5">
        <v>7500</v>
      </c>
      <c r="E730" s="7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">
        <f t="shared" si="33"/>
        <v>6090.3462</v>
      </c>
      <c r="P730" t="s">
        <v>8319</v>
      </c>
      <c r="Q730" t="s">
        <v>8320</v>
      </c>
      <c r="R730" s="14">
        <f t="shared" si="35"/>
        <v>40731.837465277778</v>
      </c>
      <c r="S730">
        <f t="shared" si="34"/>
        <v>2011</v>
      </c>
    </row>
    <row r="731" spans="1:19" ht="43.2" x14ac:dyDescent="0.3">
      <c r="A731" s="9">
        <v>729</v>
      </c>
      <c r="B731" s="11" t="s">
        <v>730</v>
      </c>
      <c r="C731" s="3" t="s">
        <v>4839</v>
      </c>
      <c r="D731" s="5">
        <v>4000</v>
      </c>
      <c r="E731" s="7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">
        <f t="shared" si="33"/>
        <v>4355</v>
      </c>
      <c r="P731" t="s">
        <v>8319</v>
      </c>
      <c r="Q731" t="s">
        <v>8320</v>
      </c>
      <c r="R731" s="14">
        <f t="shared" si="35"/>
        <v>41111.185891203706</v>
      </c>
      <c r="S731">
        <f t="shared" si="34"/>
        <v>2012</v>
      </c>
    </row>
    <row r="732" spans="1:19" ht="28.8" x14ac:dyDescent="0.3">
      <c r="A732" s="9">
        <v>730</v>
      </c>
      <c r="B732" s="11" t="s">
        <v>731</v>
      </c>
      <c r="C732" s="3" t="s">
        <v>4840</v>
      </c>
      <c r="D732" s="5">
        <v>20000</v>
      </c>
      <c r="E732" s="7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">
        <f t="shared" si="33"/>
        <v>9976.6038000000008</v>
      </c>
      <c r="P732" t="s">
        <v>8319</v>
      </c>
      <c r="Q732" t="s">
        <v>8320</v>
      </c>
      <c r="R732" s="14">
        <f t="shared" si="35"/>
        <v>40854.745266203703</v>
      </c>
      <c r="S732">
        <f t="shared" si="34"/>
        <v>2011</v>
      </c>
    </row>
    <row r="733" spans="1:19" ht="43.2" x14ac:dyDescent="0.3">
      <c r="A733" s="9">
        <v>731</v>
      </c>
      <c r="B733" s="11" t="s">
        <v>732</v>
      </c>
      <c r="C733" s="3" t="s">
        <v>4841</v>
      </c>
      <c r="D733" s="5">
        <v>5000</v>
      </c>
      <c r="E733" s="7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">
        <f t="shared" si="33"/>
        <v>8873.2394000000004</v>
      </c>
      <c r="P733" t="s">
        <v>8319</v>
      </c>
      <c r="Q733" t="s">
        <v>8320</v>
      </c>
      <c r="R733" s="14">
        <f t="shared" si="35"/>
        <v>40879.795682870368</v>
      </c>
      <c r="S733">
        <f t="shared" si="34"/>
        <v>2011</v>
      </c>
    </row>
    <row r="734" spans="1:19" ht="43.2" x14ac:dyDescent="0.3">
      <c r="A734" s="9">
        <v>732</v>
      </c>
      <c r="B734" s="11" t="s">
        <v>733</v>
      </c>
      <c r="C734" s="3" t="s">
        <v>4842</v>
      </c>
      <c r="D734" s="5">
        <v>40</v>
      </c>
      <c r="E734" s="7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">
        <f t="shared" si="33"/>
        <v>492.30770000000001</v>
      </c>
      <c r="P734" t="s">
        <v>8319</v>
      </c>
      <c r="Q734" t="s">
        <v>8320</v>
      </c>
      <c r="R734" s="14">
        <f t="shared" si="35"/>
        <v>41486.424317129626</v>
      </c>
      <c r="S734">
        <f t="shared" si="34"/>
        <v>2013</v>
      </c>
    </row>
    <row r="735" spans="1:19" ht="57.6" x14ac:dyDescent="0.3">
      <c r="A735" s="9">
        <v>733</v>
      </c>
      <c r="B735" s="11" t="s">
        <v>734</v>
      </c>
      <c r="C735" s="3" t="s">
        <v>4843</v>
      </c>
      <c r="D735" s="5">
        <v>2500</v>
      </c>
      <c r="E735" s="7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">
        <f t="shared" si="33"/>
        <v>1782.2484999999999</v>
      </c>
      <c r="P735" t="s">
        <v>8319</v>
      </c>
      <c r="Q735" t="s">
        <v>8320</v>
      </c>
      <c r="R735" s="14">
        <f t="shared" si="35"/>
        <v>41598.420046296298</v>
      </c>
      <c r="S735">
        <f t="shared" si="34"/>
        <v>2013</v>
      </c>
    </row>
    <row r="736" spans="1:19" ht="43.2" x14ac:dyDescent="0.3">
      <c r="A736" s="9">
        <v>734</v>
      </c>
      <c r="B736" s="11" t="s">
        <v>735</v>
      </c>
      <c r="C736" s="3" t="s">
        <v>4844</v>
      </c>
      <c r="D736" s="5">
        <v>8500</v>
      </c>
      <c r="E736" s="7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">
        <f t="shared" si="33"/>
        <v>18719.298200000001</v>
      </c>
      <c r="P736" t="s">
        <v>8319</v>
      </c>
      <c r="Q736" t="s">
        <v>8320</v>
      </c>
      <c r="R736" s="14">
        <f t="shared" si="35"/>
        <v>42102.164583333331</v>
      </c>
      <c r="S736">
        <f t="shared" si="34"/>
        <v>2015</v>
      </c>
    </row>
    <row r="737" spans="1:19" ht="43.2" x14ac:dyDescent="0.3">
      <c r="A737" s="9">
        <v>735</v>
      </c>
      <c r="B737" s="11" t="s">
        <v>736</v>
      </c>
      <c r="C737" s="3" t="s">
        <v>4845</v>
      </c>
      <c r="D737" s="5">
        <v>47000</v>
      </c>
      <c r="E737" s="7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">
        <f t="shared" si="33"/>
        <v>23480.786</v>
      </c>
      <c r="P737" t="s">
        <v>8319</v>
      </c>
      <c r="Q737" t="s">
        <v>8320</v>
      </c>
      <c r="R737" s="14">
        <f t="shared" si="35"/>
        <v>41946.029467592591</v>
      </c>
      <c r="S737">
        <f t="shared" si="34"/>
        <v>2014</v>
      </c>
    </row>
    <row r="738" spans="1:19" ht="43.2" x14ac:dyDescent="0.3">
      <c r="A738" s="9">
        <v>736</v>
      </c>
      <c r="B738" s="11" t="s">
        <v>737</v>
      </c>
      <c r="C738" s="3" t="s">
        <v>4846</v>
      </c>
      <c r="D738" s="5">
        <v>3600</v>
      </c>
      <c r="E738" s="7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">
        <f t="shared" si="33"/>
        <v>10504.6296</v>
      </c>
      <c r="P738" t="s">
        <v>8319</v>
      </c>
      <c r="Q738" t="s">
        <v>8320</v>
      </c>
      <c r="R738" s="14">
        <f t="shared" si="35"/>
        <v>41579.734259259261</v>
      </c>
      <c r="S738">
        <f t="shared" si="34"/>
        <v>2013</v>
      </c>
    </row>
    <row r="739" spans="1:19" ht="43.2" x14ac:dyDescent="0.3">
      <c r="A739" s="9">
        <v>737</v>
      </c>
      <c r="B739" s="11" t="s">
        <v>738</v>
      </c>
      <c r="C739" s="3" t="s">
        <v>4847</v>
      </c>
      <c r="D739" s="5">
        <v>5000</v>
      </c>
      <c r="E739" s="7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">
        <f t="shared" si="33"/>
        <v>5666.6666999999998</v>
      </c>
      <c r="P739" t="s">
        <v>8319</v>
      </c>
      <c r="Q739" t="s">
        <v>8320</v>
      </c>
      <c r="R739" s="14">
        <f t="shared" si="35"/>
        <v>41667.275312500002</v>
      </c>
      <c r="S739">
        <f t="shared" si="34"/>
        <v>2014</v>
      </c>
    </row>
    <row r="740" spans="1:19" ht="28.8" x14ac:dyDescent="0.3">
      <c r="A740" s="9">
        <v>738</v>
      </c>
      <c r="B740" s="11" t="s">
        <v>739</v>
      </c>
      <c r="C740" s="3" t="s">
        <v>4848</v>
      </c>
      <c r="D740" s="5">
        <v>1500</v>
      </c>
      <c r="E740" s="7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">
        <f t="shared" si="33"/>
        <v>3904.8780000000002</v>
      </c>
      <c r="P740" t="s">
        <v>8319</v>
      </c>
      <c r="Q740" t="s">
        <v>8320</v>
      </c>
      <c r="R740" s="14">
        <f t="shared" si="35"/>
        <v>41943.604097222218</v>
      </c>
      <c r="S740">
        <f t="shared" si="34"/>
        <v>2014</v>
      </c>
    </row>
    <row r="741" spans="1:19" ht="43.2" x14ac:dyDescent="0.3">
      <c r="A741" s="9">
        <v>739</v>
      </c>
      <c r="B741" s="11" t="s">
        <v>740</v>
      </c>
      <c r="C741" s="3" t="s">
        <v>4849</v>
      </c>
      <c r="D741" s="5">
        <v>6000</v>
      </c>
      <c r="E741" s="7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">
        <f t="shared" si="33"/>
        <v>6834.5324000000001</v>
      </c>
      <c r="P741" t="s">
        <v>8319</v>
      </c>
      <c r="Q741" t="s">
        <v>8320</v>
      </c>
      <c r="R741" s="14">
        <f t="shared" si="35"/>
        <v>41829.502650462964</v>
      </c>
      <c r="S741">
        <f t="shared" si="34"/>
        <v>2014</v>
      </c>
    </row>
    <row r="742" spans="1:19" ht="57.6" x14ac:dyDescent="0.3">
      <c r="A742" s="9">
        <v>740</v>
      </c>
      <c r="B742" s="11" t="s">
        <v>741</v>
      </c>
      <c r="C742" s="3" t="s">
        <v>4850</v>
      </c>
      <c r="D742" s="5">
        <v>3000</v>
      </c>
      <c r="E742" s="7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">
        <f t="shared" si="33"/>
        <v>16957.894700000001</v>
      </c>
      <c r="P742" t="s">
        <v>8319</v>
      </c>
      <c r="Q742" t="s">
        <v>8320</v>
      </c>
      <c r="R742" s="14">
        <f t="shared" si="35"/>
        <v>42162.146782407406</v>
      </c>
      <c r="S742">
        <f t="shared" si="34"/>
        <v>2015</v>
      </c>
    </row>
    <row r="743" spans="1:19" ht="28.8" x14ac:dyDescent="0.3">
      <c r="A743" s="9">
        <v>741</v>
      </c>
      <c r="B743" s="11" t="s">
        <v>742</v>
      </c>
      <c r="C743" s="3" t="s">
        <v>4851</v>
      </c>
      <c r="D743" s="5">
        <v>13000</v>
      </c>
      <c r="E743" s="7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">
        <f t="shared" si="33"/>
        <v>14142.340399999999</v>
      </c>
      <c r="P743" t="s">
        <v>8319</v>
      </c>
      <c r="Q743" t="s">
        <v>8320</v>
      </c>
      <c r="R743" s="14">
        <f t="shared" si="35"/>
        <v>41401.648217592592</v>
      </c>
      <c r="S743">
        <f t="shared" si="34"/>
        <v>2013</v>
      </c>
    </row>
    <row r="744" spans="1:19" ht="57.6" x14ac:dyDescent="0.3">
      <c r="A744" s="9">
        <v>742</v>
      </c>
      <c r="B744" s="11" t="s">
        <v>743</v>
      </c>
      <c r="C744" s="3" t="s">
        <v>4852</v>
      </c>
      <c r="D744" s="5">
        <v>1400</v>
      </c>
      <c r="E744" s="7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">
        <f t="shared" si="33"/>
        <v>6739.1304</v>
      </c>
      <c r="P744" t="s">
        <v>8319</v>
      </c>
      <c r="Q744" t="s">
        <v>8320</v>
      </c>
      <c r="R744" s="14">
        <f t="shared" si="35"/>
        <v>41689.917962962965</v>
      </c>
      <c r="S744">
        <f t="shared" si="34"/>
        <v>2014</v>
      </c>
    </row>
    <row r="745" spans="1:19" ht="43.2" x14ac:dyDescent="0.3">
      <c r="A745" s="9">
        <v>743</v>
      </c>
      <c r="B745" s="11" t="s">
        <v>744</v>
      </c>
      <c r="C745" s="3" t="s">
        <v>4853</v>
      </c>
      <c r="D745" s="5">
        <v>550</v>
      </c>
      <c r="E745" s="7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">
        <f t="shared" si="33"/>
        <v>5426.6666999999998</v>
      </c>
      <c r="P745" t="s">
        <v>8319</v>
      </c>
      <c r="Q745" t="s">
        <v>8320</v>
      </c>
      <c r="R745" s="14">
        <f t="shared" si="35"/>
        <v>40990.709317129629</v>
      </c>
      <c r="S745">
        <f t="shared" si="34"/>
        <v>2012</v>
      </c>
    </row>
    <row r="746" spans="1:19" ht="43.2" x14ac:dyDescent="0.3">
      <c r="A746" s="9">
        <v>744</v>
      </c>
      <c r="B746" s="11" t="s">
        <v>745</v>
      </c>
      <c r="C746" s="3" t="s">
        <v>4854</v>
      </c>
      <c r="D746" s="5">
        <v>5000</v>
      </c>
      <c r="E746" s="7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">
        <f t="shared" si="33"/>
        <v>8251.6129000000001</v>
      </c>
      <c r="P746" t="s">
        <v>8319</v>
      </c>
      <c r="Q746" t="s">
        <v>8320</v>
      </c>
      <c r="R746" s="14">
        <f t="shared" si="35"/>
        <v>41226.95721064815</v>
      </c>
      <c r="S746">
        <f t="shared" si="34"/>
        <v>2012</v>
      </c>
    </row>
    <row r="747" spans="1:19" ht="43.2" x14ac:dyDescent="0.3">
      <c r="A747" s="9">
        <v>745</v>
      </c>
      <c r="B747" s="11" t="s">
        <v>746</v>
      </c>
      <c r="C747" s="3" t="s">
        <v>4855</v>
      </c>
      <c r="D747" s="5">
        <v>2220</v>
      </c>
      <c r="E747" s="7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">
        <f t="shared" si="33"/>
        <v>5372.973</v>
      </c>
      <c r="P747" t="s">
        <v>8319</v>
      </c>
      <c r="Q747" t="s">
        <v>8320</v>
      </c>
      <c r="R747" s="14">
        <f t="shared" si="35"/>
        <v>41367.572280092594</v>
      </c>
      <c r="S747">
        <f t="shared" si="34"/>
        <v>2013</v>
      </c>
    </row>
    <row r="748" spans="1:19" ht="28.8" x14ac:dyDescent="0.3">
      <c r="A748" s="9">
        <v>746</v>
      </c>
      <c r="B748" s="11" t="s">
        <v>747</v>
      </c>
      <c r="C748" s="3" t="s">
        <v>4856</v>
      </c>
      <c r="D748" s="5">
        <v>2987</v>
      </c>
      <c r="E748" s="7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">
        <f t="shared" si="33"/>
        <v>3420.6185999999998</v>
      </c>
      <c r="P748" t="s">
        <v>8319</v>
      </c>
      <c r="Q748" t="s">
        <v>8320</v>
      </c>
      <c r="R748" s="14">
        <f t="shared" si="35"/>
        <v>41157.042928240742</v>
      </c>
      <c r="S748">
        <f t="shared" si="34"/>
        <v>2012</v>
      </c>
    </row>
    <row r="749" spans="1:19" ht="43.2" x14ac:dyDescent="0.3">
      <c r="A749" s="9">
        <v>747</v>
      </c>
      <c r="B749" s="11" t="s">
        <v>748</v>
      </c>
      <c r="C749" s="3" t="s">
        <v>4857</v>
      </c>
      <c r="D749" s="5">
        <v>7000</v>
      </c>
      <c r="E749" s="7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">
        <f t="shared" si="33"/>
        <v>12732.7273</v>
      </c>
      <c r="P749" t="s">
        <v>8319</v>
      </c>
      <c r="Q749" t="s">
        <v>8320</v>
      </c>
      <c r="R749" s="14">
        <f t="shared" si="35"/>
        <v>41988.548831018517</v>
      </c>
      <c r="S749">
        <f t="shared" si="34"/>
        <v>2014</v>
      </c>
    </row>
    <row r="750" spans="1:19" ht="43.2" x14ac:dyDescent="0.3">
      <c r="A750" s="9">
        <v>748</v>
      </c>
      <c r="B750" s="11" t="s">
        <v>749</v>
      </c>
      <c r="C750" s="3" t="s">
        <v>4858</v>
      </c>
      <c r="D750" s="5">
        <v>2000</v>
      </c>
      <c r="E750" s="7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">
        <f t="shared" si="33"/>
        <v>4556.8181999999997</v>
      </c>
      <c r="P750" t="s">
        <v>8319</v>
      </c>
      <c r="Q750" t="s">
        <v>8320</v>
      </c>
      <c r="R750" s="14">
        <f t="shared" si="35"/>
        <v>41831.846828703703</v>
      </c>
      <c r="S750">
        <f t="shared" si="34"/>
        <v>2014</v>
      </c>
    </row>
    <row r="751" spans="1:19" ht="43.2" x14ac:dyDescent="0.3">
      <c r="A751" s="9">
        <v>749</v>
      </c>
      <c r="B751" s="11" t="s">
        <v>750</v>
      </c>
      <c r="C751" s="3" t="s">
        <v>4859</v>
      </c>
      <c r="D751" s="5">
        <v>10000</v>
      </c>
      <c r="E751" s="7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">
        <f t="shared" si="33"/>
        <v>9596.3636000000006</v>
      </c>
      <c r="P751" t="s">
        <v>8319</v>
      </c>
      <c r="Q751" t="s">
        <v>8320</v>
      </c>
      <c r="R751" s="14">
        <f t="shared" si="35"/>
        <v>42733.94131944445</v>
      </c>
      <c r="S751">
        <f t="shared" si="34"/>
        <v>2016</v>
      </c>
    </row>
    <row r="752" spans="1:19" ht="43.2" x14ac:dyDescent="0.3">
      <c r="A752" s="9">
        <v>750</v>
      </c>
      <c r="B752" s="11" t="s">
        <v>751</v>
      </c>
      <c r="C752" s="3" t="s">
        <v>4860</v>
      </c>
      <c r="D752" s="5">
        <v>4444</v>
      </c>
      <c r="E752" s="7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">
        <f t="shared" si="33"/>
        <v>7727.1185999999998</v>
      </c>
      <c r="P752" t="s">
        <v>8319</v>
      </c>
      <c r="Q752" t="s">
        <v>8320</v>
      </c>
      <c r="R752" s="14">
        <f t="shared" si="35"/>
        <v>41299.878148148149</v>
      </c>
      <c r="S752">
        <f t="shared" si="34"/>
        <v>2013</v>
      </c>
    </row>
    <row r="753" spans="1:19" ht="43.2" x14ac:dyDescent="0.3">
      <c r="A753" s="9">
        <v>751</v>
      </c>
      <c r="B753" s="11" t="s">
        <v>752</v>
      </c>
      <c r="C753" s="3" t="s">
        <v>4861</v>
      </c>
      <c r="D753" s="5">
        <v>3000</v>
      </c>
      <c r="E753" s="7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">
        <f t="shared" si="33"/>
        <v>5733.8710000000001</v>
      </c>
      <c r="P753" t="s">
        <v>8319</v>
      </c>
      <c r="Q753" t="s">
        <v>8320</v>
      </c>
      <c r="R753" s="14">
        <f t="shared" si="35"/>
        <v>40713.630497685182</v>
      </c>
      <c r="S753">
        <f t="shared" si="34"/>
        <v>2011</v>
      </c>
    </row>
    <row r="754" spans="1:19" ht="57.6" x14ac:dyDescent="0.3">
      <c r="A754" s="9">
        <v>752</v>
      </c>
      <c r="B754" s="11" t="s">
        <v>753</v>
      </c>
      <c r="C754" s="3" t="s">
        <v>4862</v>
      </c>
      <c r="D754" s="5">
        <v>5000</v>
      </c>
      <c r="E754" s="7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">
        <f t="shared" si="33"/>
        <v>5319.0475999999999</v>
      </c>
      <c r="P754" t="s">
        <v>8319</v>
      </c>
      <c r="Q754" t="s">
        <v>8320</v>
      </c>
      <c r="R754" s="14">
        <f t="shared" si="35"/>
        <v>42639.421493055561</v>
      </c>
      <c r="S754">
        <f t="shared" si="34"/>
        <v>2016</v>
      </c>
    </row>
    <row r="755" spans="1:19" ht="43.2" x14ac:dyDescent="0.3">
      <c r="A755" s="9">
        <v>753</v>
      </c>
      <c r="B755" s="11" t="s">
        <v>754</v>
      </c>
      <c r="C755" s="3" t="s">
        <v>4863</v>
      </c>
      <c r="D755" s="5">
        <v>10000</v>
      </c>
      <c r="E755" s="7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">
        <f t="shared" si="33"/>
        <v>49230.769200000002</v>
      </c>
      <c r="P755" t="s">
        <v>8319</v>
      </c>
      <c r="Q755" t="s">
        <v>8320</v>
      </c>
      <c r="R755" s="14">
        <f t="shared" si="35"/>
        <v>42019.590173611112</v>
      </c>
      <c r="S755">
        <f t="shared" si="34"/>
        <v>2015</v>
      </c>
    </row>
    <row r="756" spans="1:19" ht="43.2" x14ac:dyDescent="0.3">
      <c r="A756" s="9">
        <v>754</v>
      </c>
      <c r="B756" s="11" t="s">
        <v>755</v>
      </c>
      <c r="C756" s="3" t="s">
        <v>4864</v>
      </c>
      <c r="D756" s="5">
        <v>2000</v>
      </c>
      <c r="E756" s="7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">
        <f t="shared" si="33"/>
        <v>4234.6939000000002</v>
      </c>
      <c r="P756" t="s">
        <v>8319</v>
      </c>
      <c r="Q756" t="s">
        <v>8320</v>
      </c>
      <c r="R756" s="14">
        <f t="shared" si="35"/>
        <v>41249.749085648145</v>
      </c>
      <c r="S756">
        <f t="shared" si="34"/>
        <v>2012</v>
      </c>
    </row>
    <row r="757" spans="1:19" ht="43.2" x14ac:dyDescent="0.3">
      <c r="A757" s="9">
        <v>755</v>
      </c>
      <c r="B757" s="11" t="s">
        <v>756</v>
      </c>
      <c r="C757" s="3" t="s">
        <v>4865</v>
      </c>
      <c r="D757" s="5">
        <v>2500</v>
      </c>
      <c r="E757" s="7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">
        <f t="shared" si="33"/>
        <v>3746.6028999999999</v>
      </c>
      <c r="P757" t="s">
        <v>8319</v>
      </c>
      <c r="Q757" t="s">
        <v>8320</v>
      </c>
      <c r="R757" s="14">
        <f t="shared" si="35"/>
        <v>41383.605057870373</v>
      </c>
      <c r="S757">
        <f t="shared" si="34"/>
        <v>2013</v>
      </c>
    </row>
    <row r="758" spans="1:19" ht="43.2" x14ac:dyDescent="0.3">
      <c r="A758" s="9">
        <v>756</v>
      </c>
      <c r="B758" s="11" t="s">
        <v>757</v>
      </c>
      <c r="C758" s="3" t="s">
        <v>4866</v>
      </c>
      <c r="D758" s="5">
        <v>700</v>
      </c>
      <c r="E758" s="7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">
        <f t="shared" si="33"/>
        <v>3745.4544999999998</v>
      </c>
      <c r="P758" t="s">
        <v>8319</v>
      </c>
      <c r="Q758" t="s">
        <v>8320</v>
      </c>
      <c r="R758" s="14">
        <f t="shared" si="35"/>
        <v>40590.766886574071</v>
      </c>
      <c r="S758">
        <f t="shared" si="34"/>
        <v>2011</v>
      </c>
    </row>
    <row r="759" spans="1:19" ht="43.2" x14ac:dyDescent="0.3">
      <c r="A759" s="9">
        <v>757</v>
      </c>
      <c r="B759" s="11" t="s">
        <v>758</v>
      </c>
      <c r="C759" s="3" t="s">
        <v>4867</v>
      </c>
      <c r="D759" s="5">
        <v>250</v>
      </c>
      <c r="E759" s="7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">
        <f t="shared" si="33"/>
        <v>3305.5556000000001</v>
      </c>
      <c r="P759" t="s">
        <v>8319</v>
      </c>
      <c r="Q759" t="s">
        <v>8320</v>
      </c>
      <c r="R759" s="14">
        <f t="shared" si="35"/>
        <v>41235.054560185185</v>
      </c>
      <c r="S759">
        <f t="shared" si="34"/>
        <v>2012</v>
      </c>
    </row>
    <row r="760" spans="1:19" ht="28.8" x14ac:dyDescent="0.3">
      <c r="A760" s="9">
        <v>758</v>
      </c>
      <c r="B760" s="11" t="s">
        <v>759</v>
      </c>
      <c r="C760" s="3" t="s">
        <v>4868</v>
      </c>
      <c r="D760" s="5">
        <v>2500</v>
      </c>
      <c r="E760" s="7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">
        <f t="shared" si="33"/>
        <v>13421.052600000001</v>
      </c>
      <c r="P760" t="s">
        <v>8319</v>
      </c>
      <c r="Q760" t="s">
        <v>8320</v>
      </c>
      <c r="R760" s="14">
        <f t="shared" si="35"/>
        <v>40429.836435185185</v>
      </c>
      <c r="S760">
        <f t="shared" si="34"/>
        <v>2010</v>
      </c>
    </row>
    <row r="761" spans="1:19" ht="43.2" x14ac:dyDescent="0.3">
      <c r="A761" s="9">
        <v>759</v>
      </c>
      <c r="B761" s="11" t="s">
        <v>760</v>
      </c>
      <c r="C761" s="3" t="s">
        <v>4869</v>
      </c>
      <c r="D761" s="5">
        <v>5000</v>
      </c>
      <c r="E761" s="7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">
        <f t="shared" si="33"/>
        <v>5147.4746999999998</v>
      </c>
      <c r="P761" t="s">
        <v>8319</v>
      </c>
      <c r="Q761" t="s">
        <v>8320</v>
      </c>
      <c r="R761" s="14">
        <f t="shared" si="35"/>
        <v>41789.330312500002</v>
      </c>
      <c r="S761">
        <f t="shared" si="34"/>
        <v>2014</v>
      </c>
    </row>
    <row r="762" spans="1:19" ht="43.2" x14ac:dyDescent="0.3">
      <c r="A762" s="9">
        <v>760</v>
      </c>
      <c r="B762" s="11" t="s">
        <v>761</v>
      </c>
      <c r="C762" s="3" t="s">
        <v>4870</v>
      </c>
      <c r="D762" s="5">
        <v>2200</v>
      </c>
      <c r="E762" s="7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">
        <f t="shared" si="33"/>
        <v>0</v>
      </c>
      <c r="P762" t="s">
        <v>8319</v>
      </c>
      <c r="Q762" t="s">
        <v>8321</v>
      </c>
      <c r="R762" s="14">
        <f t="shared" si="35"/>
        <v>42670.764039351852</v>
      </c>
      <c r="S762">
        <f t="shared" si="34"/>
        <v>2016</v>
      </c>
    </row>
    <row r="763" spans="1:19" ht="43.2" x14ac:dyDescent="0.3">
      <c r="A763" s="9">
        <v>761</v>
      </c>
      <c r="B763" s="11" t="s">
        <v>762</v>
      </c>
      <c r="C763" s="3" t="s">
        <v>4871</v>
      </c>
      <c r="D763" s="5">
        <v>5000</v>
      </c>
      <c r="E763" s="7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">
        <f t="shared" si="33"/>
        <v>3916.6667000000002</v>
      </c>
      <c r="P763" t="s">
        <v>8319</v>
      </c>
      <c r="Q763" t="s">
        <v>8321</v>
      </c>
      <c r="R763" s="14">
        <f t="shared" si="35"/>
        <v>41642.751458333332</v>
      </c>
      <c r="S763">
        <f t="shared" si="34"/>
        <v>2014</v>
      </c>
    </row>
    <row r="764" spans="1:19" ht="43.2" x14ac:dyDescent="0.3">
      <c r="A764" s="9">
        <v>762</v>
      </c>
      <c r="B764" s="11" t="s">
        <v>763</v>
      </c>
      <c r="C764" s="3" t="s">
        <v>4872</v>
      </c>
      <c r="D764" s="5">
        <v>3500</v>
      </c>
      <c r="E764" s="7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">
        <f t="shared" si="33"/>
        <v>0</v>
      </c>
      <c r="P764" t="s">
        <v>8319</v>
      </c>
      <c r="Q764" t="s">
        <v>8321</v>
      </c>
      <c r="R764" s="14">
        <f t="shared" si="35"/>
        <v>42690.858449074076</v>
      </c>
      <c r="S764">
        <f t="shared" si="34"/>
        <v>2016</v>
      </c>
    </row>
    <row r="765" spans="1:19" ht="43.2" x14ac:dyDescent="0.3">
      <c r="A765" s="9">
        <v>763</v>
      </c>
      <c r="B765" s="11" t="s">
        <v>764</v>
      </c>
      <c r="C765" s="3" t="s">
        <v>4873</v>
      </c>
      <c r="D765" s="5">
        <v>4290</v>
      </c>
      <c r="E765" s="7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">
        <f t="shared" si="33"/>
        <v>500</v>
      </c>
      <c r="P765" t="s">
        <v>8319</v>
      </c>
      <c r="Q765" t="s">
        <v>8321</v>
      </c>
      <c r="R765" s="14">
        <f t="shared" si="35"/>
        <v>41471.446851851848</v>
      </c>
      <c r="S765">
        <f t="shared" si="34"/>
        <v>2013</v>
      </c>
    </row>
    <row r="766" spans="1:19" ht="43.2" x14ac:dyDescent="0.3">
      <c r="A766" s="9">
        <v>764</v>
      </c>
      <c r="B766" s="11" t="s">
        <v>765</v>
      </c>
      <c r="C766" s="3" t="s">
        <v>4874</v>
      </c>
      <c r="D766" s="5">
        <v>5000</v>
      </c>
      <c r="E766" s="7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">
        <f t="shared" si="33"/>
        <v>0</v>
      </c>
      <c r="P766" t="s">
        <v>8319</v>
      </c>
      <c r="Q766" t="s">
        <v>8321</v>
      </c>
      <c r="R766" s="14">
        <f t="shared" si="35"/>
        <v>42227.173159722224</v>
      </c>
      <c r="S766">
        <f t="shared" si="34"/>
        <v>2015</v>
      </c>
    </row>
    <row r="767" spans="1:19" ht="43.2" x14ac:dyDescent="0.3">
      <c r="A767" s="9">
        <v>765</v>
      </c>
      <c r="B767" s="11" t="s">
        <v>766</v>
      </c>
      <c r="C767" s="3" t="s">
        <v>4875</v>
      </c>
      <c r="D767" s="5">
        <v>7000</v>
      </c>
      <c r="E767" s="7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">
        <f t="shared" si="33"/>
        <v>5729.5455000000002</v>
      </c>
      <c r="P767" t="s">
        <v>8319</v>
      </c>
      <c r="Q767" t="s">
        <v>8321</v>
      </c>
      <c r="R767" s="14">
        <f t="shared" si="35"/>
        <v>41901.542638888888</v>
      </c>
      <c r="S767">
        <f t="shared" si="34"/>
        <v>2014</v>
      </c>
    </row>
    <row r="768" spans="1:19" ht="43.2" x14ac:dyDescent="0.3">
      <c r="A768" s="9">
        <v>766</v>
      </c>
      <c r="B768" s="11" t="s">
        <v>767</v>
      </c>
      <c r="C768" s="3" t="s">
        <v>4876</v>
      </c>
      <c r="D768" s="5">
        <v>4000</v>
      </c>
      <c r="E768" s="7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">
        <f t="shared" si="33"/>
        <v>0</v>
      </c>
      <c r="P768" t="s">
        <v>8319</v>
      </c>
      <c r="Q768" t="s">
        <v>8321</v>
      </c>
      <c r="R768" s="14">
        <f t="shared" si="35"/>
        <v>42021.783368055556</v>
      </c>
      <c r="S768">
        <f t="shared" si="34"/>
        <v>2015</v>
      </c>
    </row>
    <row r="769" spans="1:19" ht="57.6" x14ac:dyDescent="0.3">
      <c r="A769" s="9">
        <v>767</v>
      </c>
      <c r="B769" s="11" t="s">
        <v>768</v>
      </c>
      <c r="C769" s="3" t="s">
        <v>4877</v>
      </c>
      <c r="D769" s="5">
        <v>5000</v>
      </c>
      <c r="E769" s="7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">
        <f t="shared" si="33"/>
        <v>5900</v>
      </c>
      <c r="P769" t="s">
        <v>8319</v>
      </c>
      <c r="Q769" t="s">
        <v>8321</v>
      </c>
      <c r="R769" s="14">
        <f t="shared" si="35"/>
        <v>42115.143634259264</v>
      </c>
      <c r="S769">
        <f t="shared" si="34"/>
        <v>2015</v>
      </c>
    </row>
    <row r="770" spans="1:19" ht="43.2" x14ac:dyDescent="0.3">
      <c r="A770" s="9">
        <v>768</v>
      </c>
      <c r="B770" s="11" t="s">
        <v>769</v>
      </c>
      <c r="C770" s="3" t="s">
        <v>4878</v>
      </c>
      <c r="D770" s="5">
        <v>2500</v>
      </c>
      <c r="E770" s="7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">
        <f t="shared" si="33"/>
        <v>0</v>
      </c>
      <c r="P770" t="s">
        <v>8319</v>
      </c>
      <c r="Q770" t="s">
        <v>8321</v>
      </c>
      <c r="R770" s="14">
        <f t="shared" si="35"/>
        <v>41594.207060185188</v>
      </c>
      <c r="S770">
        <f t="shared" si="34"/>
        <v>2013</v>
      </c>
    </row>
    <row r="771" spans="1:19" ht="57.6" x14ac:dyDescent="0.3">
      <c r="A771" s="9">
        <v>769</v>
      </c>
      <c r="B771" s="11" t="s">
        <v>770</v>
      </c>
      <c r="C771" s="3" t="s">
        <v>4879</v>
      </c>
      <c r="D771" s="5">
        <v>4000</v>
      </c>
      <c r="E771" s="7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">
        <f t="shared" ref="O771:O834" si="36">IFERROR(ROUND(E771/L771*100,4),0)</f>
        <v>3184.6154000000001</v>
      </c>
      <c r="P771" t="s">
        <v>8319</v>
      </c>
      <c r="Q771" t="s">
        <v>8321</v>
      </c>
      <c r="R771" s="14">
        <f t="shared" si="35"/>
        <v>41604.996458333335</v>
      </c>
      <c r="S771">
        <f t="shared" ref="S771:S834" si="37">YEAR(R771)</f>
        <v>2013</v>
      </c>
    </row>
    <row r="772" spans="1:19" ht="43.2" x14ac:dyDescent="0.3">
      <c r="A772" s="9">
        <v>770</v>
      </c>
      <c r="B772" s="11" t="s">
        <v>771</v>
      </c>
      <c r="C772" s="3" t="s">
        <v>4880</v>
      </c>
      <c r="D772" s="5">
        <v>17500</v>
      </c>
      <c r="E772" s="7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">
        <f t="shared" si="36"/>
        <v>0</v>
      </c>
      <c r="P772" t="s">
        <v>8319</v>
      </c>
      <c r="Q772" t="s">
        <v>8321</v>
      </c>
      <c r="R772" s="14">
        <f t="shared" ref="R772:R835" si="38">(((J772/60)/60)/24)+DATE(1970,1,1)</f>
        <v>41289.999641203707</v>
      </c>
      <c r="S772">
        <f t="shared" si="37"/>
        <v>2013</v>
      </c>
    </row>
    <row r="773" spans="1:19" ht="43.2" x14ac:dyDescent="0.3">
      <c r="A773" s="9">
        <v>771</v>
      </c>
      <c r="B773" s="11" t="s">
        <v>772</v>
      </c>
      <c r="C773" s="3" t="s">
        <v>4881</v>
      </c>
      <c r="D773" s="5">
        <v>38000</v>
      </c>
      <c r="E773" s="7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">
        <f t="shared" si="36"/>
        <v>1000</v>
      </c>
      <c r="P773" t="s">
        <v>8319</v>
      </c>
      <c r="Q773" t="s">
        <v>8321</v>
      </c>
      <c r="R773" s="14">
        <f t="shared" si="38"/>
        <v>42349.824097222227</v>
      </c>
      <c r="S773">
        <f t="shared" si="37"/>
        <v>2015</v>
      </c>
    </row>
    <row r="774" spans="1:19" ht="57.6" x14ac:dyDescent="0.3">
      <c r="A774" s="9">
        <v>772</v>
      </c>
      <c r="B774" s="11" t="s">
        <v>773</v>
      </c>
      <c r="C774" s="3" t="s">
        <v>4882</v>
      </c>
      <c r="D774" s="5">
        <v>1500</v>
      </c>
      <c r="E774" s="7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">
        <f t="shared" si="36"/>
        <v>5000</v>
      </c>
      <c r="P774" t="s">
        <v>8319</v>
      </c>
      <c r="Q774" t="s">
        <v>8321</v>
      </c>
      <c r="R774" s="14">
        <f t="shared" si="38"/>
        <v>40068.056932870371</v>
      </c>
      <c r="S774">
        <f t="shared" si="37"/>
        <v>2009</v>
      </c>
    </row>
    <row r="775" spans="1:19" ht="43.2" x14ac:dyDescent="0.3">
      <c r="A775" s="9">
        <v>773</v>
      </c>
      <c r="B775" s="11" t="s">
        <v>774</v>
      </c>
      <c r="C775" s="3" t="s">
        <v>4883</v>
      </c>
      <c r="D775" s="5">
        <v>3759</v>
      </c>
      <c r="E775" s="7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">
        <f t="shared" si="36"/>
        <v>1600</v>
      </c>
      <c r="P775" t="s">
        <v>8319</v>
      </c>
      <c r="Q775" t="s">
        <v>8321</v>
      </c>
      <c r="R775" s="14">
        <f t="shared" si="38"/>
        <v>42100.735937499994</v>
      </c>
      <c r="S775">
        <f t="shared" si="37"/>
        <v>2015</v>
      </c>
    </row>
    <row r="776" spans="1:19" ht="43.2" x14ac:dyDescent="0.3">
      <c r="A776" s="9">
        <v>774</v>
      </c>
      <c r="B776" s="11" t="s">
        <v>775</v>
      </c>
      <c r="C776" s="3" t="s">
        <v>4884</v>
      </c>
      <c r="D776" s="5">
        <v>500</v>
      </c>
      <c r="E776" s="7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">
        <f t="shared" si="36"/>
        <v>3900</v>
      </c>
      <c r="P776" t="s">
        <v>8319</v>
      </c>
      <c r="Q776" t="s">
        <v>8321</v>
      </c>
      <c r="R776" s="14">
        <f t="shared" si="38"/>
        <v>41663.780300925922</v>
      </c>
      <c r="S776">
        <f t="shared" si="37"/>
        <v>2014</v>
      </c>
    </row>
    <row r="777" spans="1:19" ht="43.2" x14ac:dyDescent="0.3">
      <c r="A777" s="9">
        <v>775</v>
      </c>
      <c r="B777" s="11" t="s">
        <v>776</v>
      </c>
      <c r="C777" s="3" t="s">
        <v>4885</v>
      </c>
      <c r="D777" s="5">
        <v>10000</v>
      </c>
      <c r="E777" s="7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">
        <f t="shared" si="36"/>
        <v>3400</v>
      </c>
      <c r="P777" t="s">
        <v>8319</v>
      </c>
      <c r="Q777" t="s">
        <v>8321</v>
      </c>
      <c r="R777" s="14">
        <f t="shared" si="38"/>
        <v>40863.060127314813</v>
      </c>
      <c r="S777">
        <f t="shared" si="37"/>
        <v>2011</v>
      </c>
    </row>
    <row r="778" spans="1:19" ht="43.2" x14ac:dyDescent="0.3">
      <c r="A778" s="9">
        <v>776</v>
      </c>
      <c r="B778" s="11" t="s">
        <v>777</v>
      </c>
      <c r="C778" s="3" t="s">
        <v>4886</v>
      </c>
      <c r="D778" s="5">
        <v>7000</v>
      </c>
      <c r="E778" s="7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">
        <f t="shared" si="36"/>
        <v>6312.2807000000003</v>
      </c>
      <c r="P778" t="s">
        <v>8319</v>
      </c>
      <c r="Q778" t="s">
        <v>8321</v>
      </c>
      <c r="R778" s="14">
        <f t="shared" si="38"/>
        <v>42250.685706018514</v>
      </c>
      <c r="S778">
        <f t="shared" si="37"/>
        <v>2015</v>
      </c>
    </row>
    <row r="779" spans="1:19" ht="43.2" x14ac:dyDescent="0.3">
      <c r="A779" s="9">
        <v>777</v>
      </c>
      <c r="B779" s="11" t="s">
        <v>778</v>
      </c>
      <c r="C779" s="3" t="s">
        <v>4887</v>
      </c>
      <c r="D779" s="5">
        <v>3000</v>
      </c>
      <c r="E779" s="7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">
        <f t="shared" si="36"/>
        <v>700</v>
      </c>
      <c r="P779" t="s">
        <v>8319</v>
      </c>
      <c r="Q779" t="s">
        <v>8321</v>
      </c>
      <c r="R779" s="14">
        <f t="shared" si="38"/>
        <v>41456.981215277774</v>
      </c>
      <c r="S779">
        <f t="shared" si="37"/>
        <v>2013</v>
      </c>
    </row>
    <row r="780" spans="1:19" ht="43.2" x14ac:dyDescent="0.3">
      <c r="A780" s="9">
        <v>778</v>
      </c>
      <c r="B780" s="11" t="s">
        <v>779</v>
      </c>
      <c r="C780" s="3" t="s">
        <v>4888</v>
      </c>
      <c r="D780" s="5">
        <v>500</v>
      </c>
      <c r="E780" s="7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">
        <f t="shared" si="36"/>
        <v>200</v>
      </c>
      <c r="P780" t="s">
        <v>8319</v>
      </c>
      <c r="Q780" t="s">
        <v>8321</v>
      </c>
      <c r="R780" s="14">
        <f t="shared" si="38"/>
        <v>41729.702314814815</v>
      </c>
      <c r="S780">
        <f t="shared" si="37"/>
        <v>2014</v>
      </c>
    </row>
    <row r="781" spans="1:19" ht="57.6" x14ac:dyDescent="0.3">
      <c r="A781" s="9">
        <v>779</v>
      </c>
      <c r="B781" s="11" t="s">
        <v>780</v>
      </c>
      <c r="C781" s="3" t="s">
        <v>4889</v>
      </c>
      <c r="D781" s="5">
        <v>15000</v>
      </c>
      <c r="E781" s="7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">
        <f t="shared" si="36"/>
        <v>6666.6666999999998</v>
      </c>
      <c r="P781" t="s">
        <v>8319</v>
      </c>
      <c r="Q781" t="s">
        <v>8321</v>
      </c>
      <c r="R781" s="14">
        <f t="shared" si="38"/>
        <v>40436.68408564815</v>
      </c>
      <c r="S781">
        <f t="shared" si="37"/>
        <v>2010</v>
      </c>
    </row>
    <row r="782" spans="1:19" ht="43.2" x14ac:dyDescent="0.3">
      <c r="A782" s="9">
        <v>780</v>
      </c>
      <c r="B782" s="11" t="s">
        <v>781</v>
      </c>
      <c r="C782" s="3" t="s">
        <v>4890</v>
      </c>
      <c r="D782" s="5">
        <v>1000</v>
      </c>
      <c r="E782" s="7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">
        <f t="shared" si="36"/>
        <v>3851.8519000000001</v>
      </c>
      <c r="P782" t="s">
        <v>8322</v>
      </c>
      <c r="Q782" t="s">
        <v>8323</v>
      </c>
      <c r="R782" s="14">
        <f t="shared" si="38"/>
        <v>40636.673900462964</v>
      </c>
      <c r="S782">
        <f t="shared" si="37"/>
        <v>2011</v>
      </c>
    </row>
    <row r="783" spans="1:19" ht="43.2" x14ac:dyDescent="0.3">
      <c r="A783" s="9">
        <v>781</v>
      </c>
      <c r="B783" s="11" t="s">
        <v>782</v>
      </c>
      <c r="C783" s="3" t="s">
        <v>4891</v>
      </c>
      <c r="D783" s="5">
        <v>800</v>
      </c>
      <c r="E783" s="7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">
        <f t="shared" si="36"/>
        <v>4260.92</v>
      </c>
      <c r="P783" t="s">
        <v>8322</v>
      </c>
      <c r="Q783" t="s">
        <v>8323</v>
      </c>
      <c r="R783" s="14">
        <f t="shared" si="38"/>
        <v>41403.000856481485</v>
      </c>
      <c r="S783">
        <f t="shared" si="37"/>
        <v>2013</v>
      </c>
    </row>
    <row r="784" spans="1:19" ht="43.2" x14ac:dyDescent="0.3">
      <c r="A784" s="9">
        <v>782</v>
      </c>
      <c r="B784" s="11" t="s">
        <v>783</v>
      </c>
      <c r="C784" s="3" t="s">
        <v>4892</v>
      </c>
      <c r="D784" s="5">
        <v>700</v>
      </c>
      <c r="E784" s="7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">
        <f t="shared" si="36"/>
        <v>5000</v>
      </c>
      <c r="P784" t="s">
        <v>8322</v>
      </c>
      <c r="Q784" t="s">
        <v>8323</v>
      </c>
      <c r="R784" s="14">
        <f t="shared" si="38"/>
        <v>41116.758125</v>
      </c>
      <c r="S784">
        <f t="shared" si="37"/>
        <v>2012</v>
      </c>
    </row>
    <row r="785" spans="1:19" ht="43.2" x14ac:dyDescent="0.3">
      <c r="A785" s="9">
        <v>783</v>
      </c>
      <c r="B785" s="11" t="s">
        <v>784</v>
      </c>
      <c r="C785" s="3" t="s">
        <v>4893</v>
      </c>
      <c r="D785" s="5">
        <v>1500</v>
      </c>
      <c r="E785" s="7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">
        <f t="shared" si="36"/>
        <v>6348.5713999999998</v>
      </c>
      <c r="P785" t="s">
        <v>8322</v>
      </c>
      <c r="Q785" t="s">
        <v>8323</v>
      </c>
      <c r="R785" s="14">
        <f t="shared" si="38"/>
        <v>40987.773715277777</v>
      </c>
      <c r="S785">
        <f t="shared" si="37"/>
        <v>2012</v>
      </c>
    </row>
    <row r="786" spans="1:19" ht="43.2" x14ac:dyDescent="0.3">
      <c r="A786" s="9">
        <v>784</v>
      </c>
      <c r="B786" s="11" t="s">
        <v>785</v>
      </c>
      <c r="C786" s="3" t="s">
        <v>4894</v>
      </c>
      <c r="D786" s="5">
        <v>1000</v>
      </c>
      <c r="E786" s="7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">
        <f t="shared" si="36"/>
        <v>10250</v>
      </c>
      <c r="P786" t="s">
        <v>8322</v>
      </c>
      <c r="Q786" t="s">
        <v>8323</v>
      </c>
      <c r="R786" s="14">
        <f t="shared" si="38"/>
        <v>41675.149525462963</v>
      </c>
      <c r="S786">
        <f t="shared" si="37"/>
        <v>2014</v>
      </c>
    </row>
    <row r="787" spans="1:19" ht="43.2" x14ac:dyDescent="0.3">
      <c r="A787" s="9">
        <v>785</v>
      </c>
      <c r="B787" s="11" t="s">
        <v>786</v>
      </c>
      <c r="C787" s="3" t="s">
        <v>4895</v>
      </c>
      <c r="D787" s="5">
        <v>500</v>
      </c>
      <c r="E787" s="7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">
        <f t="shared" si="36"/>
        <v>3114.2759000000001</v>
      </c>
      <c r="P787" t="s">
        <v>8322</v>
      </c>
      <c r="Q787" t="s">
        <v>8323</v>
      </c>
      <c r="R787" s="14">
        <f t="shared" si="38"/>
        <v>41303.593923611108</v>
      </c>
      <c r="S787">
        <f t="shared" si="37"/>
        <v>2013</v>
      </c>
    </row>
    <row r="788" spans="1:19" ht="43.2" x14ac:dyDescent="0.3">
      <c r="A788" s="9">
        <v>786</v>
      </c>
      <c r="B788" s="11" t="s">
        <v>787</v>
      </c>
      <c r="C788" s="3" t="s">
        <v>4896</v>
      </c>
      <c r="D788" s="5">
        <v>5000</v>
      </c>
      <c r="E788" s="7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">
        <f t="shared" si="36"/>
        <v>16227.2727</v>
      </c>
      <c r="P788" t="s">
        <v>8322</v>
      </c>
      <c r="Q788" t="s">
        <v>8323</v>
      </c>
      <c r="R788" s="14">
        <f t="shared" si="38"/>
        <v>40983.055949074071</v>
      </c>
      <c r="S788">
        <f t="shared" si="37"/>
        <v>2012</v>
      </c>
    </row>
    <row r="789" spans="1:19" ht="43.2" x14ac:dyDescent="0.3">
      <c r="A789" s="9">
        <v>787</v>
      </c>
      <c r="B789" s="11" t="s">
        <v>788</v>
      </c>
      <c r="C789" s="3" t="s">
        <v>4897</v>
      </c>
      <c r="D789" s="5">
        <v>1200</v>
      </c>
      <c r="E789" s="7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">
        <f t="shared" si="36"/>
        <v>8058.8235000000004</v>
      </c>
      <c r="P789" t="s">
        <v>8322</v>
      </c>
      <c r="Q789" t="s">
        <v>8323</v>
      </c>
      <c r="R789" s="14">
        <f t="shared" si="38"/>
        <v>41549.627615740741</v>
      </c>
      <c r="S789">
        <f t="shared" si="37"/>
        <v>2013</v>
      </c>
    </row>
    <row r="790" spans="1:19" ht="43.2" x14ac:dyDescent="0.3">
      <c r="A790" s="9">
        <v>788</v>
      </c>
      <c r="B790" s="11" t="s">
        <v>789</v>
      </c>
      <c r="C790" s="3" t="s">
        <v>4898</v>
      </c>
      <c r="D790" s="5">
        <v>1000</v>
      </c>
      <c r="E790" s="7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">
        <f t="shared" si="36"/>
        <v>5985.4412000000002</v>
      </c>
      <c r="P790" t="s">
        <v>8322</v>
      </c>
      <c r="Q790" t="s">
        <v>8323</v>
      </c>
      <c r="R790" s="14">
        <f t="shared" si="38"/>
        <v>41059.006805555553</v>
      </c>
      <c r="S790">
        <f t="shared" si="37"/>
        <v>2012</v>
      </c>
    </row>
    <row r="791" spans="1:19" ht="43.2" x14ac:dyDescent="0.3">
      <c r="A791" s="9">
        <v>789</v>
      </c>
      <c r="B791" s="11" t="s">
        <v>790</v>
      </c>
      <c r="C791" s="3" t="s">
        <v>4899</v>
      </c>
      <c r="D791" s="5">
        <v>1700</v>
      </c>
      <c r="E791" s="7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">
        <f t="shared" si="36"/>
        <v>13285.7143</v>
      </c>
      <c r="P791" t="s">
        <v>8322</v>
      </c>
      <c r="Q791" t="s">
        <v>8323</v>
      </c>
      <c r="R791" s="14">
        <f t="shared" si="38"/>
        <v>41277.186111111114</v>
      </c>
      <c r="S791">
        <f t="shared" si="37"/>
        <v>2013</v>
      </c>
    </row>
    <row r="792" spans="1:19" ht="43.2" x14ac:dyDescent="0.3">
      <c r="A792" s="9">
        <v>790</v>
      </c>
      <c r="B792" s="11" t="s">
        <v>791</v>
      </c>
      <c r="C792" s="3" t="s">
        <v>4900</v>
      </c>
      <c r="D792" s="5">
        <v>10000</v>
      </c>
      <c r="E792" s="7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">
        <f t="shared" si="36"/>
        <v>9254.7821000000004</v>
      </c>
      <c r="P792" t="s">
        <v>8322</v>
      </c>
      <c r="Q792" t="s">
        <v>8323</v>
      </c>
      <c r="R792" s="14">
        <f t="shared" si="38"/>
        <v>41276.047905092593</v>
      </c>
      <c r="S792">
        <f t="shared" si="37"/>
        <v>2013</v>
      </c>
    </row>
    <row r="793" spans="1:19" ht="43.2" x14ac:dyDescent="0.3">
      <c r="A793" s="9">
        <v>791</v>
      </c>
      <c r="B793" s="11" t="s">
        <v>792</v>
      </c>
      <c r="C793" s="3" t="s">
        <v>4901</v>
      </c>
      <c r="D793" s="5">
        <v>7500</v>
      </c>
      <c r="E793" s="7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">
        <f t="shared" si="36"/>
        <v>6085.9375</v>
      </c>
      <c r="P793" t="s">
        <v>8322</v>
      </c>
      <c r="Q793" t="s">
        <v>8323</v>
      </c>
      <c r="R793" s="14">
        <f t="shared" si="38"/>
        <v>41557.780624999999</v>
      </c>
      <c r="S793">
        <f t="shared" si="37"/>
        <v>2013</v>
      </c>
    </row>
    <row r="794" spans="1:19" ht="28.8" x14ac:dyDescent="0.3">
      <c r="A794" s="9">
        <v>792</v>
      </c>
      <c r="B794" s="11" t="s">
        <v>793</v>
      </c>
      <c r="C794" s="3" t="s">
        <v>4902</v>
      </c>
      <c r="D794" s="5">
        <v>2500</v>
      </c>
      <c r="E794" s="7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">
        <f t="shared" si="36"/>
        <v>4185.1832999999997</v>
      </c>
      <c r="P794" t="s">
        <v>8322</v>
      </c>
      <c r="Q794" t="s">
        <v>8323</v>
      </c>
      <c r="R794" s="14">
        <f t="shared" si="38"/>
        <v>41555.873645833337</v>
      </c>
      <c r="S794">
        <f t="shared" si="37"/>
        <v>2013</v>
      </c>
    </row>
    <row r="795" spans="1:19" ht="43.2" x14ac:dyDescent="0.3">
      <c r="A795" s="9">
        <v>793</v>
      </c>
      <c r="B795" s="11" t="s">
        <v>794</v>
      </c>
      <c r="C795" s="3" t="s">
        <v>4903</v>
      </c>
      <c r="D795" s="5">
        <v>2750</v>
      </c>
      <c r="E795" s="7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">
        <f t="shared" si="36"/>
        <v>8832.5938000000006</v>
      </c>
      <c r="P795" t="s">
        <v>8322</v>
      </c>
      <c r="Q795" t="s">
        <v>8323</v>
      </c>
      <c r="R795" s="14">
        <f t="shared" si="38"/>
        <v>41442.741249999999</v>
      </c>
      <c r="S795">
        <f t="shared" si="37"/>
        <v>2013</v>
      </c>
    </row>
    <row r="796" spans="1:19" ht="43.2" x14ac:dyDescent="0.3">
      <c r="A796" s="9">
        <v>794</v>
      </c>
      <c r="B796" s="11" t="s">
        <v>795</v>
      </c>
      <c r="C796" s="3" t="s">
        <v>4904</v>
      </c>
      <c r="D796" s="5">
        <v>8000</v>
      </c>
      <c r="E796" s="7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">
        <f t="shared" si="36"/>
        <v>15896.2264</v>
      </c>
      <c r="P796" t="s">
        <v>8322</v>
      </c>
      <c r="Q796" t="s">
        <v>8323</v>
      </c>
      <c r="R796" s="14">
        <f t="shared" si="38"/>
        <v>40736.115011574075</v>
      </c>
      <c r="S796">
        <f t="shared" si="37"/>
        <v>2011</v>
      </c>
    </row>
    <row r="797" spans="1:19" ht="43.2" x14ac:dyDescent="0.3">
      <c r="A797" s="9">
        <v>795</v>
      </c>
      <c r="B797" s="11" t="s">
        <v>796</v>
      </c>
      <c r="C797" s="3" t="s">
        <v>4905</v>
      </c>
      <c r="D797" s="5">
        <v>14000</v>
      </c>
      <c r="E797" s="7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">
        <f t="shared" si="36"/>
        <v>8505.4348000000009</v>
      </c>
      <c r="P797" t="s">
        <v>8322</v>
      </c>
      <c r="Q797" t="s">
        <v>8323</v>
      </c>
      <c r="R797" s="14">
        <f t="shared" si="38"/>
        <v>40963.613032407404</v>
      </c>
      <c r="S797">
        <f t="shared" si="37"/>
        <v>2012</v>
      </c>
    </row>
    <row r="798" spans="1:19" ht="57.6" x14ac:dyDescent="0.3">
      <c r="A798" s="9">
        <v>796</v>
      </c>
      <c r="B798" s="11" t="s">
        <v>797</v>
      </c>
      <c r="C798" s="3" t="s">
        <v>4906</v>
      </c>
      <c r="D798" s="5">
        <v>10000</v>
      </c>
      <c r="E798" s="7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">
        <f t="shared" si="36"/>
        <v>11261.1111</v>
      </c>
      <c r="P798" t="s">
        <v>8322</v>
      </c>
      <c r="Q798" t="s">
        <v>8323</v>
      </c>
      <c r="R798" s="14">
        <f t="shared" si="38"/>
        <v>41502.882928240739</v>
      </c>
      <c r="S798">
        <f t="shared" si="37"/>
        <v>2013</v>
      </c>
    </row>
    <row r="799" spans="1:19" ht="43.2" x14ac:dyDescent="0.3">
      <c r="A799" s="9">
        <v>797</v>
      </c>
      <c r="B799" s="11" t="s">
        <v>798</v>
      </c>
      <c r="C799" s="3" t="s">
        <v>4907</v>
      </c>
      <c r="D799" s="5">
        <v>3000</v>
      </c>
      <c r="E799" s="7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">
        <f t="shared" si="36"/>
        <v>4543.6620000000003</v>
      </c>
      <c r="P799" t="s">
        <v>8322</v>
      </c>
      <c r="Q799" t="s">
        <v>8323</v>
      </c>
      <c r="R799" s="14">
        <f t="shared" si="38"/>
        <v>40996.994074074071</v>
      </c>
      <c r="S799">
        <f t="shared" si="37"/>
        <v>2012</v>
      </c>
    </row>
    <row r="800" spans="1:19" ht="43.2" x14ac:dyDescent="0.3">
      <c r="A800" s="9">
        <v>798</v>
      </c>
      <c r="B800" s="11" t="s">
        <v>799</v>
      </c>
      <c r="C800" s="3" t="s">
        <v>4908</v>
      </c>
      <c r="D800" s="5">
        <v>3500</v>
      </c>
      <c r="E800" s="7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">
        <f t="shared" si="36"/>
        <v>4621.8391000000001</v>
      </c>
      <c r="P800" t="s">
        <v>8322</v>
      </c>
      <c r="Q800" t="s">
        <v>8323</v>
      </c>
      <c r="R800" s="14">
        <f t="shared" si="38"/>
        <v>41882.590127314819</v>
      </c>
      <c r="S800">
        <f t="shared" si="37"/>
        <v>2014</v>
      </c>
    </row>
    <row r="801" spans="1:19" ht="43.2" x14ac:dyDescent="0.3">
      <c r="A801" s="9">
        <v>799</v>
      </c>
      <c r="B801" s="11" t="s">
        <v>800</v>
      </c>
      <c r="C801" s="3" t="s">
        <v>4909</v>
      </c>
      <c r="D801" s="5">
        <v>5000</v>
      </c>
      <c r="E801" s="7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">
        <f t="shared" si="36"/>
        <v>17860.7143</v>
      </c>
      <c r="P801" t="s">
        <v>8322</v>
      </c>
      <c r="Q801" t="s">
        <v>8323</v>
      </c>
      <c r="R801" s="14">
        <f t="shared" si="38"/>
        <v>40996.667199074072</v>
      </c>
      <c r="S801">
        <f t="shared" si="37"/>
        <v>2012</v>
      </c>
    </row>
    <row r="802" spans="1:19" ht="43.2" x14ac:dyDescent="0.3">
      <c r="A802" s="9">
        <v>800</v>
      </c>
      <c r="B802" s="11" t="s">
        <v>801</v>
      </c>
      <c r="C802" s="3" t="s">
        <v>4910</v>
      </c>
      <c r="D802" s="5">
        <v>1500</v>
      </c>
      <c r="E802" s="7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">
        <f t="shared" si="36"/>
        <v>4075</v>
      </c>
      <c r="P802" t="s">
        <v>8322</v>
      </c>
      <c r="Q802" t="s">
        <v>8323</v>
      </c>
      <c r="R802" s="14">
        <f t="shared" si="38"/>
        <v>41863.433495370373</v>
      </c>
      <c r="S802">
        <f t="shared" si="37"/>
        <v>2014</v>
      </c>
    </row>
    <row r="803" spans="1:19" ht="43.2" x14ac:dyDescent="0.3">
      <c r="A803" s="9">
        <v>801</v>
      </c>
      <c r="B803" s="11" t="s">
        <v>802</v>
      </c>
      <c r="C803" s="3" t="s">
        <v>4911</v>
      </c>
      <c r="D803" s="5">
        <v>2000</v>
      </c>
      <c r="E803" s="7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">
        <f t="shared" si="36"/>
        <v>4373.3922000000002</v>
      </c>
      <c r="P803" t="s">
        <v>8322</v>
      </c>
      <c r="Q803" t="s">
        <v>8323</v>
      </c>
      <c r="R803" s="14">
        <f t="shared" si="38"/>
        <v>40695.795370370368</v>
      </c>
      <c r="S803">
        <f t="shared" si="37"/>
        <v>2011</v>
      </c>
    </row>
    <row r="804" spans="1:19" ht="57.6" x14ac:dyDescent="0.3">
      <c r="A804" s="9">
        <v>802</v>
      </c>
      <c r="B804" s="11" t="s">
        <v>803</v>
      </c>
      <c r="C804" s="3" t="s">
        <v>4912</v>
      </c>
      <c r="D804" s="5">
        <v>6000</v>
      </c>
      <c r="E804" s="7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">
        <f t="shared" si="36"/>
        <v>8106.6666999999998</v>
      </c>
      <c r="P804" t="s">
        <v>8322</v>
      </c>
      <c r="Q804" t="s">
        <v>8323</v>
      </c>
      <c r="R804" s="14">
        <f t="shared" si="38"/>
        <v>41123.022268518522</v>
      </c>
      <c r="S804">
        <f t="shared" si="37"/>
        <v>2012</v>
      </c>
    </row>
    <row r="805" spans="1:19" ht="43.2" x14ac:dyDescent="0.3">
      <c r="A805" s="9">
        <v>803</v>
      </c>
      <c r="B805" s="11" t="s">
        <v>804</v>
      </c>
      <c r="C805" s="3" t="s">
        <v>4913</v>
      </c>
      <c r="D805" s="5">
        <v>2300</v>
      </c>
      <c r="E805" s="7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">
        <f t="shared" si="36"/>
        <v>7460.5263000000004</v>
      </c>
      <c r="P805" t="s">
        <v>8322</v>
      </c>
      <c r="Q805" t="s">
        <v>8323</v>
      </c>
      <c r="R805" s="14">
        <f t="shared" si="38"/>
        <v>40665.949976851851</v>
      </c>
      <c r="S805">
        <f t="shared" si="37"/>
        <v>2011</v>
      </c>
    </row>
    <row r="806" spans="1:19" ht="43.2" x14ac:dyDescent="0.3">
      <c r="A806" s="9">
        <v>804</v>
      </c>
      <c r="B806" s="11" t="s">
        <v>805</v>
      </c>
      <c r="C806" s="3" t="s">
        <v>4914</v>
      </c>
      <c r="D806" s="5">
        <v>5500</v>
      </c>
      <c r="E806" s="7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">
        <f t="shared" si="36"/>
        <v>30555.5556</v>
      </c>
      <c r="P806" t="s">
        <v>8322</v>
      </c>
      <c r="Q806" t="s">
        <v>8323</v>
      </c>
      <c r="R806" s="14">
        <f t="shared" si="38"/>
        <v>40730.105625000004</v>
      </c>
      <c r="S806">
        <f t="shared" si="37"/>
        <v>2011</v>
      </c>
    </row>
    <row r="807" spans="1:19" ht="43.2" x14ac:dyDescent="0.3">
      <c r="A807" s="9">
        <v>805</v>
      </c>
      <c r="B807" s="11" t="s">
        <v>806</v>
      </c>
      <c r="C807" s="3" t="s">
        <v>4915</v>
      </c>
      <c r="D807" s="5">
        <v>3000</v>
      </c>
      <c r="E807" s="7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">
        <f t="shared" si="36"/>
        <v>5833.3333000000002</v>
      </c>
      <c r="P807" t="s">
        <v>8322</v>
      </c>
      <c r="Q807" t="s">
        <v>8323</v>
      </c>
      <c r="R807" s="14">
        <f t="shared" si="38"/>
        <v>40690.823055555556</v>
      </c>
      <c r="S807">
        <f t="shared" si="37"/>
        <v>2011</v>
      </c>
    </row>
    <row r="808" spans="1:19" x14ac:dyDescent="0.3">
      <c r="A808" s="9">
        <v>806</v>
      </c>
      <c r="B808" s="11" t="s">
        <v>807</v>
      </c>
      <c r="C808" s="3" t="s">
        <v>4916</v>
      </c>
      <c r="D808" s="5">
        <v>8000</v>
      </c>
      <c r="E808" s="7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">
        <f t="shared" si="36"/>
        <v>11767.605600000001</v>
      </c>
      <c r="P808" t="s">
        <v>8322</v>
      </c>
      <c r="Q808" t="s">
        <v>8323</v>
      </c>
      <c r="R808" s="14">
        <f t="shared" si="38"/>
        <v>40763.691423611112</v>
      </c>
      <c r="S808">
        <f t="shared" si="37"/>
        <v>2011</v>
      </c>
    </row>
    <row r="809" spans="1:19" ht="28.8" x14ac:dyDescent="0.3">
      <c r="A809" s="9">
        <v>807</v>
      </c>
      <c r="B809" s="11" t="s">
        <v>808</v>
      </c>
      <c r="C809" s="3" t="s">
        <v>4917</v>
      </c>
      <c r="D809" s="5">
        <v>4000</v>
      </c>
      <c r="E809" s="7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">
        <f t="shared" si="36"/>
        <v>7377.1930000000002</v>
      </c>
      <c r="P809" t="s">
        <v>8322</v>
      </c>
      <c r="Q809" t="s">
        <v>8323</v>
      </c>
      <c r="R809" s="14">
        <f t="shared" si="38"/>
        <v>42759.628599537042</v>
      </c>
      <c r="S809">
        <f t="shared" si="37"/>
        <v>2017</v>
      </c>
    </row>
    <row r="810" spans="1:19" ht="43.2" x14ac:dyDescent="0.3">
      <c r="A810" s="9">
        <v>808</v>
      </c>
      <c r="B810" s="11" t="s">
        <v>809</v>
      </c>
      <c r="C810" s="3" t="s">
        <v>4918</v>
      </c>
      <c r="D810" s="5">
        <v>4500</v>
      </c>
      <c r="E810" s="7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">
        <f t="shared" si="36"/>
        <v>10465.1163</v>
      </c>
      <c r="P810" t="s">
        <v>8322</v>
      </c>
      <c r="Q810" t="s">
        <v>8323</v>
      </c>
      <c r="R810" s="14">
        <f t="shared" si="38"/>
        <v>41962.100532407407</v>
      </c>
      <c r="S810">
        <f t="shared" si="37"/>
        <v>2014</v>
      </c>
    </row>
    <row r="811" spans="1:19" ht="43.2" x14ac:dyDescent="0.3">
      <c r="A811" s="9">
        <v>809</v>
      </c>
      <c r="B811" s="11" t="s">
        <v>810</v>
      </c>
      <c r="C811" s="3" t="s">
        <v>4919</v>
      </c>
      <c r="D811" s="5">
        <v>4000</v>
      </c>
      <c r="E811" s="7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">
        <f t="shared" si="36"/>
        <v>7982.6922999999997</v>
      </c>
      <c r="P811" t="s">
        <v>8322</v>
      </c>
      <c r="Q811" t="s">
        <v>8323</v>
      </c>
      <c r="R811" s="14">
        <f t="shared" si="38"/>
        <v>41628.833680555559</v>
      </c>
      <c r="S811">
        <f t="shared" si="37"/>
        <v>2013</v>
      </c>
    </row>
    <row r="812" spans="1:19" ht="43.2" x14ac:dyDescent="0.3">
      <c r="A812" s="9">
        <v>810</v>
      </c>
      <c r="B812" s="11" t="s">
        <v>811</v>
      </c>
      <c r="C812" s="3" t="s">
        <v>4920</v>
      </c>
      <c r="D812" s="5">
        <v>1500</v>
      </c>
      <c r="E812" s="7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">
        <f t="shared" si="36"/>
        <v>5833.3333000000002</v>
      </c>
      <c r="P812" t="s">
        <v>8322</v>
      </c>
      <c r="Q812" t="s">
        <v>8323</v>
      </c>
      <c r="R812" s="14">
        <f t="shared" si="38"/>
        <v>41123.056273148148</v>
      </c>
      <c r="S812">
        <f t="shared" si="37"/>
        <v>2012</v>
      </c>
    </row>
    <row r="813" spans="1:19" ht="28.8" x14ac:dyDescent="0.3">
      <c r="A813" s="9">
        <v>811</v>
      </c>
      <c r="B813" s="11" t="s">
        <v>812</v>
      </c>
      <c r="C813" s="3" t="s">
        <v>4921</v>
      </c>
      <c r="D813" s="5">
        <v>1000</v>
      </c>
      <c r="E813" s="7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">
        <f t="shared" si="36"/>
        <v>8666.6666999999998</v>
      </c>
      <c r="P813" t="s">
        <v>8322</v>
      </c>
      <c r="Q813" t="s">
        <v>8323</v>
      </c>
      <c r="R813" s="14">
        <f t="shared" si="38"/>
        <v>41443.643541666665</v>
      </c>
      <c r="S813">
        <f t="shared" si="37"/>
        <v>2013</v>
      </c>
    </row>
    <row r="814" spans="1:19" ht="43.2" x14ac:dyDescent="0.3">
      <c r="A814" s="9">
        <v>812</v>
      </c>
      <c r="B814" s="11" t="s">
        <v>813</v>
      </c>
      <c r="C814" s="3" t="s">
        <v>4922</v>
      </c>
      <c r="D814" s="5">
        <v>600</v>
      </c>
      <c r="E814" s="7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">
        <f t="shared" si="36"/>
        <v>2760.6061</v>
      </c>
      <c r="P814" t="s">
        <v>8322</v>
      </c>
      <c r="Q814" t="s">
        <v>8323</v>
      </c>
      <c r="R814" s="14">
        <f t="shared" si="38"/>
        <v>41282.017962962964</v>
      </c>
      <c r="S814">
        <f t="shared" si="37"/>
        <v>2013</v>
      </c>
    </row>
    <row r="815" spans="1:19" ht="28.8" x14ac:dyDescent="0.3">
      <c r="A815" s="9">
        <v>813</v>
      </c>
      <c r="B815" s="11" t="s">
        <v>814</v>
      </c>
      <c r="C815" s="3" t="s">
        <v>4923</v>
      </c>
      <c r="D815" s="5">
        <v>1500</v>
      </c>
      <c r="E815" s="7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">
        <f t="shared" si="36"/>
        <v>2499.9375</v>
      </c>
      <c r="P815" t="s">
        <v>8322</v>
      </c>
      <c r="Q815" t="s">
        <v>8323</v>
      </c>
      <c r="R815" s="14">
        <f t="shared" si="38"/>
        <v>41080.960243055553</v>
      </c>
      <c r="S815">
        <f t="shared" si="37"/>
        <v>2012</v>
      </c>
    </row>
    <row r="816" spans="1:19" ht="43.2" x14ac:dyDescent="0.3">
      <c r="A816" s="9">
        <v>814</v>
      </c>
      <c r="B816" s="11" t="s">
        <v>815</v>
      </c>
      <c r="C816" s="3" t="s">
        <v>4924</v>
      </c>
      <c r="D816" s="5">
        <v>1000</v>
      </c>
      <c r="E816" s="7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">
        <f t="shared" si="36"/>
        <v>4546.4286000000002</v>
      </c>
      <c r="P816" t="s">
        <v>8322</v>
      </c>
      <c r="Q816" t="s">
        <v>8323</v>
      </c>
      <c r="R816" s="14">
        <f t="shared" si="38"/>
        <v>40679.743067129632</v>
      </c>
      <c r="S816">
        <f t="shared" si="37"/>
        <v>2011</v>
      </c>
    </row>
    <row r="817" spans="1:19" ht="28.8" x14ac:dyDescent="0.3">
      <c r="A817" s="9">
        <v>815</v>
      </c>
      <c r="B817" s="11" t="s">
        <v>816</v>
      </c>
      <c r="C817" s="3" t="s">
        <v>4925</v>
      </c>
      <c r="D817" s="5">
        <v>4000</v>
      </c>
      <c r="E817" s="7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">
        <f t="shared" si="36"/>
        <v>9953.4884000000002</v>
      </c>
      <c r="P817" t="s">
        <v>8322</v>
      </c>
      <c r="Q817" t="s">
        <v>8323</v>
      </c>
      <c r="R817" s="14">
        <f t="shared" si="38"/>
        <v>41914.917858796296</v>
      </c>
      <c r="S817">
        <f t="shared" si="37"/>
        <v>2014</v>
      </c>
    </row>
    <row r="818" spans="1:19" ht="28.8" x14ac:dyDescent="0.3">
      <c r="A818" s="9">
        <v>816</v>
      </c>
      <c r="B818" s="11" t="s">
        <v>817</v>
      </c>
      <c r="C818" s="3" t="s">
        <v>4926</v>
      </c>
      <c r="D818" s="5">
        <v>7000</v>
      </c>
      <c r="E818" s="7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">
        <f t="shared" si="36"/>
        <v>3931</v>
      </c>
      <c r="P818" t="s">
        <v>8322</v>
      </c>
      <c r="Q818" t="s">
        <v>8323</v>
      </c>
      <c r="R818" s="14">
        <f t="shared" si="38"/>
        <v>41341.870868055557</v>
      </c>
      <c r="S818">
        <f t="shared" si="37"/>
        <v>2013</v>
      </c>
    </row>
    <row r="819" spans="1:19" ht="43.2" x14ac:dyDescent="0.3">
      <c r="A819" s="9">
        <v>817</v>
      </c>
      <c r="B819" s="11" t="s">
        <v>818</v>
      </c>
      <c r="C819" s="3" t="s">
        <v>4927</v>
      </c>
      <c r="D819" s="5">
        <v>1500</v>
      </c>
      <c r="E819" s="7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">
        <f t="shared" si="36"/>
        <v>8942</v>
      </c>
      <c r="P819" t="s">
        <v>8322</v>
      </c>
      <c r="Q819" t="s">
        <v>8323</v>
      </c>
      <c r="R819" s="14">
        <f t="shared" si="38"/>
        <v>40925.599664351852</v>
      </c>
      <c r="S819">
        <f t="shared" si="37"/>
        <v>2012</v>
      </c>
    </row>
    <row r="820" spans="1:19" ht="43.2" x14ac:dyDescent="0.3">
      <c r="A820" s="9">
        <v>818</v>
      </c>
      <c r="B820" s="11" t="s">
        <v>819</v>
      </c>
      <c r="C820" s="3" t="s">
        <v>4928</v>
      </c>
      <c r="D820" s="5">
        <v>350</v>
      </c>
      <c r="E820" s="7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">
        <f t="shared" si="36"/>
        <v>2868.4211</v>
      </c>
      <c r="P820" t="s">
        <v>8322</v>
      </c>
      <c r="Q820" t="s">
        <v>8323</v>
      </c>
      <c r="R820" s="14">
        <f t="shared" si="38"/>
        <v>41120.882881944446</v>
      </c>
      <c r="S820">
        <f t="shared" si="37"/>
        <v>2012</v>
      </c>
    </row>
    <row r="821" spans="1:19" ht="28.8" x14ac:dyDescent="0.3">
      <c r="A821" s="9">
        <v>819</v>
      </c>
      <c r="B821" s="11" t="s">
        <v>820</v>
      </c>
      <c r="C821" s="3" t="s">
        <v>4929</v>
      </c>
      <c r="D821" s="5">
        <v>400</v>
      </c>
      <c r="E821" s="7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">
        <f t="shared" si="36"/>
        <v>3107.1428999999998</v>
      </c>
      <c r="P821" t="s">
        <v>8322</v>
      </c>
      <c r="Q821" t="s">
        <v>8323</v>
      </c>
      <c r="R821" s="14">
        <f t="shared" si="38"/>
        <v>41619.998310185183</v>
      </c>
      <c r="S821">
        <f t="shared" si="37"/>
        <v>2013</v>
      </c>
    </row>
    <row r="822" spans="1:19" ht="43.2" x14ac:dyDescent="0.3">
      <c r="A822" s="9">
        <v>820</v>
      </c>
      <c r="B822" s="11" t="s">
        <v>821</v>
      </c>
      <c r="C822" s="3" t="s">
        <v>4930</v>
      </c>
      <c r="D822" s="5">
        <v>2000</v>
      </c>
      <c r="E822" s="7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">
        <f t="shared" si="36"/>
        <v>7055.2632000000003</v>
      </c>
      <c r="P822" t="s">
        <v>8322</v>
      </c>
      <c r="Q822" t="s">
        <v>8323</v>
      </c>
      <c r="R822" s="14">
        <f t="shared" si="38"/>
        <v>41768.841921296298</v>
      </c>
      <c r="S822">
        <f t="shared" si="37"/>
        <v>2014</v>
      </c>
    </row>
    <row r="823" spans="1:19" ht="43.2" x14ac:dyDescent="0.3">
      <c r="A823" s="9">
        <v>821</v>
      </c>
      <c r="B823" s="11" t="s">
        <v>822</v>
      </c>
      <c r="C823" s="3" t="s">
        <v>4931</v>
      </c>
      <c r="D823" s="5">
        <v>17482</v>
      </c>
      <c r="E823" s="7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">
        <f t="shared" si="36"/>
        <v>22412.820500000002</v>
      </c>
      <c r="P823" t="s">
        <v>8322</v>
      </c>
      <c r="Q823" t="s">
        <v>8323</v>
      </c>
      <c r="R823" s="14">
        <f t="shared" si="38"/>
        <v>42093.922048611115</v>
      </c>
      <c r="S823">
        <f t="shared" si="37"/>
        <v>2015</v>
      </c>
    </row>
    <row r="824" spans="1:19" ht="43.2" x14ac:dyDescent="0.3">
      <c r="A824" s="9">
        <v>822</v>
      </c>
      <c r="B824" s="11" t="s">
        <v>823</v>
      </c>
      <c r="C824" s="3" t="s">
        <v>4932</v>
      </c>
      <c r="D824" s="5">
        <v>3000</v>
      </c>
      <c r="E824" s="7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">
        <f t="shared" si="36"/>
        <v>5181.1593999999996</v>
      </c>
      <c r="P824" t="s">
        <v>8322</v>
      </c>
      <c r="Q824" t="s">
        <v>8323</v>
      </c>
      <c r="R824" s="14">
        <f t="shared" si="38"/>
        <v>41157.947337962964</v>
      </c>
      <c r="S824">
        <f t="shared" si="37"/>
        <v>2012</v>
      </c>
    </row>
    <row r="825" spans="1:19" ht="43.2" x14ac:dyDescent="0.3">
      <c r="A825" s="9">
        <v>823</v>
      </c>
      <c r="B825" s="11" t="s">
        <v>824</v>
      </c>
      <c r="C825" s="3" t="s">
        <v>4933</v>
      </c>
      <c r="D825" s="5">
        <v>800</v>
      </c>
      <c r="E825" s="7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">
        <f t="shared" si="36"/>
        <v>4351.5151999999998</v>
      </c>
      <c r="P825" t="s">
        <v>8322</v>
      </c>
      <c r="Q825" t="s">
        <v>8323</v>
      </c>
      <c r="R825" s="14">
        <f t="shared" si="38"/>
        <v>42055.972824074073</v>
      </c>
      <c r="S825">
        <f t="shared" si="37"/>
        <v>2015</v>
      </c>
    </row>
    <row r="826" spans="1:19" ht="57.6" x14ac:dyDescent="0.3">
      <c r="A826" s="9">
        <v>824</v>
      </c>
      <c r="B826" s="11" t="s">
        <v>825</v>
      </c>
      <c r="C826" s="3" t="s">
        <v>4934</v>
      </c>
      <c r="D826" s="5">
        <v>1600</v>
      </c>
      <c r="E826" s="7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">
        <f t="shared" si="36"/>
        <v>3981.6667000000002</v>
      </c>
      <c r="P826" t="s">
        <v>8322</v>
      </c>
      <c r="Q826" t="s">
        <v>8323</v>
      </c>
      <c r="R826" s="14">
        <f t="shared" si="38"/>
        <v>40250.242106481484</v>
      </c>
      <c r="S826">
        <f t="shared" si="37"/>
        <v>2010</v>
      </c>
    </row>
    <row r="827" spans="1:19" ht="28.8" x14ac:dyDescent="0.3">
      <c r="A827" s="9">
        <v>825</v>
      </c>
      <c r="B827" s="11" t="s">
        <v>826</v>
      </c>
      <c r="C827" s="3" t="s">
        <v>4935</v>
      </c>
      <c r="D827" s="5">
        <v>12500</v>
      </c>
      <c r="E827" s="7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">
        <f t="shared" si="36"/>
        <v>12680.8081</v>
      </c>
      <c r="P827" t="s">
        <v>8322</v>
      </c>
      <c r="Q827" t="s">
        <v>8323</v>
      </c>
      <c r="R827" s="14">
        <f t="shared" si="38"/>
        <v>41186.306527777779</v>
      </c>
      <c r="S827">
        <f t="shared" si="37"/>
        <v>2012</v>
      </c>
    </row>
    <row r="828" spans="1:19" ht="43.2" x14ac:dyDescent="0.3">
      <c r="A828" s="9">
        <v>826</v>
      </c>
      <c r="B828" s="11" t="s">
        <v>827</v>
      </c>
      <c r="C828" s="3" t="s">
        <v>4936</v>
      </c>
      <c r="D828" s="5">
        <v>5500</v>
      </c>
      <c r="E828" s="7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">
        <f t="shared" si="36"/>
        <v>11387.7551</v>
      </c>
      <c r="P828" t="s">
        <v>8322</v>
      </c>
      <c r="Q828" t="s">
        <v>8323</v>
      </c>
      <c r="R828" s="14">
        <f t="shared" si="38"/>
        <v>40973.038541666669</v>
      </c>
      <c r="S828">
        <f t="shared" si="37"/>
        <v>2012</v>
      </c>
    </row>
    <row r="829" spans="1:19" ht="57.6" x14ac:dyDescent="0.3">
      <c r="A829" s="9">
        <v>827</v>
      </c>
      <c r="B829" s="11" t="s">
        <v>828</v>
      </c>
      <c r="C829" s="3" t="s">
        <v>4937</v>
      </c>
      <c r="D829" s="5">
        <v>300</v>
      </c>
      <c r="E829" s="7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">
        <f t="shared" si="36"/>
        <v>2818.1817999999998</v>
      </c>
      <c r="P829" t="s">
        <v>8322</v>
      </c>
      <c r="Q829" t="s">
        <v>8323</v>
      </c>
      <c r="R829" s="14">
        <f t="shared" si="38"/>
        <v>40927.473460648151</v>
      </c>
      <c r="S829">
        <f t="shared" si="37"/>
        <v>2012</v>
      </c>
    </row>
    <row r="830" spans="1:19" ht="57.6" x14ac:dyDescent="0.3">
      <c r="A830" s="9">
        <v>828</v>
      </c>
      <c r="B830" s="11" t="s">
        <v>829</v>
      </c>
      <c r="C830" s="3" t="s">
        <v>4938</v>
      </c>
      <c r="D830" s="5">
        <v>1300</v>
      </c>
      <c r="E830" s="7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">
        <f t="shared" si="36"/>
        <v>3660.5263</v>
      </c>
      <c r="P830" t="s">
        <v>8322</v>
      </c>
      <c r="Q830" t="s">
        <v>8323</v>
      </c>
      <c r="R830" s="14">
        <f t="shared" si="38"/>
        <v>41073.050717592596</v>
      </c>
      <c r="S830">
        <f t="shared" si="37"/>
        <v>2012</v>
      </c>
    </row>
    <row r="831" spans="1:19" ht="57.6" x14ac:dyDescent="0.3">
      <c r="A831" s="9">
        <v>829</v>
      </c>
      <c r="B831" s="11" t="s">
        <v>830</v>
      </c>
      <c r="C831" s="3" t="s">
        <v>4939</v>
      </c>
      <c r="D831" s="5">
        <v>500</v>
      </c>
      <c r="E831" s="7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">
        <f t="shared" si="36"/>
        <v>3250</v>
      </c>
      <c r="P831" t="s">
        <v>8322</v>
      </c>
      <c r="Q831" t="s">
        <v>8323</v>
      </c>
      <c r="R831" s="14">
        <f t="shared" si="38"/>
        <v>42504.801388888889</v>
      </c>
      <c r="S831">
        <f t="shared" si="37"/>
        <v>2016</v>
      </c>
    </row>
    <row r="832" spans="1:19" ht="43.2" x14ac:dyDescent="0.3">
      <c r="A832" s="9">
        <v>830</v>
      </c>
      <c r="B832" s="11" t="s">
        <v>831</v>
      </c>
      <c r="C832" s="3" t="s">
        <v>4940</v>
      </c>
      <c r="D832" s="5">
        <v>1800</v>
      </c>
      <c r="E832" s="7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">
        <f t="shared" si="36"/>
        <v>6065.625</v>
      </c>
      <c r="P832" t="s">
        <v>8322</v>
      </c>
      <c r="Q832" t="s">
        <v>8323</v>
      </c>
      <c r="R832" s="14">
        <f t="shared" si="38"/>
        <v>41325.525752314818</v>
      </c>
      <c r="S832">
        <f t="shared" si="37"/>
        <v>2013</v>
      </c>
    </row>
    <row r="833" spans="1:19" ht="28.8" x14ac:dyDescent="0.3">
      <c r="A833" s="9">
        <v>831</v>
      </c>
      <c r="B833" s="11" t="s">
        <v>832</v>
      </c>
      <c r="C833" s="3" t="s">
        <v>4941</v>
      </c>
      <c r="D833" s="5">
        <v>1500</v>
      </c>
      <c r="E833" s="7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">
        <f t="shared" si="36"/>
        <v>17500</v>
      </c>
      <c r="P833" t="s">
        <v>8322</v>
      </c>
      <c r="Q833" t="s">
        <v>8323</v>
      </c>
      <c r="R833" s="14">
        <f t="shared" si="38"/>
        <v>40996.646921296298</v>
      </c>
      <c r="S833">
        <f t="shared" si="37"/>
        <v>2012</v>
      </c>
    </row>
    <row r="834" spans="1:19" ht="43.2" x14ac:dyDescent="0.3">
      <c r="A834" s="9">
        <v>832</v>
      </c>
      <c r="B834" s="11" t="s">
        <v>833</v>
      </c>
      <c r="C834" s="3" t="s">
        <v>4942</v>
      </c>
      <c r="D834" s="5">
        <v>15000</v>
      </c>
      <c r="E834" s="7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">
        <f t="shared" si="36"/>
        <v>9799.3896000000004</v>
      </c>
      <c r="P834" t="s">
        <v>8322</v>
      </c>
      <c r="Q834" t="s">
        <v>8323</v>
      </c>
      <c r="R834" s="14">
        <f t="shared" si="38"/>
        <v>40869.675173611111</v>
      </c>
      <c r="S834">
        <f t="shared" si="37"/>
        <v>2011</v>
      </c>
    </row>
    <row r="835" spans="1:19" x14ac:dyDescent="0.3">
      <c r="A835" s="9">
        <v>833</v>
      </c>
      <c r="B835" s="11" t="s">
        <v>834</v>
      </c>
      <c r="C835" s="3" t="s">
        <v>4943</v>
      </c>
      <c r="D835" s="5">
        <v>6000</v>
      </c>
      <c r="E835" s="7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">
        <f t="shared" ref="O835:O898" si="39">IFERROR(ROUND(E835/L835*100,4),0)</f>
        <v>14878.0488</v>
      </c>
      <c r="P835" t="s">
        <v>8322</v>
      </c>
      <c r="Q835" t="s">
        <v>8323</v>
      </c>
      <c r="R835" s="14">
        <f t="shared" si="38"/>
        <v>41718.878182870372</v>
      </c>
      <c r="S835">
        <f t="shared" ref="S835:S898" si="40">YEAR(R835)</f>
        <v>2014</v>
      </c>
    </row>
    <row r="836" spans="1:19" ht="57.6" x14ac:dyDescent="0.3">
      <c r="A836" s="9">
        <v>834</v>
      </c>
      <c r="B836" s="11" t="s">
        <v>835</v>
      </c>
      <c r="C836" s="3" t="s">
        <v>4944</v>
      </c>
      <c r="D836" s="5">
        <v>5500</v>
      </c>
      <c r="E836" s="7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">
        <f t="shared" si="39"/>
        <v>9608</v>
      </c>
      <c r="P836" t="s">
        <v>8322</v>
      </c>
      <c r="Q836" t="s">
        <v>8323</v>
      </c>
      <c r="R836" s="14">
        <f t="shared" ref="R836:R899" si="41">(((J836/60)/60)/24)+DATE(1970,1,1)</f>
        <v>41422.822824074072</v>
      </c>
      <c r="S836">
        <f t="shared" si="40"/>
        <v>2013</v>
      </c>
    </row>
    <row r="837" spans="1:19" ht="43.2" x14ac:dyDescent="0.3">
      <c r="A837" s="9">
        <v>835</v>
      </c>
      <c r="B837" s="11" t="s">
        <v>836</v>
      </c>
      <c r="C837" s="3" t="s">
        <v>4945</v>
      </c>
      <c r="D837" s="5">
        <v>2000</v>
      </c>
      <c r="E837" s="7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">
        <f t="shared" si="39"/>
        <v>5862.5</v>
      </c>
      <c r="P837" t="s">
        <v>8322</v>
      </c>
      <c r="Q837" t="s">
        <v>8323</v>
      </c>
      <c r="R837" s="14">
        <f t="shared" si="41"/>
        <v>41005.45784722222</v>
      </c>
      <c r="S837">
        <f t="shared" si="40"/>
        <v>2012</v>
      </c>
    </row>
    <row r="838" spans="1:19" x14ac:dyDescent="0.3">
      <c r="A838" s="9">
        <v>836</v>
      </c>
      <c r="B838" s="11" t="s">
        <v>837</v>
      </c>
      <c r="C838" s="3" t="s">
        <v>4946</v>
      </c>
      <c r="D838" s="5">
        <v>5000</v>
      </c>
      <c r="E838" s="7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">
        <f t="shared" si="39"/>
        <v>10970.6957</v>
      </c>
      <c r="P838" t="s">
        <v>8322</v>
      </c>
      <c r="Q838" t="s">
        <v>8323</v>
      </c>
      <c r="R838" s="14">
        <f t="shared" si="41"/>
        <v>41524.056921296295</v>
      </c>
      <c r="S838">
        <f t="shared" si="40"/>
        <v>2013</v>
      </c>
    </row>
    <row r="839" spans="1:19" ht="43.2" x14ac:dyDescent="0.3">
      <c r="A839" s="9">
        <v>837</v>
      </c>
      <c r="B839" s="11" t="s">
        <v>838</v>
      </c>
      <c r="C839" s="3" t="s">
        <v>4947</v>
      </c>
      <c r="D839" s="5">
        <v>2500</v>
      </c>
      <c r="E839" s="7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">
        <f t="shared" si="39"/>
        <v>4911.2902999999997</v>
      </c>
      <c r="P839" t="s">
        <v>8322</v>
      </c>
      <c r="Q839" t="s">
        <v>8323</v>
      </c>
      <c r="R839" s="14">
        <f t="shared" si="41"/>
        <v>41730.998402777775</v>
      </c>
      <c r="S839">
        <f t="shared" si="40"/>
        <v>2014</v>
      </c>
    </row>
    <row r="840" spans="1:19" ht="43.2" x14ac:dyDescent="0.3">
      <c r="A840" s="9">
        <v>838</v>
      </c>
      <c r="B840" s="11" t="s">
        <v>839</v>
      </c>
      <c r="C840" s="3" t="s">
        <v>4948</v>
      </c>
      <c r="D840" s="5">
        <v>2000</v>
      </c>
      <c r="E840" s="7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">
        <f t="shared" si="39"/>
        <v>4767.2130999999999</v>
      </c>
      <c r="P840" t="s">
        <v>8322</v>
      </c>
      <c r="Q840" t="s">
        <v>8323</v>
      </c>
      <c r="R840" s="14">
        <f t="shared" si="41"/>
        <v>40895.897974537038</v>
      </c>
      <c r="S840">
        <f t="shared" si="40"/>
        <v>2011</v>
      </c>
    </row>
    <row r="841" spans="1:19" ht="43.2" x14ac:dyDescent="0.3">
      <c r="A841" s="9">
        <v>839</v>
      </c>
      <c r="B841" s="11" t="s">
        <v>840</v>
      </c>
      <c r="C841" s="3" t="s">
        <v>4949</v>
      </c>
      <c r="D841" s="5">
        <v>5000</v>
      </c>
      <c r="E841" s="7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">
        <f t="shared" si="39"/>
        <v>6073.7812999999996</v>
      </c>
      <c r="P841" t="s">
        <v>8322</v>
      </c>
      <c r="Q841" t="s">
        <v>8323</v>
      </c>
      <c r="R841" s="14">
        <f t="shared" si="41"/>
        <v>41144.763379629629</v>
      </c>
      <c r="S841">
        <f t="shared" si="40"/>
        <v>2012</v>
      </c>
    </row>
    <row r="842" spans="1:19" ht="43.2" x14ac:dyDescent="0.3">
      <c r="A842" s="9">
        <v>840</v>
      </c>
      <c r="B842" s="11" t="s">
        <v>841</v>
      </c>
      <c r="C842" s="3" t="s">
        <v>4950</v>
      </c>
      <c r="D842" s="5">
        <v>10000</v>
      </c>
      <c r="E842" s="7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">
        <f t="shared" si="39"/>
        <v>6337.7157999999999</v>
      </c>
      <c r="P842" t="s">
        <v>8322</v>
      </c>
      <c r="Q842" t="s">
        <v>8324</v>
      </c>
      <c r="R842" s="14">
        <f t="shared" si="41"/>
        <v>42607.226701388892</v>
      </c>
      <c r="S842">
        <f t="shared" si="40"/>
        <v>2016</v>
      </c>
    </row>
    <row r="843" spans="1:19" ht="43.2" x14ac:dyDescent="0.3">
      <c r="A843" s="9">
        <v>841</v>
      </c>
      <c r="B843" s="11" t="s">
        <v>842</v>
      </c>
      <c r="C843" s="3" t="s">
        <v>4951</v>
      </c>
      <c r="D843" s="5">
        <v>5000</v>
      </c>
      <c r="E843" s="7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">
        <f t="shared" si="39"/>
        <v>5389.3617000000004</v>
      </c>
      <c r="P843" t="s">
        <v>8322</v>
      </c>
      <c r="Q843" t="s">
        <v>8324</v>
      </c>
      <c r="R843" s="14">
        <f t="shared" si="41"/>
        <v>41923.838692129626</v>
      </c>
      <c r="S843">
        <f t="shared" si="40"/>
        <v>2014</v>
      </c>
    </row>
    <row r="844" spans="1:19" ht="43.2" x14ac:dyDescent="0.3">
      <c r="A844" s="9">
        <v>842</v>
      </c>
      <c r="B844" s="11" t="s">
        <v>843</v>
      </c>
      <c r="C844" s="3" t="s">
        <v>4952</v>
      </c>
      <c r="D844" s="5">
        <v>2500</v>
      </c>
      <c r="E844" s="7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">
        <f t="shared" si="39"/>
        <v>6687.1795000000002</v>
      </c>
      <c r="P844" t="s">
        <v>8322</v>
      </c>
      <c r="Q844" t="s">
        <v>8324</v>
      </c>
      <c r="R844" s="14">
        <f t="shared" si="41"/>
        <v>41526.592395833337</v>
      </c>
      <c r="S844">
        <f t="shared" si="40"/>
        <v>2013</v>
      </c>
    </row>
    <row r="845" spans="1:19" ht="43.2" x14ac:dyDescent="0.3">
      <c r="A845" s="9">
        <v>843</v>
      </c>
      <c r="B845" s="11" t="s">
        <v>844</v>
      </c>
      <c r="C845" s="3" t="s">
        <v>4953</v>
      </c>
      <c r="D845" s="5">
        <v>3000</v>
      </c>
      <c r="E845" s="7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">
        <f t="shared" si="39"/>
        <v>6310.2362000000003</v>
      </c>
      <c r="P845" t="s">
        <v>8322</v>
      </c>
      <c r="Q845" t="s">
        <v>8324</v>
      </c>
      <c r="R845" s="14">
        <f t="shared" si="41"/>
        <v>42695.257870370369</v>
      </c>
      <c r="S845">
        <f t="shared" si="40"/>
        <v>2016</v>
      </c>
    </row>
    <row r="846" spans="1:19" ht="57.6" x14ac:dyDescent="0.3">
      <c r="A846" s="9">
        <v>844</v>
      </c>
      <c r="B846" s="11" t="s">
        <v>845</v>
      </c>
      <c r="C846" s="3" t="s">
        <v>4954</v>
      </c>
      <c r="D846" s="5">
        <v>3000</v>
      </c>
      <c r="E846" s="7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">
        <f t="shared" si="39"/>
        <v>3662.8930999999998</v>
      </c>
      <c r="P846" t="s">
        <v>8322</v>
      </c>
      <c r="Q846" t="s">
        <v>8324</v>
      </c>
      <c r="R846" s="14">
        <f t="shared" si="41"/>
        <v>41905.684629629628</v>
      </c>
      <c r="S846">
        <f t="shared" si="40"/>
        <v>2014</v>
      </c>
    </row>
    <row r="847" spans="1:19" ht="43.2" x14ac:dyDescent="0.3">
      <c r="A847" s="9">
        <v>845</v>
      </c>
      <c r="B847" s="11" t="s">
        <v>846</v>
      </c>
      <c r="C847" s="3" t="s">
        <v>4955</v>
      </c>
      <c r="D847" s="5">
        <v>5000</v>
      </c>
      <c r="E847" s="7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">
        <f t="shared" si="39"/>
        <v>3400.5706</v>
      </c>
      <c r="P847" t="s">
        <v>8322</v>
      </c>
      <c r="Q847" t="s">
        <v>8324</v>
      </c>
      <c r="R847" s="14">
        <f t="shared" si="41"/>
        <v>42578.205972222218</v>
      </c>
      <c r="S847">
        <f t="shared" si="40"/>
        <v>2016</v>
      </c>
    </row>
    <row r="848" spans="1:19" ht="43.2" x14ac:dyDescent="0.3">
      <c r="A848" s="9">
        <v>846</v>
      </c>
      <c r="B848" s="11" t="s">
        <v>847</v>
      </c>
      <c r="C848" s="3" t="s">
        <v>4956</v>
      </c>
      <c r="D848" s="5">
        <v>1100</v>
      </c>
      <c r="E848" s="7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">
        <f t="shared" si="39"/>
        <v>2855.3404</v>
      </c>
      <c r="P848" t="s">
        <v>8322</v>
      </c>
      <c r="Q848" t="s">
        <v>8324</v>
      </c>
      <c r="R848" s="14">
        <f t="shared" si="41"/>
        <v>41694.391840277778</v>
      </c>
      <c r="S848">
        <f t="shared" si="40"/>
        <v>2014</v>
      </c>
    </row>
    <row r="849" spans="1:19" ht="28.8" x14ac:dyDescent="0.3">
      <c r="A849" s="9">
        <v>847</v>
      </c>
      <c r="B849" s="11" t="s">
        <v>848</v>
      </c>
      <c r="C849" s="3" t="s">
        <v>4957</v>
      </c>
      <c r="D849" s="5">
        <v>10</v>
      </c>
      <c r="E849" s="7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">
        <f t="shared" si="39"/>
        <v>1000</v>
      </c>
      <c r="P849" t="s">
        <v>8322</v>
      </c>
      <c r="Q849" t="s">
        <v>8324</v>
      </c>
      <c r="R849" s="14">
        <f t="shared" si="41"/>
        <v>42165.79833333334</v>
      </c>
      <c r="S849">
        <f t="shared" si="40"/>
        <v>2015</v>
      </c>
    </row>
    <row r="850" spans="1:19" ht="43.2" x14ac:dyDescent="0.3">
      <c r="A850" s="9">
        <v>848</v>
      </c>
      <c r="B850" s="11" t="s">
        <v>849</v>
      </c>
      <c r="C850" s="3" t="s">
        <v>4958</v>
      </c>
      <c r="D850" s="5">
        <v>300</v>
      </c>
      <c r="E850" s="7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">
        <f t="shared" si="39"/>
        <v>1875</v>
      </c>
      <c r="P850" t="s">
        <v>8322</v>
      </c>
      <c r="Q850" t="s">
        <v>8324</v>
      </c>
      <c r="R850" s="14">
        <f t="shared" si="41"/>
        <v>42078.792048611111</v>
      </c>
      <c r="S850">
        <f t="shared" si="40"/>
        <v>2015</v>
      </c>
    </row>
    <row r="851" spans="1:19" ht="57.6" x14ac:dyDescent="0.3">
      <c r="A851" s="9">
        <v>849</v>
      </c>
      <c r="B851" s="11" t="s">
        <v>850</v>
      </c>
      <c r="C851" s="3" t="s">
        <v>4959</v>
      </c>
      <c r="D851" s="5">
        <v>4000</v>
      </c>
      <c r="E851" s="7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">
        <f t="shared" si="39"/>
        <v>4170.4348</v>
      </c>
      <c r="P851" t="s">
        <v>8322</v>
      </c>
      <c r="Q851" t="s">
        <v>8324</v>
      </c>
      <c r="R851" s="14">
        <f t="shared" si="41"/>
        <v>42051.148888888885</v>
      </c>
      <c r="S851">
        <f t="shared" si="40"/>
        <v>2015</v>
      </c>
    </row>
    <row r="852" spans="1:19" ht="43.2" x14ac:dyDescent="0.3">
      <c r="A852" s="9">
        <v>850</v>
      </c>
      <c r="B852" s="11" t="s">
        <v>851</v>
      </c>
      <c r="C852" s="3" t="s">
        <v>4960</v>
      </c>
      <c r="D852" s="5">
        <v>4000</v>
      </c>
      <c r="E852" s="7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">
        <f t="shared" si="39"/>
        <v>4666.9173000000001</v>
      </c>
      <c r="P852" t="s">
        <v>8322</v>
      </c>
      <c r="Q852" t="s">
        <v>8324</v>
      </c>
      <c r="R852" s="14">
        <f t="shared" si="41"/>
        <v>42452.827743055561</v>
      </c>
      <c r="S852">
        <f t="shared" si="40"/>
        <v>2016</v>
      </c>
    </row>
    <row r="853" spans="1:19" ht="43.2" x14ac:dyDescent="0.3">
      <c r="A853" s="9">
        <v>851</v>
      </c>
      <c r="B853" s="11" t="s">
        <v>852</v>
      </c>
      <c r="C853" s="3" t="s">
        <v>4961</v>
      </c>
      <c r="D853" s="5">
        <v>2000</v>
      </c>
      <c r="E853" s="7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">
        <f t="shared" si="39"/>
        <v>3727.1428999999998</v>
      </c>
      <c r="P853" t="s">
        <v>8322</v>
      </c>
      <c r="Q853" t="s">
        <v>8324</v>
      </c>
      <c r="R853" s="14">
        <f t="shared" si="41"/>
        <v>42522.880243055552</v>
      </c>
      <c r="S853">
        <f t="shared" si="40"/>
        <v>2016</v>
      </c>
    </row>
    <row r="854" spans="1:19" ht="28.8" x14ac:dyDescent="0.3">
      <c r="A854" s="9">
        <v>852</v>
      </c>
      <c r="B854" s="11" t="s">
        <v>853</v>
      </c>
      <c r="C854" s="3" t="s">
        <v>4962</v>
      </c>
      <c r="D854" s="5">
        <v>3500</v>
      </c>
      <c r="E854" s="7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">
        <f t="shared" si="39"/>
        <v>5925.8064999999997</v>
      </c>
      <c r="P854" t="s">
        <v>8322</v>
      </c>
      <c r="Q854" t="s">
        <v>8324</v>
      </c>
      <c r="R854" s="14">
        <f t="shared" si="41"/>
        <v>42656.805497685185</v>
      </c>
      <c r="S854">
        <f t="shared" si="40"/>
        <v>2016</v>
      </c>
    </row>
    <row r="855" spans="1:19" ht="43.2" x14ac:dyDescent="0.3">
      <c r="A855" s="9">
        <v>853</v>
      </c>
      <c r="B855" s="11" t="s">
        <v>854</v>
      </c>
      <c r="C855" s="3" t="s">
        <v>4963</v>
      </c>
      <c r="D855" s="5">
        <v>300</v>
      </c>
      <c r="E855" s="7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">
        <f t="shared" si="39"/>
        <v>3000</v>
      </c>
      <c r="P855" t="s">
        <v>8322</v>
      </c>
      <c r="Q855" t="s">
        <v>8324</v>
      </c>
      <c r="R855" s="14">
        <f t="shared" si="41"/>
        <v>42021.832280092596</v>
      </c>
      <c r="S855">
        <f t="shared" si="40"/>
        <v>2015</v>
      </c>
    </row>
    <row r="856" spans="1:19" ht="43.2" x14ac:dyDescent="0.3">
      <c r="A856" s="9">
        <v>854</v>
      </c>
      <c r="B856" s="11" t="s">
        <v>855</v>
      </c>
      <c r="C856" s="3" t="s">
        <v>4964</v>
      </c>
      <c r="D856" s="5">
        <v>27800</v>
      </c>
      <c r="E856" s="7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">
        <f t="shared" si="39"/>
        <v>6586.2325000000001</v>
      </c>
      <c r="P856" t="s">
        <v>8322</v>
      </c>
      <c r="Q856" t="s">
        <v>8324</v>
      </c>
      <c r="R856" s="14">
        <f t="shared" si="41"/>
        <v>42702.212337962963</v>
      </c>
      <c r="S856">
        <f t="shared" si="40"/>
        <v>2016</v>
      </c>
    </row>
    <row r="857" spans="1:19" ht="28.8" x14ac:dyDescent="0.3">
      <c r="A857" s="9">
        <v>855</v>
      </c>
      <c r="B857" s="11" t="s">
        <v>856</v>
      </c>
      <c r="C857" s="3" t="s">
        <v>4965</v>
      </c>
      <c r="D857" s="5">
        <v>1450</v>
      </c>
      <c r="E857" s="7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">
        <f t="shared" si="39"/>
        <v>3191.4893999999999</v>
      </c>
      <c r="P857" t="s">
        <v>8322</v>
      </c>
      <c r="Q857" t="s">
        <v>8324</v>
      </c>
      <c r="R857" s="14">
        <f t="shared" si="41"/>
        <v>42545.125196759262</v>
      </c>
      <c r="S857">
        <f t="shared" si="40"/>
        <v>2016</v>
      </c>
    </row>
    <row r="858" spans="1:19" ht="57.6" x14ac:dyDescent="0.3">
      <c r="A858" s="9">
        <v>856</v>
      </c>
      <c r="B858" s="11" t="s">
        <v>857</v>
      </c>
      <c r="C858" s="3" t="s">
        <v>4966</v>
      </c>
      <c r="D858" s="5">
        <v>250</v>
      </c>
      <c r="E858" s="7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">
        <f t="shared" si="39"/>
        <v>1946.4286</v>
      </c>
      <c r="P858" t="s">
        <v>8322</v>
      </c>
      <c r="Q858" t="s">
        <v>8324</v>
      </c>
      <c r="R858" s="14">
        <f t="shared" si="41"/>
        <v>42609.311990740738</v>
      </c>
      <c r="S858">
        <f t="shared" si="40"/>
        <v>2016</v>
      </c>
    </row>
    <row r="859" spans="1:19" ht="43.2" x14ac:dyDescent="0.3">
      <c r="A859" s="9">
        <v>857</v>
      </c>
      <c r="B859" s="11" t="s">
        <v>858</v>
      </c>
      <c r="C859" s="3" t="s">
        <v>4967</v>
      </c>
      <c r="D859" s="5">
        <v>1200</v>
      </c>
      <c r="E859" s="7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">
        <f t="shared" si="39"/>
        <v>5000</v>
      </c>
      <c r="P859" t="s">
        <v>8322</v>
      </c>
      <c r="Q859" t="s">
        <v>8324</v>
      </c>
      <c r="R859" s="14">
        <f t="shared" si="41"/>
        <v>42291.581377314811</v>
      </c>
      <c r="S859">
        <f t="shared" si="40"/>
        <v>2015</v>
      </c>
    </row>
    <row r="860" spans="1:19" ht="43.2" x14ac:dyDescent="0.3">
      <c r="A860" s="9">
        <v>858</v>
      </c>
      <c r="B860" s="11" t="s">
        <v>859</v>
      </c>
      <c r="C860" s="3" t="s">
        <v>4968</v>
      </c>
      <c r="D860" s="5">
        <v>1200</v>
      </c>
      <c r="E860" s="7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">
        <f t="shared" si="39"/>
        <v>2273.7763</v>
      </c>
      <c r="P860" t="s">
        <v>8322</v>
      </c>
      <c r="Q860" t="s">
        <v>8324</v>
      </c>
      <c r="R860" s="14">
        <f t="shared" si="41"/>
        <v>42079.745578703703</v>
      </c>
      <c r="S860">
        <f t="shared" si="40"/>
        <v>2015</v>
      </c>
    </row>
    <row r="861" spans="1:19" ht="43.2" x14ac:dyDescent="0.3">
      <c r="A861" s="9">
        <v>859</v>
      </c>
      <c r="B861" s="11" t="s">
        <v>860</v>
      </c>
      <c r="C861" s="3" t="s">
        <v>4969</v>
      </c>
      <c r="D861" s="5">
        <v>4000</v>
      </c>
      <c r="E861" s="7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">
        <f t="shared" si="39"/>
        <v>4272.4489999999996</v>
      </c>
      <c r="P861" t="s">
        <v>8322</v>
      </c>
      <c r="Q861" t="s">
        <v>8324</v>
      </c>
      <c r="R861" s="14">
        <f t="shared" si="41"/>
        <v>42128.820231481484</v>
      </c>
      <c r="S861">
        <f t="shared" si="40"/>
        <v>2015</v>
      </c>
    </row>
    <row r="862" spans="1:19" ht="43.2" x14ac:dyDescent="0.3">
      <c r="A862" s="9">
        <v>860</v>
      </c>
      <c r="B862" s="11" t="s">
        <v>861</v>
      </c>
      <c r="C862" s="3" t="s">
        <v>4970</v>
      </c>
      <c r="D862" s="5">
        <v>14000</v>
      </c>
      <c r="E862" s="7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">
        <f t="shared" si="39"/>
        <v>5291.6666999999998</v>
      </c>
      <c r="P862" t="s">
        <v>8322</v>
      </c>
      <c r="Q862" t="s">
        <v>8325</v>
      </c>
      <c r="R862" s="14">
        <f t="shared" si="41"/>
        <v>41570.482789351852</v>
      </c>
      <c r="S862">
        <f t="shared" si="40"/>
        <v>2013</v>
      </c>
    </row>
    <row r="863" spans="1:19" ht="43.2" x14ac:dyDescent="0.3">
      <c r="A863" s="9">
        <v>861</v>
      </c>
      <c r="B863" s="11" t="s">
        <v>862</v>
      </c>
      <c r="C863" s="3" t="s">
        <v>4971</v>
      </c>
      <c r="D863" s="5">
        <v>4500</v>
      </c>
      <c r="E863" s="7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">
        <f t="shared" si="39"/>
        <v>5050</v>
      </c>
      <c r="P863" t="s">
        <v>8322</v>
      </c>
      <c r="Q863" t="s">
        <v>8325</v>
      </c>
      <c r="R863" s="14">
        <f t="shared" si="41"/>
        <v>42599.965324074074</v>
      </c>
      <c r="S863">
        <f t="shared" si="40"/>
        <v>2016</v>
      </c>
    </row>
    <row r="864" spans="1:19" ht="43.2" x14ac:dyDescent="0.3">
      <c r="A864" s="9">
        <v>862</v>
      </c>
      <c r="B864" s="11" t="s">
        <v>863</v>
      </c>
      <c r="C864" s="3" t="s">
        <v>4972</v>
      </c>
      <c r="D864" s="5">
        <v>50000</v>
      </c>
      <c r="E864" s="7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">
        <f t="shared" si="39"/>
        <v>4250</v>
      </c>
      <c r="P864" t="s">
        <v>8322</v>
      </c>
      <c r="Q864" t="s">
        <v>8325</v>
      </c>
      <c r="R864" s="14">
        <f t="shared" si="41"/>
        <v>41559.5549537037</v>
      </c>
      <c r="S864">
        <f t="shared" si="40"/>
        <v>2013</v>
      </c>
    </row>
    <row r="865" spans="1:19" ht="43.2" x14ac:dyDescent="0.3">
      <c r="A865" s="9">
        <v>863</v>
      </c>
      <c r="B865" s="11" t="s">
        <v>864</v>
      </c>
      <c r="C865" s="3" t="s">
        <v>4973</v>
      </c>
      <c r="D865" s="5">
        <v>2000</v>
      </c>
      <c r="E865" s="7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">
        <f t="shared" si="39"/>
        <v>1800</v>
      </c>
      <c r="P865" t="s">
        <v>8322</v>
      </c>
      <c r="Q865" t="s">
        <v>8325</v>
      </c>
      <c r="R865" s="14">
        <f t="shared" si="41"/>
        <v>40921.117662037039</v>
      </c>
      <c r="S865">
        <f t="shared" si="40"/>
        <v>2012</v>
      </c>
    </row>
    <row r="866" spans="1:19" ht="43.2" x14ac:dyDescent="0.3">
      <c r="A866" s="9">
        <v>864</v>
      </c>
      <c r="B866" s="11" t="s">
        <v>865</v>
      </c>
      <c r="C866" s="3" t="s">
        <v>4974</v>
      </c>
      <c r="D866" s="5">
        <v>6500</v>
      </c>
      <c r="E866" s="7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">
        <f t="shared" si="39"/>
        <v>3417.7215000000001</v>
      </c>
      <c r="P866" t="s">
        <v>8322</v>
      </c>
      <c r="Q866" t="s">
        <v>8325</v>
      </c>
      <c r="R866" s="14">
        <f t="shared" si="41"/>
        <v>41541.106921296298</v>
      </c>
      <c r="S866">
        <f t="shared" si="40"/>
        <v>2013</v>
      </c>
    </row>
    <row r="867" spans="1:19" ht="43.2" x14ac:dyDescent="0.3">
      <c r="A867" s="9">
        <v>865</v>
      </c>
      <c r="B867" s="11" t="s">
        <v>866</v>
      </c>
      <c r="C867" s="3" t="s">
        <v>4975</v>
      </c>
      <c r="D867" s="5">
        <v>2200</v>
      </c>
      <c r="E867" s="7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">
        <f t="shared" si="39"/>
        <v>2250</v>
      </c>
      <c r="P867" t="s">
        <v>8322</v>
      </c>
      <c r="Q867" t="s">
        <v>8325</v>
      </c>
      <c r="R867" s="14">
        <f t="shared" si="41"/>
        <v>41230.77311342593</v>
      </c>
      <c r="S867">
        <f t="shared" si="40"/>
        <v>2012</v>
      </c>
    </row>
    <row r="868" spans="1:19" ht="43.2" x14ac:dyDescent="0.3">
      <c r="A868" s="9">
        <v>866</v>
      </c>
      <c r="B868" s="11" t="s">
        <v>867</v>
      </c>
      <c r="C868" s="3" t="s">
        <v>4976</v>
      </c>
      <c r="D868" s="5">
        <v>3500</v>
      </c>
      <c r="E868" s="7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">
        <f t="shared" si="39"/>
        <v>5818.1818000000003</v>
      </c>
      <c r="P868" t="s">
        <v>8322</v>
      </c>
      <c r="Q868" t="s">
        <v>8325</v>
      </c>
      <c r="R868" s="14">
        <f t="shared" si="41"/>
        <v>42025.637939814813</v>
      </c>
      <c r="S868">
        <f t="shared" si="40"/>
        <v>2015</v>
      </c>
    </row>
    <row r="869" spans="1:19" ht="43.2" x14ac:dyDescent="0.3">
      <c r="A869" s="9">
        <v>867</v>
      </c>
      <c r="B869" s="11" t="s">
        <v>868</v>
      </c>
      <c r="C869" s="3" t="s">
        <v>4977</v>
      </c>
      <c r="D869" s="5">
        <v>5000</v>
      </c>
      <c r="E869" s="7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">
        <f t="shared" si="39"/>
        <v>10918.1818</v>
      </c>
      <c r="P869" t="s">
        <v>8322</v>
      </c>
      <c r="Q869" t="s">
        <v>8325</v>
      </c>
      <c r="R869" s="14">
        <f t="shared" si="41"/>
        <v>40088.105393518519</v>
      </c>
      <c r="S869">
        <f t="shared" si="40"/>
        <v>2009</v>
      </c>
    </row>
    <row r="870" spans="1:19" ht="57.6" x14ac:dyDescent="0.3">
      <c r="A870" s="9">
        <v>868</v>
      </c>
      <c r="B870" s="11" t="s">
        <v>869</v>
      </c>
      <c r="C870" s="3" t="s">
        <v>4978</v>
      </c>
      <c r="D870" s="5">
        <v>45000</v>
      </c>
      <c r="E870" s="7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">
        <f t="shared" si="39"/>
        <v>5000</v>
      </c>
      <c r="P870" t="s">
        <v>8322</v>
      </c>
      <c r="Q870" t="s">
        <v>8325</v>
      </c>
      <c r="R870" s="14">
        <f t="shared" si="41"/>
        <v>41616.027754629627</v>
      </c>
      <c r="S870">
        <f t="shared" si="40"/>
        <v>2013</v>
      </c>
    </row>
    <row r="871" spans="1:19" ht="57.6" x14ac:dyDescent="0.3">
      <c r="A871" s="9">
        <v>869</v>
      </c>
      <c r="B871" s="11" t="s">
        <v>870</v>
      </c>
      <c r="C871" s="3" t="s">
        <v>4979</v>
      </c>
      <c r="D871" s="5">
        <v>8800</v>
      </c>
      <c r="E871" s="7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">
        <f t="shared" si="39"/>
        <v>34666.666700000002</v>
      </c>
      <c r="P871" t="s">
        <v>8322</v>
      </c>
      <c r="Q871" t="s">
        <v>8325</v>
      </c>
      <c r="R871" s="14">
        <f t="shared" si="41"/>
        <v>41342.845567129632</v>
      </c>
      <c r="S871">
        <f t="shared" si="40"/>
        <v>2013</v>
      </c>
    </row>
    <row r="872" spans="1:19" ht="43.2" x14ac:dyDescent="0.3">
      <c r="A872" s="9">
        <v>870</v>
      </c>
      <c r="B872" s="11" t="s">
        <v>871</v>
      </c>
      <c r="C872" s="3" t="s">
        <v>4980</v>
      </c>
      <c r="D872" s="5">
        <v>20000</v>
      </c>
      <c r="E872" s="7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">
        <f t="shared" si="39"/>
        <v>1240</v>
      </c>
      <c r="P872" t="s">
        <v>8322</v>
      </c>
      <c r="Q872" t="s">
        <v>8325</v>
      </c>
      <c r="R872" s="14">
        <f t="shared" si="41"/>
        <v>41488.022256944445</v>
      </c>
      <c r="S872">
        <f t="shared" si="40"/>
        <v>2013</v>
      </c>
    </row>
    <row r="873" spans="1:19" ht="43.2" x14ac:dyDescent="0.3">
      <c r="A873" s="9">
        <v>871</v>
      </c>
      <c r="B873" s="11" t="s">
        <v>872</v>
      </c>
      <c r="C873" s="3" t="s">
        <v>4981</v>
      </c>
      <c r="D873" s="5">
        <v>6000</v>
      </c>
      <c r="E873" s="7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">
        <f t="shared" si="39"/>
        <v>2708.3332999999998</v>
      </c>
      <c r="P873" t="s">
        <v>8322</v>
      </c>
      <c r="Q873" t="s">
        <v>8325</v>
      </c>
      <c r="R873" s="14">
        <f t="shared" si="41"/>
        <v>41577.561284722222</v>
      </c>
      <c r="S873">
        <f t="shared" si="40"/>
        <v>2013</v>
      </c>
    </row>
    <row r="874" spans="1:19" ht="43.2" x14ac:dyDescent="0.3">
      <c r="A874" s="9">
        <v>872</v>
      </c>
      <c r="B874" s="11" t="s">
        <v>873</v>
      </c>
      <c r="C874" s="3" t="s">
        <v>4982</v>
      </c>
      <c r="D874" s="5">
        <v>8000</v>
      </c>
      <c r="E874" s="7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">
        <f t="shared" si="39"/>
        <v>3250</v>
      </c>
      <c r="P874" t="s">
        <v>8322</v>
      </c>
      <c r="Q874" t="s">
        <v>8325</v>
      </c>
      <c r="R874" s="14">
        <f t="shared" si="41"/>
        <v>40567.825543981482</v>
      </c>
      <c r="S874">
        <f t="shared" si="40"/>
        <v>2011</v>
      </c>
    </row>
    <row r="875" spans="1:19" ht="28.8" x14ac:dyDescent="0.3">
      <c r="A875" s="9">
        <v>873</v>
      </c>
      <c r="B875" s="11" t="s">
        <v>874</v>
      </c>
      <c r="C875" s="3" t="s">
        <v>4983</v>
      </c>
      <c r="D875" s="5">
        <v>3500</v>
      </c>
      <c r="E875" s="7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">
        <f t="shared" si="39"/>
        <v>900</v>
      </c>
      <c r="P875" t="s">
        <v>8322</v>
      </c>
      <c r="Q875" t="s">
        <v>8325</v>
      </c>
      <c r="R875" s="14">
        <f t="shared" si="41"/>
        <v>41184.167129629634</v>
      </c>
      <c r="S875">
        <f t="shared" si="40"/>
        <v>2012</v>
      </c>
    </row>
    <row r="876" spans="1:19" ht="57.6" x14ac:dyDescent="0.3">
      <c r="A876" s="9">
        <v>874</v>
      </c>
      <c r="B876" s="11" t="s">
        <v>875</v>
      </c>
      <c r="C876" s="3" t="s">
        <v>4984</v>
      </c>
      <c r="D876" s="5">
        <v>3000</v>
      </c>
      <c r="E876" s="7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">
        <f t="shared" si="39"/>
        <v>3476.1905000000002</v>
      </c>
      <c r="P876" t="s">
        <v>8322</v>
      </c>
      <c r="Q876" t="s">
        <v>8325</v>
      </c>
      <c r="R876" s="14">
        <f t="shared" si="41"/>
        <v>41368.583726851852</v>
      </c>
      <c r="S876">
        <f t="shared" si="40"/>
        <v>2013</v>
      </c>
    </row>
    <row r="877" spans="1:19" ht="57.6" x14ac:dyDescent="0.3">
      <c r="A877" s="9">
        <v>875</v>
      </c>
      <c r="B877" s="11" t="s">
        <v>876</v>
      </c>
      <c r="C877" s="3" t="s">
        <v>4985</v>
      </c>
      <c r="D877" s="5">
        <v>5000</v>
      </c>
      <c r="E877" s="7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">
        <f t="shared" si="39"/>
        <v>0</v>
      </c>
      <c r="P877" t="s">
        <v>8322</v>
      </c>
      <c r="Q877" t="s">
        <v>8325</v>
      </c>
      <c r="R877" s="14">
        <f t="shared" si="41"/>
        <v>42248.723738425921</v>
      </c>
      <c r="S877">
        <f t="shared" si="40"/>
        <v>2015</v>
      </c>
    </row>
    <row r="878" spans="1:19" ht="28.8" x14ac:dyDescent="0.3">
      <c r="A878" s="9">
        <v>876</v>
      </c>
      <c r="B878" s="11" t="s">
        <v>877</v>
      </c>
      <c r="C878" s="3" t="s">
        <v>4986</v>
      </c>
      <c r="D878" s="5">
        <v>3152</v>
      </c>
      <c r="E878" s="7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">
        <f t="shared" si="39"/>
        <v>2857.7777999999998</v>
      </c>
      <c r="P878" t="s">
        <v>8322</v>
      </c>
      <c r="Q878" t="s">
        <v>8325</v>
      </c>
      <c r="R878" s="14">
        <f t="shared" si="41"/>
        <v>41276.496840277774</v>
      </c>
      <c r="S878">
        <f t="shared" si="40"/>
        <v>2013</v>
      </c>
    </row>
    <row r="879" spans="1:19" ht="43.2" x14ac:dyDescent="0.3">
      <c r="A879" s="9">
        <v>877</v>
      </c>
      <c r="B879" s="11" t="s">
        <v>878</v>
      </c>
      <c r="C879" s="3" t="s">
        <v>4987</v>
      </c>
      <c r="D879" s="5">
        <v>2000</v>
      </c>
      <c r="E879" s="7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">
        <f t="shared" si="39"/>
        <v>4658.6207000000004</v>
      </c>
      <c r="P879" t="s">
        <v>8322</v>
      </c>
      <c r="Q879" t="s">
        <v>8325</v>
      </c>
      <c r="R879" s="14">
        <f t="shared" si="41"/>
        <v>41597.788888888892</v>
      </c>
      <c r="S879">
        <f t="shared" si="40"/>
        <v>2013</v>
      </c>
    </row>
    <row r="880" spans="1:19" ht="43.2" x14ac:dyDescent="0.3">
      <c r="A880" s="9">
        <v>878</v>
      </c>
      <c r="B880" s="11" t="s">
        <v>879</v>
      </c>
      <c r="C880" s="3" t="s">
        <v>4988</v>
      </c>
      <c r="D880" s="5">
        <v>5000</v>
      </c>
      <c r="E880" s="7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">
        <f t="shared" si="39"/>
        <v>3250</v>
      </c>
      <c r="P880" t="s">
        <v>8322</v>
      </c>
      <c r="Q880" t="s">
        <v>8325</v>
      </c>
      <c r="R880" s="14">
        <f t="shared" si="41"/>
        <v>40505.232916666668</v>
      </c>
      <c r="S880">
        <f t="shared" si="40"/>
        <v>2010</v>
      </c>
    </row>
    <row r="881" spans="1:19" ht="43.2" x14ac:dyDescent="0.3">
      <c r="A881" s="9">
        <v>879</v>
      </c>
      <c r="B881" s="11" t="s">
        <v>880</v>
      </c>
      <c r="C881" s="3" t="s">
        <v>4989</v>
      </c>
      <c r="D881" s="5">
        <v>2100</v>
      </c>
      <c r="E881" s="7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">
        <f t="shared" si="39"/>
        <v>2146.6667000000002</v>
      </c>
      <c r="P881" t="s">
        <v>8322</v>
      </c>
      <c r="Q881" t="s">
        <v>8325</v>
      </c>
      <c r="R881" s="14">
        <f t="shared" si="41"/>
        <v>41037.829918981479</v>
      </c>
      <c r="S881">
        <f t="shared" si="40"/>
        <v>2012</v>
      </c>
    </row>
    <row r="882" spans="1:19" ht="43.2" x14ac:dyDescent="0.3">
      <c r="A882" s="9">
        <v>880</v>
      </c>
      <c r="B882" s="11" t="s">
        <v>881</v>
      </c>
      <c r="C882" s="3" t="s">
        <v>4990</v>
      </c>
      <c r="D882" s="5">
        <v>3780</v>
      </c>
      <c r="E882" s="7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">
        <f t="shared" si="39"/>
        <v>1412.5</v>
      </c>
      <c r="P882" t="s">
        <v>8322</v>
      </c>
      <c r="Q882" t="s">
        <v>8326</v>
      </c>
      <c r="R882" s="14">
        <f t="shared" si="41"/>
        <v>41179.32104166667</v>
      </c>
      <c r="S882">
        <f t="shared" si="40"/>
        <v>2012</v>
      </c>
    </row>
    <row r="883" spans="1:19" ht="43.2" x14ac:dyDescent="0.3">
      <c r="A883" s="9">
        <v>881</v>
      </c>
      <c r="B883" s="11" t="s">
        <v>882</v>
      </c>
      <c r="C883" s="3" t="s">
        <v>4991</v>
      </c>
      <c r="D883" s="5">
        <v>3750</v>
      </c>
      <c r="E883" s="7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">
        <f t="shared" si="39"/>
        <v>3000</v>
      </c>
      <c r="P883" t="s">
        <v>8322</v>
      </c>
      <c r="Q883" t="s">
        <v>8326</v>
      </c>
      <c r="R883" s="14">
        <f t="shared" si="41"/>
        <v>40877.25099537037</v>
      </c>
      <c r="S883">
        <f t="shared" si="40"/>
        <v>2011</v>
      </c>
    </row>
    <row r="884" spans="1:19" ht="43.2" x14ac:dyDescent="0.3">
      <c r="A884" s="9">
        <v>882</v>
      </c>
      <c r="B884" s="11" t="s">
        <v>883</v>
      </c>
      <c r="C884" s="3" t="s">
        <v>4992</v>
      </c>
      <c r="D884" s="5">
        <v>1500</v>
      </c>
      <c r="E884" s="7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">
        <f t="shared" si="39"/>
        <v>2157.1428999999998</v>
      </c>
      <c r="P884" t="s">
        <v>8322</v>
      </c>
      <c r="Q884" t="s">
        <v>8326</v>
      </c>
      <c r="R884" s="14">
        <f t="shared" si="41"/>
        <v>40759.860532407409</v>
      </c>
      <c r="S884">
        <f t="shared" si="40"/>
        <v>2011</v>
      </c>
    </row>
    <row r="885" spans="1:19" ht="57.6" x14ac:dyDescent="0.3">
      <c r="A885" s="9">
        <v>883</v>
      </c>
      <c r="B885" s="11" t="s">
        <v>884</v>
      </c>
      <c r="C885" s="3" t="s">
        <v>4993</v>
      </c>
      <c r="D885" s="5">
        <v>5000</v>
      </c>
      <c r="E885" s="7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">
        <f t="shared" si="39"/>
        <v>8337.5</v>
      </c>
      <c r="P885" t="s">
        <v>8322</v>
      </c>
      <c r="Q885" t="s">
        <v>8326</v>
      </c>
      <c r="R885" s="14">
        <f t="shared" si="41"/>
        <v>42371.935590277775</v>
      </c>
      <c r="S885">
        <f t="shared" si="40"/>
        <v>2016</v>
      </c>
    </row>
    <row r="886" spans="1:19" ht="43.2" x14ac:dyDescent="0.3">
      <c r="A886" s="9">
        <v>884</v>
      </c>
      <c r="B886" s="11" t="s">
        <v>885</v>
      </c>
      <c r="C886" s="3" t="s">
        <v>4994</v>
      </c>
      <c r="D886" s="5">
        <v>2000</v>
      </c>
      <c r="E886" s="7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">
        <f t="shared" si="39"/>
        <v>1000</v>
      </c>
      <c r="P886" t="s">
        <v>8322</v>
      </c>
      <c r="Q886" t="s">
        <v>8326</v>
      </c>
      <c r="R886" s="14">
        <f t="shared" si="41"/>
        <v>40981.802615740737</v>
      </c>
      <c r="S886">
        <f t="shared" si="40"/>
        <v>2012</v>
      </c>
    </row>
    <row r="887" spans="1:19" ht="43.2" x14ac:dyDescent="0.3">
      <c r="A887" s="9">
        <v>885</v>
      </c>
      <c r="B887" s="11" t="s">
        <v>886</v>
      </c>
      <c r="C887" s="3" t="s">
        <v>4995</v>
      </c>
      <c r="D887" s="5">
        <v>1000</v>
      </c>
      <c r="E887" s="7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">
        <f t="shared" si="39"/>
        <v>3571.4286000000002</v>
      </c>
      <c r="P887" t="s">
        <v>8322</v>
      </c>
      <c r="Q887" t="s">
        <v>8326</v>
      </c>
      <c r="R887" s="14">
        <f t="shared" si="41"/>
        <v>42713.941099537042</v>
      </c>
      <c r="S887">
        <f t="shared" si="40"/>
        <v>2016</v>
      </c>
    </row>
    <row r="888" spans="1:19" ht="43.2" x14ac:dyDescent="0.3">
      <c r="A888" s="9">
        <v>886</v>
      </c>
      <c r="B888" s="11" t="s">
        <v>887</v>
      </c>
      <c r="C888" s="3" t="s">
        <v>4996</v>
      </c>
      <c r="D888" s="5">
        <v>500</v>
      </c>
      <c r="E888" s="7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">
        <f t="shared" si="39"/>
        <v>2928.5713999999998</v>
      </c>
      <c r="P888" t="s">
        <v>8322</v>
      </c>
      <c r="Q888" t="s">
        <v>8326</v>
      </c>
      <c r="R888" s="14">
        <f t="shared" si="41"/>
        <v>42603.870520833334</v>
      </c>
      <c r="S888">
        <f t="shared" si="40"/>
        <v>2016</v>
      </c>
    </row>
    <row r="889" spans="1:19" ht="43.2" x14ac:dyDescent="0.3">
      <c r="A889" s="9">
        <v>887</v>
      </c>
      <c r="B889" s="11" t="s">
        <v>888</v>
      </c>
      <c r="C889" s="3" t="s">
        <v>4997</v>
      </c>
      <c r="D889" s="5">
        <v>1000</v>
      </c>
      <c r="E889" s="7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">
        <f t="shared" si="39"/>
        <v>0</v>
      </c>
      <c r="P889" t="s">
        <v>8322</v>
      </c>
      <c r="Q889" t="s">
        <v>8326</v>
      </c>
      <c r="R889" s="14">
        <f t="shared" si="41"/>
        <v>41026.958969907406</v>
      </c>
      <c r="S889">
        <f t="shared" si="40"/>
        <v>2012</v>
      </c>
    </row>
    <row r="890" spans="1:19" ht="57.6" x14ac:dyDescent="0.3">
      <c r="A890" s="9">
        <v>888</v>
      </c>
      <c r="B890" s="11" t="s">
        <v>889</v>
      </c>
      <c r="C890" s="3" t="s">
        <v>4998</v>
      </c>
      <c r="D890" s="5">
        <v>1000</v>
      </c>
      <c r="E890" s="7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">
        <f t="shared" si="39"/>
        <v>1800</v>
      </c>
      <c r="P890" t="s">
        <v>8322</v>
      </c>
      <c r="Q890" t="s">
        <v>8326</v>
      </c>
      <c r="R890" s="14">
        <f t="shared" si="41"/>
        <v>40751.753298611111</v>
      </c>
      <c r="S890">
        <f t="shared" si="40"/>
        <v>2011</v>
      </c>
    </row>
    <row r="891" spans="1:19" ht="43.2" x14ac:dyDescent="0.3">
      <c r="A891" s="9">
        <v>889</v>
      </c>
      <c r="B891" s="11" t="s">
        <v>890</v>
      </c>
      <c r="C891" s="3" t="s">
        <v>4999</v>
      </c>
      <c r="D891" s="5">
        <v>25000</v>
      </c>
      <c r="E891" s="7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">
        <f t="shared" si="39"/>
        <v>7376</v>
      </c>
      <c r="P891" t="s">
        <v>8322</v>
      </c>
      <c r="Q891" t="s">
        <v>8326</v>
      </c>
      <c r="R891" s="14">
        <f t="shared" si="41"/>
        <v>41887.784062500003</v>
      </c>
      <c r="S891">
        <f t="shared" si="40"/>
        <v>2014</v>
      </c>
    </row>
    <row r="892" spans="1:19" ht="57.6" x14ac:dyDescent="0.3">
      <c r="A892" s="9">
        <v>890</v>
      </c>
      <c r="B892" s="11" t="s">
        <v>891</v>
      </c>
      <c r="C892" s="3" t="s">
        <v>5000</v>
      </c>
      <c r="D892" s="5">
        <v>3000</v>
      </c>
      <c r="E892" s="7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">
        <f t="shared" si="39"/>
        <v>3125</v>
      </c>
      <c r="P892" t="s">
        <v>8322</v>
      </c>
      <c r="Q892" t="s">
        <v>8326</v>
      </c>
      <c r="R892" s="14">
        <f t="shared" si="41"/>
        <v>41569.698831018519</v>
      </c>
      <c r="S892">
        <f t="shared" si="40"/>
        <v>2013</v>
      </c>
    </row>
    <row r="893" spans="1:19" ht="43.2" x14ac:dyDescent="0.3">
      <c r="A893" s="9">
        <v>891</v>
      </c>
      <c r="B893" s="11" t="s">
        <v>892</v>
      </c>
      <c r="C893" s="3" t="s">
        <v>5001</v>
      </c>
      <c r="D893" s="5">
        <v>8000</v>
      </c>
      <c r="E893" s="7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">
        <f t="shared" si="39"/>
        <v>2888.8888999999999</v>
      </c>
      <c r="P893" t="s">
        <v>8322</v>
      </c>
      <c r="Q893" t="s">
        <v>8326</v>
      </c>
      <c r="R893" s="14">
        <f t="shared" si="41"/>
        <v>41842.031597222223</v>
      </c>
      <c r="S893">
        <f t="shared" si="40"/>
        <v>2014</v>
      </c>
    </row>
    <row r="894" spans="1:19" ht="43.2" x14ac:dyDescent="0.3">
      <c r="A894" s="9">
        <v>892</v>
      </c>
      <c r="B894" s="11" t="s">
        <v>893</v>
      </c>
      <c r="C894" s="3" t="s">
        <v>5002</v>
      </c>
      <c r="D894" s="5">
        <v>6000</v>
      </c>
      <c r="E894" s="7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">
        <f t="shared" si="39"/>
        <v>14382.3529</v>
      </c>
      <c r="P894" t="s">
        <v>8322</v>
      </c>
      <c r="Q894" t="s">
        <v>8326</v>
      </c>
      <c r="R894" s="14">
        <f t="shared" si="41"/>
        <v>40304.20003472222</v>
      </c>
      <c r="S894">
        <f t="shared" si="40"/>
        <v>2010</v>
      </c>
    </row>
    <row r="895" spans="1:19" ht="43.2" x14ac:dyDescent="0.3">
      <c r="A895" s="9">
        <v>893</v>
      </c>
      <c r="B895" s="11" t="s">
        <v>894</v>
      </c>
      <c r="C895" s="3" t="s">
        <v>5003</v>
      </c>
      <c r="D895" s="5">
        <v>2000</v>
      </c>
      <c r="E895" s="7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">
        <f t="shared" si="39"/>
        <v>4000</v>
      </c>
      <c r="P895" t="s">
        <v>8322</v>
      </c>
      <c r="Q895" t="s">
        <v>8326</v>
      </c>
      <c r="R895" s="14">
        <f t="shared" si="41"/>
        <v>42065.897719907407</v>
      </c>
      <c r="S895">
        <f t="shared" si="40"/>
        <v>2015</v>
      </c>
    </row>
    <row r="896" spans="1:19" ht="43.2" x14ac:dyDescent="0.3">
      <c r="A896" s="9">
        <v>894</v>
      </c>
      <c r="B896" s="11" t="s">
        <v>895</v>
      </c>
      <c r="C896" s="3" t="s">
        <v>5004</v>
      </c>
      <c r="D896" s="5">
        <v>20000</v>
      </c>
      <c r="E896" s="7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">
        <f t="shared" si="39"/>
        <v>14781.132100000001</v>
      </c>
      <c r="P896" t="s">
        <v>8322</v>
      </c>
      <c r="Q896" t="s">
        <v>8326</v>
      </c>
      <c r="R896" s="14">
        <f t="shared" si="41"/>
        <v>42496.981597222228</v>
      </c>
      <c r="S896">
        <f t="shared" si="40"/>
        <v>2016</v>
      </c>
    </row>
    <row r="897" spans="1:19" ht="43.2" x14ac:dyDescent="0.3">
      <c r="A897" s="9">
        <v>895</v>
      </c>
      <c r="B897" s="11" t="s">
        <v>896</v>
      </c>
      <c r="C897" s="3" t="s">
        <v>5005</v>
      </c>
      <c r="D897" s="5">
        <v>8000</v>
      </c>
      <c r="E897" s="7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">
        <f t="shared" si="39"/>
        <v>2785.7143000000001</v>
      </c>
      <c r="P897" t="s">
        <v>8322</v>
      </c>
      <c r="Q897" t="s">
        <v>8326</v>
      </c>
      <c r="R897" s="14">
        <f t="shared" si="41"/>
        <v>40431.127650462964</v>
      </c>
      <c r="S897">
        <f t="shared" si="40"/>
        <v>2010</v>
      </c>
    </row>
    <row r="898" spans="1:19" ht="43.2" x14ac:dyDescent="0.3">
      <c r="A898" s="9">
        <v>896</v>
      </c>
      <c r="B898" s="11" t="s">
        <v>897</v>
      </c>
      <c r="C898" s="3" t="s">
        <v>5006</v>
      </c>
      <c r="D898" s="5">
        <v>8000</v>
      </c>
      <c r="E898" s="7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">
        <f t="shared" si="39"/>
        <v>4444.4444000000003</v>
      </c>
      <c r="P898" t="s">
        <v>8322</v>
      </c>
      <c r="Q898" t="s">
        <v>8326</v>
      </c>
      <c r="R898" s="14">
        <f t="shared" si="41"/>
        <v>42218.872986111113</v>
      </c>
      <c r="S898">
        <f t="shared" si="40"/>
        <v>2015</v>
      </c>
    </row>
    <row r="899" spans="1:19" ht="43.2" x14ac:dyDescent="0.3">
      <c r="A899" s="9">
        <v>897</v>
      </c>
      <c r="B899" s="11" t="s">
        <v>898</v>
      </c>
      <c r="C899" s="3" t="s">
        <v>5007</v>
      </c>
      <c r="D899" s="5">
        <v>3000</v>
      </c>
      <c r="E899" s="7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">
        <f t="shared" ref="O899:O962" si="42">IFERROR(ROUND(E899/L899*100,4),0)</f>
        <v>0</v>
      </c>
      <c r="P899" t="s">
        <v>8322</v>
      </c>
      <c r="Q899" t="s">
        <v>8326</v>
      </c>
      <c r="R899" s="14">
        <f t="shared" si="41"/>
        <v>41211.688750000001</v>
      </c>
      <c r="S899">
        <f t="shared" ref="S899:S962" si="43">YEAR(R899)</f>
        <v>2012</v>
      </c>
    </row>
    <row r="900" spans="1:19" ht="43.2" x14ac:dyDescent="0.3">
      <c r="A900" s="9">
        <v>898</v>
      </c>
      <c r="B900" s="11" t="s">
        <v>899</v>
      </c>
      <c r="C900" s="3" t="s">
        <v>5008</v>
      </c>
      <c r="D900" s="5">
        <v>2500</v>
      </c>
      <c r="E900" s="7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">
        <f t="shared" si="42"/>
        <v>3500</v>
      </c>
      <c r="P900" t="s">
        <v>8322</v>
      </c>
      <c r="Q900" t="s">
        <v>8326</v>
      </c>
      <c r="R900" s="14">
        <f t="shared" ref="R900:R963" si="44">(((J900/60)/60)/24)+DATE(1970,1,1)</f>
        <v>40878.758217592593</v>
      </c>
      <c r="S900">
        <f t="shared" si="43"/>
        <v>2011</v>
      </c>
    </row>
    <row r="901" spans="1:19" ht="43.2" x14ac:dyDescent="0.3">
      <c r="A901" s="9">
        <v>899</v>
      </c>
      <c r="B901" s="11" t="s">
        <v>900</v>
      </c>
      <c r="C901" s="3" t="s">
        <v>5009</v>
      </c>
      <c r="D901" s="5">
        <v>750</v>
      </c>
      <c r="E901" s="7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">
        <f t="shared" si="42"/>
        <v>3500</v>
      </c>
      <c r="P901" t="s">
        <v>8322</v>
      </c>
      <c r="Q901" t="s">
        <v>8326</v>
      </c>
      <c r="R901" s="14">
        <f t="shared" si="44"/>
        <v>40646.099097222221</v>
      </c>
      <c r="S901">
        <f t="shared" si="43"/>
        <v>2011</v>
      </c>
    </row>
    <row r="902" spans="1:19" ht="28.8" x14ac:dyDescent="0.3">
      <c r="A902" s="9">
        <v>900</v>
      </c>
      <c r="B902" s="11" t="s">
        <v>901</v>
      </c>
      <c r="C902" s="3" t="s">
        <v>5010</v>
      </c>
      <c r="D902" s="5">
        <v>5000</v>
      </c>
      <c r="E902" s="7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">
        <f t="shared" si="42"/>
        <v>1050</v>
      </c>
      <c r="P902" t="s">
        <v>8322</v>
      </c>
      <c r="Q902" t="s">
        <v>8325</v>
      </c>
      <c r="R902" s="14">
        <f t="shared" si="44"/>
        <v>42429.84956018519</v>
      </c>
      <c r="S902">
        <f t="shared" si="43"/>
        <v>2016</v>
      </c>
    </row>
    <row r="903" spans="1:19" ht="57.6" x14ac:dyDescent="0.3">
      <c r="A903" s="9">
        <v>901</v>
      </c>
      <c r="B903" s="11" t="s">
        <v>902</v>
      </c>
      <c r="C903" s="3" t="s">
        <v>5011</v>
      </c>
      <c r="D903" s="5">
        <v>6500</v>
      </c>
      <c r="E903" s="7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">
        <f t="shared" si="42"/>
        <v>0</v>
      </c>
      <c r="P903" t="s">
        <v>8322</v>
      </c>
      <c r="Q903" t="s">
        <v>8325</v>
      </c>
      <c r="R903" s="14">
        <f t="shared" si="44"/>
        <v>40291.81150462963</v>
      </c>
      <c r="S903">
        <f t="shared" si="43"/>
        <v>2010</v>
      </c>
    </row>
    <row r="904" spans="1:19" ht="57.6" x14ac:dyDescent="0.3">
      <c r="A904" s="9">
        <v>902</v>
      </c>
      <c r="B904" s="11" t="s">
        <v>903</v>
      </c>
      <c r="C904" s="3" t="s">
        <v>5012</v>
      </c>
      <c r="D904" s="5">
        <v>30000</v>
      </c>
      <c r="E904" s="7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">
        <f t="shared" si="42"/>
        <v>3000</v>
      </c>
      <c r="P904" t="s">
        <v>8322</v>
      </c>
      <c r="Q904" t="s">
        <v>8325</v>
      </c>
      <c r="R904" s="14">
        <f t="shared" si="44"/>
        <v>41829.965532407405</v>
      </c>
      <c r="S904">
        <f t="shared" si="43"/>
        <v>2014</v>
      </c>
    </row>
    <row r="905" spans="1:19" ht="43.2" x14ac:dyDescent="0.3">
      <c r="A905" s="9">
        <v>903</v>
      </c>
      <c r="B905" s="11" t="s">
        <v>904</v>
      </c>
      <c r="C905" s="3" t="s">
        <v>5013</v>
      </c>
      <c r="D905" s="5">
        <v>5000</v>
      </c>
      <c r="E905" s="7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">
        <f t="shared" si="42"/>
        <v>4000</v>
      </c>
      <c r="P905" t="s">
        <v>8322</v>
      </c>
      <c r="Q905" t="s">
        <v>8325</v>
      </c>
      <c r="R905" s="14">
        <f t="shared" si="44"/>
        <v>41149.796064814815</v>
      </c>
      <c r="S905">
        <f t="shared" si="43"/>
        <v>2012</v>
      </c>
    </row>
    <row r="906" spans="1:19" ht="43.2" x14ac:dyDescent="0.3">
      <c r="A906" s="9">
        <v>904</v>
      </c>
      <c r="B906" s="11" t="s">
        <v>905</v>
      </c>
      <c r="C906" s="3" t="s">
        <v>5014</v>
      </c>
      <c r="D906" s="5">
        <v>50000</v>
      </c>
      <c r="E906" s="7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">
        <f t="shared" si="42"/>
        <v>5033.3333000000002</v>
      </c>
      <c r="P906" t="s">
        <v>8322</v>
      </c>
      <c r="Q906" t="s">
        <v>8325</v>
      </c>
      <c r="R906" s="14">
        <f t="shared" si="44"/>
        <v>42342.080289351856</v>
      </c>
      <c r="S906">
        <f t="shared" si="43"/>
        <v>2015</v>
      </c>
    </row>
    <row r="907" spans="1:19" ht="43.2" x14ac:dyDescent="0.3">
      <c r="A907" s="9">
        <v>905</v>
      </c>
      <c r="B907" s="11" t="s">
        <v>906</v>
      </c>
      <c r="C907" s="3" t="s">
        <v>5015</v>
      </c>
      <c r="D907" s="5">
        <v>6500</v>
      </c>
      <c r="E907" s="7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">
        <f t="shared" si="42"/>
        <v>3266.6667000000002</v>
      </c>
      <c r="P907" t="s">
        <v>8322</v>
      </c>
      <c r="Q907" t="s">
        <v>8325</v>
      </c>
      <c r="R907" s="14">
        <f t="shared" si="44"/>
        <v>40507.239884259259</v>
      </c>
      <c r="S907">
        <f t="shared" si="43"/>
        <v>2010</v>
      </c>
    </row>
    <row r="908" spans="1:19" ht="28.8" x14ac:dyDescent="0.3">
      <c r="A908" s="9">
        <v>906</v>
      </c>
      <c r="B908" s="11" t="s">
        <v>907</v>
      </c>
      <c r="C908" s="3" t="s">
        <v>5016</v>
      </c>
      <c r="D908" s="5">
        <v>15000</v>
      </c>
      <c r="E908" s="7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">
        <f t="shared" si="42"/>
        <v>0</v>
      </c>
      <c r="P908" t="s">
        <v>8322</v>
      </c>
      <c r="Q908" t="s">
        <v>8325</v>
      </c>
      <c r="R908" s="14">
        <f t="shared" si="44"/>
        <v>41681.189699074072</v>
      </c>
      <c r="S908">
        <f t="shared" si="43"/>
        <v>2014</v>
      </c>
    </row>
    <row r="909" spans="1:19" ht="28.8" x14ac:dyDescent="0.3">
      <c r="A909" s="9">
        <v>907</v>
      </c>
      <c r="B909" s="11" t="s">
        <v>908</v>
      </c>
      <c r="C909" s="3" t="s">
        <v>5017</v>
      </c>
      <c r="D909" s="5">
        <v>2900</v>
      </c>
      <c r="E909" s="7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">
        <f t="shared" si="42"/>
        <v>0</v>
      </c>
      <c r="P909" t="s">
        <v>8322</v>
      </c>
      <c r="Q909" t="s">
        <v>8325</v>
      </c>
      <c r="R909" s="14">
        <f t="shared" si="44"/>
        <v>40767.192395833335</v>
      </c>
      <c r="S909">
        <f t="shared" si="43"/>
        <v>2011</v>
      </c>
    </row>
    <row r="910" spans="1:19" ht="43.2" x14ac:dyDescent="0.3">
      <c r="A910" s="9">
        <v>908</v>
      </c>
      <c r="B910" s="11" t="s">
        <v>909</v>
      </c>
      <c r="C910" s="3" t="s">
        <v>5018</v>
      </c>
      <c r="D910" s="5">
        <v>2500</v>
      </c>
      <c r="E910" s="7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">
        <f t="shared" si="42"/>
        <v>0</v>
      </c>
      <c r="P910" t="s">
        <v>8322</v>
      </c>
      <c r="Q910" t="s">
        <v>8325</v>
      </c>
      <c r="R910" s="14">
        <f t="shared" si="44"/>
        <v>40340.801562499997</v>
      </c>
      <c r="S910">
        <f t="shared" si="43"/>
        <v>2010</v>
      </c>
    </row>
    <row r="911" spans="1:19" ht="57.6" x14ac:dyDescent="0.3">
      <c r="A911" s="9">
        <v>909</v>
      </c>
      <c r="B911" s="11" t="s">
        <v>910</v>
      </c>
      <c r="C911" s="3" t="s">
        <v>5019</v>
      </c>
      <c r="D911" s="5">
        <v>16000</v>
      </c>
      <c r="E911" s="7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">
        <f t="shared" si="42"/>
        <v>6500</v>
      </c>
      <c r="P911" t="s">
        <v>8322</v>
      </c>
      <c r="Q911" t="s">
        <v>8325</v>
      </c>
      <c r="R911" s="14">
        <f t="shared" si="44"/>
        <v>41081.69027777778</v>
      </c>
      <c r="S911">
        <f t="shared" si="43"/>
        <v>2012</v>
      </c>
    </row>
    <row r="912" spans="1:19" ht="43.2" x14ac:dyDescent="0.3">
      <c r="A912" s="9">
        <v>910</v>
      </c>
      <c r="B912" s="11" t="s">
        <v>911</v>
      </c>
      <c r="C912" s="3" t="s">
        <v>5020</v>
      </c>
      <c r="D912" s="5">
        <v>550</v>
      </c>
      <c r="E912" s="7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">
        <f t="shared" si="42"/>
        <v>2460</v>
      </c>
      <c r="P912" t="s">
        <v>8322</v>
      </c>
      <c r="Q912" t="s">
        <v>8325</v>
      </c>
      <c r="R912" s="14">
        <f t="shared" si="44"/>
        <v>42737.545358796298</v>
      </c>
      <c r="S912">
        <f t="shared" si="43"/>
        <v>2017</v>
      </c>
    </row>
    <row r="913" spans="1:19" ht="43.2" x14ac:dyDescent="0.3">
      <c r="A913" s="9">
        <v>911</v>
      </c>
      <c r="B913" s="11" t="s">
        <v>912</v>
      </c>
      <c r="C913" s="3" t="s">
        <v>5021</v>
      </c>
      <c r="D913" s="5">
        <v>100000</v>
      </c>
      <c r="E913" s="7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">
        <f t="shared" si="42"/>
        <v>0</v>
      </c>
      <c r="P913" t="s">
        <v>8322</v>
      </c>
      <c r="Q913" t="s">
        <v>8325</v>
      </c>
      <c r="R913" s="14">
        <f t="shared" si="44"/>
        <v>41642.005150462966</v>
      </c>
      <c r="S913">
        <f t="shared" si="43"/>
        <v>2014</v>
      </c>
    </row>
    <row r="914" spans="1:19" ht="43.2" x14ac:dyDescent="0.3">
      <c r="A914" s="9">
        <v>912</v>
      </c>
      <c r="B914" s="11" t="s">
        <v>913</v>
      </c>
      <c r="C914" s="3" t="s">
        <v>5022</v>
      </c>
      <c r="D914" s="5">
        <v>3500</v>
      </c>
      <c r="E914" s="7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">
        <f t="shared" si="42"/>
        <v>1500</v>
      </c>
      <c r="P914" t="s">
        <v>8322</v>
      </c>
      <c r="Q914" t="s">
        <v>8325</v>
      </c>
      <c r="R914" s="14">
        <f t="shared" si="44"/>
        <v>41194.109340277777</v>
      </c>
      <c r="S914">
        <f t="shared" si="43"/>
        <v>2012</v>
      </c>
    </row>
    <row r="915" spans="1:19" ht="43.2" x14ac:dyDescent="0.3">
      <c r="A915" s="9">
        <v>913</v>
      </c>
      <c r="B915" s="11" t="s">
        <v>914</v>
      </c>
      <c r="C915" s="3" t="s">
        <v>5023</v>
      </c>
      <c r="D915" s="5">
        <v>30000</v>
      </c>
      <c r="E915" s="7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">
        <f t="shared" si="42"/>
        <v>8258.3333000000002</v>
      </c>
      <c r="P915" t="s">
        <v>8322</v>
      </c>
      <c r="Q915" t="s">
        <v>8325</v>
      </c>
      <c r="R915" s="14">
        <f t="shared" si="44"/>
        <v>41004.139108796298</v>
      </c>
      <c r="S915">
        <f t="shared" si="43"/>
        <v>2012</v>
      </c>
    </row>
    <row r="916" spans="1:19" ht="43.2" x14ac:dyDescent="0.3">
      <c r="A916" s="9">
        <v>914</v>
      </c>
      <c r="B916" s="11" t="s">
        <v>915</v>
      </c>
      <c r="C916" s="3" t="s">
        <v>5024</v>
      </c>
      <c r="D916" s="5">
        <v>1500</v>
      </c>
      <c r="E916" s="7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">
        <f t="shared" si="42"/>
        <v>0</v>
      </c>
      <c r="P916" t="s">
        <v>8322</v>
      </c>
      <c r="Q916" t="s">
        <v>8325</v>
      </c>
      <c r="R916" s="14">
        <f t="shared" si="44"/>
        <v>41116.763275462967</v>
      </c>
      <c r="S916">
        <f t="shared" si="43"/>
        <v>2012</v>
      </c>
    </row>
    <row r="917" spans="1:19" ht="43.2" x14ac:dyDescent="0.3">
      <c r="A917" s="9">
        <v>915</v>
      </c>
      <c r="B917" s="11" t="s">
        <v>916</v>
      </c>
      <c r="C917" s="3" t="s">
        <v>5025</v>
      </c>
      <c r="D917" s="5">
        <v>6500</v>
      </c>
      <c r="E917" s="7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">
        <f t="shared" si="42"/>
        <v>4166.6666999999998</v>
      </c>
      <c r="P917" t="s">
        <v>8322</v>
      </c>
      <c r="Q917" t="s">
        <v>8325</v>
      </c>
      <c r="R917" s="14">
        <f t="shared" si="44"/>
        <v>40937.679560185185</v>
      </c>
      <c r="S917">
        <f t="shared" si="43"/>
        <v>2012</v>
      </c>
    </row>
    <row r="918" spans="1:19" ht="43.2" x14ac:dyDescent="0.3">
      <c r="A918" s="9">
        <v>916</v>
      </c>
      <c r="B918" s="11" t="s">
        <v>917</v>
      </c>
      <c r="C918" s="3" t="s">
        <v>5026</v>
      </c>
      <c r="D918" s="5">
        <v>3300</v>
      </c>
      <c r="E918" s="7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">
        <f t="shared" si="42"/>
        <v>0</v>
      </c>
      <c r="P918" t="s">
        <v>8322</v>
      </c>
      <c r="Q918" t="s">
        <v>8325</v>
      </c>
      <c r="R918" s="14">
        <f t="shared" si="44"/>
        <v>40434.853402777779</v>
      </c>
      <c r="S918">
        <f t="shared" si="43"/>
        <v>2010</v>
      </c>
    </row>
    <row r="919" spans="1:19" ht="43.2" x14ac:dyDescent="0.3">
      <c r="A919" s="9">
        <v>917</v>
      </c>
      <c r="B919" s="11" t="s">
        <v>918</v>
      </c>
      <c r="C919" s="3" t="s">
        <v>5027</v>
      </c>
      <c r="D919" s="5">
        <v>5000</v>
      </c>
      <c r="E919" s="7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">
        <f t="shared" si="42"/>
        <v>3000</v>
      </c>
      <c r="P919" t="s">
        <v>8322</v>
      </c>
      <c r="Q919" t="s">
        <v>8325</v>
      </c>
      <c r="R919" s="14">
        <f t="shared" si="44"/>
        <v>41802.94363425926</v>
      </c>
      <c r="S919">
        <f t="shared" si="43"/>
        <v>2014</v>
      </c>
    </row>
    <row r="920" spans="1:19" ht="57.6" x14ac:dyDescent="0.3">
      <c r="A920" s="9">
        <v>918</v>
      </c>
      <c r="B920" s="11" t="s">
        <v>919</v>
      </c>
      <c r="C920" s="3" t="s">
        <v>5028</v>
      </c>
      <c r="D920" s="5">
        <v>3900</v>
      </c>
      <c r="E920" s="7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">
        <f t="shared" si="42"/>
        <v>1960</v>
      </c>
      <c r="P920" t="s">
        <v>8322</v>
      </c>
      <c r="Q920" t="s">
        <v>8325</v>
      </c>
      <c r="R920" s="14">
        <f t="shared" si="44"/>
        <v>41944.916215277779</v>
      </c>
      <c r="S920">
        <f t="shared" si="43"/>
        <v>2014</v>
      </c>
    </row>
    <row r="921" spans="1:19" x14ac:dyDescent="0.3">
      <c r="A921" s="9">
        <v>919</v>
      </c>
      <c r="B921" s="11" t="s">
        <v>920</v>
      </c>
      <c r="C921" s="3" t="s">
        <v>5029</v>
      </c>
      <c r="D921" s="5">
        <v>20000</v>
      </c>
      <c r="E921" s="7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">
        <f t="shared" si="42"/>
        <v>10000</v>
      </c>
      <c r="P921" t="s">
        <v>8322</v>
      </c>
      <c r="Q921" t="s">
        <v>8325</v>
      </c>
      <c r="R921" s="14">
        <f t="shared" si="44"/>
        <v>41227.641724537039</v>
      </c>
      <c r="S921">
        <f t="shared" si="43"/>
        <v>2012</v>
      </c>
    </row>
    <row r="922" spans="1:19" ht="43.2" x14ac:dyDescent="0.3">
      <c r="A922" s="9">
        <v>920</v>
      </c>
      <c r="B922" s="11" t="s">
        <v>921</v>
      </c>
      <c r="C922" s="3" t="s">
        <v>5030</v>
      </c>
      <c r="D922" s="5">
        <v>5500</v>
      </c>
      <c r="E922" s="7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">
        <f t="shared" si="42"/>
        <v>0</v>
      </c>
      <c r="P922" t="s">
        <v>8322</v>
      </c>
      <c r="Q922" t="s">
        <v>8325</v>
      </c>
      <c r="R922" s="14">
        <f t="shared" si="44"/>
        <v>41562.67155092593</v>
      </c>
      <c r="S922">
        <f t="shared" si="43"/>
        <v>2013</v>
      </c>
    </row>
    <row r="923" spans="1:19" ht="43.2" x14ac:dyDescent="0.3">
      <c r="A923" s="9">
        <v>921</v>
      </c>
      <c r="B923" s="11" t="s">
        <v>922</v>
      </c>
      <c r="C923" s="3" t="s">
        <v>5031</v>
      </c>
      <c r="D923" s="5">
        <v>15000</v>
      </c>
      <c r="E923" s="7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">
        <f t="shared" si="42"/>
        <v>23175</v>
      </c>
      <c r="P923" t="s">
        <v>8322</v>
      </c>
      <c r="Q923" t="s">
        <v>8325</v>
      </c>
      <c r="R923" s="14">
        <f t="shared" si="44"/>
        <v>40847.171018518515</v>
      </c>
      <c r="S923">
        <f t="shared" si="43"/>
        <v>2011</v>
      </c>
    </row>
    <row r="924" spans="1:19" ht="43.2" x14ac:dyDescent="0.3">
      <c r="A924" s="9">
        <v>922</v>
      </c>
      <c r="B924" s="11" t="s">
        <v>923</v>
      </c>
      <c r="C924" s="3" t="s">
        <v>5032</v>
      </c>
      <c r="D924" s="5">
        <v>27000</v>
      </c>
      <c r="E924" s="7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">
        <f t="shared" si="42"/>
        <v>18933.333299999998</v>
      </c>
      <c r="P924" t="s">
        <v>8322</v>
      </c>
      <c r="Q924" t="s">
        <v>8325</v>
      </c>
      <c r="R924" s="14">
        <f t="shared" si="44"/>
        <v>41878.530011574076</v>
      </c>
      <c r="S924">
        <f t="shared" si="43"/>
        <v>2014</v>
      </c>
    </row>
    <row r="925" spans="1:19" ht="43.2" x14ac:dyDescent="0.3">
      <c r="A925" s="9">
        <v>923</v>
      </c>
      <c r="B925" s="11" t="s">
        <v>924</v>
      </c>
      <c r="C925" s="3" t="s">
        <v>5033</v>
      </c>
      <c r="D925" s="5">
        <v>15000</v>
      </c>
      <c r="E925" s="7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">
        <f t="shared" si="42"/>
        <v>5500</v>
      </c>
      <c r="P925" t="s">
        <v>8322</v>
      </c>
      <c r="Q925" t="s">
        <v>8325</v>
      </c>
      <c r="R925" s="14">
        <f t="shared" si="44"/>
        <v>41934.959756944445</v>
      </c>
      <c r="S925">
        <f t="shared" si="43"/>
        <v>2014</v>
      </c>
    </row>
    <row r="926" spans="1:19" ht="43.2" x14ac:dyDescent="0.3">
      <c r="A926" s="9">
        <v>924</v>
      </c>
      <c r="B926" s="11" t="s">
        <v>925</v>
      </c>
      <c r="C926" s="3" t="s">
        <v>5034</v>
      </c>
      <c r="D926" s="5">
        <v>3000</v>
      </c>
      <c r="E926" s="7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">
        <f t="shared" si="42"/>
        <v>2180</v>
      </c>
      <c r="P926" t="s">
        <v>8322</v>
      </c>
      <c r="Q926" t="s">
        <v>8325</v>
      </c>
      <c r="R926" s="14">
        <f t="shared" si="44"/>
        <v>41288.942928240744</v>
      </c>
      <c r="S926">
        <f t="shared" si="43"/>
        <v>2013</v>
      </c>
    </row>
    <row r="927" spans="1:19" ht="43.2" x14ac:dyDescent="0.3">
      <c r="A927" s="9">
        <v>925</v>
      </c>
      <c r="B927" s="11" t="s">
        <v>926</v>
      </c>
      <c r="C927" s="3" t="s">
        <v>5035</v>
      </c>
      <c r="D927" s="5">
        <v>6000</v>
      </c>
      <c r="E927" s="7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">
        <f t="shared" si="42"/>
        <v>3200</v>
      </c>
      <c r="P927" t="s">
        <v>8322</v>
      </c>
      <c r="Q927" t="s">
        <v>8325</v>
      </c>
      <c r="R927" s="14">
        <f t="shared" si="44"/>
        <v>41575.880914351852</v>
      </c>
      <c r="S927">
        <f t="shared" si="43"/>
        <v>2013</v>
      </c>
    </row>
    <row r="928" spans="1:19" ht="57.6" x14ac:dyDescent="0.3">
      <c r="A928" s="9">
        <v>926</v>
      </c>
      <c r="B928" s="11" t="s">
        <v>927</v>
      </c>
      <c r="C928" s="3" t="s">
        <v>5036</v>
      </c>
      <c r="D928" s="5">
        <v>7000</v>
      </c>
      <c r="E928" s="7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">
        <f t="shared" si="42"/>
        <v>0</v>
      </c>
      <c r="P928" t="s">
        <v>8322</v>
      </c>
      <c r="Q928" t="s">
        <v>8325</v>
      </c>
      <c r="R928" s="14">
        <f t="shared" si="44"/>
        <v>40338.02002314815</v>
      </c>
      <c r="S928">
        <f t="shared" si="43"/>
        <v>2010</v>
      </c>
    </row>
    <row r="929" spans="1:19" ht="28.8" x14ac:dyDescent="0.3">
      <c r="A929" s="9">
        <v>927</v>
      </c>
      <c r="B929" s="11" t="s">
        <v>928</v>
      </c>
      <c r="C929" s="3" t="s">
        <v>5037</v>
      </c>
      <c r="D929" s="5">
        <v>20000</v>
      </c>
      <c r="E929" s="7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">
        <f t="shared" si="42"/>
        <v>0</v>
      </c>
      <c r="P929" t="s">
        <v>8322</v>
      </c>
      <c r="Q929" t="s">
        <v>8325</v>
      </c>
      <c r="R929" s="14">
        <f t="shared" si="44"/>
        <v>41013.822858796295</v>
      </c>
      <c r="S929">
        <f t="shared" si="43"/>
        <v>2012</v>
      </c>
    </row>
    <row r="930" spans="1:19" ht="43.2" x14ac:dyDescent="0.3">
      <c r="A930" s="9">
        <v>928</v>
      </c>
      <c r="B930" s="11" t="s">
        <v>929</v>
      </c>
      <c r="C930" s="3" t="s">
        <v>5038</v>
      </c>
      <c r="D930" s="5">
        <v>14500</v>
      </c>
      <c r="E930" s="7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">
        <f t="shared" si="42"/>
        <v>5625</v>
      </c>
      <c r="P930" t="s">
        <v>8322</v>
      </c>
      <c r="Q930" t="s">
        <v>8325</v>
      </c>
      <c r="R930" s="14">
        <f t="shared" si="44"/>
        <v>41180.86241898148</v>
      </c>
      <c r="S930">
        <f t="shared" si="43"/>
        <v>2012</v>
      </c>
    </row>
    <row r="931" spans="1:19" ht="43.2" x14ac:dyDescent="0.3">
      <c r="A931" s="9">
        <v>929</v>
      </c>
      <c r="B931" s="11" t="s">
        <v>930</v>
      </c>
      <c r="C931" s="3" t="s">
        <v>5039</v>
      </c>
      <c r="D931" s="5">
        <v>500</v>
      </c>
      <c r="E931" s="7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">
        <f t="shared" si="42"/>
        <v>0</v>
      </c>
      <c r="P931" t="s">
        <v>8322</v>
      </c>
      <c r="Q931" t="s">
        <v>8325</v>
      </c>
      <c r="R931" s="14">
        <f t="shared" si="44"/>
        <v>40978.238067129627</v>
      </c>
      <c r="S931">
        <f t="shared" si="43"/>
        <v>2012</v>
      </c>
    </row>
    <row r="932" spans="1:19" ht="57.6" x14ac:dyDescent="0.3">
      <c r="A932" s="9">
        <v>930</v>
      </c>
      <c r="B932" s="11" t="s">
        <v>931</v>
      </c>
      <c r="C932" s="3" t="s">
        <v>5040</v>
      </c>
      <c r="D932" s="5">
        <v>900</v>
      </c>
      <c r="E932" s="7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">
        <f t="shared" si="42"/>
        <v>6900</v>
      </c>
      <c r="P932" t="s">
        <v>8322</v>
      </c>
      <c r="Q932" t="s">
        <v>8325</v>
      </c>
      <c r="R932" s="14">
        <f t="shared" si="44"/>
        <v>40312.915578703702</v>
      </c>
      <c r="S932">
        <f t="shared" si="43"/>
        <v>2010</v>
      </c>
    </row>
    <row r="933" spans="1:19" ht="43.2" x14ac:dyDescent="0.3">
      <c r="A933" s="9">
        <v>931</v>
      </c>
      <c r="B933" s="11" t="s">
        <v>932</v>
      </c>
      <c r="C933" s="3" t="s">
        <v>5041</v>
      </c>
      <c r="D933" s="5">
        <v>2000</v>
      </c>
      <c r="E933" s="7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">
        <f t="shared" si="42"/>
        <v>1871.4286</v>
      </c>
      <c r="P933" t="s">
        <v>8322</v>
      </c>
      <c r="Q933" t="s">
        <v>8325</v>
      </c>
      <c r="R933" s="14">
        <f t="shared" si="44"/>
        <v>41680.359976851854</v>
      </c>
      <c r="S933">
        <f t="shared" si="43"/>
        <v>2014</v>
      </c>
    </row>
    <row r="934" spans="1:19" ht="28.8" x14ac:dyDescent="0.3">
      <c r="A934" s="9">
        <v>932</v>
      </c>
      <c r="B934" s="11" t="s">
        <v>933</v>
      </c>
      <c r="C934" s="3" t="s">
        <v>5042</v>
      </c>
      <c r="D934" s="5">
        <v>9500</v>
      </c>
      <c r="E934" s="7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">
        <f t="shared" si="42"/>
        <v>4603.3333000000002</v>
      </c>
      <c r="P934" t="s">
        <v>8322</v>
      </c>
      <c r="Q934" t="s">
        <v>8325</v>
      </c>
      <c r="R934" s="14">
        <f t="shared" si="44"/>
        <v>41310.969270833331</v>
      </c>
      <c r="S934">
        <f t="shared" si="43"/>
        <v>2013</v>
      </c>
    </row>
    <row r="935" spans="1:19" ht="43.2" x14ac:dyDescent="0.3">
      <c r="A935" s="9">
        <v>933</v>
      </c>
      <c r="B935" s="11" t="s">
        <v>934</v>
      </c>
      <c r="C935" s="3" t="s">
        <v>5043</v>
      </c>
      <c r="D935" s="5">
        <v>2000</v>
      </c>
      <c r="E935" s="7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">
        <f t="shared" si="42"/>
        <v>6000</v>
      </c>
      <c r="P935" t="s">
        <v>8322</v>
      </c>
      <c r="Q935" t="s">
        <v>8325</v>
      </c>
      <c r="R935" s="14">
        <f t="shared" si="44"/>
        <v>41711.169085648151</v>
      </c>
      <c r="S935">
        <f t="shared" si="43"/>
        <v>2014</v>
      </c>
    </row>
    <row r="936" spans="1:19" ht="43.2" x14ac:dyDescent="0.3">
      <c r="A936" s="9">
        <v>934</v>
      </c>
      <c r="B936" s="11" t="s">
        <v>935</v>
      </c>
      <c r="C936" s="3" t="s">
        <v>5044</v>
      </c>
      <c r="D936" s="5">
        <v>5000</v>
      </c>
      <c r="E936" s="7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">
        <f t="shared" si="42"/>
        <v>5066.6666999999998</v>
      </c>
      <c r="P936" t="s">
        <v>8322</v>
      </c>
      <c r="Q936" t="s">
        <v>8325</v>
      </c>
      <c r="R936" s="14">
        <f t="shared" si="44"/>
        <v>41733.737083333333</v>
      </c>
      <c r="S936">
        <f t="shared" si="43"/>
        <v>2014</v>
      </c>
    </row>
    <row r="937" spans="1:19" ht="43.2" x14ac:dyDescent="0.3">
      <c r="A937" s="9">
        <v>935</v>
      </c>
      <c r="B937" s="11" t="s">
        <v>936</v>
      </c>
      <c r="C937" s="3" t="s">
        <v>5045</v>
      </c>
      <c r="D937" s="5">
        <v>3500</v>
      </c>
      <c r="E937" s="7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">
        <f t="shared" si="42"/>
        <v>2500</v>
      </c>
      <c r="P937" t="s">
        <v>8322</v>
      </c>
      <c r="Q937" t="s">
        <v>8325</v>
      </c>
      <c r="R937" s="14">
        <f t="shared" si="44"/>
        <v>42368.333668981482</v>
      </c>
      <c r="S937">
        <f t="shared" si="43"/>
        <v>2015</v>
      </c>
    </row>
    <row r="938" spans="1:19" ht="43.2" x14ac:dyDescent="0.3">
      <c r="A938" s="9">
        <v>936</v>
      </c>
      <c r="B938" s="11" t="s">
        <v>937</v>
      </c>
      <c r="C938" s="3" t="s">
        <v>5046</v>
      </c>
      <c r="D938" s="5">
        <v>1400</v>
      </c>
      <c r="E938" s="7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">
        <f t="shared" si="42"/>
        <v>0</v>
      </c>
      <c r="P938" t="s">
        <v>8322</v>
      </c>
      <c r="Q938" t="s">
        <v>8325</v>
      </c>
      <c r="R938" s="14">
        <f t="shared" si="44"/>
        <v>40883.024178240739</v>
      </c>
      <c r="S938">
        <f t="shared" si="43"/>
        <v>2011</v>
      </c>
    </row>
    <row r="939" spans="1:19" ht="43.2" x14ac:dyDescent="0.3">
      <c r="A939" s="9">
        <v>937</v>
      </c>
      <c r="B939" s="11" t="s">
        <v>938</v>
      </c>
      <c r="C939" s="3" t="s">
        <v>5047</v>
      </c>
      <c r="D939" s="5">
        <v>3500</v>
      </c>
      <c r="E939" s="7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">
        <f t="shared" si="42"/>
        <v>2000</v>
      </c>
      <c r="P939" t="s">
        <v>8322</v>
      </c>
      <c r="Q939" t="s">
        <v>8325</v>
      </c>
      <c r="R939" s="14">
        <f t="shared" si="44"/>
        <v>41551.798113425924</v>
      </c>
      <c r="S939">
        <f t="shared" si="43"/>
        <v>2013</v>
      </c>
    </row>
    <row r="940" spans="1:19" ht="43.2" x14ac:dyDescent="0.3">
      <c r="A940" s="9">
        <v>938</v>
      </c>
      <c r="B940" s="11" t="s">
        <v>939</v>
      </c>
      <c r="C940" s="3" t="s">
        <v>5048</v>
      </c>
      <c r="D940" s="5">
        <v>7000</v>
      </c>
      <c r="E940" s="7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">
        <f t="shared" si="42"/>
        <v>2500</v>
      </c>
      <c r="P940" t="s">
        <v>8322</v>
      </c>
      <c r="Q940" t="s">
        <v>8325</v>
      </c>
      <c r="R940" s="14">
        <f t="shared" si="44"/>
        <v>41124.479722222226</v>
      </c>
      <c r="S940">
        <f t="shared" si="43"/>
        <v>2012</v>
      </c>
    </row>
    <row r="941" spans="1:19" ht="43.2" x14ac:dyDescent="0.3">
      <c r="A941" s="9">
        <v>939</v>
      </c>
      <c r="B941" s="11" t="s">
        <v>940</v>
      </c>
      <c r="C941" s="3" t="s">
        <v>5049</v>
      </c>
      <c r="D941" s="5">
        <v>2750</v>
      </c>
      <c r="E941" s="7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">
        <f t="shared" si="42"/>
        <v>2000</v>
      </c>
      <c r="P941" t="s">
        <v>8322</v>
      </c>
      <c r="Q941" t="s">
        <v>8325</v>
      </c>
      <c r="R941" s="14">
        <f t="shared" si="44"/>
        <v>41416.763171296298</v>
      </c>
      <c r="S941">
        <f t="shared" si="43"/>
        <v>2013</v>
      </c>
    </row>
    <row r="942" spans="1:19" ht="43.2" x14ac:dyDescent="0.3">
      <c r="A942" s="9">
        <v>940</v>
      </c>
      <c r="B942" s="11" t="s">
        <v>941</v>
      </c>
      <c r="C942" s="3" t="s">
        <v>5050</v>
      </c>
      <c r="D942" s="5">
        <v>9000</v>
      </c>
      <c r="E942" s="7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">
        <f t="shared" si="42"/>
        <v>11028.571400000001</v>
      </c>
      <c r="P942" t="s">
        <v>8316</v>
      </c>
      <c r="Q942" t="s">
        <v>8318</v>
      </c>
      <c r="R942" s="14">
        <f t="shared" si="44"/>
        <v>42182.008402777778</v>
      </c>
      <c r="S942">
        <f t="shared" si="43"/>
        <v>2015</v>
      </c>
    </row>
    <row r="943" spans="1:19" ht="57.6" x14ac:dyDescent="0.3">
      <c r="A943" s="9">
        <v>941</v>
      </c>
      <c r="B943" s="11" t="s">
        <v>942</v>
      </c>
      <c r="C943" s="3" t="s">
        <v>5051</v>
      </c>
      <c r="D943" s="5">
        <v>50000</v>
      </c>
      <c r="E943" s="7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">
        <f t="shared" si="42"/>
        <v>3745.1613000000002</v>
      </c>
      <c r="P943" t="s">
        <v>8316</v>
      </c>
      <c r="Q943" t="s">
        <v>8318</v>
      </c>
      <c r="R943" s="14">
        <f t="shared" si="44"/>
        <v>42746.096585648149</v>
      </c>
      <c r="S943">
        <f t="shared" si="43"/>
        <v>2017</v>
      </c>
    </row>
    <row r="944" spans="1:19" ht="57.6" x14ac:dyDescent="0.3">
      <c r="A944" s="9">
        <v>942</v>
      </c>
      <c r="B944" s="11" t="s">
        <v>943</v>
      </c>
      <c r="C944" s="3" t="s">
        <v>5052</v>
      </c>
      <c r="D944" s="5">
        <v>7500</v>
      </c>
      <c r="E944" s="7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">
        <f t="shared" si="42"/>
        <v>4175</v>
      </c>
      <c r="P944" t="s">
        <v>8316</v>
      </c>
      <c r="Q944" t="s">
        <v>8318</v>
      </c>
      <c r="R944" s="14">
        <f t="shared" si="44"/>
        <v>42382.843287037031</v>
      </c>
      <c r="S944">
        <f t="shared" si="43"/>
        <v>2016</v>
      </c>
    </row>
    <row r="945" spans="1:19" ht="28.8" x14ac:dyDescent="0.3">
      <c r="A945" s="9">
        <v>943</v>
      </c>
      <c r="B945" s="11" t="s">
        <v>944</v>
      </c>
      <c r="C945" s="3" t="s">
        <v>5053</v>
      </c>
      <c r="D945" s="5">
        <v>3000</v>
      </c>
      <c r="E945" s="7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">
        <f t="shared" si="42"/>
        <v>2408.3332999999998</v>
      </c>
      <c r="P945" t="s">
        <v>8316</v>
      </c>
      <c r="Q945" t="s">
        <v>8318</v>
      </c>
      <c r="R945" s="14">
        <f t="shared" si="44"/>
        <v>42673.66788194445</v>
      </c>
      <c r="S945">
        <f t="shared" si="43"/>
        <v>2016</v>
      </c>
    </row>
    <row r="946" spans="1:19" ht="43.2" x14ac:dyDescent="0.3">
      <c r="A946" s="9">
        <v>944</v>
      </c>
      <c r="B946" s="11" t="s">
        <v>945</v>
      </c>
      <c r="C946" s="3" t="s">
        <v>5054</v>
      </c>
      <c r="D946" s="5">
        <v>50000</v>
      </c>
      <c r="E946" s="7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">
        <f t="shared" si="42"/>
        <v>6940.625</v>
      </c>
      <c r="P946" t="s">
        <v>8316</v>
      </c>
      <c r="Q946" t="s">
        <v>8318</v>
      </c>
      <c r="R946" s="14">
        <f t="shared" si="44"/>
        <v>42444.583912037036</v>
      </c>
      <c r="S946">
        <f t="shared" si="43"/>
        <v>2016</v>
      </c>
    </row>
    <row r="947" spans="1:19" ht="43.2" x14ac:dyDescent="0.3">
      <c r="A947" s="9">
        <v>945</v>
      </c>
      <c r="B947" s="11" t="s">
        <v>946</v>
      </c>
      <c r="C947" s="3" t="s">
        <v>5055</v>
      </c>
      <c r="D947" s="5">
        <v>100000</v>
      </c>
      <c r="E947" s="7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">
        <f t="shared" si="42"/>
        <v>15525</v>
      </c>
      <c r="P947" t="s">
        <v>8316</v>
      </c>
      <c r="Q947" t="s">
        <v>8318</v>
      </c>
      <c r="R947" s="14">
        <f t="shared" si="44"/>
        <v>42732.872986111113</v>
      </c>
      <c r="S947">
        <f t="shared" si="43"/>
        <v>2016</v>
      </c>
    </row>
    <row r="948" spans="1:19" ht="43.2" x14ac:dyDescent="0.3">
      <c r="A948" s="9">
        <v>946</v>
      </c>
      <c r="B948" s="11" t="s">
        <v>947</v>
      </c>
      <c r="C948" s="3" t="s">
        <v>5056</v>
      </c>
      <c r="D948" s="5">
        <v>15000</v>
      </c>
      <c r="E948" s="7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">
        <f t="shared" si="42"/>
        <v>5720</v>
      </c>
      <c r="P948" t="s">
        <v>8316</v>
      </c>
      <c r="Q948" t="s">
        <v>8318</v>
      </c>
      <c r="R948" s="14">
        <f t="shared" si="44"/>
        <v>42592.750555555554</v>
      </c>
      <c r="S948">
        <f t="shared" si="43"/>
        <v>2016</v>
      </c>
    </row>
    <row r="949" spans="1:19" ht="43.2" x14ac:dyDescent="0.3">
      <c r="A949" s="9">
        <v>947</v>
      </c>
      <c r="B949" s="11" t="s">
        <v>948</v>
      </c>
      <c r="C949" s="3" t="s">
        <v>5057</v>
      </c>
      <c r="D949" s="5">
        <v>850</v>
      </c>
      <c r="E949" s="7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">
        <f t="shared" si="42"/>
        <v>0</v>
      </c>
      <c r="P949" t="s">
        <v>8316</v>
      </c>
      <c r="Q949" t="s">
        <v>8318</v>
      </c>
      <c r="R949" s="14">
        <f t="shared" si="44"/>
        <v>42491.781319444446</v>
      </c>
      <c r="S949">
        <f t="shared" si="43"/>
        <v>2016</v>
      </c>
    </row>
    <row r="950" spans="1:19" ht="57.6" x14ac:dyDescent="0.3">
      <c r="A950" s="9">
        <v>948</v>
      </c>
      <c r="B950" s="11" t="s">
        <v>949</v>
      </c>
      <c r="C950" s="3" t="s">
        <v>5058</v>
      </c>
      <c r="D950" s="5">
        <v>4000</v>
      </c>
      <c r="E950" s="7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">
        <f t="shared" si="42"/>
        <v>6000</v>
      </c>
      <c r="P950" t="s">
        <v>8316</v>
      </c>
      <c r="Q950" t="s">
        <v>8318</v>
      </c>
      <c r="R950" s="14">
        <f t="shared" si="44"/>
        <v>42411.828287037039</v>
      </c>
      <c r="S950">
        <f t="shared" si="43"/>
        <v>2016</v>
      </c>
    </row>
    <row r="951" spans="1:19" ht="43.2" x14ac:dyDescent="0.3">
      <c r="A951" s="9">
        <v>949</v>
      </c>
      <c r="B951" s="11" t="s">
        <v>950</v>
      </c>
      <c r="C951" s="3" t="s">
        <v>5059</v>
      </c>
      <c r="D951" s="5">
        <v>20000</v>
      </c>
      <c r="E951" s="7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">
        <f t="shared" si="42"/>
        <v>3900</v>
      </c>
      <c r="P951" t="s">
        <v>8316</v>
      </c>
      <c r="Q951" t="s">
        <v>8318</v>
      </c>
      <c r="R951" s="14">
        <f t="shared" si="44"/>
        <v>42361.043703703705</v>
      </c>
      <c r="S951">
        <f t="shared" si="43"/>
        <v>2015</v>
      </c>
    </row>
    <row r="952" spans="1:19" ht="43.2" x14ac:dyDescent="0.3">
      <c r="A952" s="9">
        <v>950</v>
      </c>
      <c r="B952" s="11" t="s">
        <v>951</v>
      </c>
      <c r="C952" s="3" t="s">
        <v>5060</v>
      </c>
      <c r="D952" s="5">
        <v>5000</v>
      </c>
      <c r="E952" s="7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">
        <f t="shared" si="42"/>
        <v>5841.6666999999998</v>
      </c>
      <c r="P952" t="s">
        <v>8316</v>
      </c>
      <c r="Q952" t="s">
        <v>8318</v>
      </c>
      <c r="R952" s="14">
        <f t="shared" si="44"/>
        <v>42356.750706018516</v>
      </c>
      <c r="S952">
        <f t="shared" si="43"/>
        <v>2015</v>
      </c>
    </row>
    <row r="953" spans="1:19" x14ac:dyDescent="0.3">
      <c r="A953" s="9">
        <v>951</v>
      </c>
      <c r="B953" s="11" t="s">
        <v>952</v>
      </c>
      <c r="C953" s="3" t="s">
        <v>5061</v>
      </c>
      <c r="D953" s="5">
        <v>50000</v>
      </c>
      <c r="E953" s="7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">
        <f t="shared" si="42"/>
        <v>15863.636399999999</v>
      </c>
      <c r="P953" t="s">
        <v>8316</v>
      </c>
      <c r="Q953" t="s">
        <v>8318</v>
      </c>
      <c r="R953" s="14">
        <f t="shared" si="44"/>
        <v>42480.653611111105</v>
      </c>
      <c r="S953">
        <f t="shared" si="43"/>
        <v>2016</v>
      </c>
    </row>
    <row r="954" spans="1:19" ht="28.8" x14ac:dyDescent="0.3">
      <c r="A954" s="9">
        <v>952</v>
      </c>
      <c r="B954" s="11" t="s">
        <v>953</v>
      </c>
      <c r="C954" s="3" t="s">
        <v>5062</v>
      </c>
      <c r="D954" s="5">
        <v>49000</v>
      </c>
      <c r="E954" s="7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">
        <f t="shared" si="42"/>
        <v>9985.7142999999996</v>
      </c>
      <c r="P954" t="s">
        <v>8316</v>
      </c>
      <c r="Q954" t="s">
        <v>8318</v>
      </c>
      <c r="R954" s="14">
        <f t="shared" si="44"/>
        <v>42662.613564814819</v>
      </c>
      <c r="S954">
        <f t="shared" si="43"/>
        <v>2016</v>
      </c>
    </row>
    <row r="955" spans="1:19" ht="43.2" x14ac:dyDescent="0.3">
      <c r="A955" s="9">
        <v>953</v>
      </c>
      <c r="B955" s="11" t="s">
        <v>954</v>
      </c>
      <c r="C955" s="3" t="s">
        <v>5063</v>
      </c>
      <c r="D955" s="5">
        <v>15000</v>
      </c>
      <c r="E955" s="7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">
        <f t="shared" si="42"/>
        <v>2520</v>
      </c>
      <c r="P955" t="s">
        <v>8316</v>
      </c>
      <c r="Q955" t="s">
        <v>8318</v>
      </c>
      <c r="R955" s="14">
        <f t="shared" si="44"/>
        <v>41999.164340277777</v>
      </c>
      <c r="S955">
        <f t="shared" si="43"/>
        <v>2014</v>
      </c>
    </row>
    <row r="956" spans="1:19" ht="43.2" x14ac:dyDescent="0.3">
      <c r="A956" s="9">
        <v>954</v>
      </c>
      <c r="B956" s="11" t="s">
        <v>955</v>
      </c>
      <c r="C956" s="3" t="s">
        <v>5064</v>
      </c>
      <c r="D956" s="5">
        <v>15000</v>
      </c>
      <c r="E956" s="7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">
        <f t="shared" si="42"/>
        <v>8919.1780999999992</v>
      </c>
      <c r="P956" t="s">
        <v>8316</v>
      </c>
      <c r="Q956" t="s">
        <v>8318</v>
      </c>
      <c r="R956" s="14">
        <f t="shared" si="44"/>
        <v>42194.833784722221</v>
      </c>
      <c r="S956">
        <f t="shared" si="43"/>
        <v>2015</v>
      </c>
    </row>
    <row r="957" spans="1:19" ht="43.2" x14ac:dyDescent="0.3">
      <c r="A957" s="9">
        <v>955</v>
      </c>
      <c r="B957" s="11" t="s">
        <v>956</v>
      </c>
      <c r="C957" s="3" t="s">
        <v>5065</v>
      </c>
      <c r="D957" s="5">
        <v>300000</v>
      </c>
      <c r="E957" s="7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">
        <f t="shared" si="42"/>
        <v>18262.365600000001</v>
      </c>
      <c r="P957" t="s">
        <v>8316</v>
      </c>
      <c r="Q957" t="s">
        <v>8318</v>
      </c>
      <c r="R957" s="14">
        <f t="shared" si="44"/>
        <v>42586.295138888891</v>
      </c>
      <c r="S957">
        <f t="shared" si="43"/>
        <v>2016</v>
      </c>
    </row>
    <row r="958" spans="1:19" ht="57.6" x14ac:dyDescent="0.3">
      <c r="A958" s="9">
        <v>956</v>
      </c>
      <c r="B958" s="11" t="s">
        <v>957</v>
      </c>
      <c r="C958" s="3" t="s">
        <v>5066</v>
      </c>
      <c r="D958" s="5">
        <v>50000</v>
      </c>
      <c r="E958" s="7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">
        <f t="shared" si="42"/>
        <v>5064.7058999999999</v>
      </c>
      <c r="P958" t="s">
        <v>8316</v>
      </c>
      <c r="Q958" t="s">
        <v>8318</v>
      </c>
      <c r="R958" s="14">
        <f t="shared" si="44"/>
        <v>42060.913877314815</v>
      </c>
      <c r="S958">
        <f t="shared" si="43"/>
        <v>2015</v>
      </c>
    </row>
    <row r="959" spans="1:19" ht="28.8" x14ac:dyDescent="0.3">
      <c r="A959" s="9">
        <v>957</v>
      </c>
      <c r="B959" s="11" t="s">
        <v>958</v>
      </c>
      <c r="C959" s="3" t="s">
        <v>5067</v>
      </c>
      <c r="D959" s="5">
        <v>12000</v>
      </c>
      <c r="E959" s="7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">
        <f t="shared" si="42"/>
        <v>3328.5713999999998</v>
      </c>
      <c r="P959" t="s">
        <v>8316</v>
      </c>
      <c r="Q959" t="s">
        <v>8318</v>
      </c>
      <c r="R959" s="14">
        <f t="shared" si="44"/>
        <v>42660.552465277782</v>
      </c>
      <c r="S959">
        <f t="shared" si="43"/>
        <v>2016</v>
      </c>
    </row>
    <row r="960" spans="1:19" ht="57.6" x14ac:dyDescent="0.3">
      <c r="A960" s="9">
        <v>958</v>
      </c>
      <c r="B960" s="11" t="s">
        <v>959</v>
      </c>
      <c r="C960" s="3" t="s">
        <v>5068</v>
      </c>
      <c r="D960" s="5">
        <v>7777</v>
      </c>
      <c r="E960" s="7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">
        <f t="shared" si="42"/>
        <v>5182.3528999999999</v>
      </c>
      <c r="P960" t="s">
        <v>8316</v>
      </c>
      <c r="Q960" t="s">
        <v>8318</v>
      </c>
      <c r="R960" s="14">
        <f t="shared" si="44"/>
        <v>42082.802812499998</v>
      </c>
      <c r="S960">
        <f t="shared" si="43"/>
        <v>2015</v>
      </c>
    </row>
    <row r="961" spans="1:19" ht="43.2" x14ac:dyDescent="0.3">
      <c r="A961" s="9">
        <v>959</v>
      </c>
      <c r="B961" s="11" t="s">
        <v>960</v>
      </c>
      <c r="C961" s="3" t="s">
        <v>5069</v>
      </c>
      <c r="D961" s="5">
        <v>50000</v>
      </c>
      <c r="E961" s="7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">
        <f t="shared" si="42"/>
        <v>11362.5731</v>
      </c>
      <c r="P961" t="s">
        <v>8316</v>
      </c>
      <c r="Q961" t="s">
        <v>8318</v>
      </c>
      <c r="R961" s="14">
        <f t="shared" si="44"/>
        <v>41993.174363425926</v>
      </c>
      <c r="S961">
        <f t="shared" si="43"/>
        <v>2014</v>
      </c>
    </row>
    <row r="962" spans="1:19" ht="43.2" x14ac:dyDescent="0.3">
      <c r="A962" s="9">
        <v>960</v>
      </c>
      <c r="B962" s="11" t="s">
        <v>961</v>
      </c>
      <c r="C962" s="3" t="s">
        <v>5070</v>
      </c>
      <c r="D962" s="5">
        <v>55650</v>
      </c>
      <c r="E962" s="7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">
        <f t="shared" si="42"/>
        <v>13646.276599999999</v>
      </c>
      <c r="P962" t="s">
        <v>8316</v>
      </c>
      <c r="Q962" t="s">
        <v>8318</v>
      </c>
      <c r="R962" s="14">
        <f t="shared" si="44"/>
        <v>42766.626793981486</v>
      </c>
      <c r="S962">
        <f t="shared" si="43"/>
        <v>2017</v>
      </c>
    </row>
    <row r="963" spans="1:19" ht="43.2" x14ac:dyDescent="0.3">
      <c r="A963" s="9">
        <v>961</v>
      </c>
      <c r="B963" s="11" t="s">
        <v>962</v>
      </c>
      <c r="C963" s="3" t="s">
        <v>5071</v>
      </c>
      <c r="D963" s="5">
        <v>95000</v>
      </c>
      <c r="E963" s="7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">
        <f t="shared" ref="O963:O1026" si="45">IFERROR(ROUND(E963/L963*100,4),0)</f>
        <v>36435.4545</v>
      </c>
      <c r="P963" t="s">
        <v>8316</v>
      </c>
      <c r="Q963" t="s">
        <v>8318</v>
      </c>
      <c r="R963" s="14">
        <f t="shared" si="44"/>
        <v>42740.693692129629</v>
      </c>
      <c r="S963">
        <f t="shared" ref="S963:S1026" si="46">YEAR(R963)</f>
        <v>2017</v>
      </c>
    </row>
    <row r="964" spans="1:19" ht="43.2" x14ac:dyDescent="0.3">
      <c r="A964" s="9">
        <v>962</v>
      </c>
      <c r="B964" s="11" t="s">
        <v>963</v>
      </c>
      <c r="C964" s="3" t="s">
        <v>5072</v>
      </c>
      <c r="D964" s="5">
        <v>2500</v>
      </c>
      <c r="E964" s="7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">
        <f t="shared" si="45"/>
        <v>1924.3243</v>
      </c>
      <c r="P964" t="s">
        <v>8316</v>
      </c>
      <c r="Q964" t="s">
        <v>8318</v>
      </c>
      <c r="R964" s="14">
        <f t="shared" ref="R964:R1027" si="47">(((J964/60)/60)/24)+DATE(1970,1,1)</f>
        <v>42373.712418981479</v>
      </c>
      <c r="S964">
        <f t="shared" si="46"/>
        <v>2016</v>
      </c>
    </row>
    <row r="965" spans="1:19" ht="28.8" x14ac:dyDescent="0.3">
      <c r="A965" s="9">
        <v>963</v>
      </c>
      <c r="B965" s="11" t="s">
        <v>964</v>
      </c>
      <c r="C965" s="3" t="s">
        <v>5073</v>
      </c>
      <c r="D965" s="5">
        <v>35000</v>
      </c>
      <c r="E965" s="7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">
        <f t="shared" si="45"/>
        <v>4188.8888999999999</v>
      </c>
      <c r="P965" t="s">
        <v>8316</v>
      </c>
      <c r="Q965" t="s">
        <v>8318</v>
      </c>
      <c r="R965" s="14">
        <f t="shared" si="47"/>
        <v>42625.635636574079</v>
      </c>
      <c r="S965">
        <f t="shared" si="46"/>
        <v>2016</v>
      </c>
    </row>
    <row r="966" spans="1:19" ht="43.2" x14ac:dyDescent="0.3">
      <c r="A966" s="9">
        <v>964</v>
      </c>
      <c r="B966" s="11" t="s">
        <v>965</v>
      </c>
      <c r="C966" s="3" t="s">
        <v>5074</v>
      </c>
      <c r="D966" s="5">
        <v>110000</v>
      </c>
      <c r="E966" s="7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">
        <f t="shared" si="45"/>
        <v>3031.0345000000002</v>
      </c>
      <c r="P966" t="s">
        <v>8316</v>
      </c>
      <c r="Q966" t="s">
        <v>8318</v>
      </c>
      <c r="R966" s="14">
        <f t="shared" si="47"/>
        <v>42208.628692129627</v>
      </c>
      <c r="S966">
        <f t="shared" si="46"/>
        <v>2015</v>
      </c>
    </row>
    <row r="967" spans="1:19" ht="43.2" x14ac:dyDescent="0.3">
      <c r="A967" s="9">
        <v>965</v>
      </c>
      <c r="B967" s="11" t="s">
        <v>966</v>
      </c>
      <c r="C967" s="3" t="s">
        <v>5075</v>
      </c>
      <c r="D967" s="5">
        <v>25000</v>
      </c>
      <c r="E967" s="7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">
        <f t="shared" si="45"/>
        <v>4966.6666999999998</v>
      </c>
      <c r="P967" t="s">
        <v>8316</v>
      </c>
      <c r="Q967" t="s">
        <v>8318</v>
      </c>
      <c r="R967" s="14">
        <f t="shared" si="47"/>
        <v>42637.016736111109</v>
      </c>
      <c r="S967">
        <f t="shared" si="46"/>
        <v>2016</v>
      </c>
    </row>
    <row r="968" spans="1:19" ht="43.2" x14ac:dyDescent="0.3">
      <c r="A968" s="9">
        <v>966</v>
      </c>
      <c r="B968" s="11" t="s">
        <v>967</v>
      </c>
      <c r="C968" s="3" t="s">
        <v>5076</v>
      </c>
      <c r="D968" s="5">
        <v>12000</v>
      </c>
      <c r="E968" s="7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">
        <f t="shared" si="45"/>
        <v>5920</v>
      </c>
      <c r="P968" t="s">
        <v>8316</v>
      </c>
      <c r="Q968" t="s">
        <v>8318</v>
      </c>
      <c r="R968" s="14">
        <f t="shared" si="47"/>
        <v>42619.635787037041</v>
      </c>
      <c r="S968">
        <f t="shared" si="46"/>
        <v>2016</v>
      </c>
    </row>
    <row r="969" spans="1:19" ht="43.2" x14ac:dyDescent="0.3">
      <c r="A969" s="9">
        <v>967</v>
      </c>
      <c r="B969" s="11" t="s">
        <v>968</v>
      </c>
      <c r="C969" s="3" t="s">
        <v>5077</v>
      </c>
      <c r="D969" s="5">
        <v>20000</v>
      </c>
      <c r="E969" s="7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">
        <f t="shared" si="45"/>
        <v>4397.5308999999997</v>
      </c>
      <c r="P969" t="s">
        <v>8316</v>
      </c>
      <c r="Q969" t="s">
        <v>8318</v>
      </c>
      <c r="R969" s="14">
        <f t="shared" si="47"/>
        <v>42422.254328703704</v>
      </c>
      <c r="S969">
        <f t="shared" si="46"/>
        <v>2016</v>
      </c>
    </row>
    <row r="970" spans="1:19" ht="43.2" x14ac:dyDescent="0.3">
      <c r="A970" s="9">
        <v>968</v>
      </c>
      <c r="B970" s="11" t="s">
        <v>969</v>
      </c>
      <c r="C970" s="3" t="s">
        <v>5078</v>
      </c>
      <c r="D970" s="5">
        <v>8000</v>
      </c>
      <c r="E970" s="7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">
        <f t="shared" si="45"/>
        <v>2650</v>
      </c>
      <c r="P970" t="s">
        <v>8316</v>
      </c>
      <c r="Q970" t="s">
        <v>8318</v>
      </c>
      <c r="R970" s="14">
        <f t="shared" si="47"/>
        <v>41836.847615740742</v>
      </c>
      <c r="S970">
        <f t="shared" si="46"/>
        <v>2014</v>
      </c>
    </row>
    <row r="971" spans="1:19" ht="28.8" x14ac:dyDescent="0.3">
      <c r="A971" s="9">
        <v>969</v>
      </c>
      <c r="B971" s="11" t="s">
        <v>970</v>
      </c>
      <c r="C971" s="3" t="s">
        <v>5079</v>
      </c>
      <c r="D971" s="5">
        <v>30000</v>
      </c>
      <c r="E971" s="7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">
        <f t="shared" si="45"/>
        <v>127272.7273</v>
      </c>
      <c r="P971" t="s">
        <v>8316</v>
      </c>
      <c r="Q971" t="s">
        <v>8318</v>
      </c>
      <c r="R971" s="14">
        <f t="shared" si="47"/>
        <v>42742.30332175926</v>
      </c>
      <c r="S971">
        <f t="shared" si="46"/>
        <v>2017</v>
      </c>
    </row>
    <row r="972" spans="1:19" ht="57.6" x14ac:dyDescent="0.3">
      <c r="A972" s="9">
        <v>970</v>
      </c>
      <c r="B972" s="11" t="s">
        <v>971</v>
      </c>
      <c r="C972" s="3" t="s">
        <v>5080</v>
      </c>
      <c r="D972" s="5">
        <v>5000</v>
      </c>
      <c r="E972" s="7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">
        <f t="shared" si="45"/>
        <v>16400</v>
      </c>
      <c r="P972" t="s">
        <v>8316</v>
      </c>
      <c r="Q972" t="s">
        <v>8318</v>
      </c>
      <c r="R972" s="14">
        <f t="shared" si="47"/>
        <v>42721.220520833333</v>
      </c>
      <c r="S972">
        <f t="shared" si="46"/>
        <v>2016</v>
      </c>
    </row>
    <row r="973" spans="1:19" ht="43.2" x14ac:dyDescent="0.3">
      <c r="A973" s="9">
        <v>971</v>
      </c>
      <c r="B973" s="11" t="s">
        <v>972</v>
      </c>
      <c r="C973" s="3" t="s">
        <v>5081</v>
      </c>
      <c r="D973" s="5">
        <v>100000</v>
      </c>
      <c r="E973" s="7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">
        <f t="shared" si="45"/>
        <v>4520</v>
      </c>
      <c r="P973" t="s">
        <v>8316</v>
      </c>
      <c r="Q973" t="s">
        <v>8318</v>
      </c>
      <c r="R973" s="14">
        <f t="shared" si="47"/>
        <v>42111.709027777775</v>
      </c>
      <c r="S973">
        <f t="shared" si="46"/>
        <v>2015</v>
      </c>
    </row>
    <row r="974" spans="1:19" ht="43.2" x14ac:dyDescent="0.3">
      <c r="A974" s="9">
        <v>972</v>
      </c>
      <c r="B974" s="11" t="s">
        <v>973</v>
      </c>
      <c r="C974" s="3" t="s">
        <v>5082</v>
      </c>
      <c r="D974" s="5">
        <v>20000</v>
      </c>
      <c r="E974" s="7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">
        <f t="shared" si="45"/>
        <v>15388.8889</v>
      </c>
      <c r="P974" t="s">
        <v>8316</v>
      </c>
      <c r="Q974" t="s">
        <v>8318</v>
      </c>
      <c r="R974" s="14">
        <f t="shared" si="47"/>
        <v>41856.865717592591</v>
      </c>
      <c r="S974">
        <f t="shared" si="46"/>
        <v>2014</v>
      </c>
    </row>
    <row r="975" spans="1:19" ht="43.2" x14ac:dyDescent="0.3">
      <c r="A975" s="9">
        <v>973</v>
      </c>
      <c r="B975" s="11" t="s">
        <v>974</v>
      </c>
      <c r="C975" s="3" t="s">
        <v>5083</v>
      </c>
      <c r="D975" s="5">
        <v>20000</v>
      </c>
      <c r="E975" s="7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">
        <f t="shared" si="45"/>
        <v>5137.5</v>
      </c>
      <c r="P975" t="s">
        <v>8316</v>
      </c>
      <c r="Q975" t="s">
        <v>8318</v>
      </c>
      <c r="R975" s="14">
        <f t="shared" si="47"/>
        <v>42257.014965277776</v>
      </c>
      <c r="S975">
        <f t="shared" si="46"/>
        <v>2015</v>
      </c>
    </row>
    <row r="976" spans="1:19" ht="43.2" x14ac:dyDescent="0.3">
      <c r="A976" s="9">
        <v>974</v>
      </c>
      <c r="B976" s="11" t="s">
        <v>975</v>
      </c>
      <c r="C976" s="3" t="s">
        <v>5084</v>
      </c>
      <c r="D976" s="5">
        <v>50000</v>
      </c>
      <c r="E976" s="7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">
        <f t="shared" si="45"/>
        <v>9333.3333000000002</v>
      </c>
      <c r="P976" t="s">
        <v>8316</v>
      </c>
      <c r="Q976" t="s">
        <v>8318</v>
      </c>
      <c r="R976" s="14">
        <f t="shared" si="47"/>
        <v>42424.749490740738</v>
      </c>
      <c r="S976">
        <f t="shared" si="46"/>
        <v>2016</v>
      </c>
    </row>
    <row r="977" spans="1:19" ht="43.2" x14ac:dyDescent="0.3">
      <c r="A977" s="9">
        <v>975</v>
      </c>
      <c r="B977" s="11" t="s">
        <v>976</v>
      </c>
      <c r="C977" s="3" t="s">
        <v>5085</v>
      </c>
      <c r="D977" s="5">
        <v>100000</v>
      </c>
      <c r="E977" s="7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">
        <f t="shared" si="45"/>
        <v>10862.5</v>
      </c>
      <c r="P977" t="s">
        <v>8316</v>
      </c>
      <c r="Q977" t="s">
        <v>8318</v>
      </c>
      <c r="R977" s="14">
        <f t="shared" si="47"/>
        <v>42489.696585648147</v>
      </c>
      <c r="S977">
        <f t="shared" si="46"/>
        <v>2016</v>
      </c>
    </row>
    <row r="978" spans="1:19" ht="43.2" x14ac:dyDescent="0.3">
      <c r="A978" s="9">
        <v>976</v>
      </c>
      <c r="B978" s="11" t="s">
        <v>977</v>
      </c>
      <c r="C978" s="3" t="s">
        <v>5086</v>
      </c>
      <c r="D978" s="5">
        <v>150000</v>
      </c>
      <c r="E978" s="7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">
        <f t="shared" si="45"/>
        <v>16050</v>
      </c>
      <c r="P978" t="s">
        <v>8316</v>
      </c>
      <c r="Q978" t="s">
        <v>8318</v>
      </c>
      <c r="R978" s="14">
        <f t="shared" si="47"/>
        <v>42185.058993055558</v>
      </c>
      <c r="S978">
        <f t="shared" si="46"/>
        <v>2015</v>
      </c>
    </row>
    <row r="979" spans="1:19" ht="43.2" x14ac:dyDescent="0.3">
      <c r="A979" s="9">
        <v>977</v>
      </c>
      <c r="B979" s="11" t="s">
        <v>978</v>
      </c>
      <c r="C979" s="3" t="s">
        <v>5087</v>
      </c>
      <c r="D979" s="5">
        <v>2700</v>
      </c>
      <c r="E979" s="7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">
        <f t="shared" si="45"/>
        <v>7575</v>
      </c>
      <c r="P979" t="s">
        <v>8316</v>
      </c>
      <c r="Q979" t="s">
        <v>8318</v>
      </c>
      <c r="R979" s="14">
        <f t="shared" si="47"/>
        <v>42391.942094907412</v>
      </c>
      <c r="S979">
        <f t="shared" si="46"/>
        <v>2016</v>
      </c>
    </row>
    <row r="980" spans="1:19" ht="43.2" x14ac:dyDescent="0.3">
      <c r="A980" s="9">
        <v>978</v>
      </c>
      <c r="B980" s="11" t="s">
        <v>979</v>
      </c>
      <c r="C980" s="3" t="s">
        <v>5088</v>
      </c>
      <c r="D980" s="5">
        <v>172889</v>
      </c>
      <c r="E980" s="7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">
        <f t="shared" si="45"/>
        <v>79083.739799999996</v>
      </c>
      <c r="P980" t="s">
        <v>8316</v>
      </c>
      <c r="Q980" t="s">
        <v>8318</v>
      </c>
      <c r="R980" s="14">
        <f t="shared" si="47"/>
        <v>42395.309039351851</v>
      </c>
      <c r="S980">
        <f t="shared" si="46"/>
        <v>2016</v>
      </c>
    </row>
    <row r="981" spans="1:19" ht="43.2" x14ac:dyDescent="0.3">
      <c r="A981" s="9">
        <v>979</v>
      </c>
      <c r="B981" s="11" t="s">
        <v>980</v>
      </c>
      <c r="C981" s="3" t="s">
        <v>5089</v>
      </c>
      <c r="D981" s="5">
        <v>35000</v>
      </c>
      <c r="E981" s="7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">
        <f t="shared" si="45"/>
        <v>30193.916700000002</v>
      </c>
      <c r="P981" t="s">
        <v>8316</v>
      </c>
      <c r="Q981" t="s">
        <v>8318</v>
      </c>
      <c r="R981" s="14">
        <f t="shared" si="47"/>
        <v>42506.416990740734</v>
      </c>
      <c r="S981">
        <f t="shared" si="46"/>
        <v>2016</v>
      </c>
    </row>
    <row r="982" spans="1:19" ht="57.6" x14ac:dyDescent="0.3">
      <c r="A982" s="9">
        <v>980</v>
      </c>
      <c r="B982" s="11" t="s">
        <v>981</v>
      </c>
      <c r="C982" s="3" t="s">
        <v>5090</v>
      </c>
      <c r="D982" s="5">
        <v>10000</v>
      </c>
      <c r="E982" s="7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">
        <f t="shared" si="45"/>
        <v>4793.5483999999997</v>
      </c>
      <c r="P982" t="s">
        <v>8316</v>
      </c>
      <c r="Q982" t="s">
        <v>8318</v>
      </c>
      <c r="R982" s="14">
        <f t="shared" si="47"/>
        <v>41928.904189814813</v>
      </c>
      <c r="S982">
        <f t="shared" si="46"/>
        <v>2014</v>
      </c>
    </row>
    <row r="983" spans="1:19" ht="57.6" x14ac:dyDescent="0.3">
      <c r="A983" s="9">
        <v>981</v>
      </c>
      <c r="B983" s="11" t="s">
        <v>982</v>
      </c>
      <c r="C983" s="3" t="s">
        <v>5091</v>
      </c>
      <c r="D983" s="5">
        <v>88888</v>
      </c>
      <c r="E983" s="7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">
        <f t="shared" si="45"/>
        <v>275</v>
      </c>
      <c r="P983" t="s">
        <v>8316</v>
      </c>
      <c r="Q983" t="s">
        <v>8318</v>
      </c>
      <c r="R983" s="14">
        <f t="shared" si="47"/>
        <v>41830.947013888886</v>
      </c>
      <c r="S983">
        <f t="shared" si="46"/>
        <v>2014</v>
      </c>
    </row>
    <row r="984" spans="1:19" ht="28.8" x14ac:dyDescent="0.3">
      <c r="A984" s="9">
        <v>982</v>
      </c>
      <c r="B984" s="11" t="s">
        <v>983</v>
      </c>
      <c r="C984" s="3" t="s">
        <v>5092</v>
      </c>
      <c r="D984" s="5">
        <v>17500</v>
      </c>
      <c r="E984" s="7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">
        <f t="shared" si="45"/>
        <v>100</v>
      </c>
      <c r="P984" t="s">
        <v>8316</v>
      </c>
      <c r="Q984" t="s">
        <v>8318</v>
      </c>
      <c r="R984" s="14">
        <f t="shared" si="47"/>
        <v>42615.753310185188</v>
      </c>
      <c r="S984">
        <f t="shared" si="46"/>
        <v>2016</v>
      </c>
    </row>
    <row r="985" spans="1:19" ht="57.6" x14ac:dyDescent="0.3">
      <c r="A985" s="9">
        <v>983</v>
      </c>
      <c r="B985" s="11" t="s">
        <v>984</v>
      </c>
      <c r="C985" s="3" t="s">
        <v>5093</v>
      </c>
      <c r="D985" s="5">
        <v>104219</v>
      </c>
      <c r="E985" s="7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">
        <f t="shared" si="45"/>
        <v>17179.329600000001</v>
      </c>
      <c r="P985" t="s">
        <v>8316</v>
      </c>
      <c r="Q985" t="s">
        <v>8318</v>
      </c>
      <c r="R985" s="14">
        <f t="shared" si="47"/>
        <v>42574.667650462965</v>
      </c>
      <c r="S985">
        <f t="shared" si="46"/>
        <v>2016</v>
      </c>
    </row>
    <row r="986" spans="1:19" ht="72" x14ac:dyDescent="0.3">
      <c r="A986" s="9">
        <v>984</v>
      </c>
      <c r="B986" s="11" t="s">
        <v>985</v>
      </c>
      <c r="C986" s="3" t="s">
        <v>5094</v>
      </c>
      <c r="D986" s="5">
        <v>10000</v>
      </c>
      <c r="E986" s="7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">
        <f t="shared" si="45"/>
        <v>3533.3332999999998</v>
      </c>
      <c r="P986" t="s">
        <v>8316</v>
      </c>
      <c r="Q986" t="s">
        <v>8318</v>
      </c>
      <c r="R986" s="14">
        <f t="shared" si="47"/>
        <v>42061.11583333333</v>
      </c>
      <c r="S986">
        <f t="shared" si="46"/>
        <v>2015</v>
      </c>
    </row>
    <row r="987" spans="1:19" ht="43.2" x14ac:dyDescent="0.3">
      <c r="A987" s="9">
        <v>985</v>
      </c>
      <c r="B987" s="11" t="s">
        <v>986</v>
      </c>
      <c r="C987" s="3" t="s">
        <v>5095</v>
      </c>
      <c r="D987" s="5">
        <v>30000</v>
      </c>
      <c r="E987" s="7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">
        <f t="shared" si="45"/>
        <v>8208.6957000000002</v>
      </c>
      <c r="P987" t="s">
        <v>8316</v>
      </c>
      <c r="Q987" t="s">
        <v>8318</v>
      </c>
      <c r="R987" s="14">
        <f t="shared" si="47"/>
        <v>42339.967708333337</v>
      </c>
      <c r="S987">
        <f t="shared" si="46"/>
        <v>2015</v>
      </c>
    </row>
    <row r="988" spans="1:19" ht="57.6" x14ac:dyDescent="0.3">
      <c r="A988" s="9">
        <v>986</v>
      </c>
      <c r="B988" s="11" t="s">
        <v>987</v>
      </c>
      <c r="C988" s="3" t="s">
        <v>5096</v>
      </c>
      <c r="D988" s="5">
        <v>20000</v>
      </c>
      <c r="E988" s="7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">
        <f t="shared" si="45"/>
        <v>11086.9565</v>
      </c>
      <c r="P988" t="s">
        <v>8316</v>
      </c>
      <c r="Q988" t="s">
        <v>8318</v>
      </c>
      <c r="R988" s="14">
        <f t="shared" si="47"/>
        <v>42324.767361111109</v>
      </c>
      <c r="S988">
        <f t="shared" si="46"/>
        <v>2015</v>
      </c>
    </row>
    <row r="989" spans="1:19" ht="43.2" x14ac:dyDescent="0.3">
      <c r="A989" s="9">
        <v>987</v>
      </c>
      <c r="B989" s="11" t="s">
        <v>988</v>
      </c>
      <c r="C989" s="3" t="s">
        <v>5097</v>
      </c>
      <c r="D989" s="5">
        <v>50000</v>
      </c>
      <c r="E989" s="7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">
        <f t="shared" si="45"/>
        <v>16121.9512</v>
      </c>
      <c r="P989" t="s">
        <v>8316</v>
      </c>
      <c r="Q989" t="s">
        <v>8318</v>
      </c>
      <c r="R989" s="14">
        <f t="shared" si="47"/>
        <v>41773.294560185182</v>
      </c>
      <c r="S989">
        <f t="shared" si="46"/>
        <v>2014</v>
      </c>
    </row>
    <row r="990" spans="1:19" ht="57.6" x14ac:dyDescent="0.3">
      <c r="A990" s="9">
        <v>988</v>
      </c>
      <c r="B990" s="11" t="s">
        <v>989</v>
      </c>
      <c r="C990" s="3" t="s">
        <v>5098</v>
      </c>
      <c r="D990" s="5">
        <v>5000</v>
      </c>
      <c r="E990" s="7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">
        <f t="shared" si="45"/>
        <v>0</v>
      </c>
      <c r="P990" t="s">
        <v>8316</v>
      </c>
      <c r="Q990" t="s">
        <v>8318</v>
      </c>
      <c r="R990" s="14">
        <f t="shared" si="47"/>
        <v>42614.356770833328</v>
      </c>
      <c r="S990">
        <f t="shared" si="46"/>
        <v>2016</v>
      </c>
    </row>
    <row r="991" spans="1:19" ht="28.8" x14ac:dyDescent="0.3">
      <c r="A991" s="9">
        <v>989</v>
      </c>
      <c r="B991" s="11" t="s">
        <v>990</v>
      </c>
      <c r="C991" s="3" t="s">
        <v>5099</v>
      </c>
      <c r="D991" s="5">
        <v>10000</v>
      </c>
      <c r="E991" s="7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">
        <f t="shared" si="45"/>
        <v>5240.625</v>
      </c>
      <c r="P991" t="s">
        <v>8316</v>
      </c>
      <c r="Q991" t="s">
        <v>8318</v>
      </c>
      <c r="R991" s="14">
        <f t="shared" si="47"/>
        <v>42611.933969907404</v>
      </c>
      <c r="S991">
        <f t="shared" si="46"/>
        <v>2016</v>
      </c>
    </row>
    <row r="992" spans="1:19" ht="43.2" x14ac:dyDescent="0.3">
      <c r="A992" s="9">
        <v>990</v>
      </c>
      <c r="B992" s="11" t="s">
        <v>991</v>
      </c>
      <c r="C992" s="3" t="s">
        <v>5100</v>
      </c>
      <c r="D992" s="5">
        <v>25000</v>
      </c>
      <c r="E992" s="7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">
        <f t="shared" si="45"/>
        <v>1300</v>
      </c>
      <c r="P992" t="s">
        <v>8316</v>
      </c>
      <c r="Q992" t="s">
        <v>8318</v>
      </c>
      <c r="R992" s="14">
        <f t="shared" si="47"/>
        <v>41855.784305555557</v>
      </c>
      <c r="S992">
        <f t="shared" si="46"/>
        <v>2014</v>
      </c>
    </row>
    <row r="993" spans="1:19" ht="72" x14ac:dyDescent="0.3">
      <c r="A993" s="9">
        <v>991</v>
      </c>
      <c r="B993" s="11" t="s">
        <v>992</v>
      </c>
      <c r="C993" s="3" t="s">
        <v>5101</v>
      </c>
      <c r="D993" s="5">
        <v>5000</v>
      </c>
      <c r="E993" s="7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">
        <f t="shared" si="45"/>
        <v>3028.5713999999998</v>
      </c>
      <c r="P993" t="s">
        <v>8316</v>
      </c>
      <c r="Q993" t="s">
        <v>8318</v>
      </c>
      <c r="R993" s="14">
        <f t="shared" si="47"/>
        <v>42538.75680555556</v>
      </c>
      <c r="S993">
        <f t="shared" si="46"/>
        <v>2016</v>
      </c>
    </row>
    <row r="994" spans="1:19" ht="43.2" x14ac:dyDescent="0.3">
      <c r="A994" s="9">
        <v>992</v>
      </c>
      <c r="B994" s="11" t="s">
        <v>993</v>
      </c>
      <c r="C994" s="3" t="s">
        <v>5102</v>
      </c>
      <c r="D994" s="5">
        <v>100000</v>
      </c>
      <c r="E994" s="7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">
        <f t="shared" si="45"/>
        <v>11675</v>
      </c>
      <c r="P994" t="s">
        <v>8316</v>
      </c>
      <c r="Q994" t="s">
        <v>8318</v>
      </c>
      <c r="R994" s="14">
        <f t="shared" si="47"/>
        <v>42437.924988425926</v>
      </c>
      <c r="S994">
        <f t="shared" si="46"/>
        <v>2016</v>
      </c>
    </row>
    <row r="995" spans="1:19" ht="43.2" x14ac:dyDescent="0.3">
      <c r="A995" s="9">
        <v>993</v>
      </c>
      <c r="B995" s="11" t="s">
        <v>994</v>
      </c>
      <c r="C995" s="3" t="s">
        <v>5103</v>
      </c>
      <c r="D995" s="5">
        <v>70000</v>
      </c>
      <c r="E995" s="7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">
        <f t="shared" si="45"/>
        <v>8959.6939000000002</v>
      </c>
      <c r="P995" t="s">
        <v>8316</v>
      </c>
      <c r="Q995" t="s">
        <v>8318</v>
      </c>
      <c r="R995" s="14">
        <f t="shared" si="47"/>
        <v>42652.964907407411</v>
      </c>
      <c r="S995">
        <f t="shared" si="46"/>
        <v>2016</v>
      </c>
    </row>
    <row r="996" spans="1:19" ht="57.6" x14ac:dyDescent="0.3">
      <c r="A996" s="9">
        <v>994</v>
      </c>
      <c r="B996" s="11" t="s">
        <v>995</v>
      </c>
      <c r="C996" s="3" t="s">
        <v>5104</v>
      </c>
      <c r="D996" s="5">
        <v>200000</v>
      </c>
      <c r="E996" s="7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">
        <f t="shared" si="45"/>
        <v>42445.4545</v>
      </c>
      <c r="P996" t="s">
        <v>8316</v>
      </c>
      <c r="Q996" t="s">
        <v>8318</v>
      </c>
      <c r="R996" s="14">
        <f t="shared" si="47"/>
        <v>41921.263078703705</v>
      </c>
      <c r="S996">
        <f t="shared" si="46"/>
        <v>2014</v>
      </c>
    </row>
    <row r="997" spans="1:19" ht="43.2" x14ac:dyDescent="0.3">
      <c r="A997" s="9">
        <v>995</v>
      </c>
      <c r="B997" s="11" t="s">
        <v>996</v>
      </c>
      <c r="C997" s="3" t="s">
        <v>5105</v>
      </c>
      <c r="D997" s="5">
        <v>10000</v>
      </c>
      <c r="E997" s="7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">
        <f t="shared" si="45"/>
        <v>8066.6666999999998</v>
      </c>
      <c r="P997" t="s">
        <v>8316</v>
      </c>
      <c r="Q997" t="s">
        <v>8318</v>
      </c>
      <c r="R997" s="14">
        <f t="shared" si="47"/>
        <v>41947.940740740742</v>
      </c>
      <c r="S997">
        <f t="shared" si="46"/>
        <v>2014</v>
      </c>
    </row>
    <row r="998" spans="1:19" ht="28.8" x14ac:dyDescent="0.3">
      <c r="A998" s="9">
        <v>996</v>
      </c>
      <c r="B998" s="11" t="s">
        <v>997</v>
      </c>
      <c r="C998" s="3" t="s">
        <v>5106</v>
      </c>
      <c r="D998" s="5">
        <v>4000</v>
      </c>
      <c r="E998" s="7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">
        <f t="shared" si="45"/>
        <v>1300</v>
      </c>
      <c r="P998" t="s">
        <v>8316</v>
      </c>
      <c r="Q998" t="s">
        <v>8318</v>
      </c>
      <c r="R998" s="14">
        <f t="shared" si="47"/>
        <v>41817.866435185184</v>
      </c>
      <c r="S998">
        <f t="shared" si="46"/>
        <v>2014</v>
      </c>
    </row>
    <row r="999" spans="1:19" ht="28.8" x14ac:dyDescent="0.3">
      <c r="A999" s="9">
        <v>997</v>
      </c>
      <c r="B999" s="11" t="s">
        <v>998</v>
      </c>
      <c r="C999" s="3" t="s">
        <v>5107</v>
      </c>
      <c r="D999" s="5">
        <v>5000</v>
      </c>
      <c r="E999" s="7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">
        <f t="shared" si="45"/>
        <v>812.5</v>
      </c>
      <c r="P999" t="s">
        <v>8316</v>
      </c>
      <c r="Q999" t="s">
        <v>8318</v>
      </c>
      <c r="R999" s="14">
        <f t="shared" si="47"/>
        <v>41941.10297453704</v>
      </c>
      <c r="S999">
        <f t="shared" si="46"/>
        <v>2014</v>
      </c>
    </row>
    <row r="1000" spans="1:19" ht="43.2" x14ac:dyDescent="0.3">
      <c r="A1000" s="9">
        <v>998</v>
      </c>
      <c r="B1000" s="11" t="s">
        <v>999</v>
      </c>
      <c r="C1000" s="3" t="s">
        <v>5108</v>
      </c>
      <c r="D1000" s="5">
        <v>60000</v>
      </c>
      <c r="E1000" s="7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">
        <f t="shared" si="45"/>
        <v>15342.7948</v>
      </c>
      <c r="P1000" t="s">
        <v>8316</v>
      </c>
      <c r="Q1000" t="s">
        <v>8318</v>
      </c>
      <c r="R1000" s="14">
        <f t="shared" si="47"/>
        <v>42282.168993055559</v>
      </c>
      <c r="S1000">
        <f t="shared" si="46"/>
        <v>2015</v>
      </c>
    </row>
    <row r="1001" spans="1:19" ht="43.2" x14ac:dyDescent="0.3">
      <c r="A1001" s="9">
        <v>999</v>
      </c>
      <c r="B1001" s="11" t="s">
        <v>1000</v>
      </c>
      <c r="C1001" s="3" t="s">
        <v>5109</v>
      </c>
      <c r="D1001" s="5">
        <v>150000</v>
      </c>
      <c r="E1001" s="7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">
        <f t="shared" si="45"/>
        <v>29207.5</v>
      </c>
      <c r="P1001" t="s">
        <v>8316</v>
      </c>
      <c r="Q1001" t="s">
        <v>8318</v>
      </c>
      <c r="R1001" s="14">
        <f t="shared" si="47"/>
        <v>41926.29965277778</v>
      </c>
      <c r="S1001">
        <f t="shared" si="46"/>
        <v>2014</v>
      </c>
    </row>
    <row r="1002" spans="1:19" ht="43.2" x14ac:dyDescent="0.3">
      <c r="A1002" s="9">
        <v>1000</v>
      </c>
      <c r="B1002" s="11" t="s">
        <v>1001</v>
      </c>
      <c r="C1002" s="3" t="s">
        <v>5110</v>
      </c>
      <c r="D1002" s="5">
        <v>894700</v>
      </c>
      <c r="E1002" s="7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">
        <f t="shared" si="45"/>
        <v>330400</v>
      </c>
      <c r="P1002" t="s">
        <v>8316</v>
      </c>
      <c r="Q1002" t="s">
        <v>8318</v>
      </c>
      <c r="R1002" s="14">
        <f t="shared" si="47"/>
        <v>42749.059722222228</v>
      </c>
      <c r="S1002">
        <f t="shared" si="46"/>
        <v>2017</v>
      </c>
    </row>
    <row r="1003" spans="1:19" ht="57.6" x14ac:dyDescent="0.3">
      <c r="A1003" s="9">
        <v>1001</v>
      </c>
      <c r="B1003" s="11" t="s">
        <v>1002</v>
      </c>
      <c r="C1003" s="3" t="s">
        <v>5111</v>
      </c>
      <c r="D1003" s="5">
        <v>5000</v>
      </c>
      <c r="E1003" s="7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">
        <f t="shared" si="45"/>
        <v>130000</v>
      </c>
      <c r="P1003" t="s">
        <v>8316</v>
      </c>
      <c r="Q1003" t="s">
        <v>8318</v>
      </c>
      <c r="R1003" s="14">
        <f t="shared" si="47"/>
        <v>42720.720057870371</v>
      </c>
      <c r="S1003">
        <f t="shared" si="46"/>
        <v>2016</v>
      </c>
    </row>
    <row r="1004" spans="1:19" ht="43.2" x14ac:dyDescent="0.3">
      <c r="A1004" s="9">
        <v>1002</v>
      </c>
      <c r="B1004" s="11" t="s">
        <v>1003</v>
      </c>
      <c r="C1004" s="3" t="s">
        <v>5112</v>
      </c>
      <c r="D1004" s="5">
        <v>9999</v>
      </c>
      <c r="E1004" s="7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">
        <f t="shared" si="45"/>
        <v>13454.5455</v>
      </c>
      <c r="P1004" t="s">
        <v>8316</v>
      </c>
      <c r="Q1004" t="s">
        <v>8318</v>
      </c>
      <c r="R1004" s="14">
        <f t="shared" si="47"/>
        <v>42325.684189814812</v>
      </c>
      <c r="S1004">
        <f t="shared" si="46"/>
        <v>2015</v>
      </c>
    </row>
    <row r="1005" spans="1:19" ht="43.2" x14ac:dyDescent="0.3">
      <c r="A1005" s="9">
        <v>1003</v>
      </c>
      <c r="B1005" s="11" t="s">
        <v>1004</v>
      </c>
      <c r="C1005" s="3" t="s">
        <v>5113</v>
      </c>
      <c r="D1005" s="5">
        <v>20000</v>
      </c>
      <c r="E1005" s="7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">
        <f t="shared" si="45"/>
        <v>21406.666700000002</v>
      </c>
      <c r="P1005" t="s">
        <v>8316</v>
      </c>
      <c r="Q1005" t="s">
        <v>8318</v>
      </c>
      <c r="R1005" s="14">
        <f t="shared" si="47"/>
        <v>42780.709039351852</v>
      </c>
      <c r="S1005">
        <f t="shared" si="46"/>
        <v>2017</v>
      </c>
    </row>
    <row r="1006" spans="1:19" ht="28.8" x14ac:dyDescent="0.3">
      <c r="A1006" s="9">
        <v>1004</v>
      </c>
      <c r="B1006" s="11" t="s">
        <v>1005</v>
      </c>
      <c r="C1006" s="3" t="s">
        <v>5114</v>
      </c>
      <c r="D1006" s="5">
        <v>25000</v>
      </c>
      <c r="E1006" s="7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">
        <f t="shared" si="45"/>
        <v>21633.6842</v>
      </c>
      <c r="P1006" t="s">
        <v>8316</v>
      </c>
      <c r="Q1006" t="s">
        <v>8318</v>
      </c>
      <c r="R1006" s="14">
        <f t="shared" si="47"/>
        <v>42388.708645833336</v>
      </c>
      <c r="S1006">
        <f t="shared" si="46"/>
        <v>2016</v>
      </c>
    </row>
    <row r="1007" spans="1:19" ht="43.2" x14ac:dyDescent="0.3">
      <c r="A1007" s="9">
        <v>1005</v>
      </c>
      <c r="B1007" s="11" t="s">
        <v>1006</v>
      </c>
      <c r="C1007" s="3" t="s">
        <v>5115</v>
      </c>
      <c r="D1007" s="5">
        <v>200000</v>
      </c>
      <c r="E1007" s="7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">
        <f t="shared" si="45"/>
        <v>93231.055900000007</v>
      </c>
      <c r="P1007" t="s">
        <v>8316</v>
      </c>
      <c r="Q1007" t="s">
        <v>8318</v>
      </c>
      <c r="R1007" s="14">
        <f t="shared" si="47"/>
        <v>42276.624803240738</v>
      </c>
      <c r="S1007">
        <f t="shared" si="46"/>
        <v>2015</v>
      </c>
    </row>
    <row r="1008" spans="1:19" ht="43.2" x14ac:dyDescent="0.3">
      <c r="A1008" s="9">
        <v>1006</v>
      </c>
      <c r="B1008" s="11" t="s">
        <v>1007</v>
      </c>
      <c r="C1008" s="3" t="s">
        <v>5116</v>
      </c>
      <c r="D1008" s="5">
        <v>4000</v>
      </c>
      <c r="E1008" s="7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">
        <f t="shared" si="45"/>
        <v>2925</v>
      </c>
      <c r="P1008" t="s">
        <v>8316</v>
      </c>
      <c r="Q1008" t="s">
        <v>8318</v>
      </c>
      <c r="R1008" s="14">
        <f t="shared" si="47"/>
        <v>41977.040185185186</v>
      </c>
      <c r="S1008">
        <f t="shared" si="46"/>
        <v>2014</v>
      </c>
    </row>
    <row r="1009" spans="1:19" ht="43.2" x14ac:dyDescent="0.3">
      <c r="A1009" s="9">
        <v>1007</v>
      </c>
      <c r="B1009" s="11" t="s">
        <v>1008</v>
      </c>
      <c r="C1009" s="3" t="s">
        <v>5117</v>
      </c>
      <c r="D1009" s="5">
        <v>30000</v>
      </c>
      <c r="E1009" s="7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">
        <f t="shared" si="45"/>
        <v>17494.736799999999</v>
      </c>
      <c r="P1009" t="s">
        <v>8316</v>
      </c>
      <c r="Q1009" t="s">
        <v>8318</v>
      </c>
      <c r="R1009" s="14">
        <f t="shared" si="47"/>
        <v>42676.583599537036</v>
      </c>
      <c r="S1009">
        <f t="shared" si="46"/>
        <v>2016</v>
      </c>
    </row>
    <row r="1010" spans="1:19" ht="43.2" x14ac:dyDescent="0.3">
      <c r="A1010" s="9">
        <v>1008</v>
      </c>
      <c r="B1010" s="11" t="s">
        <v>1009</v>
      </c>
      <c r="C1010" s="3" t="s">
        <v>5118</v>
      </c>
      <c r="D1010" s="5">
        <v>93500</v>
      </c>
      <c r="E1010" s="7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">
        <f t="shared" si="45"/>
        <v>25000</v>
      </c>
      <c r="P1010" t="s">
        <v>8316</v>
      </c>
      <c r="Q1010" t="s">
        <v>8318</v>
      </c>
      <c r="R1010" s="14">
        <f t="shared" si="47"/>
        <v>42702.809201388889</v>
      </c>
      <c r="S1010">
        <f t="shared" si="46"/>
        <v>2016</v>
      </c>
    </row>
    <row r="1011" spans="1:19" ht="57.6" x14ac:dyDescent="0.3">
      <c r="A1011" s="9">
        <v>1009</v>
      </c>
      <c r="B1011" s="11" t="s">
        <v>1010</v>
      </c>
      <c r="C1011" s="3" t="s">
        <v>5119</v>
      </c>
      <c r="D1011" s="5">
        <v>50000</v>
      </c>
      <c r="E1011" s="7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">
        <f t="shared" si="45"/>
        <v>6500</v>
      </c>
      <c r="P1011" t="s">
        <v>8316</v>
      </c>
      <c r="Q1011" t="s">
        <v>8318</v>
      </c>
      <c r="R1011" s="14">
        <f t="shared" si="47"/>
        <v>42510.604699074072</v>
      </c>
      <c r="S1011">
        <f t="shared" si="46"/>
        <v>2016</v>
      </c>
    </row>
    <row r="1012" spans="1:19" ht="43.2" x14ac:dyDescent="0.3">
      <c r="A1012" s="9">
        <v>1010</v>
      </c>
      <c r="B1012" s="11" t="s">
        <v>1011</v>
      </c>
      <c r="C1012" s="3" t="s">
        <v>5120</v>
      </c>
      <c r="D1012" s="5">
        <v>115250</v>
      </c>
      <c r="E1012" s="7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">
        <f t="shared" si="45"/>
        <v>5500</v>
      </c>
      <c r="P1012" t="s">
        <v>8316</v>
      </c>
      <c r="Q1012" t="s">
        <v>8318</v>
      </c>
      <c r="R1012" s="14">
        <f t="shared" si="47"/>
        <v>42561.829421296294</v>
      </c>
      <c r="S1012">
        <f t="shared" si="46"/>
        <v>2016</v>
      </c>
    </row>
    <row r="1013" spans="1:19" ht="43.2" x14ac:dyDescent="0.3">
      <c r="A1013" s="9">
        <v>1011</v>
      </c>
      <c r="B1013" s="11" t="s">
        <v>1012</v>
      </c>
      <c r="C1013" s="3" t="s">
        <v>5121</v>
      </c>
      <c r="D1013" s="5">
        <v>20000</v>
      </c>
      <c r="E1013" s="7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">
        <f t="shared" si="45"/>
        <v>7500</v>
      </c>
      <c r="P1013" t="s">
        <v>8316</v>
      </c>
      <c r="Q1013" t="s">
        <v>8318</v>
      </c>
      <c r="R1013" s="14">
        <f t="shared" si="47"/>
        <v>41946.898090277777</v>
      </c>
      <c r="S1013">
        <f t="shared" si="46"/>
        <v>2014</v>
      </c>
    </row>
    <row r="1014" spans="1:19" ht="57.6" x14ac:dyDescent="0.3">
      <c r="A1014" s="9">
        <v>1012</v>
      </c>
      <c r="B1014" s="11" t="s">
        <v>1013</v>
      </c>
      <c r="C1014" s="3" t="s">
        <v>5122</v>
      </c>
      <c r="D1014" s="5">
        <v>5000</v>
      </c>
      <c r="E1014" s="7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">
        <f t="shared" si="45"/>
        <v>138935.6194</v>
      </c>
      <c r="P1014" t="s">
        <v>8316</v>
      </c>
      <c r="Q1014" t="s">
        <v>8318</v>
      </c>
      <c r="R1014" s="14">
        <f t="shared" si="47"/>
        <v>42714.440416666665</v>
      </c>
      <c r="S1014">
        <f t="shared" si="46"/>
        <v>2016</v>
      </c>
    </row>
    <row r="1015" spans="1:19" ht="43.2" x14ac:dyDescent="0.3">
      <c r="A1015" s="9">
        <v>1013</v>
      </c>
      <c r="B1015" s="11" t="s">
        <v>1014</v>
      </c>
      <c r="C1015" s="3" t="s">
        <v>5123</v>
      </c>
      <c r="D1015" s="5">
        <v>25000</v>
      </c>
      <c r="E1015" s="7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">
        <f t="shared" si="45"/>
        <v>9591.1111000000001</v>
      </c>
      <c r="P1015" t="s">
        <v>8316</v>
      </c>
      <c r="Q1015" t="s">
        <v>8318</v>
      </c>
      <c r="R1015" s="14">
        <f t="shared" si="47"/>
        <v>42339.833981481483</v>
      </c>
      <c r="S1015">
        <f t="shared" si="46"/>
        <v>2015</v>
      </c>
    </row>
    <row r="1016" spans="1:19" ht="28.8" x14ac:dyDescent="0.3">
      <c r="A1016" s="9">
        <v>1014</v>
      </c>
      <c r="B1016" s="11" t="s">
        <v>1015</v>
      </c>
      <c r="C1016" s="3" t="s">
        <v>5124</v>
      </c>
      <c r="D1016" s="5">
        <v>10000</v>
      </c>
      <c r="E1016" s="7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">
        <f t="shared" si="45"/>
        <v>19125</v>
      </c>
      <c r="P1016" t="s">
        <v>8316</v>
      </c>
      <c r="Q1016" t="s">
        <v>8318</v>
      </c>
      <c r="R1016" s="14">
        <f t="shared" si="47"/>
        <v>41955.002488425926</v>
      </c>
      <c r="S1016">
        <f t="shared" si="46"/>
        <v>2014</v>
      </c>
    </row>
    <row r="1017" spans="1:19" ht="28.8" x14ac:dyDescent="0.3">
      <c r="A1017" s="9">
        <v>1015</v>
      </c>
      <c r="B1017" s="11" t="s">
        <v>1016</v>
      </c>
      <c r="C1017" s="3" t="s">
        <v>5125</v>
      </c>
      <c r="D1017" s="5">
        <v>9000</v>
      </c>
      <c r="E1017" s="7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">
        <f t="shared" si="45"/>
        <v>4000</v>
      </c>
      <c r="P1017" t="s">
        <v>8316</v>
      </c>
      <c r="Q1017" t="s">
        <v>8318</v>
      </c>
      <c r="R1017" s="14">
        <f t="shared" si="47"/>
        <v>42303.878414351857</v>
      </c>
      <c r="S1017">
        <f t="shared" si="46"/>
        <v>2015</v>
      </c>
    </row>
    <row r="1018" spans="1:19" ht="43.2" x14ac:dyDescent="0.3">
      <c r="A1018" s="9">
        <v>1016</v>
      </c>
      <c r="B1018" s="11" t="s">
        <v>1017</v>
      </c>
      <c r="C1018" s="3" t="s">
        <v>5126</v>
      </c>
      <c r="D1018" s="5">
        <v>100000</v>
      </c>
      <c r="E1018" s="7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">
        <f t="shared" si="45"/>
        <v>7478.9474</v>
      </c>
      <c r="P1018" t="s">
        <v>8316</v>
      </c>
      <c r="Q1018" t="s">
        <v>8318</v>
      </c>
      <c r="R1018" s="14">
        <f t="shared" si="47"/>
        <v>42422.107129629629</v>
      </c>
      <c r="S1018">
        <f t="shared" si="46"/>
        <v>2016</v>
      </c>
    </row>
    <row r="1019" spans="1:19" ht="43.2" x14ac:dyDescent="0.3">
      <c r="A1019" s="9">
        <v>1017</v>
      </c>
      <c r="B1019" s="11" t="s">
        <v>1018</v>
      </c>
      <c r="C1019" s="3" t="s">
        <v>5127</v>
      </c>
      <c r="D1019" s="5">
        <v>250000</v>
      </c>
      <c r="E1019" s="7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">
        <f t="shared" si="45"/>
        <v>16111.831</v>
      </c>
      <c r="P1019" t="s">
        <v>8316</v>
      </c>
      <c r="Q1019" t="s">
        <v>8318</v>
      </c>
      <c r="R1019" s="14">
        <f t="shared" si="47"/>
        <v>42289.675173611111</v>
      </c>
      <c r="S1019">
        <f t="shared" si="46"/>
        <v>2015</v>
      </c>
    </row>
    <row r="1020" spans="1:19" ht="43.2" x14ac:dyDescent="0.3">
      <c r="A1020" s="9">
        <v>1018</v>
      </c>
      <c r="B1020" s="11" t="s">
        <v>1019</v>
      </c>
      <c r="C1020" s="3" t="s">
        <v>5128</v>
      </c>
      <c r="D1020" s="5">
        <v>20000</v>
      </c>
      <c r="E1020" s="7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">
        <f t="shared" si="45"/>
        <v>8871.4285999999993</v>
      </c>
      <c r="P1020" t="s">
        <v>8316</v>
      </c>
      <c r="Q1020" t="s">
        <v>8318</v>
      </c>
      <c r="R1020" s="14">
        <f t="shared" si="47"/>
        <v>42535.492280092592</v>
      </c>
      <c r="S1020">
        <f t="shared" si="46"/>
        <v>2016</v>
      </c>
    </row>
    <row r="1021" spans="1:19" ht="43.2" x14ac:dyDescent="0.3">
      <c r="A1021" s="9">
        <v>1019</v>
      </c>
      <c r="B1021" s="11" t="s">
        <v>1020</v>
      </c>
      <c r="C1021" s="3" t="s">
        <v>5129</v>
      </c>
      <c r="D1021" s="5">
        <v>45000</v>
      </c>
      <c r="E1021" s="7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">
        <f t="shared" si="45"/>
        <v>5325</v>
      </c>
      <c r="P1021" t="s">
        <v>8316</v>
      </c>
      <c r="Q1021" t="s">
        <v>8318</v>
      </c>
      <c r="R1021" s="14">
        <f t="shared" si="47"/>
        <v>42009.973946759259</v>
      </c>
      <c r="S1021">
        <f t="shared" si="46"/>
        <v>2015</v>
      </c>
    </row>
    <row r="1022" spans="1:19" ht="43.2" x14ac:dyDescent="0.3">
      <c r="A1022" s="9">
        <v>1020</v>
      </c>
      <c r="B1022" s="11" t="s">
        <v>1021</v>
      </c>
      <c r="C1022" s="3" t="s">
        <v>5130</v>
      </c>
      <c r="D1022" s="5">
        <v>1550</v>
      </c>
      <c r="E1022" s="7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">
        <f t="shared" si="45"/>
        <v>10620</v>
      </c>
      <c r="P1022" t="s">
        <v>8322</v>
      </c>
      <c r="Q1022" t="s">
        <v>8327</v>
      </c>
      <c r="R1022" s="14">
        <f t="shared" si="47"/>
        <v>42127.069548611107</v>
      </c>
      <c r="S1022">
        <f t="shared" si="46"/>
        <v>2015</v>
      </c>
    </row>
    <row r="1023" spans="1:19" ht="43.2" x14ac:dyDescent="0.3">
      <c r="A1023" s="9">
        <v>1021</v>
      </c>
      <c r="B1023" s="11" t="s">
        <v>1022</v>
      </c>
      <c r="C1023" s="3" t="s">
        <v>5131</v>
      </c>
      <c r="D1023" s="5">
        <v>3000</v>
      </c>
      <c r="E1023" s="7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">
        <f t="shared" si="45"/>
        <v>2207.9728</v>
      </c>
      <c r="P1023" t="s">
        <v>8322</v>
      </c>
      <c r="Q1023" t="s">
        <v>8327</v>
      </c>
      <c r="R1023" s="14">
        <f t="shared" si="47"/>
        <v>42271.251979166671</v>
      </c>
      <c r="S1023">
        <f t="shared" si="46"/>
        <v>2015</v>
      </c>
    </row>
    <row r="1024" spans="1:19" ht="28.8" x14ac:dyDescent="0.3">
      <c r="A1024" s="9">
        <v>1022</v>
      </c>
      <c r="B1024" s="11" t="s">
        <v>1023</v>
      </c>
      <c r="C1024" s="3" t="s">
        <v>5132</v>
      </c>
      <c r="D1024" s="5">
        <v>2000</v>
      </c>
      <c r="E1024" s="7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">
        <f t="shared" si="45"/>
        <v>3105.4054000000001</v>
      </c>
      <c r="P1024" t="s">
        <v>8322</v>
      </c>
      <c r="Q1024" t="s">
        <v>8327</v>
      </c>
      <c r="R1024" s="14">
        <f t="shared" si="47"/>
        <v>42111.646724537044</v>
      </c>
      <c r="S1024">
        <f t="shared" si="46"/>
        <v>2015</v>
      </c>
    </row>
    <row r="1025" spans="1:19" ht="43.2" x14ac:dyDescent="0.3">
      <c r="A1025" s="9">
        <v>1023</v>
      </c>
      <c r="B1025" s="11" t="s">
        <v>1024</v>
      </c>
      <c r="C1025" s="3" t="s">
        <v>5133</v>
      </c>
      <c r="D1025" s="5">
        <v>2000</v>
      </c>
      <c r="E1025" s="7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">
        <f t="shared" si="45"/>
        <v>3620.6107000000002</v>
      </c>
      <c r="P1025" t="s">
        <v>8322</v>
      </c>
      <c r="Q1025" t="s">
        <v>8327</v>
      </c>
      <c r="R1025" s="14">
        <f t="shared" si="47"/>
        <v>42145.919687500005</v>
      </c>
      <c r="S1025">
        <f t="shared" si="46"/>
        <v>2015</v>
      </c>
    </row>
    <row r="1026" spans="1:19" ht="43.2" x14ac:dyDescent="0.3">
      <c r="A1026" s="9">
        <v>1024</v>
      </c>
      <c r="B1026" s="11" t="s">
        <v>1025</v>
      </c>
      <c r="C1026" s="3" t="s">
        <v>5134</v>
      </c>
      <c r="D1026" s="5">
        <v>20000</v>
      </c>
      <c r="E1026" s="7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">
        <f t="shared" si="45"/>
        <v>38897.623</v>
      </c>
      <c r="P1026" t="s">
        <v>8322</v>
      </c>
      <c r="Q1026" t="s">
        <v>8327</v>
      </c>
      <c r="R1026" s="14">
        <f t="shared" si="47"/>
        <v>42370.580590277779</v>
      </c>
      <c r="S1026">
        <f t="shared" si="46"/>
        <v>2016</v>
      </c>
    </row>
    <row r="1027" spans="1:19" ht="43.2" x14ac:dyDescent="0.3">
      <c r="A1027" s="9">
        <v>1025</v>
      </c>
      <c r="B1027" s="11" t="s">
        <v>1026</v>
      </c>
      <c r="C1027" s="3" t="s">
        <v>5135</v>
      </c>
      <c r="D1027" s="5">
        <v>70000</v>
      </c>
      <c r="E1027" s="7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">
        <f t="shared" ref="O1027:O1090" si="48">IFERROR(ROUND(E1027/L1027*100,4),0)</f>
        <v>7184.8571000000002</v>
      </c>
      <c r="P1027" t="s">
        <v>8322</v>
      </c>
      <c r="Q1027" t="s">
        <v>8327</v>
      </c>
      <c r="R1027" s="14">
        <f t="shared" si="47"/>
        <v>42049.833761574075</v>
      </c>
      <c r="S1027">
        <f t="shared" ref="S1027:S1090" si="49">YEAR(R1027)</f>
        <v>2015</v>
      </c>
    </row>
    <row r="1028" spans="1:19" ht="57.6" x14ac:dyDescent="0.3">
      <c r="A1028" s="9">
        <v>1026</v>
      </c>
      <c r="B1028" s="11" t="s">
        <v>1027</v>
      </c>
      <c r="C1028" s="3" t="s">
        <v>5136</v>
      </c>
      <c r="D1028" s="5">
        <v>7000</v>
      </c>
      <c r="E1028" s="7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">
        <f t="shared" si="48"/>
        <v>5738.1803</v>
      </c>
      <c r="P1028" t="s">
        <v>8322</v>
      </c>
      <c r="Q1028" t="s">
        <v>8327</v>
      </c>
      <c r="R1028" s="14">
        <f t="shared" ref="R1028:R1091" si="50">(((J1028/60)/60)/24)+DATE(1970,1,1)</f>
        <v>42426.407592592594</v>
      </c>
      <c r="S1028">
        <f t="shared" si="49"/>
        <v>2016</v>
      </c>
    </row>
    <row r="1029" spans="1:19" ht="43.2" x14ac:dyDescent="0.3">
      <c r="A1029" s="9">
        <v>1027</v>
      </c>
      <c r="B1029" s="11" t="s">
        <v>1028</v>
      </c>
      <c r="C1029" s="3" t="s">
        <v>5137</v>
      </c>
      <c r="D1029" s="5">
        <v>7501</v>
      </c>
      <c r="E1029" s="7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">
        <f t="shared" si="48"/>
        <v>6966.6666999999998</v>
      </c>
      <c r="P1029" t="s">
        <v>8322</v>
      </c>
      <c r="Q1029" t="s">
        <v>8327</v>
      </c>
      <c r="R1029" s="14">
        <f t="shared" si="50"/>
        <v>41905.034108796295</v>
      </c>
      <c r="S1029">
        <f t="shared" si="49"/>
        <v>2014</v>
      </c>
    </row>
    <row r="1030" spans="1:19" ht="43.2" x14ac:dyDescent="0.3">
      <c r="A1030" s="9">
        <v>1028</v>
      </c>
      <c r="B1030" s="11" t="s">
        <v>1029</v>
      </c>
      <c r="C1030" s="3" t="s">
        <v>5138</v>
      </c>
      <c r="D1030" s="5">
        <v>10000</v>
      </c>
      <c r="E1030" s="7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">
        <f t="shared" si="48"/>
        <v>4598.8235000000004</v>
      </c>
      <c r="P1030" t="s">
        <v>8322</v>
      </c>
      <c r="Q1030" t="s">
        <v>8327</v>
      </c>
      <c r="R1030" s="14">
        <f t="shared" si="50"/>
        <v>42755.627372685187</v>
      </c>
      <c r="S1030">
        <f t="shared" si="49"/>
        <v>2017</v>
      </c>
    </row>
    <row r="1031" spans="1:19" ht="28.8" x14ac:dyDescent="0.3">
      <c r="A1031" s="9">
        <v>1029</v>
      </c>
      <c r="B1031" s="11" t="s">
        <v>1030</v>
      </c>
      <c r="C1031" s="3" t="s">
        <v>5139</v>
      </c>
      <c r="D1031" s="5">
        <v>10000</v>
      </c>
      <c r="E1031" s="7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">
        <f t="shared" si="48"/>
        <v>7926.2411000000002</v>
      </c>
      <c r="P1031" t="s">
        <v>8322</v>
      </c>
      <c r="Q1031" t="s">
        <v>8327</v>
      </c>
      <c r="R1031" s="14">
        <f t="shared" si="50"/>
        <v>42044.711886574078</v>
      </c>
      <c r="S1031">
        <f t="shared" si="49"/>
        <v>2015</v>
      </c>
    </row>
    <row r="1032" spans="1:19" ht="28.8" x14ac:dyDescent="0.3">
      <c r="A1032" s="9">
        <v>1030</v>
      </c>
      <c r="B1032" s="11" t="s">
        <v>1031</v>
      </c>
      <c r="C1032" s="3" t="s">
        <v>5140</v>
      </c>
      <c r="D1032" s="5">
        <v>2000</v>
      </c>
      <c r="E1032" s="7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">
        <f t="shared" si="48"/>
        <v>4303.1446999999998</v>
      </c>
      <c r="P1032" t="s">
        <v>8322</v>
      </c>
      <c r="Q1032" t="s">
        <v>8327</v>
      </c>
      <c r="R1032" s="14">
        <f t="shared" si="50"/>
        <v>42611.483206018514</v>
      </c>
      <c r="S1032">
        <f t="shared" si="49"/>
        <v>2016</v>
      </c>
    </row>
    <row r="1033" spans="1:19" ht="57.6" x14ac:dyDescent="0.3">
      <c r="A1033" s="9">
        <v>1031</v>
      </c>
      <c r="B1033" s="11" t="s">
        <v>1032</v>
      </c>
      <c r="C1033" s="3" t="s">
        <v>5141</v>
      </c>
      <c r="D1033" s="5">
        <v>10000</v>
      </c>
      <c r="E1033" s="7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">
        <f t="shared" si="48"/>
        <v>10848.4848</v>
      </c>
      <c r="P1033" t="s">
        <v>8322</v>
      </c>
      <c r="Q1033" t="s">
        <v>8327</v>
      </c>
      <c r="R1033" s="14">
        <f t="shared" si="50"/>
        <v>42324.764004629629</v>
      </c>
      <c r="S1033">
        <f t="shared" si="49"/>
        <v>2015</v>
      </c>
    </row>
    <row r="1034" spans="1:19" x14ac:dyDescent="0.3">
      <c r="A1034" s="9">
        <v>1032</v>
      </c>
      <c r="B1034" s="11" t="s">
        <v>1033</v>
      </c>
      <c r="C1034" s="3" t="s">
        <v>5142</v>
      </c>
      <c r="D1034" s="5">
        <v>5400</v>
      </c>
      <c r="E1034" s="7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">
        <f t="shared" si="48"/>
        <v>6102.9583000000002</v>
      </c>
      <c r="P1034" t="s">
        <v>8322</v>
      </c>
      <c r="Q1034" t="s">
        <v>8327</v>
      </c>
      <c r="R1034" s="14">
        <f t="shared" si="50"/>
        <v>42514.666956018518</v>
      </c>
      <c r="S1034">
        <f t="shared" si="49"/>
        <v>2016</v>
      </c>
    </row>
    <row r="1035" spans="1:19" ht="43.2" x14ac:dyDescent="0.3">
      <c r="A1035" s="9">
        <v>1033</v>
      </c>
      <c r="B1035" s="11" t="s">
        <v>1034</v>
      </c>
      <c r="C1035" s="3" t="s">
        <v>5143</v>
      </c>
      <c r="D1035" s="5">
        <v>1328</v>
      </c>
      <c r="E1035" s="7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">
        <f t="shared" si="48"/>
        <v>5059.2592999999997</v>
      </c>
      <c r="P1035" t="s">
        <v>8322</v>
      </c>
      <c r="Q1035" t="s">
        <v>8327</v>
      </c>
      <c r="R1035" s="14">
        <f t="shared" si="50"/>
        <v>42688.732407407413</v>
      </c>
      <c r="S1035">
        <f t="shared" si="49"/>
        <v>2016</v>
      </c>
    </row>
    <row r="1036" spans="1:19" ht="43.2" x14ac:dyDescent="0.3">
      <c r="A1036" s="9">
        <v>1034</v>
      </c>
      <c r="B1036" s="11" t="s">
        <v>1035</v>
      </c>
      <c r="C1036" s="3" t="s">
        <v>5144</v>
      </c>
      <c r="D1036" s="5">
        <v>5000</v>
      </c>
      <c r="E1036" s="7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">
        <f t="shared" si="48"/>
        <v>3915.7168999999999</v>
      </c>
      <c r="P1036" t="s">
        <v>8322</v>
      </c>
      <c r="Q1036" t="s">
        <v>8327</v>
      </c>
      <c r="R1036" s="14">
        <f t="shared" si="50"/>
        <v>42555.166712962964</v>
      </c>
      <c r="S1036">
        <f t="shared" si="49"/>
        <v>2016</v>
      </c>
    </row>
    <row r="1037" spans="1:19" ht="43.2" x14ac:dyDescent="0.3">
      <c r="A1037" s="9">
        <v>1035</v>
      </c>
      <c r="B1037" s="11" t="s">
        <v>1036</v>
      </c>
      <c r="C1037" s="3" t="s">
        <v>5145</v>
      </c>
      <c r="D1037" s="5">
        <v>4600</v>
      </c>
      <c r="E1037" s="7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">
        <f t="shared" si="48"/>
        <v>6515.7894999999999</v>
      </c>
      <c r="P1037" t="s">
        <v>8322</v>
      </c>
      <c r="Q1037" t="s">
        <v>8327</v>
      </c>
      <c r="R1037" s="14">
        <f t="shared" si="50"/>
        <v>42016.641435185185</v>
      </c>
      <c r="S1037">
        <f t="shared" si="49"/>
        <v>2015</v>
      </c>
    </row>
    <row r="1038" spans="1:19" ht="43.2" x14ac:dyDescent="0.3">
      <c r="A1038" s="9">
        <v>1036</v>
      </c>
      <c r="B1038" s="11" t="s">
        <v>1037</v>
      </c>
      <c r="C1038" s="3" t="s">
        <v>5146</v>
      </c>
      <c r="D1038" s="5">
        <v>4500</v>
      </c>
      <c r="E1038" s="7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">
        <f t="shared" si="48"/>
        <v>2396.3128000000002</v>
      </c>
      <c r="P1038" t="s">
        <v>8322</v>
      </c>
      <c r="Q1038" t="s">
        <v>8327</v>
      </c>
      <c r="R1038" s="14">
        <f t="shared" si="50"/>
        <v>41249.448958333334</v>
      </c>
      <c r="S1038">
        <f t="shared" si="49"/>
        <v>2012</v>
      </c>
    </row>
    <row r="1039" spans="1:19" ht="43.2" x14ac:dyDescent="0.3">
      <c r="A1039" s="9">
        <v>1037</v>
      </c>
      <c r="B1039" s="11" t="s">
        <v>1038</v>
      </c>
      <c r="C1039" s="3" t="s">
        <v>5147</v>
      </c>
      <c r="D1039" s="5">
        <v>1000</v>
      </c>
      <c r="E1039" s="7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">
        <f t="shared" si="48"/>
        <v>4861.9048000000003</v>
      </c>
      <c r="P1039" t="s">
        <v>8322</v>
      </c>
      <c r="Q1039" t="s">
        <v>8327</v>
      </c>
      <c r="R1039" s="14">
        <f t="shared" si="50"/>
        <v>42119.822476851856</v>
      </c>
      <c r="S1039">
        <f t="shared" si="49"/>
        <v>2015</v>
      </c>
    </row>
    <row r="1040" spans="1:19" ht="43.2" x14ac:dyDescent="0.3">
      <c r="A1040" s="9">
        <v>1038</v>
      </c>
      <c r="B1040" s="11" t="s">
        <v>1039</v>
      </c>
      <c r="C1040" s="3" t="s">
        <v>5148</v>
      </c>
      <c r="D1040" s="5">
        <v>1500</v>
      </c>
      <c r="E1040" s="7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">
        <f t="shared" si="48"/>
        <v>3573.7705000000001</v>
      </c>
      <c r="P1040" t="s">
        <v>8322</v>
      </c>
      <c r="Q1040" t="s">
        <v>8327</v>
      </c>
      <c r="R1040" s="14">
        <f t="shared" si="50"/>
        <v>42418.231747685189</v>
      </c>
      <c r="S1040">
        <f t="shared" si="49"/>
        <v>2016</v>
      </c>
    </row>
    <row r="1041" spans="1:19" ht="43.2" x14ac:dyDescent="0.3">
      <c r="A1041" s="9">
        <v>1039</v>
      </c>
      <c r="B1041" s="11" t="s">
        <v>1040</v>
      </c>
      <c r="C1041" s="3" t="s">
        <v>5149</v>
      </c>
      <c r="D1041" s="5">
        <v>500</v>
      </c>
      <c r="E1041" s="7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">
        <f t="shared" si="48"/>
        <v>2136.6667000000002</v>
      </c>
      <c r="P1041" t="s">
        <v>8322</v>
      </c>
      <c r="Q1041" t="s">
        <v>8327</v>
      </c>
      <c r="R1041" s="14">
        <f t="shared" si="50"/>
        <v>42692.109328703707</v>
      </c>
      <c r="S1041">
        <f t="shared" si="49"/>
        <v>2016</v>
      </c>
    </row>
    <row r="1042" spans="1:19" ht="43.2" x14ac:dyDescent="0.3">
      <c r="A1042" s="9">
        <v>1040</v>
      </c>
      <c r="B1042" s="11" t="s">
        <v>1041</v>
      </c>
      <c r="C1042" s="3" t="s">
        <v>5150</v>
      </c>
      <c r="D1042" s="5">
        <v>85000</v>
      </c>
      <c r="E1042" s="7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">
        <f t="shared" si="48"/>
        <v>25000</v>
      </c>
      <c r="P1042" t="s">
        <v>8328</v>
      </c>
      <c r="Q1042" t="s">
        <v>8329</v>
      </c>
      <c r="R1042" s="14">
        <f t="shared" si="50"/>
        <v>42579.708437499998</v>
      </c>
      <c r="S1042">
        <f t="shared" si="49"/>
        <v>2016</v>
      </c>
    </row>
    <row r="1043" spans="1:19" ht="43.2" x14ac:dyDescent="0.3">
      <c r="A1043" s="9">
        <v>1041</v>
      </c>
      <c r="B1043" s="11" t="s">
        <v>1042</v>
      </c>
      <c r="C1043" s="3" t="s">
        <v>5151</v>
      </c>
      <c r="D1043" s="5">
        <v>50</v>
      </c>
      <c r="E1043" s="7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">
        <f t="shared" si="48"/>
        <v>0</v>
      </c>
      <c r="P1043" t="s">
        <v>8328</v>
      </c>
      <c r="Q1043" t="s">
        <v>8329</v>
      </c>
      <c r="R1043" s="14">
        <f t="shared" si="50"/>
        <v>41831.060092592597</v>
      </c>
      <c r="S1043">
        <f t="shared" si="49"/>
        <v>2014</v>
      </c>
    </row>
    <row r="1044" spans="1:19" ht="43.2" x14ac:dyDescent="0.3">
      <c r="A1044" s="9">
        <v>1042</v>
      </c>
      <c r="B1044" s="11" t="s">
        <v>1043</v>
      </c>
      <c r="C1044" s="3" t="s">
        <v>5152</v>
      </c>
      <c r="D1044" s="5">
        <v>650</v>
      </c>
      <c r="E1044" s="7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">
        <f t="shared" si="48"/>
        <v>1000</v>
      </c>
      <c r="P1044" t="s">
        <v>8328</v>
      </c>
      <c r="Q1044" t="s">
        <v>8329</v>
      </c>
      <c r="R1044" s="14">
        <f t="shared" si="50"/>
        <v>41851.696157407408</v>
      </c>
      <c r="S1044">
        <f t="shared" si="49"/>
        <v>2014</v>
      </c>
    </row>
    <row r="1045" spans="1:19" ht="43.2" x14ac:dyDescent="0.3">
      <c r="A1045" s="9">
        <v>1043</v>
      </c>
      <c r="B1045" s="11" t="s">
        <v>1044</v>
      </c>
      <c r="C1045" s="3" t="s">
        <v>5153</v>
      </c>
      <c r="D1045" s="5">
        <v>100000</v>
      </c>
      <c r="E1045" s="7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">
        <f t="shared" si="48"/>
        <v>2923.6300999999999</v>
      </c>
      <c r="P1045" t="s">
        <v>8328</v>
      </c>
      <c r="Q1045" t="s">
        <v>8329</v>
      </c>
      <c r="R1045" s="14">
        <f t="shared" si="50"/>
        <v>42114.252951388888</v>
      </c>
      <c r="S1045">
        <f t="shared" si="49"/>
        <v>2015</v>
      </c>
    </row>
    <row r="1046" spans="1:19" ht="43.2" x14ac:dyDescent="0.3">
      <c r="A1046" s="9">
        <v>1044</v>
      </c>
      <c r="B1046" s="11" t="s">
        <v>1045</v>
      </c>
      <c r="C1046" s="3" t="s">
        <v>5154</v>
      </c>
      <c r="D1046" s="5">
        <v>7000</v>
      </c>
      <c r="E1046" s="7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">
        <f t="shared" si="48"/>
        <v>300</v>
      </c>
      <c r="P1046" t="s">
        <v>8328</v>
      </c>
      <c r="Q1046" t="s">
        <v>8329</v>
      </c>
      <c r="R1046" s="14">
        <f t="shared" si="50"/>
        <v>42011.925937499997</v>
      </c>
      <c r="S1046">
        <f t="shared" si="49"/>
        <v>2015</v>
      </c>
    </row>
    <row r="1047" spans="1:19" ht="43.2" x14ac:dyDescent="0.3">
      <c r="A1047" s="9">
        <v>1045</v>
      </c>
      <c r="B1047" s="11" t="s">
        <v>1046</v>
      </c>
      <c r="C1047" s="3" t="s">
        <v>5155</v>
      </c>
      <c r="D1047" s="5">
        <v>10000</v>
      </c>
      <c r="E1047" s="7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">
        <f t="shared" si="48"/>
        <v>3325</v>
      </c>
      <c r="P1047" t="s">
        <v>8328</v>
      </c>
      <c r="Q1047" t="s">
        <v>8329</v>
      </c>
      <c r="R1047" s="14">
        <f t="shared" si="50"/>
        <v>41844.874421296299</v>
      </c>
      <c r="S1047">
        <f t="shared" si="49"/>
        <v>2014</v>
      </c>
    </row>
    <row r="1048" spans="1:19" ht="43.2" x14ac:dyDescent="0.3">
      <c r="A1048" s="9">
        <v>1046</v>
      </c>
      <c r="B1048" s="11" t="s">
        <v>1047</v>
      </c>
      <c r="C1048" s="3" t="s">
        <v>5156</v>
      </c>
      <c r="D1048" s="5">
        <v>3000</v>
      </c>
      <c r="E1048" s="7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">
        <f t="shared" si="48"/>
        <v>0</v>
      </c>
      <c r="P1048" t="s">
        <v>8328</v>
      </c>
      <c r="Q1048" t="s">
        <v>8329</v>
      </c>
      <c r="R1048" s="14">
        <f t="shared" si="50"/>
        <v>42319.851388888885</v>
      </c>
      <c r="S1048">
        <f t="shared" si="49"/>
        <v>2015</v>
      </c>
    </row>
    <row r="1049" spans="1:19" ht="43.2" x14ac:dyDescent="0.3">
      <c r="A1049" s="9">
        <v>1047</v>
      </c>
      <c r="B1049" s="11" t="s">
        <v>1048</v>
      </c>
      <c r="C1049" s="3" t="s">
        <v>5157</v>
      </c>
      <c r="D1049" s="5">
        <v>2000</v>
      </c>
      <c r="E1049" s="7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">
        <f t="shared" si="48"/>
        <v>100</v>
      </c>
      <c r="P1049" t="s">
        <v>8328</v>
      </c>
      <c r="Q1049" t="s">
        <v>8329</v>
      </c>
      <c r="R1049" s="14">
        <f t="shared" si="50"/>
        <v>41918.818460648145</v>
      </c>
      <c r="S1049">
        <f t="shared" si="49"/>
        <v>2014</v>
      </c>
    </row>
    <row r="1050" spans="1:19" ht="43.2" x14ac:dyDescent="0.3">
      <c r="A1050" s="9">
        <v>1048</v>
      </c>
      <c r="B1050" s="11" t="s">
        <v>1049</v>
      </c>
      <c r="C1050" s="3" t="s">
        <v>5158</v>
      </c>
      <c r="D1050" s="5">
        <v>15000</v>
      </c>
      <c r="E1050" s="7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">
        <f t="shared" si="48"/>
        <v>5300</v>
      </c>
      <c r="P1050" t="s">
        <v>8328</v>
      </c>
      <c r="Q1050" t="s">
        <v>8329</v>
      </c>
      <c r="R1050" s="14">
        <f t="shared" si="50"/>
        <v>42598.053113425922</v>
      </c>
      <c r="S1050">
        <f t="shared" si="49"/>
        <v>2016</v>
      </c>
    </row>
    <row r="1051" spans="1:19" x14ac:dyDescent="0.3">
      <c r="A1051" s="9">
        <v>1049</v>
      </c>
      <c r="B1051" s="11" t="s">
        <v>1050</v>
      </c>
      <c r="C1051" s="3" t="s">
        <v>5159</v>
      </c>
      <c r="D1051" s="5">
        <v>12000</v>
      </c>
      <c r="E1051" s="7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">
        <f t="shared" si="48"/>
        <v>0</v>
      </c>
      <c r="P1051" t="s">
        <v>8328</v>
      </c>
      <c r="Q1051" t="s">
        <v>8329</v>
      </c>
      <c r="R1051" s="14">
        <f t="shared" si="50"/>
        <v>42382.431076388893</v>
      </c>
      <c r="S1051">
        <f t="shared" si="49"/>
        <v>2016</v>
      </c>
    </row>
    <row r="1052" spans="1:19" ht="28.8" x14ac:dyDescent="0.3">
      <c r="A1052" s="9">
        <v>1050</v>
      </c>
      <c r="B1052" s="11" t="s">
        <v>1051</v>
      </c>
      <c r="C1052" s="3" t="s">
        <v>5160</v>
      </c>
      <c r="D1052" s="5">
        <v>2500</v>
      </c>
      <c r="E1052" s="7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">
        <f t="shared" si="48"/>
        <v>0</v>
      </c>
      <c r="P1052" t="s">
        <v>8328</v>
      </c>
      <c r="Q1052" t="s">
        <v>8329</v>
      </c>
      <c r="R1052" s="14">
        <f t="shared" si="50"/>
        <v>42231.7971875</v>
      </c>
      <c r="S1052">
        <f t="shared" si="49"/>
        <v>2015</v>
      </c>
    </row>
    <row r="1053" spans="1:19" ht="43.2" x14ac:dyDescent="0.3">
      <c r="A1053" s="9">
        <v>1051</v>
      </c>
      <c r="B1053" s="11" t="s">
        <v>1052</v>
      </c>
      <c r="C1053" s="3" t="s">
        <v>5161</v>
      </c>
      <c r="D1053" s="5">
        <v>500</v>
      </c>
      <c r="E1053" s="7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">
        <f t="shared" si="48"/>
        <v>0</v>
      </c>
      <c r="P1053" t="s">
        <v>8328</v>
      </c>
      <c r="Q1053" t="s">
        <v>8329</v>
      </c>
      <c r="R1053" s="14">
        <f t="shared" si="50"/>
        <v>41850.014178240745</v>
      </c>
      <c r="S1053">
        <f t="shared" si="49"/>
        <v>2014</v>
      </c>
    </row>
    <row r="1054" spans="1:19" ht="57.6" x14ac:dyDescent="0.3">
      <c r="A1054" s="9">
        <v>1052</v>
      </c>
      <c r="B1054" s="11" t="s">
        <v>1053</v>
      </c>
      <c r="C1054" s="3" t="s">
        <v>5162</v>
      </c>
      <c r="D1054" s="5">
        <v>4336</v>
      </c>
      <c r="E1054" s="7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">
        <f t="shared" si="48"/>
        <v>0</v>
      </c>
      <c r="P1054" t="s">
        <v>8328</v>
      </c>
      <c r="Q1054" t="s">
        <v>8329</v>
      </c>
      <c r="R1054" s="14">
        <f t="shared" si="50"/>
        <v>42483.797395833331</v>
      </c>
      <c r="S1054">
        <f t="shared" si="49"/>
        <v>2016</v>
      </c>
    </row>
    <row r="1055" spans="1:19" ht="43.2" x14ac:dyDescent="0.3">
      <c r="A1055" s="9">
        <v>1053</v>
      </c>
      <c r="B1055" s="11" t="s">
        <v>1054</v>
      </c>
      <c r="C1055" s="3" t="s">
        <v>5163</v>
      </c>
      <c r="D1055" s="5">
        <v>1500</v>
      </c>
      <c r="E1055" s="7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">
        <f t="shared" si="48"/>
        <v>1500</v>
      </c>
      <c r="P1055" t="s">
        <v>8328</v>
      </c>
      <c r="Q1055" t="s">
        <v>8329</v>
      </c>
      <c r="R1055" s="14">
        <f t="shared" si="50"/>
        <v>42775.172824074078</v>
      </c>
      <c r="S1055">
        <f t="shared" si="49"/>
        <v>2017</v>
      </c>
    </row>
    <row r="1056" spans="1:19" ht="57.6" x14ac:dyDescent="0.3">
      <c r="A1056" s="9">
        <v>1054</v>
      </c>
      <c r="B1056" s="11" t="s">
        <v>1055</v>
      </c>
      <c r="C1056" s="3" t="s">
        <v>5164</v>
      </c>
      <c r="D1056" s="5">
        <v>2500</v>
      </c>
      <c r="E1056" s="7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">
        <f t="shared" si="48"/>
        <v>0</v>
      </c>
      <c r="P1056" t="s">
        <v>8328</v>
      </c>
      <c r="Q1056" t="s">
        <v>8329</v>
      </c>
      <c r="R1056" s="14">
        <f t="shared" si="50"/>
        <v>41831.851840277777</v>
      </c>
      <c r="S1056">
        <f t="shared" si="49"/>
        <v>2014</v>
      </c>
    </row>
    <row r="1057" spans="1:19" ht="43.2" x14ac:dyDescent="0.3">
      <c r="A1057" s="9">
        <v>1055</v>
      </c>
      <c r="B1057" s="11" t="s">
        <v>1056</v>
      </c>
      <c r="C1057" s="3" t="s">
        <v>5165</v>
      </c>
      <c r="D1057" s="5">
        <v>3500</v>
      </c>
      <c r="E1057" s="7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">
        <f t="shared" si="48"/>
        <v>0</v>
      </c>
      <c r="P1057" t="s">
        <v>8328</v>
      </c>
      <c r="Q1057" t="s">
        <v>8329</v>
      </c>
      <c r="R1057" s="14">
        <f t="shared" si="50"/>
        <v>42406.992418981477</v>
      </c>
      <c r="S1057">
        <f t="shared" si="49"/>
        <v>2016</v>
      </c>
    </row>
    <row r="1058" spans="1:19" ht="43.2" x14ac:dyDescent="0.3">
      <c r="A1058" s="9">
        <v>1056</v>
      </c>
      <c r="B1058" s="11" t="s">
        <v>1057</v>
      </c>
      <c r="C1058" s="3" t="s">
        <v>5166</v>
      </c>
      <c r="D1058" s="5">
        <v>10000</v>
      </c>
      <c r="E1058" s="7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">
        <f t="shared" si="48"/>
        <v>0</v>
      </c>
      <c r="P1058" t="s">
        <v>8328</v>
      </c>
      <c r="Q1058" t="s">
        <v>8329</v>
      </c>
      <c r="R1058" s="14">
        <f t="shared" si="50"/>
        <v>42058.719641203701</v>
      </c>
      <c r="S1058">
        <f t="shared" si="49"/>
        <v>2015</v>
      </c>
    </row>
    <row r="1059" spans="1:19" ht="43.2" x14ac:dyDescent="0.3">
      <c r="A1059" s="9">
        <v>1057</v>
      </c>
      <c r="B1059" s="11" t="s">
        <v>1058</v>
      </c>
      <c r="C1059" s="3" t="s">
        <v>5167</v>
      </c>
      <c r="D1059" s="5">
        <v>10000</v>
      </c>
      <c r="E1059" s="7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">
        <f t="shared" si="48"/>
        <v>0</v>
      </c>
      <c r="P1059" t="s">
        <v>8328</v>
      </c>
      <c r="Q1059" t="s">
        <v>8329</v>
      </c>
      <c r="R1059" s="14">
        <f t="shared" si="50"/>
        <v>42678.871331018512</v>
      </c>
      <c r="S1059">
        <f t="shared" si="49"/>
        <v>2016</v>
      </c>
    </row>
    <row r="1060" spans="1:19" ht="43.2" x14ac:dyDescent="0.3">
      <c r="A1060" s="9">
        <v>1058</v>
      </c>
      <c r="B1060" s="11" t="s">
        <v>1059</v>
      </c>
      <c r="C1060" s="3" t="s">
        <v>5168</v>
      </c>
      <c r="D1060" s="5">
        <v>40000</v>
      </c>
      <c r="E1060" s="7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">
        <f t="shared" si="48"/>
        <v>0</v>
      </c>
      <c r="P1060" t="s">
        <v>8328</v>
      </c>
      <c r="Q1060" t="s">
        <v>8329</v>
      </c>
      <c r="R1060" s="14">
        <f t="shared" si="50"/>
        <v>42047.900960648149</v>
      </c>
      <c r="S1060">
        <f t="shared" si="49"/>
        <v>2015</v>
      </c>
    </row>
    <row r="1061" spans="1:19" x14ac:dyDescent="0.3">
      <c r="A1061" s="9">
        <v>1059</v>
      </c>
      <c r="B1061" s="11" t="s">
        <v>1060</v>
      </c>
      <c r="C1061" s="3" t="s">
        <v>5169</v>
      </c>
      <c r="D1061" s="5">
        <v>1100</v>
      </c>
      <c r="E1061" s="7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">
        <f t="shared" si="48"/>
        <v>0</v>
      </c>
      <c r="P1061" t="s">
        <v>8328</v>
      </c>
      <c r="Q1061" t="s">
        <v>8329</v>
      </c>
      <c r="R1061" s="14">
        <f t="shared" si="50"/>
        <v>42046.79</v>
      </c>
      <c r="S1061">
        <f t="shared" si="49"/>
        <v>2015</v>
      </c>
    </row>
    <row r="1062" spans="1:19" ht="43.2" x14ac:dyDescent="0.3">
      <c r="A1062" s="9">
        <v>1060</v>
      </c>
      <c r="B1062" s="11" t="s">
        <v>1061</v>
      </c>
      <c r="C1062" s="3" t="s">
        <v>5170</v>
      </c>
      <c r="D1062" s="5">
        <v>5000</v>
      </c>
      <c r="E1062" s="7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">
        <f t="shared" si="48"/>
        <v>5000</v>
      </c>
      <c r="P1062" t="s">
        <v>8328</v>
      </c>
      <c r="Q1062" t="s">
        <v>8329</v>
      </c>
      <c r="R1062" s="14">
        <f t="shared" si="50"/>
        <v>42079.913113425922</v>
      </c>
      <c r="S1062">
        <f t="shared" si="49"/>
        <v>2015</v>
      </c>
    </row>
    <row r="1063" spans="1:19" ht="28.8" x14ac:dyDescent="0.3">
      <c r="A1063" s="9">
        <v>1061</v>
      </c>
      <c r="B1063" s="11" t="s">
        <v>1062</v>
      </c>
      <c r="C1063" s="3" t="s">
        <v>5171</v>
      </c>
      <c r="D1063" s="5">
        <v>4000</v>
      </c>
      <c r="E1063" s="7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">
        <f t="shared" si="48"/>
        <v>0</v>
      </c>
      <c r="P1063" t="s">
        <v>8328</v>
      </c>
      <c r="Q1063" t="s">
        <v>8329</v>
      </c>
      <c r="R1063" s="14">
        <f t="shared" si="50"/>
        <v>42432.276712962965</v>
      </c>
      <c r="S1063">
        <f t="shared" si="49"/>
        <v>2016</v>
      </c>
    </row>
    <row r="1064" spans="1:19" x14ac:dyDescent="0.3">
      <c r="A1064" s="9">
        <v>1062</v>
      </c>
      <c r="B1064" s="11" t="s">
        <v>1063</v>
      </c>
      <c r="C1064" s="3" t="s">
        <v>5172</v>
      </c>
      <c r="D1064" s="5">
        <v>199</v>
      </c>
      <c r="E1064" s="7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">
        <f t="shared" si="48"/>
        <v>4750</v>
      </c>
      <c r="P1064" t="s">
        <v>8328</v>
      </c>
      <c r="Q1064" t="s">
        <v>8329</v>
      </c>
      <c r="R1064" s="14">
        <f t="shared" si="50"/>
        <v>42556.807187500002</v>
      </c>
      <c r="S1064">
        <f t="shared" si="49"/>
        <v>2016</v>
      </c>
    </row>
    <row r="1065" spans="1:19" ht="43.2" x14ac:dyDescent="0.3">
      <c r="A1065" s="9">
        <v>1063</v>
      </c>
      <c r="B1065" s="11" t="s">
        <v>1064</v>
      </c>
      <c r="C1065" s="3" t="s">
        <v>5173</v>
      </c>
      <c r="D1065" s="5">
        <v>1000</v>
      </c>
      <c r="E1065" s="7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">
        <f t="shared" si="48"/>
        <v>0</v>
      </c>
      <c r="P1065" t="s">
        <v>8328</v>
      </c>
      <c r="Q1065" t="s">
        <v>8329</v>
      </c>
      <c r="R1065" s="14">
        <f t="shared" si="50"/>
        <v>42583.030810185184</v>
      </c>
      <c r="S1065">
        <f t="shared" si="49"/>
        <v>2016</v>
      </c>
    </row>
    <row r="1066" spans="1:19" ht="43.2" x14ac:dyDescent="0.3">
      <c r="A1066" s="9">
        <v>1064</v>
      </c>
      <c r="B1066" s="11" t="s">
        <v>1065</v>
      </c>
      <c r="C1066" s="3" t="s">
        <v>5174</v>
      </c>
      <c r="D1066" s="5">
        <v>90000</v>
      </c>
      <c r="E1066" s="7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">
        <f t="shared" si="48"/>
        <v>6566.6666999999998</v>
      </c>
      <c r="P1066" t="s">
        <v>8330</v>
      </c>
      <c r="Q1066" t="s">
        <v>8331</v>
      </c>
      <c r="R1066" s="14">
        <f t="shared" si="50"/>
        <v>41417.228043981479</v>
      </c>
      <c r="S1066">
        <f t="shared" si="49"/>
        <v>2013</v>
      </c>
    </row>
    <row r="1067" spans="1:19" ht="43.2" x14ac:dyDescent="0.3">
      <c r="A1067" s="9">
        <v>1065</v>
      </c>
      <c r="B1067" s="11" t="s">
        <v>1066</v>
      </c>
      <c r="C1067" s="3" t="s">
        <v>5175</v>
      </c>
      <c r="D1067" s="5">
        <v>3000</v>
      </c>
      <c r="E1067" s="7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">
        <f t="shared" si="48"/>
        <v>1620</v>
      </c>
      <c r="P1067" t="s">
        <v>8330</v>
      </c>
      <c r="Q1067" t="s">
        <v>8331</v>
      </c>
      <c r="R1067" s="14">
        <f t="shared" si="50"/>
        <v>41661.381041666667</v>
      </c>
      <c r="S1067">
        <f t="shared" si="49"/>
        <v>2014</v>
      </c>
    </row>
    <row r="1068" spans="1:19" ht="43.2" x14ac:dyDescent="0.3">
      <c r="A1068" s="9">
        <v>1066</v>
      </c>
      <c r="B1068" s="11" t="s">
        <v>1067</v>
      </c>
      <c r="C1068" s="3" t="s">
        <v>5176</v>
      </c>
      <c r="D1068" s="5">
        <v>150000</v>
      </c>
      <c r="E1068" s="7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">
        <f t="shared" si="48"/>
        <v>3412.8377999999998</v>
      </c>
      <c r="P1068" t="s">
        <v>8330</v>
      </c>
      <c r="Q1068" t="s">
        <v>8331</v>
      </c>
      <c r="R1068" s="14">
        <f t="shared" si="50"/>
        <v>41445.962754629632</v>
      </c>
      <c r="S1068">
        <f t="shared" si="49"/>
        <v>2013</v>
      </c>
    </row>
    <row r="1069" spans="1:19" ht="43.2" x14ac:dyDescent="0.3">
      <c r="A1069" s="9">
        <v>1067</v>
      </c>
      <c r="B1069" s="11" t="s">
        <v>1068</v>
      </c>
      <c r="C1069" s="3" t="s">
        <v>5177</v>
      </c>
      <c r="D1069" s="5">
        <v>500</v>
      </c>
      <c r="E1069" s="7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">
        <f t="shared" si="48"/>
        <v>1300</v>
      </c>
      <c r="P1069" t="s">
        <v>8330</v>
      </c>
      <c r="Q1069" t="s">
        <v>8331</v>
      </c>
      <c r="R1069" s="14">
        <f t="shared" si="50"/>
        <v>41599.855682870373</v>
      </c>
      <c r="S1069">
        <f t="shared" si="49"/>
        <v>2013</v>
      </c>
    </row>
    <row r="1070" spans="1:19" ht="57.6" x14ac:dyDescent="0.3">
      <c r="A1070" s="9">
        <v>1068</v>
      </c>
      <c r="B1070" s="11" t="s">
        <v>1069</v>
      </c>
      <c r="C1070" s="3" t="s">
        <v>5178</v>
      </c>
      <c r="D1070" s="5">
        <v>30000</v>
      </c>
      <c r="E1070" s="7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">
        <f t="shared" si="48"/>
        <v>1125</v>
      </c>
      <c r="P1070" t="s">
        <v>8330</v>
      </c>
      <c r="Q1070" t="s">
        <v>8331</v>
      </c>
      <c r="R1070" s="14">
        <f t="shared" si="50"/>
        <v>42440.371111111104</v>
      </c>
      <c r="S1070">
        <f t="shared" si="49"/>
        <v>2016</v>
      </c>
    </row>
    <row r="1071" spans="1:19" ht="43.2" x14ac:dyDescent="0.3">
      <c r="A1071" s="9">
        <v>1069</v>
      </c>
      <c r="B1071" s="11" t="s">
        <v>1070</v>
      </c>
      <c r="C1071" s="3" t="s">
        <v>5179</v>
      </c>
      <c r="D1071" s="5">
        <v>2200</v>
      </c>
      <c r="E1071" s="7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">
        <f t="shared" si="48"/>
        <v>4047.6190000000001</v>
      </c>
      <c r="P1071" t="s">
        <v>8330</v>
      </c>
      <c r="Q1071" t="s">
        <v>8331</v>
      </c>
      <c r="R1071" s="14">
        <f t="shared" si="50"/>
        <v>41572.229849537034</v>
      </c>
      <c r="S1071">
        <f t="shared" si="49"/>
        <v>2013</v>
      </c>
    </row>
    <row r="1072" spans="1:19" ht="43.2" x14ac:dyDescent="0.3">
      <c r="A1072" s="9">
        <v>1070</v>
      </c>
      <c r="B1072" s="11" t="s">
        <v>1071</v>
      </c>
      <c r="C1072" s="3" t="s">
        <v>5180</v>
      </c>
      <c r="D1072" s="5">
        <v>10000</v>
      </c>
      <c r="E1072" s="7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">
        <f t="shared" si="48"/>
        <v>3500</v>
      </c>
      <c r="P1072" t="s">
        <v>8330</v>
      </c>
      <c r="Q1072" t="s">
        <v>8331</v>
      </c>
      <c r="R1072" s="14">
        <f t="shared" si="50"/>
        <v>41163.011828703704</v>
      </c>
      <c r="S1072">
        <f t="shared" si="49"/>
        <v>2012</v>
      </c>
    </row>
    <row r="1073" spans="1:19" ht="43.2" x14ac:dyDescent="0.3">
      <c r="A1073" s="9">
        <v>1071</v>
      </c>
      <c r="B1073" s="11" t="s">
        <v>1072</v>
      </c>
      <c r="C1073" s="3" t="s">
        <v>5181</v>
      </c>
      <c r="D1073" s="5">
        <v>100</v>
      </c>
      <c r="E1073" s="7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">
        <f t="shared" si="48"/>
        <v>0</v>
      </c>
      <c r="P1073" t="s">
        <v>8330</v>
      </c>
      <c r="Q1073" t="s">
        <v>8331</v>
      </c>
      <c r="R1073" s="14">
        <f t="shared" si="50"/>
        <v>42295.753391203703</v>
      </c>
      <c r="S1073">
        <f t="shared" si="49"/>
        <v>2015</v>
      </c>
    </row>
    <row r="1074" spans="1:19" ht="43.2" x14ac:dyDescent="0.3">
      <c r="A1074" s="9">
        <v>1072</v>
      </c>
      <c r="B1074" s="11" t="s">
        <v>1073</v>
      </c>
      <c r="C1074" s="3" t="s">
        <v>5182</v>
      </c>
      <c r="D1074" s="5">
        <v>75000</v>
      </c>
      <c r="E1074" s="7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">
        <f t="shared" si="48"/>
        <v>1275</v>
      </c>
      <c r="P1074" t="s">
        <v>8330</v>
      </c>
      <c r="Q1074" t="s">
        <v>8331</v>
      </c>
      <c r="R1074" s="14">
        <f t="shared" si="50"/>
        <v>41645.832141203704</v>
      </c>
      <c r="S1074">
        <f t="shared" si="49"/>
        <v>2014</v>
      </c>
    </row>
    <row r="1075" spans="1:19" ht="28.8" x14ac:dyDescent="0.3">
      <c r="A1075" s="9">
        <v>1073</v>
      </c>
      <c r="B1075" s="11" t="s">
        <v>1074</v>
      </c>
      <c r="C1075" s="3" t="s">
        <v>5183</v>
      </c>
      <c r="D1075" s="5">
        <v>750</v>
      </c>
      <c r="E1075" s="7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">
        <f t="shared" si="48"/>
        <v>1000</v>
      </c>
      <c r="P1075" t="s">
        <v>8330</v>
      </c>
      <c r="Q1075" t="s">
        <v>8331</v>
      </c>
      <c r="R1075" s="14">
        <f t="shared" si="50"/>
        <v>40802.964594907404</v>
      </c>
      <c r="S1075">
        <f t="shared" si="49"/>
        <v>2011</v>
      </c>
    </row>
    <row r="1076" spans="1:19" ht="57.6" x14ac:dyDescent="0.3">
      <c r="A1076" s="9">
        <v>1074</v>
      </c>
      <c r="B1076" s="11" t="s">
        <v>1075</v>
      </c>
      <c r="C1076" s="3" t="s">
        <v>5184</v>
      </c>
      <c r="D1076" s="5">
        <v>54000</v>
      </c>
      <c r="E1076" s="7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">
        <f t="shared" si="48"/>
        <v>11356.6667</v>
      </c>
      <c r="P1076" t="s">
        <v>8330</v>
      </c>
      <c r="Q1076" t="s">
        <v>8331</v>
      </c>
      <c r="R1076" s="14">
        <f t="shared" si="50"/>
        <v>41613.172974537039</v>
      </c>
      <c r="S1076">
        <f t="shared" si="49"/>
        <v>2013</v>
      </c>
    </row>
    <row r="1077" spans="1:19" ht="28.8" x14ac:dyDescent="0.3">
      <c r="A1077" s="9">
        <v>1075</v>
      </c>
      <c r="B1077" s="11" t="s">
        <v>1076</v>
      </c>
      <c r="C1077" s="3" t="s">
        <v>5185</v>
      </c>
      <c r="D1077" s="5">
        <v>1000</v>
      </c>
      <c r="E1077" s="7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">
        <f t="shared" si="48"/>
        <v>1500</v>
      </c>
      <c r="P1077" t="s">
        <v>8330</v>
      </c>
      <c r="Q1077" t="s">
        <v>8331</v>
      </c>
      <c r="R1077" s="14">
        <f t="shared" si="50"/>
        <v>41005.904120370367</v>
      </c>
      <c r="S1077">
        <f t="shared" si="49"/>
        <v>2012</v>
      </c>
    </row>
    <row r="1078" spans="1:19" ht="43.2" x14ac:dyDescent="0.3">
      <c r="A1078" s="9">
        <v>1076</v>
      </c>
      <c r="B1078" s="11" t="s">
        <v>1077</v>
      </c>
      <c r="C1078" s="3" t="s">
        <v>5186</v>
      </c>
      <c r="D1078" s="5">
        <v>75000</v>
      </c>
      <c r="E1078" s="7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">
        <f t="shared" si="48"/>
        <v>4828.1026000000002</v>
      </c>
      <c r="P1078" t="s">
        <v>8330</v>
      </c>
      <c r="Q1078" t="s">
        <v>8331</v>
      </c>
      <c r="R1078" s="14">
        <f t="shared" si="50"/>
        <v>41838.377893518518</v>
      </c>
      <c r="S1078">
        <f t="shared" si="49"/>
        <v>2014</v>
      </c>
    </row>
    <row r="1079" spans="1:19" ht="43.2" x14ac:dyDescent="0.3">
      <c r="A1079" s="9">
        <v>1077</v>
      </c>
      <c r="B1079" s="11" t="s">
        <v>1078</v>
      </c>
      <c r="C1079" s="3" t="s">
        <v>5187</v>
      </c>
      <c r="D1079" s="5">
        <v>25000</v>
      </c>
      <c r="E1079" s="7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">
        <f t="shared" si="48"/>
        <v>4397.6048000000001</v>
      </c>
      <c r="P1079" t="s">
        <v>8330</v>
      </c>
      <c r="Q1079" t="s">
        <v>8331</v>
      </c>
      <c r="R1079" s="14">
        <f t="shared" si="50"/>
        <v>42353.16679398148</v>
      </c>
      <c r="S1079">
        <f t="shared" si="49"/>
        <v>2015</v>
      </c>
    </row>
    <row r="1080" spans="1:19" ht="57.6" x14ac:dyDescent="0.3">
      <c r="A1080" s="9">
        <v>1078</v>
      </c>
      <c r="B1080" s="11" t="s">
        <v>1079</v>
      </c>
      <c r="C1080" s="3" t="s">
        <v>5188</v>
      </c>
      <c r="D1080" s="5">
        <v>600</v>
      </c>
      <c r="E1080" s="7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">
        <f t="shared" si="48"/>
        <v>900</v>
      </c>
      <c r="P1080" t="s">
        <v>8330</v>
      </c>
      <c r="Q1080" t="s">
        <v>8331</v>
      </c>
      <c r="R1080" s="14">
        <f t="shared" si="50"/>
        <v>40701.195844907408</v>
      </c>
      <c r="S1080">
        <f t="shared" si="49"/>
        <v>2011</v>
      </c>
    </row>
    <row r="1081" spans="1:19" ht="43.2" x14ac:dyDescent="0.3">
      <c r="A1081" s="9">
        <v>1079</v>
      </c>
      <c r="B1081" s="11" t="s">
        <v>1080</v>
      </c>
      <c r="C1081" s="3" t="s">
        <v>5189</v>
      </c>
      <c r="D1081" s="5">
        <v>26000</v>
      </c>
      <c r="E1081" s="7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">
        <f t="shared" si="48"/>
        <v>3766.6667000000002</v>
      </c>
      <c r="P1081" t="s">
        <v>8330</v>
      </c>
      <c r="Q1081" t="s">
        <v>8331</v>
      </c>
      <c r="R1081" s="14">
        <f t="shared" si="50"/>
        <v>42479.566388888896</v>
      </c>
      <c r="S1081">
        <f t="shared" si="49"/>
        <v>2016</v>
      </c>
    </row>
    <row r="1082" spans="1:19" ht="43.2" x14ac:dyDescent="0.3">
      <c r="A1082" s="9">
        <v>1080</v>
      </c>
      <c r="B1082" s="11" t="s">
        <v>1081</v>
      </c>
      <c r="C1082" s="3" t="s">
        <v>5190</v>
      </c>
      <c r="D1082" s="5">
        <v>20000</v>
      </c>
      <c r="E1082" s="7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">
        <f t="shared" si="48"/>
        <v>1858.1632999999999</v>
      </c>
      <c r="P1082" t="s">
        <v>8330</v>
      </c>
      <c r="Q1082" t="s">
        <v>8331</v>
      </c>
      <c r="R1082" s="14">
        <f t="shared" si="50"/>
        <v>41740.138113425928</v>
      </c>
      <c r="S1082">
        <f t="shared" si="49"/>
        <v>2014</v>
      </c>
    </row>
    <row r="1083" spans="1:19" ht="43.2" x14ac:dyDescent="0.3">
      <c r="A1083" s="9">
        <v>1081</v>
      </c>
      <c r="B1083" s="11" t="s">
        <v>1082</v>
      </c>
      <c r="C1083" s="3" t="s">
        <v>5191</v>
      </c>
      <c r="D1083" s="5">
        <v>68000</v>
      </c>
      <c r="E1083" s="7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">
        <f t="shared" si="48"/>
        <v>300</v>
      </c>
      <c r="P1083" t="s">
        <v>8330</v>
      </c>
      <c r="Q1083" t="s">
        <v>8331</v>
      </c>
      <c r="R1083" s="14">
        <f t="shared" si="50"/>
        <v>42002.926990740743</v>
      </c>
      <c r="S1083">
        <f t="shared" si="49"/>
        <v>2014</v>
      </c>
    </row>
    <row r="1084" spans="1:19" ht="43.2" x14ac:dyDescent="0.3">
      <c r="A1084" s="9">
        <v>1082</v>
      </c>
      <c r="B1084" s="11" t="s">
        <v>1083</v>
      </c>
      <c r="C1084" s="3" t="s">
        <v>5192</v>
      </c>
      <c r="D1084" s="5">
        <v>10000</v>
      </c>
      <c r="E1084" s="7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">
        <f t="shared" si="48"/>
        <v>1866.6667</v>
      </c>
      <c r="P1084" t="s">
        <v>8330</v>
      </c>
      <c r="Q1084" t="s">
        <v>8331</v>
      </c>
      <c r="R1084" s="14">
        <f t="shared" si="50"/>
        <v>41101.906111111115</v>
      </c>
      <c r="S1084">
        <f t="shared" si="49"/>
        <v>2012</v>
      </c>
    </row>
    <row r="1085" spans="1:19" ht="43.2" x14ac:dyDescent="0.3">
      <c r="A1085" s="9">
        <v>1083</v>
      </c>
      <c r="B1085" s="11" t="s">
        <v>1084</v>
      </c>
      <c r="C1085" s="3" t="s">
        <v>5193</v>
      </c>
      <c r="D1085" s="5">
        <v>50000</v>
      </c>
      <c r="E1085" s="7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">
        <f t="shared" si="48"/>
        <v>41000</v>
      </c>
      <c r="P1085" t="s">
        <v>8330</v>
      </c>
      <c r="Q1085" t="s">
        <v>8331</v>
      </c>
      <c r="R1085" s="14">
        <f t="shared" si="50"/>
        <v>41793.659525462965</v>
      </c>
      <c r="S1085">
        <f t="shared" si="49"/>
        <v>2014</v>
      </c>
    </row>
    <row r="1086" spans="1:19" x14ac:dyDescent="0.3">
      <c r="A1086" s="9">
        <v>1084</v>
      </c>
      <c r="B1086" s="11" t="s">
        <v>1085</v>
      </c>
      <c r="C1086" s="3" t="s">
        <v>5194</v>
      </c>
      <c r="D1086" s="5">
        <v>550</v>
      </c>
      <c r="E1086" s="7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">
        <f t="shared" si="48"/>
        <v>0</v>
      </c>
      <c r="P1086" t="s">
        <v>8330</v>
      </c>
      <c r="Q1086" t="s">
        <v>8331</v>
      </c>
      <c r="R1086" s="14">
        <f t="shared" si="50"/>
        <v>41829.912083333329</v>
      </c>
      <c r="S1086">
        <f t="shared" si="49"/>
        <v>2014</v>
      </c>
    </row>
    <row r="1087" spans="1:19" ht="43.2" x14ac:dyDescent="0.3">
      <c r="A1087" s="9">
        <v>1085</v>
      </c>
      <c r="B1087" s="11" t="s">
        <v>1086</v>
      </c>
      <c r="C1087" s="3" t="s">
        <v>5195</v>
      </c>
      <c r="D1087" s="5">
        <v>30000</v>
      </c>
      <c r="E1087" s="7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">
        <f t="shared" si="48"/>
        <v>11400</v>
      </c>
      <c r="P1087" t="s">
        <v>8330</v>
      </c>
      <c r="Q1087" t="s">
        <v>8331</v>
      </c>
      <c r="R1087" s="14">
        <f t="shared" si="50"/>
        <v>42413.671006944445</v>
      </c>
      <c r="S1087">
        <f t="shared" si="49"/>
        <v>2016</v>
      </c>
    </row>
    <row r="1088" spans="1:19" x14ac:dyDescent="0.3">
      <c r="A1088" s="9">
        <v>1086</v>
      </c>
      <c r="B1088" s="11" t="s">
        <v>1087</v>
      </c>
      <c r="C1088" s="3" t="s">
        <v>5196</v>
      </c>
      <c r="D1088" s="5">
        <v>18000</v>
      </c>
      <c r="E1088" s="7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">
        <f t="shared" si="48"/>
        <v>750</v>
      </c>
      <c r="P1088" t="s">
        <v>8330</v>
      </c>
      <c r="Q1088" t="s">
        <v>8331</v>
      </c>
      <c r="R1088" s="14">
        <f t="shared" si="50"/>
        <v>41845.866793981484</v>
      </c>
      <c r="S1088">
        <f t="shared" si="49"/>
        <v>2014</v>
      </c>
    </row>
    <row r="1089" spans="1:19" ht="43.2" x14ac:dyDescent="0.3">
      <c r="A1089" s="9">
        <v>1087</v>
      </c>
      <c r="B1089" s="11" t="s">
        <v>1088</v>
      </c>
      <c r="C1089" s="3" t="s">
        <v>5197</v>
      </c>
      <c r="D1089" s="5">
        <v>1100</v>
      </c>
      <c r="E1089" s="7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">
        <f t="shared" si="48"/>
        <v>0</v>
      </c>
      <c r="P1089" t="s">
        <v>8330</v>
      </c>
      <c r="Q1089" t="s">
        <v>8331</v>
      </c>
      <c r="R1089" s="14">
        <f t="shared" si="50"/>
        <v>41775.713969907411</v>
      </c>
      <c r="S1089">
        <f t="shared" si="49"/>
        <v>2014</v>
      </c>
    </row>
    <row r="1090" spans="1:19" ht="28.8" x14ac:dyDescent="0.3">
      <c r="A1090" s="9">
        <v>1088</v>
      </c>
      <c r="B1090" s="11" t="s">
        <v>1089</v>
      </c>
      <c r="C1090" s="3" t="s">
        <v>5198</v>
      </c>
      <c r="D1090" s="5">
        <v>45000</v>
      </c>
      <c r="E1090" s="7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">
        <f t="shared" si="48"/>
        <v>4341.7278999999999</v>
      </c>
      <c r="P1090" t="s">
        <v>8330</v>
      </c>
      <c r="Q1090" t="s">
        <v>8331</v>
      </c>
      <c r="R1090" s="14">
        <f t="shared" si="50"/>
        <v>41723.799386574072</v>
      </c>
      <c r="S1090">
        <f t="shared" si="49"/>
        <v>2014</v>
      </c>
    </row>
    <row r="1091" spans="1:19" ht="28.8" x14ac:dyDescent="0.3">
      <c r="A1091" s="9">
        <v>1089</v>
      </c>
      <c r="B1091" s="11" t="s">
        <v>1090</v>
      </c>
      <c r="C1091" s="3" t="s">
        <v>5199</v>
      </c>
      <c r="D1091" s="5">
        <v>15000</v>
      </c>
      <c r="E1091" s="7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">
        <f t="shared" ref="O1091:O1154" si="51">IFERROR(ROUND(E1091/L1091*100,4),0)</f>
        <v>2395.9184</v>
      </c>
      <c r="P1091" t="s">
        <v>8330</v>
      </c>
      <c r="Q1091" t="s">
        <v>8331</v>
      </c>
      <c r="R1091" s="14">
        <f t="shared" si="50"/>
        <v>42151.189525462964</v>
      </c>
      <c r="S1091">
        <f t="shared" ref="S1091:S1154" si="52">YEAR(R1091)</f>
        <v>2015</v>
      </c>
    </row>
    <row r="1092" spans="1:19" ht="43.2" x14ac:dyDescent="0.3">
      <c r="A1092" s="9">
        <v>1090</v>
      </c>
      <c r="B1092" s="11" t="s">
        <v>1091</v>
      </c>
      <c r="C1092" s="3" t="s">
        <v>5200</v>
      </c>
      <c r="D1092" s="5">
        <v>12999</v>
      </c>
      <c r="E1092" s="7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">
        <f t="shared" si="51"/>
        <v>500</v>
      </c>
      <c r="P1092" t="s">
        <v>8330</v>
      </c>
      <c r="Q1092" t="s">
        <v>8331</v>
      </c>
      <c r="R1092" s="14">
        <f t="shared" ref="R1092:R1155" si="53">(((J1092/60)/60)/24)+DATE(1970,1,1)</f>
        <v>42123.185798611114</v>
      </c>
      <c r="S1092">
        <f t="shared" si="52"/>
        <v>2015</v>
      </c>
    </row>
    <row r="1093" spans="1:19" ht="43.2" x14ac:dyDescent="0.3">
      <c r="A1093" s="9">
        <v>1091</v>
      </c>
      <c r="B1093" s="11" t="s">
        <v>1092</v>
      </c>
      <c r="C1093" s="3" t="s">
        <v>5201</v>
      </c>
      <c r="D1093" s="5">
        <v>200</v>
      </c>
      <c r="E1093" s="7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">
        <f t="shared" si="51"/>
        <v>1250</v>
      </c>
      <c r="P1093" t="s">
        <v>8330</v>
      </c>
      <c r="Q1093" t="s">
        <v>8331</v>
      </c>
      <c r="R1093" s="14">
        <f t="shared" si="53"/>
        <v>42440.820277777777</v>
      </c>
      <c r="S1093">
        <f t="shared" si="52"/>
        <v>2016</v>
      </c>
    </row>
    <row r="1094" spans="1:19" ht="57.6" x14ac:dyDescent="0.3">
      <c r="A1094" s="9">
        <v>1092</v>
      </c>
      <c r="B1094" s="11" t="s">
        <v>1093</v>
      </c>
      <c r="C1094" s="3" t="s">
        <v>5202</v>
      </c>
      <c r="D1094" s="5">
        <v>2000</v>
      </c>
      <c r="E1094" s="7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">
        <f t="shared" si="51"/>
        <v>300</v>
      </c>
      <c r="P1094" t="s">
        <v>8330</v>
      </c>
      <c r="Q1094" t="s">
        <v>8331</v>
      </c>
      <c r="R1094" s="14">
        <f t="shared" si="53"/>
        <v>41250.025902777779</v>
      </c>
      <c r="S1094">
        <f t="shared" si="52"/>
        <v>2012</v>
      </c>
    </row>
    <row r="1095" spans="1:19" ht="43.2" x14ac:dyDescent="0.3">
      <c r="A1095" s="9">
        <v>1093</v>
      </c>
      <c r="B1095" s="11" t="s">
        <v>1094</v>
      </c>
      <c r="C1095" s="3" t="s">
        <v>5203</v>
      </c>
      <c r="D1095" s="5">
        <v>300</v>
      </c>
      <c r="E1095" s="7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">
        <f t="shared" si="51"/>
        <v>1056.25</v>
      </c>
      <c r="P1095" t="s">
        <v>8330</v>
      </c>
      <c r="Q1095" t="s">
        <v>8331</v>
      </c>
      <c r="R1095" s="14">
        <f t="shared" si="53"/>
        <v>42396.973807870367</v>
      </c>
      <c r="S1095">
        <f t="shared" si="52"/>
        <v>2016</v>
      </c>
    </row>
    <row r="1096" spans="1:19" ht="43.2" x14ac:dyDescent="0.3">
      <c r="A1096" s="9">
        <v>1094</v>
      </c>
      <c r="B1096" s="11" t="s">
        <v>1095</v>
      </c>
      <c r="C1096" s="3" t="s">
        <v>5204</v>
      </c>
      <c r="D1096" s="5">
        <v>18000</v>
      </c>
      <c r="E1096" s="7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">
        <f t="shared" si="51"/>
        <v>12200.037</v>
      </c>
      <c r="P1096" t="s">
        <v>8330</v>
      </c>
      <c r="Q1096" t="s">
        <v>8331</v>
      </c>
      <c r="R1096" s="14">
        <f t="shared" si="53"/>
        <v>40795.713344907403</v>
      </c>
      <c r="S1096">
        <f t="shared" si="52"/>
        <v>2011</v>
      </c>
    </row>
    <row r="1097" spans="1:19" ht="43.2" x14ac:dyDescent="0.3">
      <c r="A1097" s="9">
        <v>1095</v>
      </c>
      <c r="B1097" s="11" t="s">
        <v>1096</v>
      </c>
      <c r="C1097" s="3" t="s">
        <v>5205</v>
      </c>
      <c r="D1097" s="5">
        <v>500000</v>
      </c>
      <c r="E1097" s="7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">
        <f t="shared" si="51"/>
        <v>26780.8511</v>
      </c>
      <c r="P1097" t="s">
        <v>8330</v>
      </c>
      <c r="Q1097" t="s">
        <v>8331</v>
      </c>
      <c r="R1097" s="14">
        <f t="shared" si="53"/>
        <v>41486.537268518521</v>
      </c>
      <c r="S1097">
        <f t="shared" si="52"/>
        <v>2013</v>
      </c>
    </row>
    <row r="1098" spans="1:19" ht="43.2" x14ac:dyDescent="0.3">
      <c r="A1098" s="9">
        <v>1096</v>
      </c>
      <c r="B1098" s="11" t="s">
        <v>1097</v>
      </c>
      <c r="C1098" s="3" t="s">
        <v>5206</v>
      </c>
      <c r="D1098" s="5">
        <v>12000</v>
      </c>
      <c r="E1098" s="7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">
        <f t="shared" si="51"/>
        <v>7420.6896999999999</v>
      </c>
      <c r="P1098" t="s">
        <v>8330</v>
      </c>
      <c r="Q1098" t="s">
        <v>8331</v>
      </c>
      <c r="R1098" s="14">
        <f t="shared" si="53"/>
        <v>41885.51798611111</v>
      </c>
      <c r="S1098">
        <f t="shared" si="52"/>
        <v>2014</v>
      </c>
    </row>
    <row r="1099" spans="1:19" ht="43.2" x14ac:dyDescent="0.3">
      <c r="A1099" s="9">
        <v>1097</v>
      </c>
      <c r="B1099" s="11" t="s">
        <v>1098</v>
      </c>
      <c r="C1099" s="3" t="s">
        <v>5207</v>
      </c>
      <c r="D1099" s="5">
        <v>100000</v>
      </c>
      <c r="E1099" s="7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">
        <f t="shared" si="51"/>
        <v>671.42859999999996</v>
      </c>
      <c r="P1099" t="s">
        <v>8330</v>
      </c>
      <c r="Q1099" t="s">
        <v>8331</v>
      </c>
      <c r="R1099" s="14">
        <f t="shared" si="53"/>
        <v>41660.792557870373</v>
      </c>
      <c r="S1099">
        <f t="shared" si="52"/>
        <v>2014</v>
      </c>
    </row>
    <row r="1100" spans="1:19" ht="28.8" x14ac:dyDescent="0.3">
      <c r="A1100" s="9">
        <v>1098</v>
      </c>
      <c r="B1100" s="11" t="s">
        <v>1099</v>
      </c>
      <c r="C1100" s="3" t="s">
        <v>5208</v>
      </c>
      <c r="D1100" s="5">
        <v>25000</v>
      </c>
      <c r="E1100" s="7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">
        <f t="shared" si="51"/>
        <v>8195.4544999999998</v>
      </c>
      <c r="P1100" t="s">
        <v>8330</v>
      </c>
      <c r="Q1100" t="s">
        <v>8331</v>
      </c>
      <c r="R1100" s="14">
        <f t="shared" si="53"/>
        <v>41712.762673611112</v>
      </c>
      <c r="S1100">
        <f t="shared" si="52"/>
        <v>2014</v>
      </c>
    </row>
    <row r="1101" spans="1:19" ht="57.6" x14ac:dyDescent="0.3">
      <c r="A1101" s="9">
        <v>1099</v>
      </c>
      <c r="B1101" s="11" t="s">
        <v>1100</v>
      </c>
      <c r="C1101" s="3" t="s">
        <v>5209</v>
      </c>
      <c r="D1101" s="5">
        <v>5000</v>
      </c>
      <c r="E1101" s="7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">
        <f t="shared" si="51"/>
        <v>2500</v>
      </c>
      <c r="P1101" t="s">
        <v>8330</v>
      </c>
      <c r="Q1101" t="s">
        <v>8331</v>
      </c>
      <c r="R1101" s="14">
        <f t="shared" si="53"/>
        <v>42107.836435185185</v>
      </c>
      <c r="S1101">
        <f t="shared" si="52"/>
        <v>2015</v>
      </c>
    </row>
    <row r="1102" spans="1:19" ht="43.2" x14ac:dyDescent="0.3">
      <c r="A1102" s="9">
        <v>1100</v>
      </c>
      <c r="B1102" s="11" t="s">
        <v>1101</v>
      </c>
      <c r="C1102" s="3" t="s">
        <v>5210</v>
      </c>
      <c r="D1102" s="5">
        <v>4000</v>
      </c>
      <c r="E1102" s="7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">
        <f t="shared" si="51"/>
        <v>1000</v>
      </c>
      <c r="P1102" t="s">
        <v>8330</v>
      </c>
      <c r="Q1102" t="s">
        <v>8331</v>
      </c>
      <c r="R1102" s="14">
        <f t="shared" si="53"/>
        <v>42384.110775462963</v>
      </c>
      <c r="S1102">
        <f t="shared" si="52"/>
        <v>2016</v>
      </c>
    </row>
    <row r="1103" spans="1:19" ht="28.8" x14ac:dyDescent="0.3">
      <c r="A1103" s="9">
        <v>1101</v>
      </c>
      <c r="B1103" s="11" t="s">
        <v>1102</v>
      </c>
      <c r="C1103" s="3" t="s">
        <v>5211</v>
      </c>
      <c r="D1103" s="5">
        <v>100000</v>
      </c>
      <c r="E1103" s="7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">
        <f t="shared" si="51"/>
        <v>683.33330000000001</v>
      </c>
      <c r="P1103" t="s">
        <v>8330</v>
      </c>
      <c r="Q1103" t="s">
        <v>8331</v>
      </c>
      <c r="R1103" s="14">
        <f t="shared" si="53"/>
        <v>42538.77243055556</v>
      </c>
      <c r="S1103">
        <f t="shared" si="52"/>
        <v>2016</v>
      </c>
    </row>
    <row r="1104" spans="1:19" ht="43.2" x14ac:dyDescent="0.3">
      <c r="A1104" s="9">
        <v>1102</v>
      </c>
      <c r="B1104" s="11" t="s">
        <v>1103</v>
      </c>
      <c r="C1104" s="3" t="s">
        <v>5212</v>
      </c>
      <c r="D1104" s="5">
        <v>8000</v>
      </c>
      <c r="E1104" s="7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">
        <f t="shared" si="51"/>
        <v>1770.8333</v>
      </c>
      <c r="P1104" t="s">
        <v>8330</v>
      </c>
      <c r="Q1104" t="s">
        <v>8331</v>
      </c>
      <c r="R1104" s="14">
        <f t="shared" si="53"/>
        <v>41577.045428240745</v>
      </c>
      <c r="S1104">
        <f t="shared" si="52"/>
        <v>2013</v>
      </c>
    </row>
    <row r="1105" spans="1:19" ht="43.2" x14ac:dyDescent="0.3">
      <c r="A1105" s="9">
        <v>1103</v>
      </c>
      <c r="B1105" s="11" t="s">
        <v>1104</v>
      </c>
      <c r="C1105" s="3" t="s">
        <v>5213</v>
      </c>
      <c r="D1105" s="5">
        <v>15000</v>
      </c>
      <c r="E1105" s="7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">
        <f t="shared" si="51"/>
        <v>1620</v>
      </c>
      <c r="P1105" t="s">
        <v>8330</v>
      </c>
      <c r="Q1105" t="s">
        <v>8331</v>
      </c>
      <c r="R1105" s="14">
        <f t="shared" si="53"/>
        <v>42479.22210648148</v>
      </c>
      <c r="S1105">
        <f t="shared" si="52"/>
        <v>2016</v>
      </c>
    </row>
    <row r="1106" spans="1:19" ht="43.2" x14ac:dyDescent="0.3">
      <c r="A1106" s="9">
        <v>1104</v>
      </c>
      <c r="B1106" s="11" t="s">
        <v>1105</v>
      </c>
      <c r="C1106" s="3" t="s">
        <v>5214</v>
      </c>
      <c r="D1106" s="5">
        <v>60000</v>
      </c>
      <c r="E1106" s="7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">
        <f t="shared" si="51"/>
        <v>8029.7296999999999</v>
      </c>
      <c r="P1106" t="s">
        <v>8330</v>
      </c>
      <c r="Q1106" t="s">
        <v>8331</v>
      </c>
      <c r="R1106" s="14">
        <f t="shared" si="53"/>
        <v>41771.40996527778</v>
      </c>
      <c r="S1106">
        <f t="shared" si="52"/>
        <v>2014</v>
      </c>
    </row>
    <row r="1107" spans="1:19" ht="57.6" x14ac:dyDescent="0.3">
      <c r="A1107" s="9">
        <v>1105</v>
      </c>
      <c r="B1107" s="11" t="s">
        <v>1106</v>
      </c>
      <c r="C1107" s="3" t="s">
        <v>5215</v>
      </c>
      <c r="D1107" s="5">
        <v>900000</v>
      </c>
      <c r="E1107" s="7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">
        <f t="shared" si="51"/>
        <v>7155</v>
      </c>
      <c r="P1107" t="s">
        <v>8330</v>
      </c>
      <c r="Q1107" t="s">
        <v>8331</v>
      </c>
      <c r="R1107" s="14">
        <f t="shared" si="53"/>
        <v>41692.135729166665</v>
      </c>
      <c r="S1107">
        <f t="shared" si="52"/>
        <v>2014</v>
      </c>
    </row>
    <row r="1108" spans="1:19" ht="43.2" x14ac:dyDescent="0.3">
      <c r="A1108" s="9">
        <v>1106</v>
      </c>
      <c r="B1108" s="11" t="s">
        <v>1107</v>
      </c>
      <c r="C1108" s="3" t="s">
        <v>5216</v>
      </c>
      <c r="D1108" s="5">
        <v>400</v>
      </c>
      <c r="E1108" s="7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">
        <f t="shared" si="51"/>
        <v>2357.1428999999998</v>
      </c>
      <c r="P1108" t="s">
        <v>8330</v>
      </c>
      <c r="Q1108" t="s">
        <v>8331</v>
      </c>
      <c r="R1108" s="14">
        <f t="shared" si="53"/>
        <v>40973.740451388891</v>
      </c>
      <c r="S1108">
        <f t="shared" si="52"/>
        <v>2012</v>
      </c>
    </row>
    <row r="1109" spans="1:19" ht="57.6" x14ac:dyDescent="0.3">
      <c r="A1109" s="9">
        <v>1107</v>
      </c>
      <c r="B1109" s="11" t="s">
        <v>1108</v>
      </c>
      <c r="C1109" s="3" t="s">
        <v>5217</v>
      </c>
      <c r="D1109" s="5">
        <v>10000</v>
      </c>
      <c r="E1109" s="7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">
        <f t="shared" si="51"/>
        <v>0</v>
      </c>
      <c r="P1109" t="s">
        <v>8330</v>
      </c>
      <c r="Q1109" t="s">
        <v>8331</v>
      </c>
      <c r="R1109" s="14">
        <f t="shared" si="53"/>
        <v>41813.861388888887</v>
      </c>
      <c r="S1109">
        <f t="shared" si="52"/>
        <v>2014</v>
      </c>
    </row>
    <row r="1110" spans="1:19" ht="57.6" x14ac:dyDescent="0.3">
      <c r="A1110" s="9">
        <v>1108</v>
      </c>
      <c r="B1110" s="11" t="s">
        <v>1109</v>
      </c>
      <c r="C1110" s="3" t="s">
        <v>5218</v>
      </c>
      <c r="D1110" s="5">
        <v>25000</v>
      </c>
      <c r="E1110" s="7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">
        <f t="shared" si="51"/>
        <v>3488.0952000000002</v>
      </c>
      <c r="P1110" t="s">
        <v>8330</v>
      </c>
      <c r="Q1110" t="s">
        <v>8331</v>
      </c>
      <c r="R1110" s="14">
        <f t="shared" si="53"/>
        <v>40952.636979166666</v>
      </c>
      <c r="S1110">
        <f t="shared" si="52"/>
        <v>2012</v>
      </c>
    </row>
    <row r="1111" spans="1:19" ht="43.2" x14ac:dyDescent="0.3">
      <c r="A1111" s="9">
        <v>1109</v>
      </c>
      <c r="B1111" s="11" t="s">
        <v>1110</v>
      </c>
      <c r="C1111" s="3" t="s">
        <v>5219</v>
      </c>
      <c r="D1111" s="5">
        <v>10000</v>
      </c>
      <c r="E1111" s="7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">
        <f t="shared" si="51"/>
        <v>1500</v>
      </c>
      <c r="P1111" t="s">
        <v>8330</v>
      </c>
      <c r="Q1111" t="s">
        <v>8331</v>
      </c>
      <c r="R1111" s="14">
        <f t="shared" si="53"/>
        <v>42662.752199074079</v>
      </c>
      <c r="S1111">
        <f t="shared" si="52"/>
        <v>2016</v>
      </c>
    </row>
    <row r="1112" spans="1:19" ht="43.2" x14ac:dyDescent="0.3">
      <c r="A1112" s="9">
        <v>1110</v>
      </c>
      <c r="B1112" s="11" t="s">
        <v>1111</v>
      </c>
      <c r="C1112" s="3" t="s">
        <v>5220</v>
      </c>
      <c r="D1112" s="5">
        <v>50000</v>
      </c>
      <c r="E1112" s="7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">
        <f t="shared" si="51"/>
        <v>2318.1817999999998</v>
      </c>
      <c r="P1112" t="s">
        <v>8330</v>
      </c>
      <c r="Q1112" t="s">
        <v>8331</v>
      </c>
      <c r="R1112" s="14">
        <f t="shared" si="53"/>
        <v>41220.933124999996</v>
      </c>
      <c r="S1112">
        <f t="shared" si="52"/>
        <v>2012</v>
      </c>
    </row>
    <row r="1113" spans="1:19" ht="43.2" x14ac:dyDescent="0.3">
      <c r="A1113" s="9">
        <v>1111</v>
      </c>
      <c r="B1113" s="11" t="s">
        <v>1112</v>
      </c>
      <c r="C1113" s="3" t="s">
        <v>5221</v>
      </c>
      <c r="D1113" s="5">
        <v>2500</v>
      </c>
      <c r="E1113" s="7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">
        <f t="shared" si="51"/>
        <v>100</v>
      </c>
      <c r="P1113" t="s">
        <v>8330</v>
      </c>
      <c r="Q1113" t="s">
        <v>8331</v>
      </c>
      <c r="R1113" s="14">
        <f t="shared" si="53"/>
        <v>42347.203587962969</v>
      </c>
      <c r="S1113">
        <f t="shared" si="52"/>
        <v>2015</v>
      </c>
    </row>
    <row r="1114" spans="1:19" ht="43.2" x14ac:dyDescent="0.3">
      <c r="A1114" s="9">
        <v>1112</v>
      </c>
      <c r="B1114" s="11" t="s">
        <v>1113</v>
      </c>
      <c r="C1114" s="3" t="s">
        <v>5222</v>
      </c>
      <c r="D1114" s="5">
        <v>88000</v>
      </c>
      <c r="E1114" s="7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">
        <f t="shared" si="51"/>
        <v>10023.371800000001</v>
      </c>
      <c r="P1114" t="s">
        <v>8330</v>
      </c>
      <c r="Q1114" t="s">
        <v>8331</v>
      </c>
      <c r="R1114" s="14">
        <f t="shared" si="53"/>
        <v>41963.759386574078</v>
      </c>
      <c r="S1114">
        <f t="shared" si="52"/>
        <v>2014</v>
      </c>
    </row>
    <row r="1115" spans="1:19" ht="43.2" x14ac:dyDescent="0.3">
      <c r="A1115" s="9">
        <v>1113</v>
      </c>
      <c r="B1115" s="11" t="s">
        <v>1114</v>
      </c>
      <c r="C1115" s="3" t="s">
        <v>5223</v>
      </c>
      <c r="D1115" s="5">
        <v>1000</v>
      </c>
      <c r="E1115" s="7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">
        <f t="shared" si="51"/>
        <v>500</v>
      </c>
      <c r="P1115" t="s">
        <v>8330</v>
      </c>
      <c r="Q1115" t="s">
        <v>8331</v>
      </c>
      <c r="R1115" s="14">
        <f t="shared" si="53"/>
        <v>41835.977083333331</v>
      </c>
      <c r="S1115">
        <f t="shared" si="52"/>
        <v>2014</v>
      </c>
    </row>
    <row r="1116" spans="1:19" ht="43.2" x14ac:dyDescent="0.3">
      <c r="A1116" s="9">
        <v>1114</v>
      </c>
      <c r="B1116" s="11" t="s">
        <v>1115</v>
      </c>
      <c r="C1116" s="3" t="s">
        <v>5224</v>
      </c>
      <c r="D1116" s="5">
        <v>6000</v>
      </c>
      <c r="E1116" s="7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">
        <f t="shared" si="51"/>
        <v>333.33330000000001</v>
      </c>
      <c r="P1116" t="s">
        <v>8330</v>
      </c>
      <c r="Q1116" t="s">
        <v>8331</v>
      </c>
      <c r="R1116" s="14">
        <f t="shared" si="53"/>
        <v>41526.345914351856</v>
      </c>
      <c r="S1116">
        <f t="shared" si="52"/>
        <v>2013</v>
      </c>
    </row>
    <row r="1117" spans="1:19" ht="43.2" x14ac:dyDescent="0.3">
      <c r="A1117" s="9">
        <v>1115</v>
      </c>
      <c r="B1117" s="11" t="s">
        <v>1116</v>
      </c>
      <c r="C1117" s="3" t="s">
        <v>5225</v>
      </c>
      <c r="D1117" s="5">
        <v>40000</v>
      </c>
      <c r="E1117" s="7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">
        <f t="shared" si="51"/>
        <v>1325</v>
      </c>
      <c r="P1117" t="s">
        <v>8330</v>
      </c>
      <c r="Q1117" t="s">
        <v>8331</v>
      </c>
      <c r="R1117" s="14">
        <f t="shared" si="53"/>
        <v>42429.695543981477</v>
      </c>
      <c r="S1117">
        <f t="shared" si="52"/>
        <v>2016</v>
      </c>
    </row>
    <row r="1118" spans="1:19" ht="43.2" x14ac:dyDescent="0.3">
      <c r="A1118" s="9">
        <v>1116</v>
      </c>
      <c r="B1118" s="11" t="s">
        <v>1117</v>
      </c>
      <c r="C1118" s="3" t="s">
        <v>5226</v>
      </c>
      <c r="D1118" s="5">
        <v>500000</v>
      </c>
      <c r="E1118" s="7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">
        <f t="shared" si="51"/>
        <v>1785.2</v>
      </c>
      <c r="P1118" t="s">
        <v>8330</v>
      </c>
      <c r="Q1118" t="s">
        <v>8331</v>
      </c>
      <c r="R1118" s="14">
        <f t="shared" si="53"/>
        <v>41009.847314814811</v>
      </c>
      <c r="S1118">
        <f t="shared" si="52"/>
        <v>2012</v>
      </c>
    </row>
    <row r="1119" spans="1:19" ht="43.2" x14ac:dyDescent="0.3">
      <c r="A1119" s="9">
        <v>1117</v>
      </c>
      <c r="B1119" s="11" t="s">
        <v>1118</v>
      </c>
      <c r="C1119" s="3" t="s">
        <v>5227</v>
      </c>
      <c r="D1119" s="5">
        <v>1000</v>
      </c>
      <c r="E1119" s="7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">
        <f t="shared" si="51"/>
        <v>1037.5</v>
      </c>
      <c r="P1119" t="s">
        <v>8330</v>
      </c>
      <c r="Q1119" t="s">
        <v>8331</v>
      </c>
      <c r="R1119" s="14">
        <f t="shared" si="53"/>
        <v>42333.598530092597</v>
      </c>
      <c r="S1119">
        <f t="shared" si="52"/>
        <v>2015</v>
      </c>
    </row>
    <row r="1120" spans="1:19" ht="43.2" x14ac:dyDescent="0.3">
      <c r="A1120" s="9">
        <v>1118</v>
      </c>
      <c r="B1120" s="11" t="s">
        <v>1119</v>
      </c>
      <c r="C1120" s="3" t="s">
        <v>5228</v>
      </c>
      <c r="D1120" s="5">
        <v>4500</v>
      </c>
      <c r="E1120" s="7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">
        <f t="shared" si="51"/>
        <v>3633.3332999999998</v>
      </c>
      <c r="P1120" t="s">
        <v>8330</v>
      </c>
      <c r="Q1120" t="s">
        <v>8331</v>
      </c>
      <c r="R1120" s="14">
        <f t="shared" si="53"/>
        <v>41704.16642361111</v>
      </c>
      <c r="S1120">
        <f t="shared" si="52"/>
        <v>2014</v>
      </c>
    </row>
    <row r="1121" spans="1:19" ht="57.6" x14ac:dyDescent="0.3">
      <c r="A1121" s="9">
        <v>1119</v>
      </c>
      <c r="B1121" s="11" t="s">
        <v>1120</v>
      </c>
      <c r="C1121" s="3" t="s">
        <v>5229</v>
      </c>
      <c r="D1121" s="5">
        <v>2100</v>
      </c>
      <c r="E1121" s="7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">
        <f t="shared" si="51"/>
        <v>500</v>
      </c>
      <c r="P1121" t="s">
        <v>8330</v>
      </c>
      <c r="Q1121" t="s">
        <v>8331</v>
      </c>
      <c r="R1121" s="14">
        <f t="shared" si="53"/>
        <v>41722.792407407411</v>
      </c>
      <c r="S1121">
        <f t="shared" si="52"/>
        <v>2014</v>
      </c>
    </row>
    <row r="1122" spans="1:19" ht="43.2" x14ac:dyDescent="0.3">
      <c r="A1122" s="9">
        <v>1120</v>
      </c>
      <c r="B1122" s="11" t="s">
        <v>1121</v>
      </c>
      <c r="C1122" s="3" t="s">
        <v>5230</v>
      </c>
      <c r="D1122" s="5">
        <v>25000</v>
      </c>
      <c r="E1122" s="7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">
        <f t="shared" si="51"/>
        <v>0</v>
      </c>
      <c r="P1122" t="s">
        <v>8330</v>
      </c>
      <c r="Q1122" t="s">
        <v>8331</v>
      </c>
      <c r="R1122" s="14">
        <f t="shared" si="53"/>
        <v>40799.872685185182</v>
      </c>
      <c r="S1122">
        <f t="shared" si="52"/>
        <v>2011</v>
      </c>
    </row>
    <row r="1123" spans="1:19" ht="43.2" x14ac:dyDescent="0.3">
      <c r="A1123" s="9">
        <v>1121</v>
      </c>
      <c r="B1123" s="11" t="s">
        <v>1122</v>
      </c>
      <c r="C1123" s="3" t="s">
        <v>5231</v>
      </c>
      <c r="D1123" s="5">
        <v>250000</v>
      </c>
      <c r="E1123" s="7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">
        <f t="shared" si="51"/>
        <v>580</v>
      </c>
      <c r="P1123" t="s">
        <v>8330</v>
      </c>
      <c r="Q1123" t="s">
        <v>8331</v>
      </c>
      <c r="R1123" s="14">
        <f t="shared" si="53"/>
        <v>42412.934212962966</v>
      </c>
      <c r="S1123">
        <f t="shared" si="52"/>
        <v>2016</v>
      </c>
    </row>
    <row r="1124" spans="1:19" ht="57.6" x14ac:dyDescent="0.3">
      <c r="A1124" s="9">
        <v>1122</v>
      </c>
      <c r="B1124" s="11" t="s">
        <v>1123</v>
      </c>
      <c r="C1124" s="3" t="s">
        <v>5232</v>
      </c>
      <c r="D1124" s="5">
        <v>3200</v>
      </c>
      <c r="E1124" s="7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">
        <f t="shared" si="51"/>
        <v>0</v>
      </c>
      <c r="P1124" t="s">
        <v>8330</v>
      </c>
      <c r="Q1124" t="s">
        <v>8331</v>
      </c>
      <c r="R1124" s="14">
        <f t="shared" si="53"/>
        <v>41410.703993055555</v>
      </c>
      <c r="S1124">
        <f t="shared" si="52"/>
        <v>2013</v>
      </c>
    </row>
    <row r="1125" spans="1:19" ht="43.2" x14ac:dyDescent="0.3">
      <c r="A1125" s="9">
        <v>1123</v>
      </c>
      <c r="B1125" s="11" t="s">
        <v>1124</v>
      </c>
      <c r="C1125" s="3" t="s">
        <v>5233</v>
      </c>
      <c r="D1125" s="5">
        <v>5000</v>
      </c>
      <c r="E1125" s="7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">
        <f t="shared" si="51"/>
        <v>366.66669999999999</v>
      </c>
      <c r="P1125" t="s">
        <v>8330</v>
      </c>
      <c r="Q1125" t="s">
        <v>8331</v>
      </c>
      <c r="R1125" s="14">
        <f t="shared" si="53"/>
        <v>41718.5237037037</v>
      </c>
      <c r="S1125">
        <f t="shared" si="52"/>
        <v>2014</v>
      </c>
    </row>
    <row r="1126" spans="1:19" ht="43.2" x14ac:dyDescent="0.3">
      <c r="A1126" s="9">
        <v>1124</v>
      </c>
      <c r="B1126" s="11" t="s">
        <v>1125</v>
      </c>
      <c r="C1126" s="3" t="s">
        <v>5234</v>
      </c>
      <c r="D1126" s="5">
        <v>90000</v>
      </c>
      <c r="E1126" s="7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">
        <f t="shared" si="51"/>
        <v>6071.4286000000002</v>
      </c>
      <c r="P1126" t="s">
        <v>8330</v>
      </c>
      <c r="Q1126" t="s">
        <v>8332</v>
      </c>
      <c r="R1126" s="14">
        <f t="shared" si="53"/>
        <v>42094.667256944449</v>
      </c>
      <c r="S1126">
        <f t="shared" si="52"/>
        <v>2015</v>
      </c>
    </row>
    <row r="1127" spans="1:19" ht="43.2" x14ac:dyDescent="0.3">
      <c r="A1127" s="9">
        <v>1125</v>
      </c>
      <c r="B1127" s="11" t="s">
        <v>1126</v>
      </c>
      <c r="C1127" s="3" t="s">
        <v>5235</v>
      </c>
      <c r="D1127" s="5">
        <v>3000</v>
      </c>
      <c r="E1127" s="7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">
        <f t="shared" si="51"/>
        <v>0</v>
      </c>
      <c r="P1127" t="s">
        <v>8330</v>
      </c>
      <c r="Q1127" t="s">
        <v>8332</v>
      </c>
      <c r="R1127" s="14">
        <f t="shared" si="53"/>
        <v>42212.624189814815</v>
      </c>
      <c r="S1127">
        <f t="shared" si="52"/>
        <v>2015</v>
      </c>
    </row>
    <row r="1128" spans="1:19" ht="43.2" x14ac:dyDescent="0.3">
      <c r="A1128" s="9">
        <v>1126</v>
      </c>
      <c r="B1128" s="11" t="s">
        <v>1127</v>
      </c>
      <c r="C1128" s="3" t="s">
        <v>5236</v>
      </c>
      <c r="D1128" s="5">
        <v>2000</v>
      </c>
      <c r="E1128" s="7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">
        <f t="shared" si="51"/>
        <v>500</v>
      </c>
      <c r="P1128" t="s">
        <v>8330</v>
      </c>
      <c r="Q1128" t="s">
        <v>8332</v>
      </c>
      <c r="R1128" s="14">
        <f t="shared" si="53"/>
        <v>42535.327476851846</v>
      </c>
      <c r="S1128">
        <f t="shared" si="52"/>
        <v>2016</v>
      </c>
    </row>
    <row r="1129" spans="1:19" ht="57.6" x14ac:dyDescent="0.3">
      <c r="A1129" s="9">
        <v>1127</v>
      </c>
      <c r="B1129" s="11" t="s">
        <v>1128</v>
      </c>
      <c r="C1129" s="3" t="s">
        <v>5237</v>
      </c>
      <c r="D1129" s="5">
        <v>35000</v>
      </c>
      <c r="E1129" s="7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">
        <f t="shared" si="51"/>
        <v>2543.4783000000002</v>
      </c>
      <c r="P1129" t="s">
        <v>8330</v>
      </c>
      <c r="Q1129" t="s">
        <v>8332</v>
      </c>
      <c r="R1129" s="14">
        <f t="shared" si="53"/>
        <v>41926.854166666664</v>
      </c>
      <c r="S1129">
        <f t="shared" si="52"/>
        <v>2014</v>
      </c>
    </row>
    <row r="1130" spans="1:19" x14ac:dyDescent="0.3">
      <c r="A1130" s="9">
        <v>1128</v>
      </c>
      <c r="B1130" s="11" t="s">
        <v>1129</v>
      </c>
      <c r="C1130" s="3" t="s">
        <v>5238</v>
      </c>
      <c r="D1130" s="5">
        <v>1000</v>
      </c>
      <c r="E1130" s="7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">
        <f t="shared" si="51"/>
        <v>100</v>
      </c>
      <c r="P1130" t="s">
        <v>8330</v>
      </c>
      <c r="Q1130" t="s">
        <v>8332</v>
      </c>
      <c r="R1130" s="14">
        <f t="shared" si="53"/>
        <v>41828.649502314816</v>
      </c>
      <c r="S1130">
        <f t="shared" si="52"/>
        <v>2014</v>
      </c>
    </row>
    <row r="1131" spans="1:19" ht="43.2" x14ac:dyDescent="0.3">
      <c r="A1131" s="9">
        <v>1129</v>
      </c>
      <c r="B1131" s="11" t="s">
        <v>1130</v>
      </c>
      <c r="C1131" s="3" t="s">
        <v>5239</v>
      </c>
      <c r="D1131" s="5">
        <v>20000</v>
      </c>
      <c r="E1131" s="7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">
        <f t="shared" si="51"/>
        <v>1050</v>
      </c>
      <c r="P1131" t="s">
        <v>8330</v>
      </c>
      <c r="Q1131" t="s">
        <v>8332</v>
      </c>
      <c r="R1131" s="14">
        <f t="shared" si="53"/>
        <v>42496.264965277776</v>
      </c>
      <c r="S1131">
        <f t="shared" si="52"/>
        <v>2016</v>
      </c>
    </row>
    <row r="1132" spans="1:19" ht="43.2" x14ac:dyDescent="0.3">
      <c r="A1132" s="9">
        <v>1130</v>
      </c>
      <c r="B1132" s="11" t="s">
        <v>1131</v>
      </c>
      <c r="C1132" s="3" t="s">
        <v>5240</v>
      </c>
      <c r="D1132" s="5">
        <v>5000</v>
      </c>
      <c r="E1132" s="7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">
        <f t="shared" si="51"/>
        <v>366.66669999999999</v>
      </c>
      <c r="P1132" t="s">
        <v>8330</v>
      </c>
      <c r="Q1132" t="s">
        <v>8332</v>
      </c>
      <c r="R1132" s="14">
        <f t="shared" si="53"/>
        <v>41908.996527777781</v>
      </c>
      <c r="S1132">
        <f t="shared" si="52"/>
        <v>2014</v>
      </c>
    </row>
    <row r="1133" spans="1:19" ht="43.2" x14ac:dyDescent="0.3">
      <c r="A1133" s="9">
        <v>1131</v>
      </c>
      <c r="B1133" s="11" t="s">
        <v>1132</v>
      </c>
      <c r="C1133" s="3" t="s">
        <v>5241</v>
      </c>
      <c r="D1133" s="5">
        <v>40000</v>
      </c>
      <c r="E1133" s="7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">
        <f t="shared" si="51"/>
        <v>0</v>
      </c>
      <c r="P1133" t="s">
        <v>8330</v>
      </c>
      <c r="Q1133" t="s">
        <v>8332</v>
      </c>
      <c r="R1133" s="14">
        <f t="shared" si="53"/>
        <v>42332.908194444448</v>
      </c>
      <c r="S1133">
        <f t="shared" si="52"/>
        <v>2015</v>
      </c>
    </row>
    <row r="1134" spans="1:19" ht="43.2" x14ac:dyDescent="0.3">
      <c r="A1134" s="9">
        <v>1132</v>
      </c>
      <c r="B1134" s="11" t="s">
        <v>1133</v>
      </c>
      <c r="C1134" s="3" t="s">
        <v>5242</v>
      </c>
      <c r="D1134" s="5">
        <v>10000</v>
      </c>
      <c r="E1134" s="7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">
        <f t="shared" si="51"/>
        <v>11061.538500000001</v>
      </c>
      <c r="P1134" t="s">
        <v>8330</v>
      </c>
      <c r="Q1134" t="s">
        <v>8332</v>
      </c>
      <c r="R1134" s="14">
        <f t="shared" si="53"/>
        <v>42706.115405092598</v>
      </c>
      <c r="S1134">
        <f t="shared" si="52"/>
        <v>2016</v>
      </c>
    </row>
    <row r="1135" spans="1:19" ht="43.2" x14ac:dyDescent="0.3">
      <c r="A1135" s="9">
        <v>1133</v>
      </c>
      <c r="B1135" s="11" t="s">
        <v>1134</v>
      </c>
      <c r="C1135" s="3" t="s">
        <v>5243</v>
      </c>
      <c r="D1135" s="5">
        <v>3000</v>
      </c>
      <c r="E1135" s="7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">
        <f t="shared" si="51"/>
        <v>2000</v>
      </c>
      <c r="P1135" t="s">
        <v>8330</v>
      </c>
      <c r="Q1135" t="s">
        <v>8332</v>
      </c>
      <c r="R1135" s="14">
        <f t="shared" si="53"/>
        <v>41821.407187500001</v>
      </c>
      <c r="S1135">
        <f t="shared" si="52"/>
        <v>2014</v>
      </c>
    </row>
    <row r="1136" spans="1:19" ht="43.2" x14ac:dyDescent="0.3">
      <c r="A1136" s="9">
        <v>1134</v>
      </c>
      <c r="B1136" s="11" t="s">
        <v>1135</v>
      </c>
      <c r="C1136" s="3" t="s">
        <v>5244</v>
      </c>
      <c r="D1136" s="5">
        <v>25000</v>
      </c>
      <c r="E1136" s="7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">
        <f t="shared" si="51"/>
        <v>100</v>
      </c>
      <c r="P1136" t="s">
        <v>8330</v>
      </c>
      <c r="Q1136" t="s">
        <v>8332</v>
      </c>
      <c r="R1136" s="14">
        <f t="shared" si="53"/>
        <v>41958.285046296296</v>
      </c>
      <c r="S1136">
        <f t="shared" si="52"/>
        <v>2014</v>
      </c>
    </row>
    <row r="1137" spans="1:19" ht="57.6" x14ac:dyDescent="0.3">
      <c r="A1137" s="9">
        <v>1135</v>
      </c>
      <c r="B1137" s="11" t="s">
        <v>1136</v>
      </c>
      <c r="C1137" s="3" t="s">
        <v>5245</v>
      </c>
      <c r="D1137" s="5">
        <v>1000</v>
      </c>
      <c r="E1137" s="7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">
        <f t="shared" si="51"/>
        <v>5000</v>
      </c>
      <c r="P1137" t="s">
        <v>8330</v>
      </c>
      <c r="Q1137" t="s">
        <v>8332</v>
      </c>
      <c r="R1137" s="14">
        <f t="shared" si="53"/>
        <v>42558.989513888882</v>
      </c>
      <c r="S1137">
        <f t="shared" si="52"/>
        <v>2016</v>
      </c>
    </row>
    <row r="1138" spans="1:19" ht="43.2" x14ac:dyDescent="0.3">
      <c r="A1138" s="9">
        <v>1136</v>
      </c>
      <c r="B1138" s="11" t="s">
        <v>1137</v>
      </c>
      <c r="C1138" s="3" t="s">
        <v>5246</v>
      </c>
      <c r="D1138" s="5">
        <v>4190</v>
      </c>
      <c r="E1138" s="7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">
        <f t="shared" si="51"/>
        <v>4500</v>
      </c>
      <c r="P1138" t="s">
        <v>8330</v>
      </c>
      <c r="Q1138" t="s">
        <v>8332</v>
      </c>
      <c r="R1138" s="14">
        <f t="shared" si="53"/>
        <v>42327.671631944439</v>
      </c>
      <c r="S1138">
        <f t="shared" si="52"/>
        <v>2015</v>
      </c>
    </row>
    <row r="1139" spans="1:19" ht="43.2" x14ac:dyDescent="0.3">
      <c r="A1139" s="9">
        <v>1137</v>
      </c>
      <c r="B1139" s="11" t="s">
        <v>1138</v>
      </c>
      <c r="C1139" s="3" t="s">
        <v>5247</v>
      </c>
      <c r="D1139" s="5">
        <v>25000</v>
      </c>
      <c r="E1139" s="7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">
        <f t="shared" si="51"/>
        <v>25320.5128</v>
      </c>
      <c r="P1139" t="s">
        <v>8330</v>
      </c>
      <c r="Q1139" t="s">
        <v>8332</v>
      </c>
      <c r="R1139" s="14">
        <f t="shared" si="53"/>
        <v>42453.819687499999</v>
      </c>
      <c r="S1139">
        <f t="shared" si="52"/>
        <v>2016</v>
      </c>
    </row>
    <row r="1140" spans="1:19" ht="43.2" x14ac:dyDescent="0.3">
      <c r="A1140" s="9">
        <v>1138</v>
      </c>
      <c r="B1140" s="11" t="s">
        <v>1139</v>
      </c>
      <c r="C1140" s="3" t="s">
        <v>5248</v>
      </c>
      <c r="D1140" s="5">
        <v>35000</v>
      </c>
      <c r="E1140" s="7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">
        <f t="shared" si="51"/>
        <v>3125</v>
      </c>
      <c r="P1140" t="s">
        <v>8330</v>
      </c>
      <c r="Q1140" t="s">
        <v>8332</v>
      </c>
      <c r="R1140" s="14">
        <f t="shared" si="53"/>
        <v>42736.9066087963</v>
      </c>
      <c r="S1140">
        <f t="shared" si="52"/>
        <v>2017</v>
      </c>
    </row>
    <row r="1141" spans="1:19" ht="43.2" x14ac:dyDescent="0.3">
      <c r="A1141" s="9">
        <v>1139</v>
      </c>
      <c r="B1141" s="11" t="s">
        <v>1140</v>
      </c>
      <c r="C1141" s="3" t="s">
        <v>5249</v>
      </c>
      <c r="D1141" s="5">
        <v>8000</v>
      </c>
      <c r="E1141" s="7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">
        <f t="shared" si="51"/>
        <v>500</v>
      </c>
      <c r="P1141" t="s">
        <v>8330</v>
      </c>
      <c r="Q1141" t="s">
        <v>8332</v>
      </c>
      <c r="R1141" s="14">
        <f t="shared" si="53"/>
        <v>41975.347523148142</v>
      </c>
      <c r="S1141">
        <f t="shared" si="52"/>
        <v>2014</v>
      </c>
    </row>
    <row r="1142" spans="1:19" ht="43.2" x14ac:dyDescent="0.3">
      <c r="A1142" s="9">
        <v>1140</v>
      </c>
      <c r="B1142" s="11" t="s">
        <v>1141</v>
      </c>
      <c r="C1142" s="3" t="s">
        <v>5250</v>
      </c>
      <c r="D1142" s="5">
        <v>5000</v>
      </c>
      <c r="E1142" s="7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">
        <f t="shared" si="51"/>
        <v>0</v>
      </c>
      <c r="P1142" t="s">
        <v>8330</v>
      </c>
      <c r="Q1142" t="s">
        <v>8332</v>
      </c>
      <c r="R1142" s="14">
        <f t="shared" si="53"/>
        <v>42192.462048611109</v>
      </c>
      <c r="S1142">
        <f t="shared" si="52"/>
        <v>2015</v>
      </c>
    </row>
    <row r="1143" spans="1:19" x14ac:dyDescent="0.3">
      <c r="A1143" s="9">
        <v>1141</v>
      </c>
      <c r="B1143" s="11" t="s">
        <v>1142</v>
      </c>
      <c r="C1143" s="3" t="s">
        <v>5251</v>
      </c>
      <c r="D1143" s="5">
        <v>500</v>
      </c>
      <c r="E1143" s="7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">
        <f t="shared" si="51"/>
        <v>0</v>
      </c>
      <c r="P1143" t="s">
        <v>8330</v>
      </c>
      <c r="Q1143" t="s">
        <v>8332</v>
      </c>
      <c r="R1143" s="14">
        <f t="shared" si="53"/>
        <v>42164.699652777781</v>
      </c>
      <c r="S1143">
        <f t="shared" si="52"/>
        <v>2015</v>
      </c>
    </row>
    <row r="1144" spans="1:19" ht="43.2" x14ac:dyDescent="0.3">
      <c r="A1144" s="9">
        <v>1142</v>
      </c>
      <c r="B1144" s="11" t="s">
        <v>1143</v>
      </c>
      <c r="C1144" s="3" t="s">
        <v>5252</v>
      </c>
      <c r="D1144" s="5">
        <v>4000</v>
      </c>
      <c r="E1144" s="7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">
        <f t="shared" si="51"/>
        <v>0</v>
      </c>
      <c r="P1144" t="s">
        <v>8330</v>
      </c>
      <c r="Q1144" t="s">
        <v>8332</v>
      </c>
      <c r="R1144" s="14">
        <f t="shared" si="53"/>
        <v>42022.006099537044</v>
      </c>
      <c r="S1144">
        <f t="shared" si="52"/>
        <v>2015</v>
      </c>
    </row>
    <row r="1145" spans="1:19" ht="43.2" x14ac:dyDescent="0.3">
      <c r="A1145" s="9">
        <v>1143</v>
      </c>
      <c r="B1145" s="11" t="s">
        <v>1144</v>
      </c>
      <c r="C1145" s="3" t="s">
        <v>5253</v>
      </c>
      <c r="D1145" s="5">
        <v>45000</v>
      </c>
      <c r="E1145" s="7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">
        <f t="shared" si="51"/>
        <v>2325</v>
      </c>
      <c r="P1145" t="s">
        <v>8330</v>
      </c>
      <c r="Q1145" t="s">
        <v>8332</v>
      </c>
      <c r="R1145" s="14">
        <f t="shared" si="53"/>
        <v>42325.19358796296</v>
      </c>
      <c r="S1145">
        <f t="shared" si="52"/>
        <v>2015</v>
      </c>
    </row>
    <row r="1146" spans="1:19" ht="43.2" x14ac:dyDescent="0.3">
      <c r="A1146" s="9">
        <v>1144</v>
      </c>
      <c r="B1146" s="11" t="s">
        <v>1145</v>
      </c>
      <c r="C1146" s="3" t="s">
        <v>5254</v>
      </c>
      <c r="D1146" s="5">
        <v>9300</v>
      </c>
      <c r="E1146" s="7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">
        <f t="shared" si="51"/>
        <v>0</v>
      </c>
      <c r="P1146" t="s">
        <v>8333</v>
      </c>
      <c r="Q1146" t="s">
        <v>8334</v>
      </c>
      <c r="R1146" s="14">
        <f t="shared" si="53"/>
        <v>42093.181944444441</v>
      </c>
      <c r="S1146">
        <f t="shared" si="52"/>
        <v>2015</v>
      </c>
    </row>
    <row r="1147" spans="1:19" ht="43.2" x14ac:dyDescent="0.3">
      <c r="A1147" s="9">
        <v>1145</v>
      </c>
      <c r="B1147" s="11" t="s">
        <v>1146</v>
      </c>
      <c r="C1147" s="3" t="s">
        <v>5255</v>
      </c>
      <c r="D1147" s="5">
        <v>80000</v>
      </c>
      <c r="E1147" s="7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">
        <f t="shared" si="51"/>
        <v>10000</v>
      </c>
      <c r="P1147" t="s">
        <v>8333</v>
      </c>
      <c r="Q1147" t="s">
        <v>8334</v>
      </c>
      <c r="R1147" s="14">
        <f t="shared" si="53"/>
        <v>41854.747592592597</v>
      </c>
      <c r="S1147">
        <f t="shared" si="52"/>
        <v>2014</v>
      </c>
    </row>
    <row r="1148" spans="1:19" ht="43.2" x14ac:dyDescent="0.3">
      <c r="A1148" s="9">
        <v>1146</v>
      </c>
      <c r="B1148" s="11" t="s">
        <v>1147</v>
      </c>
      <c r="C1148" s="3" t="s">
        <v>5256</v>
      </c>
      <c r="D1148" s="5">
        <v>6000</v>
      </c>
      <c r="E1148" s="7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">
        <f t="shared" si="51"/>
        <v>4416.6666999999998</v>
      </c>
      <c r="P1148" t="s">
        <v>8333</v>
      </c>
      <c r="Q1148" t="s">
        <v>8334</v>
      </c>
      <c r="R1148" s="14">
        <f t="shared" si="53"/>
        <v>41723.9533912037</v>
      </c>
      <c r="S1148">
        <f t="shared" si="52"/>
        <v>2014</v>
      </c>
    </row>
    <row r="1149" spans="1:19" ht="43.2" x14ac:dyDescent="0.3">
      <c r="A1149" s="9">
        <v>1147</v>
      </c>
      <c r="B1149" s="11" t="s">
        <v>1148</v>
      </c>
      <c r="C1149" s="3" t="s">
        <v>5257</v>
      </c>
      <c r="D1149" s="5">
        <v>25000</v>
      </c>
      <c r="E1149" s="7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">
        <f t="shared" si="51"/>
        <v>0</v>
      </c>
      <c r="P1149" t="s">
        <v>8333</v>
      </c>
      <c r="Q1149" t="s">
        <v>8334</v>
      </c>
      <c r="R1149" s="14">
        <f t="shared" si="53"/>
        <v>41871.972025462965</v>
      </c>
      <c r="S1149">
        <f t="shared" si="52"/>
        <v>2014</v>
      </c>
    </row>
    <row r="1150" spans="1:19" ht="28.8" x14ac:dyDescent="0.3">
      <c r="A1150" s="9">
        <v>1148</v>
      </c>
      <c r="B1150" s="11" t="s">
        <v>1149</v>
      </c>
      <c r="C1150" s="3" t="s">
        <v>5258</v>
      </c>
      <c r="D1150" s="5">
        <v>15000</v>
      </c>
      <c r="E1150" s="7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">
        <f t="shared" si="51"/>
        <v>2433.3332999999998</v>
      </c>
      <c r="P1150" t="s">
        <v>8333</v>
      </c>
      <c r="Q1150" t="s">
        <v>8334</v>
      </c>
      <c r="R1150" s="14">
        <f t="shared" si="53"/>
        <v>42675.171076388884</v>
      </c>
      <c r="S1150">
        <f t="shared" si="52"/>
        <v>2016</v>
      </c>
    </row>
    <row r="1151" spans="1:19" ht="28.8" x14ac:dyDescent="0.3">
      <c r="A1151" s="9">
        <v>1149</v>
      </c>
      <c r="B1151" s="11" t="s">
        <v>1150</v>
      </c>
      <c r="C1151" s="3" t="s">
        <v>5259</v>
      </c>
      <c r="D1151" s="5">
        <v>50000</v>
      </c>
      <c r="E1151" s="7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">
        <f t="shared" si="51"/>
        <v>3750</v>
      </c>
      <c r="P1151" t="s">
        <v>8333</v>
      </c>
      <c r="Q1151" t="s">
        <v>8334</v>
      </c>
      <c r="R1151" s="14">
        <f t="shared" si="53"/>
        <v>42507.71025462963</v>
      </c>
      <c r="S1151">
        <f t="shared" si="52"/>
        <v>2016</v>
      </c>
    </row>
    <row r="1152" spans="1:19" ht="28.8" x14ac:dyDescent="0.3">
      <c r="A1152" s="9">
        <v>1150</v>
      </c>
      <c r="B1152" s="11" t="s">
        <v>1151</v>
      </c>
      <c r="C1152" s="3" t="s">
        <v>5260</v>
      </c>
      <c r="D1152" s="5">
        <v>2500</v>
      </c>
      <c r="E1152" s="7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">
        <f t="shared" si="51"/>
        <v>4200</v>
      </c>
      <c r="P1152" t="s">
        <v>8333</v>
      </c>
      <c r="Q1152" t="s">
        <v>8334</v>
      </c>
      <c r="R1152" s="14">
        <f t="shared" si="53"/>
        <v>42317.954571759255</v>
      </c>
      <c r="S1152">
        <f t="shared" si="52"/>
        <v>2015</v>
      </c>
    </row>
    <row r="1153" spans="1:19" ht="57.6" x14ac:dyDescent="0.3">
      <c r="A1153" s="9">
        <v>1151</v>
      </c>
      <c r="B1153" s="11" t="s">
        <v>1152</v>
      </c>
      <c r="C1153" s="3" t="s">
        <v>5261</v>
      </c>
      <c r="D1153" s="5">
        <v>25000</v>
      </c>
      <c r="E1153" s="7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">
        <f t="shared" si="51"/>
        <v>0</v>
      </c>
      <c r="P1153" t="s">
        <v>8333</v>
      </c>
      <c r="Q1153" t="s">
        <v>8334</v>
      </c>
      <c r="R1153" s="14">
        <f t="shared" si="53"/>
        <v>42224.102581018517</v>
      </c>
      <c r="S1153">
        <f t="shared" si="52"/>
        <v>2015</v>
      </c>
    </row>
    <row r="1154" spans="1:19" x14ac:dyDescent="0.3">
      <c r="A1154" s="9">
        <v>1152</v>
      </c>
      <c r="B1154" s="11" t="s">
        <v>1153</v>
      </c>
      <c r="C1154" s="3" t="s">
        <v>5262</v>
      </c>
      <c r="D1154" s="5">
        <v>16000</v>
      </c>
      <c r="E1154" s="7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">
        <f t="shared" si="51"/>
        <v>6073.3333000000002</v>
      </c>
      <c r="P1154" t="s">
        <v>8333</v>
      </c>
      <c r="Q1154" t="s">
        <v>8334</v>
      </c>
      <c r="R1154" s="14">
        <f t="shared" si="53"/>
        <v>42109.709629629629</v>
      </c>
      <c r="S1154">
        <f t="shared" si="52"/>
        <v>2015</v>
      </c>
    </row>
    <row r="1155" spans="1:19" ht="28.8" x14ac:dyDescent="0.3">
      <c r="A1155" s="9">
        <v>1153</v>
      </c>
      <c r="B1155" s="11" t="s">
        <v>1154</v>
      </c>
      <c r="C1155" s="3" t="s">
        <v>5263</v>
      </c>
      <c r="D1155" s="5">
        <v>8000</v>
      </c>
      <c r="E1155" s="7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">
        <f t="shared" ref="O1155:O1218" si="54">IFERROR(ROUND(E1155/L1155*100,4),0)</f>
        <v>5000</v>
      </c>
      <c r="P1155" t="s">
        <v>8333</v>
      </c>
      <c r="Q1155" t="s">
        <v>8334</v>
      </c>
      <c r="R1155" s="14">
        <f t="shared" si="53"/>
        <v>42143.714178240742</v>
      </c>
      <c r="S1155">
        <f t="shared" ref="S1155:S1218" si="55">YEAR(R1155)</f>
        <v>2015</v>
      </c>
    </row>
    <row r="1156" spans="1:19" ht="43.2" x14ac:dyDescent="0.3">
      <c r="A1156" s="9">
        <v>1154</v>
      </c>
      <c r="B1156" s="11" t="s">
        <v>1155</v>
      </c>
      <c r="C1156" s="3" t="s">
        <v>5264</v>
      </c>
      <c r="D1156" s="5">
        <v>5000</v>
      </c>
      <c r="E1156" s="7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">
        <f t="shared" si="54"/>
        <v>10833.3333</v>
      </c>
      <c r="P1156" t="s">
        <v>8333</v>
      </c>
      <c r="Q1156" t="s">
        <v>8334</v>
      </c>
      <c r="R1156" s="14">
        <f t="shared" ref="R1156:R1219" si="56">(((J1156/60)/60)/24)+DATE(1970,1,1)</f>
        <v>42223.108865740738</v>
      </c>
      <c r="S1156">
        <f t="shared" si="55"/>
        <v>2015</v>
      </c>
    </row>
    <row r="1157" spans="1:19" ht="43.2" x14ac:dyDescent="0.3">
      <c r="A1157" s="9">
        <v>1155</v>
      </c>
      <c r="B1157" s="11" t="s">
        <v>1156</v>
      </c>
      <c r="C1157" s="3" t="s">
        <v>5265</v>
      </c>
      <c r="D1157" s="5">
        <v>25000</v>
      </c>
      <c r="E1157" s="7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">
        <f t="shared" si="54"/>
        <v>2350</v>
      </c>
      <c r="P1157" t="s">
        <v>8333</v>
      </c>
      <c r="Q1157" t="s">
        <v>8334</v>
      </c>
      <c r="R1157" s="14">
        <f t="shared" si="56"/>
        <v>41835.763981481483</v>
      </c>
      <c r="S1157">
        <f t="shared" si="55"/>
        <v>2014</v>
      </c>
    </row>
    <row r="1158" spans="1:19" ht="43.2" x14ac:dyDescent="0.3">
      <c r="A1158" s="9">
        <v>1156</v>
      </c>
      <c r="B1158" s="11" t="s">
        <v>1157</v>
      </c>
      <c r="C1158" s="3" t="s">
        <v>5266</v>
      </c>
      <c r="D1158" s="5">
        <v>6500</v>
      </c>
      <c r="E1158" s="7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">
        <f t="shared" si="54"/>
        <v>0</v>
      </c>
      <c r="P1158" t="s">
        <v>8333</v>
      </c>
      <c r="Q1158" t="s">
        <v>8334</v>
      </c>
      <c r="R1158" s="14">
        <f t="shared" si="56"/>
        <v>42029.07131944444</v>
      </c>
      <c r="S1158">
        <f t="shared" si="55"/>
        <v>2015</v>
      </c>
    </row>
    <row r="1159" spans="1:19" ht="43.2" x14ac:dyDescent="0.3">
      <c r="A1159" s="9">
        <v>1157</v>
      </c>
      <c r="B1159" s="11" t="s">
        <v>1158</v>
      </c>
      <c r="C1159" s="3" t="s">
        <v>5267</v>
      </c>
      <c r="D1159" s="5">
        <v>10000</v>
      </c>
      <c r="E1159" s="7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">
        <f t="shared" si="54"/>
        <v>5033.3333000000002</v>
      </c>
      <c r="P1159" t="s">
        <v>8333</v>
      </c>
      <c r="Q1159" t="s">
        <v>8334</v>
      </c>
      <c r="R1159" s="14">
        <f t="shared" si="56"/>
        <v>41918.628240740742</v>
      </c>
      <c r="S1159">
        <f t="shared" si="55"/>
        <v>2014</v>
      </c>
    </row>
    <row r="1160" spans="1:19" ht="43.2" x14ac:dyDescent="0.3">
      <c r="A1160" s="9">
        <v>1158</v>
      </c>
      <c r="B1160" s="11" t="s">
        <v>1159</v>
      </c>
      <c r="C1160" s="3" t="s">
        <v>5268</v>
      </c>
      <c r="D1160" s="5">
        <v>7500</v>
      </c>
      <c r="E1160" s="7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">
        <f t="shared" si="54"/>
        <v>1166.6667</v>
      </c>
      <c r="P1160" t="s">
        <v>8333</v>
      </c>
      <c r="Q1160" t="s">
        <v>8334</v>
      </c>
      <c r="R1160" s="14">
        <f t="shared" si="56"/>
        <v>41952.09175925926</v>
      </c>
      <c r="S1160">
        <f t="shared" si="55"/>
        <v>2014</v>
      </c>
    </row>
    <row r="1161" spans="1:19" ht="43.2" x14ac:dyDescent="0.3">
      <c r="A1161" s="9">
        <v>1159</v>
      </c>
      <c r="B1161" s="11" t="s">
        <v>1160</v>
      </c>
      <c r="C1161" s="3" t="s">
        <v>5269</v>
      </c>
      <c r="D1161" s="5">
        <v>6750</v>
      </c>
      <c r="E1161" s="7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">
        <f t="shared" si="54"/>
        <v>0</v>
      </c>
      <c r="P1161" t="s">
        <v>8333</v>
      </c>
      <c r="Q1161" t="s">
        <v>8334</v>
      </c>
      <c r="R1161" s="14">
        <f t="shared" si="56"/>
        <v>42154.726446759261</v>
      </c>
      <c r="S1161">
        <f t="shared" si="55"/>
        <v>2015</v>
      </c>
    </row>
    <row r="1162" spans="1:19" ht="43.2" x14ac:dyDescent="0.3">
      <c r="A1162" s="9">
        <v>1160</v>
      </c>
      <c r="B1162" s="11" t="s">
        <v>1161</v>
      </c>
      <c r="C1162" s="3" t="s">
        <v>5270</v>
      </c>
      <c r="D1162" s="5">
        <v>30000</v>
      </c>
      <c r="E1162" s="7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">
        <f t="shared" si="54"/>
        <v>6078.9474</v>
      </c>
      <c r="P1162" t="s">
        <v>8333</v>
      </c>
      <c r="Q1162" t="s">
        <v>8334</v>
      </c>
      <c r="R1162" s="14">
        <f t="shared" si="56"/>
        <v>42061.154930555553</v>
      </c>
      <c r="S1162">
        <f t="shared" si="55"/>
        <v>2015</v>
      </c>
    </row>
    <row r="1163" spans="1:19" ht="43.2" x14ac:dyDescent="0.3">
      <c r="A1163" s="9">
        <v>1161</v>
      </c>
      <c r="B1163" s="11" t="s">
        <v>1162</v>
      </c>
      <c r="C1163" s="3" t="s">
        <v>5271</v>
      </c>
      <c r="D1163" s="5">
        <v>18000</v>
      </c>
      <c r="E1163" s="7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">
        <f t="shared" si="54"/>
        <v>0</v>
      </c>
      <c r="P1163" t="s">
        <v>8333</v>
      </c>
      <c r="Q1163" t="s">
        <v>8334</v>
      </c>
      <c r="R1163" s="14">
        <f t="shared" si="56"/>
        <v>42122.629502314812</v>
      </c>
      <c r="S1163">
        <f t="shared" si="55"/>
        <v>2015</v>
      </c>
    </row>
    <row r="1164" spans="1:19" ht="57.6" x14ac:dyDescent="0.3">
      <c r="A1164" s="9">
        <v>1162</v>
      </c>
      <c r="B1164" s="11" t="s">
        <v>1163</v>
      </c>
      <c r="C1164" s="3" t="s">
        <v>5272</v>
      </c>
      <c r="D1164" s="5">
        <v>60000</v>
      </c>
      <c r="E1164" s="7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">
        <f t="shared" si="54"/>
        <v>1750</v>
      </c>
      <c r="P1164" t="s">
        <v>8333</v>
      </c>
      <c r="Q1164" t="s">
        <v>8334</v>
      </c>
      <c r="R1164" s="14">
        <f t="shared" si="56"/>
        <v>41876.683611111112</v>
      </c>
      <c r="S1164">
        <f t="shared" si="55"/>
        <v>2014</v>
      </c>
    </row>
    <row r="1165" spans="1:19" ht="43.2" x14ac:dyDescent="0.3">
      <c r="A1165" s="9">
        <v>1163</v>
      </c>
      <c r="B1165" s="11" t="s">
        <v>1164</v>
      </c>
      <c r="C1165" s="3" t="s">
        <v>5273</v>
      </c>
      <c r="D1165" s="5">
        <v>5200</v>
      </c>
      <c r="E1165" s="7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">
        <f t="shared" si="54"/>
        <v>0</v>
      </c>
      <c r="P1165" t="s">
        <v>8333</v>
      </c>
      <c r="Q1165" t="s">
        <v>8334</v>
      </c>
      <c r="R1165" s="14">
        <f t="shared" si="56"/>
        <v>41830.723611111112</v>
      </c>
      <c r="S1165">
        <f t="shared" si="55"/>
        <v>2014</v>
      </c>
    </row>
    <row r="1166" spans="1:19" ht="57.6" x14ac:dyDescent="0.3">
      <c r="A1166" s="9">
        <v>1164</v>
      </c>
      <c r="B1166" s="11" t="s">
        <v>1165</v>
      </c>
      <c r="C1166" s="3" t="s">
        <v>5274</v>
      </c>
      <c r="D1166" s="5">
        <v>10000</v>
      </c>
      <c r="E1166" s="7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">
        <f t="shared" si="54"/>
        <v>0</v>
      </c>
      <c r="P1166" t="s">
        <v>8333</v>
      </c>
      <c r="Q1166" t="s">
        <v>8334</v>
      </c>
      <c r="R1166" s="14">
        <f t="shared" si="56"/>
        <v>42509.724328703705</v>
      </c>
      <c r="S1166">
        <f t="shared" si="55"/>
        <v>2016</v>
      </c>
    </row>
    <row r="1167" spans="1:19" ht="43.2" x14ac:dyDescent="0.3">
      <c r="A1167" s="9">
        <v>1165</v>
      </c>
      <c r="B1167" s="11" t="s">
        <v>1166</v>
      </c>
      <c r="C1167" s="3" t="s">
        <v>5275</v>
      </c>
      <c r="D1167" s="5">
        <v>10000</v>
      </c>
      <c r="E1167" s="7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">
        <f t="shared" si="54"/>
        <v>8282</v>
      </c>
      <c r="P1167" t="s">
        <v>8333</v>
      </c>
      <c r="Q1167" t="s">
        <v>8334</v>
      </c>
      <c r="R1167" s="14">
        <f t="shared" si="56"/>
        <v>41792.214467592588</v>
      </c>
      <c r="S1167">
        <f t="shared" si="55"/>
        <v>2014</v>
      </c>
    </row>
    <row r="1168" spans="1:19" ht="43.2" x14ac:dyDescent="0.3">
      <c r="A1168" s="9">
        <v>1166</v>
      </c>
      <c r="B1168" s="11" t="s">
        <v>1167</v>
      </c>
      <c r="C1168" s="3" t="s">
        <v>5276</v>
      </c>
      <c r="D1168" s="5">
        <v>15000</v>
      </c>
      <c r="E1168" s="7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">
        <f t="shared" si="54"/>
        <v>35887.5</v>
      </c>
      <c r="P1168" t="s">
        <v>8333</v>
      </c>
      <c r="Q1168" t="s">
        <v>8334</v>
      </c>
      <c r="R1168" s="14">
        <f t="shared" si="56"/>
        <v>42150.485439814816</v>
      </c>
      <c r="S1168">
        <f t="shared" si="55"/>
        <v>2015</v>
      </c>
    </row>
    <row r="1169" spans="1:19" ht="43.2" x14ac:dyDescent="0.3">
      <c r="A1169" s="9">
        <v>1167</v>
      </c>
      <c r="B1169" s="11" t="s">
        <v>1168</v>
      </c>
      <c r="C1169" s="3" t="s">
        <v>5277</v>
      </c>
      <c r="D1169" s="5">
        <v>60000</v>
      </c>
      <c r="E1169" s="7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">
        <f t="shared" si="54"/>
        <v>6118.75</v>
      </c>
      <c r="P1169" t="s">
        <v>8333</v>
      </c>
      <c r="Q1169" t="s">
        <v>8334</v>
      </c>
      <c r="R1169" s="14">
        <f t="shared" si="56"/>
        <v>41863.734895833331</v>
      </c>
      <c r="S1169">
        <f t="shared" si="55"/>
        <v>2014</v>
      </c>
    </row>
    <row r="1170" spans="1:19" ht="43.2" x14ac:dyDescent="0.3">
      <c r="A1170" s="9">
        <v>1168</v>
      </c>
      <c r="B1170" s="11" t="s">
        <v>1169</v>
      </c>
      <c r="C1170" s="3" t="s">
        <v>5278</v>
      </c>
      <c r="D1170" s="5">
        <v>18000</v>
      </c>
      <c r="E1170" s="7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">
        <f t="shared" si="54"/>
        <v>34000</v>
      </c>
      <c r="P1170" t="s">
        <v>8333</v>
      </c>
      <c r="Q1170" t="s">
        <v>8334</v>
      </c>
      <c r="R1170" s="14">
        <f t="shared" si="56"/>
        <v>42605.053993055553</v>
      </c>
      <c r="S1170">
        <f t="shared" si="55"/>
        <v>2016</v>
      </c>
    </row>
    <row r="1171" spans="1:19" ht="43.2" x14ac:dyDescent="0.3">
      <c r="A1171" s="9">
        <v>1169</v>
      </c>
      <c r="B1171" s="11" t="s">
        <v>1170</v>
      </c>
      <c r="C1171" s="3" t="s">
        <v>5279</v>
      </c>
      <c r="D1171" s="5">
        <v>10000</v>
      </c>
      <c r="E1171" s="7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">
        <f t="shared" si="54"/>
        <v>566.66669999999999</v>
      </c>
      <c r="P1171" t="s">
        <v>8333</v>
      </c>
      <c r="Q1171" t="s">
        <v>8334</v>
      </c>
      <c r="R1171" s="14">
        <f t="shared" si="56"/>
        <v>42027.353738425925</v>
      </c>
      <c r="S1171">
        <f t="shared" si="55"/>
        <v>2015</v>
      </c>
    </row>
    <row r="1172" spans="1:19" ht="43.2" x14ac:dyDescent="0.3">
      <c r="A1172" s="9">
        <v>1170</v>
      </c>
      <c r="B1172" s="11" t="s">
        <v>1171</v>
      </c>
      <c r="C1172" s="3" t="s">
        <v>5280</v>
      </c>
      <c r="D1172" s="5">
        <v>25000</v>
      </c>
      <c r="E1172" s="7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">
        <f t="shared" si="54"/>
        <v>5000</v>
      </c>
      <c r="P1172" t="s">
        <v>8333</v>
      </c>
      <c r="Q1172" t="s">
        <v>8334</v>
      </c>
      <c r="R1172" s="14">
        <f t="shared" si="56"/>
        <v>42124.893182870372</v>
      </c>
      <c r="S1172">
        <f t="shared" si="55"/>
        <v>2015</v>
      </c>
    </row>
    <row r="1173" spans="1:19" ht="43.2" x14ac:dyDescent="0.3">
      <c r="A1173" s="9">
        <v>1171</v>
      </c>
      <c r="B1173" s="11" t="s">
        <v>1172</v>
      </c>
      <c r="C1173" s="3" t="s">
        <v>5281</v>
      </c>
      <c r="D1173" s="5">
        <v>25000</v>
      </c>
      <c r="E1173" s="7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">
        <f t="shared" si="54"/>
        <v>2500</v>
      </c>
      <c r="P1173" t="s">
        <v>8333</v>
      </c>
      <c r="Q1173" t="s">
        <v>8334</v>
      </c>
      <c r="R1173" s="14">
        <f t="shared" si="56"/>
        <v>41938.804710648146</v>
      </c>
      <c r="S1173">
        <f t="shared" si="55"/>
        <v>2014</v>
      </c>
    </row>
    <row r="1174" spans="1:19" ht="28.8" x14ac:dyDescent="0.3">
      <c r="A1174" s="9">
        <v>1172</v>
      </c>
      <c r="B1174" s="11" t="s">
        <v>1173</v>
      </c>
      <c r="C1174" s="3" t="s">
        <v>5282</v>
      </c>
      <c r="D1174" s="5">
        <v>9000</v>
      </c>
      <c r="E1174" s="7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">
        <f t="shared" si="54"/>
        <v>0</v>
      </c>
      <c r="P1174" t="s">
        <v>8333</v>
      </c>
      <c r="Q1174" t="s">
        <v>8334</v>
      </c>
      <c r="R1174" s="14">
        <f t="shared" si="56"/>
        <v>41841.682314814818</v>
      </c>
      <c r="S1174">
        <f t="shared" si="55"/>
        <v>2014</v>
      </c>
    </row>
    <row r="1175" spans="1:19" ht="43.2" x14ac:dyDescent="0.3">
      <c r="A1175" s="9">
        <v>1173</v>
      </c>
      <c r="B1175" s="11" t="s">
        <v>1174</v>
      </c>
      <c r="C1175" s="3" t="s">
        <v>5283</v>
      </c>
      <c r="D1175" s="5">
        <v>125000</v>
      </c>
      <c r="E1175" s="7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">
        <f t="shared" si="54"/>
        <v>3000</v>
      </c>
      <c r="P1175" t="s">
        <v>8333</v>
      </c>
      <c r="Q1175" t="s">
        <v>8334</v>
      </c>
      <c r="R1175" s="14">
        <f t="shared" si="56"/>
        <v>42184.185844907406</v>
      </c>
      <c r="S1175">
        <f t="shared" si="55"/>
        <v>2015</v>
      </c>
    </row>
    <row r="1176" spans="1:19" ht="43.2" x14ac:dyDescent="0.3">
      <c r="A1176" s="9">
        <v>1174</v>
      </c>
      <c r="B1176" s="11" t="s">
        <v>1175</v>
      </c>
      <c r="C1176" s="3" t="s">
        <v>5284</v>
      </c>
      <c r="D1176" s="5">
        <v>15000</v>
      </c>
      <c r="E1176" s="7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">
        <f t="shared" si="54"/>
        <v>4663.1579000000002</v>
      </c>
      <c r="P1176" t="s">
        <v>8333</v>
      </c>
      <c r="Q1176" t="s">
        <v>8334</v>
      </c>
      <c r="R1176" s="14">
        <f t="shared" si="56"/>
        <v>42468.84174768519</v>
      </c>
      <c r="S1176">
        <f t="shared" si="55"/>
        <v>2016</v>
      </c>
    </row>
    <row r="1177" spans="1:19" ht="43.2" x14ac:dyDescent="0.3">
      <c r="A1177" s="9">
        <v>1175</v>
      </c>
      <c r="B1177" s="11" t="s">
        <v>1176</v>
      </c>
      <c r="C1177" s="3" t="s">
        <v>5285</v>
      </c>
      <c r="D1177" s="5">
        <v>20000</v>
      </c>
      <c r="E1177" s="7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">
        <f t="shared" si="54"/>
        <v>6500</v>
      </c>
      <c r="P1177" t="s">
        <v>8333</v>
      </c>
      <c r="Q1177" t="s">
        <v>8334</v>
      </c>
      <c r="R1177" s="14">
        <f t="shared" si="56"/>
        <v>42170.728460648148</v>
      </c>
      <c r="S1177">
        <f t="shared" si="55"/>
        <v>2015</v>
      </c>
    </row>
    <row r="1178" spans="1:19" ht="57.6" x14ac:dyDescent="0.3">
      <c r="A1178" s="9">
        <v>1176</v>
      </c>
      <c r="B1178" s="11" t="s">
        <v>1177</v>
      </c>
      <c r="C1178" s="3" t="s">
        <v>5286</v>
      </c>
      <c r="D1178" s="5">
        <v>175000</v>
      </c>
      <c r="E1178" s="7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">
        <f t="shared" si="54"/>
        <v>1000</v>
      </c>
      <c r="P1178" t="s">
        <v>8333</v>
      </c>
      <c r="Q1178" t="s">
        <v>8334</v>
      </c>
      <c r="R1178" s="14">
        <f t="shared" si="56"/>
        <v>42746.019652777773</v>
      </c>
      <c r="S1178">
        <f t="shared" si="55"/>
        <v>2017</v>
      </c>
    </row>
    <row r="1179" spans="1:19" ht="43.2" x14ac:dyDescent="0.3">
      <c r="A1179" s="9">
        <v>1177</v>
      </c>
      <c r="B1179" s="11" t="s">
        <v>1178</v>
      </c>
      <c r="C1179" s="3" t="s">
        <v>5287</v>
      </c>
      <c r="D1179" s="5">
        <v>6000</v>
      </c>
      <c r="E1179" s="7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">
        <f t="shared" si="54"/>
        <v>0</v>
      </c>
      <c r="P1179" t="s">
        <v>8333</v>
      </c>
      <c r="Q1179" t="s">
        <v>8334</v>
      </c>
      <c r="R1179" s="14">
        <f t="shared" si="56"/>
        <v>41897.660833333335</v>
      </c>
      <c r="S1179">
        <f t="shared" si="55"/>
        <v>2014</v>
      </c>
    </row>
    <row r="1180" spans="1:19" ht="43.2" x14ac:dyDescent="0.3">
      <c r="A1180" s="9">
        <v>1178</v>
      </c>
      <c r="B1180" s="11" t="s">
        <v>1179</v>
      </c>
      <c r="C1180" s="3" t="s">
        <v>5288</v>
      </c>
      <c r="D1180" s="5">
        <v>75000</v>
      </c>
      <c r="E1180" s="7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">
        <f t="shared" si="54"/>
        <v>500</v>
      </c>
      <c r="P1180" t="s">
        <v>8333</v>
      </c>
      <c r="Q1180" t="s">
        <v>8334</v>
      </c>
      <c r="R1180" s="14">
        <f t="shared" si="56"/>
        <v>41837.905694444446</v>
      </c>
      <c r="S1180">
        <f t="shared" si="55"/>
        <v>2014</v>
      </c>
    </row>
    <row r="1181" spans="1:19" ht="43.2" x14ac:dyDescent="0.3">
      <c r="A1181" s="9">
        <v>1179</v>
      </c>
      <c r="B1181" s="11" t="s">
        <v>1180</v>
      </c>
      <c r="C1181" s="3" t="s">
        <v>5289</v>
      </c>
      <c r="D1181" s="5">
        <v>60000</v>
      </c>
      <c r="E1181" s="7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">
        <f t="shared" si="54"/>
        <v>64000</v>
      </c>
      <c r="P1181" t="s">
        <v>8333</v>
      </c>
      <c r="Q1181" t="s">
        <v>8334</v>
      </c>
      <c r="R1181" s="14">
        <f t="shared" si="56"/>
        <v>42275.720219907409</v>
      </c>
      <c r="S1181">
        <f t="shared" si="55"/>
        <v>2015</v>
      </c>
    </row>
    <row r="1182" spans="1:19" ht="43.2" x14ac:dyDescent="0.3">
      <c r="A1182" s="9">
        <v>1180</v>
      </c>
      <c r="B1182" s="11" t="s">
        <v>1181</v>
      </c>
      <c r="C1182" s="3" t="s">
        <v>5290</v>
      </c>
      <c r="D1182" s="5">
        <v>50000</v>
      </c>
      <c r="E1182" s="7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">
        <f t="shared" si="54"/>
        <v>6911.7646999999997</v>
      </c>
      <c r="P1182" t="s">
        <v>8333</v>
      </c>
      <c r="Q1182" t="s">
        <v>8334</v>
      </c>
      <c r="R1182" s="14">
        <f t="shared" si="56"/>
        <v>41781.806875000002</v>
      </c>
      <c r="S1182">
        <f t="shared" si="55"/>
        <v>2014</v>
      </c>
    </row>
    <row r="1183" spans="1:19" ht="28.8" x14ac:dyDescent="0.3">
      <c r="A1183" s="9">
        <v>1181</v>
      </c>
      <c r="B1183" s="11" t="s">
        <v>1182</v>
      </c>
      <c r="C1183" s="3" t="s">
        <v>5291</v>
      </c>
      <c r="D1183" s="5">
        <v>50000</v>
      </c>
      <c r="E1183" s="7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">
        <f t="shared" si="54"/>
        <v>133.33330000000001</v>
      </c>
      <c r="P1183" t="s">
        <v>8333</v>
      </c>
      <c r="Q1183" t="s">
        <v>8334</v>
      </c>
      <c r="R1183" s="14">
        <f t="shared" si="56"/>
        <v>42034.339363425926</v>
      </c>
      <c r="S1183">
        <f t="shared" si="55"/>
        <v>2015</v>
      </c>
    </row>
    <row r="1184" spans="1:19" ht="57.6" x14ac:dyDescent="0.3">
      <c r="A1184" s="9">
        <v>1182</v>
      </c>
      <c r="B1184" s="11" t="s">
        <v>1183</v>
      </c>
      <c r="C1184" s="3" t="s">
        <v>5292</v>
      </c>
      <c r="D1184" s="5">
        <v>1000</v>
      </c>
      <c r="E1184" s="7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">
        <f t="shared" si="54"/>
        <v>1050</v>
      </c>
      <c r="P1184" t="s">
        <v>8333</v>
      </c>
      <c r="Q1184" t="s">
        <v>8334</v>
      </c>
      <c r="R1184" s="14">
        <f t="shared" si="56"/>
        <v>42728.827407407407</v>
      </c>
      <c r="S1184">
        <f t="shared" si="55"/>
        <v>2016</v>
      </c>
    </row>
    <row r="1185" spans="1:19" ht="43.2" x14ac:dyDescent="0.3">
      <c r="A1185" s="9">
        <v>1183</v>
      </c>
      <c r="B1185" s="11" t="s">
        <v>1184</v>
      </c>
      <c r="C1185" s="3" t="s">
        <v>5293</v>
      </c>
      <c r="D1185" s="5">
        <v>2500</v>
      </c>
      <c r="E1185" s="7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">
        <f t="shared" si="54"/>
        <v>3333.3332999999998</v>
      </c>
      <c r="P1185" t="s">
        <v>8333</v>
      </c>
      <c r="Q1185" t="s">
        <v>8334</v>
      </c>
      <c r="R1185" s="14">
        <f t="shared" si="56"/>
        <v>42656.86137731481</v>
      </c>
      <c r="S1185">
        <f t="shared" si="55"/>
        <v>2016</v>
      </c>
    </row>
    <row r="1186" spans="1:19" ht="43.2" x14ac:dyDescent="0.3">
      <c r="A1186" s="9">
        <v>1184</v>
      </c>
      <c r="B1186" s="11" t="s">
        <v>1185</v>
      </c>
      <c r="C1186" s="3" t="s">
        <v>5294</v>
      </c>
      <c r="D1186" s="5">
        <v>22000</v>
      </c>
      <c r="E1186" s="7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">
        <f t="shared" si="54"/>
        <v>6156.2667000000001</v>
      </c>
      <c r="P1186" t="s">
        <v>8335</v>
      </c>
      <c r="Q1186" t="s">
        <v>8336</v>
      </c>
      <c r="R1186" s="14">
        <f t="shared" si="56"/>
        <v>42741.599664351852</v>
      </c>
      <c r="S1186">
        <f t="shared" si="55"/>
        <v>2017</v>
      </c>
    </row>
    <row r="1187" spans="1:19" ht="57.6" x14ac:dyDescent="0.3">
      <c r="A1187" s="9">
        <v>1185</v>
      </c>
      <c r="B1187" s="11" t="s">
        <v>1186</v>
      </c>
      <c r="C1187" s="3" t="s">
        <v>5295</v>
      </c>
      <c r="D1187" s="5">
        <v>12500</v>
      </c>
      <c r="E1187" s="7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">
        <f t="shared" si="54"/>
        <v>11873.873900000001</v>
      </c>
      <c r="P1187" t="s">
        <v>8335</v>
      </c>
      <c r="Q1187" t="s">
        <v>8336</v>
      </c>
      <c r="R1187" s="14">
        <f t="shared" si="56"/>
        <v>42130.865150462967</v>
      </c>
      <c r="S1187">
        <f t="shared" si="55"/>
        <v>2015</v>
      </c>
    </row>
    <row r="1188" spans="1:19" ht="43.2" x14ac:dyDescent="0.3">
      <c r="A1188" s="9">
        <v>1186</v>
      </c>
      <c r="B1188" s="11" t="s">
        <v>1187</v>
      </c>
      <c r="C1188" s="3" t="s">
        <v>5296</v>
      </c>
      <c r="D1188" s="5">
        <v>7500</v>
      </c>
      <c r="E1188" s="7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">
        <f t="shared" si="54"/>
        <v>6508.1301000000003</v>
      </c>
      <c r="P1188" t="s">
        <v>8335</v>
      </c>
      <c r="Q1188" t="s">
        <v>8336</v>
      </c>
      <c r="R1188" s="14">
        <f t="shared" si="56"/>
        <v>42123.86336805555</v>
      </c>
      <c r="S1188">
        <f t="shared" si="55"/>
        <v>2015</v>
      </c>
    </row>
    <row r="1189" spans="1:19" ht="43.2" x14ac:dyDescent="0.3">
      <c r="A1189" s="9">
        <v>1187</v>
      </c>
      <c r="B1189" s="11" t="s">
        <v>1188</v>
      </c>
      <c r="C1189" s="3" t="s">
        <v>5297</v>
      </c>
      <c r="D1189" s="5">
        <v>8750</v>
      </c>
      <c r="E1189" s="7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">
        <f t="shared" si="54"/>
        <v>13015.7143</v>
      </c>
      <c r="P1189" t="s">
        <v>8335</v>
      </c>
      <c r="Q1189" t="s">
        <v>8336</v>
      </c>
      <c r="R1189" s="14">
        <f t="shared" si="56"/>
        <v>42109.894942129627</v>
      </c>
      <c r="S1189">
        <f t="shared" si="55"/>
        <v>2015</v>
      </c>
    </row>
    <row r="1190" spans="1:19" ht="43.2" x14ac:dyDescent="0.3">
      <c r="A1190" s="9">
        <v>1188</v>
      </c>
      <c r="B1190" s="11" t="s">
        <v>1189</v>
      </c>
      <c r="C1190" s="3" t="s">
        <v>5298</v>
      </c>
      <c r="D1190" s="5">
        <v>2000</v>
      </c>
      <c r="E1190" s="7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">
        <f t="shared" si="54"/>
        <v>3777.6471000000001</v>
      </c>
      <c r="P1190" t="s">
        <v>8335</v>
      </c>
      <c r="Q1190" t="s">
        <v>8336</v>
      </c>
      <c r="R1190" s="14">
        <f t="shared" si="56"/>
        <v>42711.700694444444</v>
      </c>
      <c r="S1190">
        <f t="shared" si="55"/>
        <v>2016</v>
      </c>
    </row>
    <row r="1191" spans="1:19" ht="43.2" x14ac:dyDescent="0.3">
      <c r="A1191" s="9">
        <v>1189</v>
      </c>
      <c r="B1191" s="11" t="s">
        <v>1190</v>
      </c>
      <c r="C1191" s="3" t="s">
        <v>5299</v>
      </c>
      <c r="D1191" s="5">
        <v>9000</v>
      </c>
      <c r="E1191" s="7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">
        <f t="shared" si="54"/>
        <v>11279.069799999999</v>
      </c>
      <c r="P1191" t="s">
        <v>8335</v>
      </c>
      <c r="Q1191" t="s">
        <v>8336</v>
      </c>
      <c r="R1191" s="14">
        <f t="shared" si="56"/>
        <v>42529.979108796295</v>
      </c>
      <c r="S1191">
        <f t="shared" si="55"/>
        <v>2016</v>
      </c>
    </row>
    <row r="1192" spans="1:19" ht="28.8" x14ac:dyDescent="0.3">
      <c r="A1192" s="9">
        <v>1190</v>
      </c>
      <c r="B1192" s="11" t="s">
        <v>1191</v>
      </c>
      <c r="C1192" s="3" t="s">
        <v>5300</v>
      </c>
      <c r="D1192" s="5">
        <v>500</v>
      </c>
      <c r="E1192" s="7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">
        <f t="shared" si="54"/>
        <v>5192.3077000000003</v>
      </c>
      <c r="P1192" t="s">
        <v>8335</v>
      </c>
      <c r="Q1192" t="s">
        <v>8336</v>
      </c>
      <c r="R1192" s="14">
        <f t="shared" si="56"/>
        <v>41852.665798611109</v>
      </c>
      <c r="S1192">
        <f t="shared" si="55"/>
        <v>2014</v>
      </c>
    </row>
    <row r="1193" spans="1:19" ht="43.2" x14ac:dyDescent="0.3">
      <c r="A1193" s="9">
        <v>1191</v>
      </c>
      <c r="B1193" s="11" t="s">
        <v>1192</v>
      </c>
      <c r="C1193" s="3" t="s">
        <v>5301</v>
      </c>
      <c r="D1193" s="5">
        <v>2700</v>
      </c>
      <c r="E1193" s="7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">
        <f t="shared" si="54"/>
        <v>8924.2423999999992</v>
      </c>
      <c r="P1193" t="s">
        <v>8335</v>
      </c>
      <c r="Q1193" t="s">
        <v>8336</v>
      </c>
      <c r="R1193" s="14">
        <f t="shared" si="56"/>
        <v>42419.603703703702</v>
      </c>
      <c r="S1193">
        <f t="shared" si="55"/>
        <v>2016</v>
      </c>
    </row>
    <row r="1194" spans="1:19" ht="28.8" x14ac:dyDescent="0.3">
      <c r="A1194" s="9">
        <v>1192</v>
      </c>
      <c r="B1194" s="11" t="s">
        <v>1193</v>
      </c>
      <c r="C1194" s="3" t="s">
        <v>5302</v>
      </c>
      <c r="D1194" s="5">
        <v>100</v>
      </c>
      <c r="E1194" s="7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">
        <f t="shared" si="54"/>
        <v>1933.3333</v>
      </c>
      <c r="P1194" t="s">
        <v>8335</v>
      </c>
      <c r="Q1194" t="s">
        <v>8336</v>
      </c>
      <c r="R1194" s="14">
        <f t="shared" si="56"/>
        <v>42747.506689814814</v>
      </c>
      <c r="S1194">
        <f t="shared" si="55"/>
        <v>2017</v>
      </c>
    </row>
    <row r="1195" spans="1:19" ht="57.6" x14ac:dyDescent="0.3">
      <c r="A1195" s="9">
        <v>1193</v>
      </c>
      <c r="B1195" s="11" t="s">
        <v>1194</v>
      </c>
      <c r="C1195" s="3" t="s">
        <v>5303</v>
      </c>
      <c r="D1195" s="5">
        <v>21000</v>
      </c>
      <c r="E1195" s="7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">
        <f t="shared" si="54"/>
        <v>7996.7033000000001</v>
      </c>
      <c r="P1195" t="s">
        <v>8335</v>
      </c>
      <c r="Q1195" t="s">
        <v>8336</v>
      </c>
      <c r="R1195" s="14">
        <f t="shared" si="56"/>
        <v>42409.776076388895</v>
      </c>
      <c r="S1195">
        <f t="shared" si="55"/>
        <v>2016</v>
      </c>
    </row>
    <row r="1196" spans="1:19" ht="43.2" x14ac:dyDescent="0.3">
      <c r="A1196" s="9">
        <v>1194</v>
      </c>
      <c r="B1196" s="11" t="s">
        <v>1195</v>
      </c>
      <c r="C1196" s="3" t="s">
        <v>5304</v>
      </c>
      <c r="D1196" s="5">
        <v>12500</v>
      </c>
      <c r="E1196" s="7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">
        <f t="shared" si="54"/>
        <v>5641.4566000000004</v>
      </c>
      <c r="P1196" t="s">
        <v>8335</v>
      </c>
      <c r="Q1196" t="s">
        <v>8336</v>
      </c>
      <c r="R1196" s="14">
        <f t="shared" si="56"/>
        <v>42072.488182870366</v>
      </c>
      <c r="S1196">
        <f t="shared" si="55"/>
        <v>2015</v>
      </c>
    </row>
    <row r="1197" spans="1:19" ht="57.6" x14ac:dyDescent="0.3">
      <c r="A1197" s="9">
        <v>1195</v>
      </c>
      <c r="B1197" s="11" t="s">
        <v>1196</v>
      </c>
      <c r="C1197" s="3" t="s">
        <v>5305</v>
      </c>
      <c r="D1197" s="5">
        <v>10000</v>
      </c>
      <c r="E1197" s="7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">
        <f t="shared" si="54"/>
        <v>7941.1764999999996</v>
      </c>
      <c r="P1197" t="s">
        <v>8335</v>
      </c>
      <c r="Q1197" t="s">
        <v>8336</v>
      </c>
      <c r="R1197" s="14">
        <f t="shared" si="56"/>
        <v>42298.34783564815</v>
      </c>
      <c r="S1197">
        <f t="shared" si="55"/>
        <v>2015</v>
      </c>
    </row>
    <row r="1198" spans="1:19" ht="28.8" x14ac:dyDescent="0.3">
      <c r="A1198" s="9">
        <v>1196</v>
      </c>
      <c r="B1198" s="11" t="s">
        <v>1197</v>
      </c>
      <c r="C1198" s="3" t="s">
        <v>5306</v>
      </c>
      <c r="D1198" s="5">
        <v>14500</v>
      </c>
      <c r="E1198" s="7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">
        <f t="shared" si="54"/>
        <v>7643.9453000000003</v>
      </c>
      <c r="P1198" t="s">
        <v>8335</v>
      </c>
      <c r="Q1198" t="s">
        <v>8336</v>
      </c>
      <c r="R1198" s="14">
        <f t="shared" si="56"/>
        <v>42326.818738425922</v>
      </c>
      <c r="S1198">
        <f t="shared" si="55"/>
        <v>2015</v>
      </c>
    </row>
    <row r="1199" spans="1:19" ht="57.6" x14ac:dyDescent="0.3">
      <c r="A1199" s="9">
        <v>1197</v>
      </c>
      <c r="B1199" s="11" t="s">
        <v>1198</v>
      </c>
      <c r="C1199" s="3" t="s">
        <v>5307</v>
      </c>
      <c r="D1199" s="5">
        <v>15000</v>
      </c>
      <c r="E1199" s="7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">
        <f t="shared" si="54"/>
        <v>12100</v>
      </c>
      <c r="P1199" t="s">
        <v>8335</v>
      </c>
      <c r="Q1199" t="s">
        <v>8336</v>
      </c>
      <c r="R1199" s="14">
        <f t="shared" si="56"/>
        <v>42503.66474537037</v>
      </c>
      <c r="S1199">
        <f t="shared" si="55"/>
        <v>2016</v>
      </c>
    </row>
    <row r="1200" spans="1:19" ht="43.2" x14ac:dyDescent="0.3">
      <c r="A1200" s="9">
        <v>1198</v>
      </c>
      <c r="B1200" s="11" t="s">
        <v>1199</v>
      </c>
      <c r="C1200" s="3" t="s">
        <v>5308</v>
      </c>
      <c r="D1200" s="5">
        <v>3500</v>
      </c>
      <c r="E1200" s="7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">
        <f t="shared" si="54"/>
        <v>5461.6765999999998</v>
      </c>
      <c r="P1200" t="s">
        <v>8335</v>
      </c>
      <c r="Q1200" t="s">
        <v>8336</v>
      </c>
      <c r="R1200" s="14">
        <f t="shared" si="56"/>
        <v>42333.619050925925</v>
      </c>
      <c r="S1200">
        <f t="shared" si="55"/>
        <v>2015</v>
      </c>
    </row>
    <row r="1201" spans="1:19" ht="43.2" x14ac:dyDescent="0.3">
      <c r="A1201" s="9">
        <v>1199</v>
      </c>
      <c r="B1201" s="11" t="s">
        <v>1200</v>
      </c>
      <c r="C1201" s="3" t="s">
        <v>5309</v>
      </c>
      <c r="D1201" s="5">
        <v>2658</v>
      </c>
      <c r="E1201" s="7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">
        <f t="shared" si="54"/>
        <v>29922.2222</v>
      </c>
      <c r="P1201" t="s">
        <v>8335</v>
      </c>
      <c r="Q1201" t="s">
        <v>8336</v>
      </c>
      <c r="R1201" s="14">
        <f t="shared" si="56"/>
        <v>42161.770833333328</v>
      </c>
      <c r="S1201">
        <f t="shared" si="55"/>
        <v>2015</v>
      </c>
    </row>
    <row r="1202" spans="1:19" ht="43.2" x14ac:dyDescent="0.3">
      <c r="A1202" s="9">
        <v>1200</v>
      </c>
      <c r="B1202" s="11" t="s">
        <v>1201</v>
      </c>
      <c r="C1202" s="3" t="s">
        <v>5310</v>
      </c>
      <c r="D1202" s="5">
        <v>4800</v>
      </c>
      <c r="E1202" s="7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">
        <f t="shared" si="54"/>
        <v>5853.3981000000003</v>
      </c>
      <c r="P1202" t="s">
        <v>8335</v>
      </c>
      <c r="Q1202" t="s">
        <v>8336</v>
      </c>
      <c r="R1202" s="14">
        <f t="shared" si="56"/>
        <v>42089.477500000001</v>
      </c>
      <c r="S1202">
        <f t="shared" si="55"/>
        <v>2015</v>
      </c>
    </row>
    <row r="1203" spans="1:19" ht="43.2" x14ac:dyDescent="0.3">
      <c r="A1203" s="9">
        <v>1201</v>
      </c>
      <c r="B1203" s="11" t="s">
        <v>1202</v>
      </c>
      <c r="C1203" s="3" t="s">
        <v>5311</v>
      </c>
      <c r="D1203" s="5">
        <v>6000</v>
      </c>
      <c r="E1203" s="7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">
        <f t="shared" si="54"/>
        <v>5537.1801999999998</v>
      </c>
      <c r="P1203" t="s">
        <v>8335</v>
      </c>
      <c r="Q1203" t="s">
        <v>8336</v>
      </c>
      <c r="R1203" s="14">
        <f t="shared" si="56"/>
        <v>42536.60701388889</v>
      </c>
      <c r="S1203">
        <f t="shared" si="55"/>
        <v>2016</v>
      </c>
    </row>
    <row r="1204" spans="1:19" ht="43.2" x14ac:dyDescent="0.3">
      <c r="A1204" s="9">
        <v>1202</v>
      </c>
      <c r="B1204" s="11" t="s">
        <v>1203</v>
      </c>
      <c r="C1204" s="3" t="s">
        <v>5312</v>
      </c>
      <c r="D1204" s="5">
        <v>25000</v>
      </c>
      <c r="E1204" s="7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">
        <f t="shared" si="54"/>
        <v>18380.442800000001</v>
      </c>
      <c r="P1204" t="s">
        <v>8335</v>
      </c>
      <c r="Q1204" t="s">
        <v>8336</v>
      </c>
      <c r="R1204" s="14">
        <f t="shared" si="56"/>
        <v>42152.288819444439</v>
      </c>
      <c r="S1204">
        <f t="shared" si="55"/>
        <v>2015</v>
      </c>
    </row>
    <row r="1205" spans="1:19" ht="43.2" x14ac:dyDescent="0.3">
      <c r="A1205" s="9">
        <v>1203</v>
      </c>
      <c r="B1205" s="11" t="s">
        <v>1204</v>
      </c>
      <c r="C1205" s="3" t="s">
        <v>5313</v>
      </c>
      <c r="D1205" s="5">
        <v>16300</v>
      </c>
      <c r="E1205" s="7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">
        <f t="shared" si="54"/>
        <v>16534.6535</v>
      </c>
      <c r="P1205" t="s">
        <v>8335</v>
      </c>
      <c r="Q1205" t="s">
        <v>8336</v>
      </c>
      <c r="R1205" s="14">
        <f t="shared" si="56"/>
        <v>42125.614895833336</v>
      </c>
      <c r="S1205">
        <f t="shared" si="55"/>
        <v>2015</v>
      </c>
    </row>
    <row r="1206" spans="1:19" ht="43.2" x14ac:dyDescent="0.3">
      <c r="A1206" s="9">
        <v>1204</v>
      </c>
      <c r="B1206" s="11" t="s">
        <v>1205</v>
      </c>
      <c r="C1206" s="3" t="s">
        <v>5314</v>
      </c>
      <c r="D1206" s="5">
        <v>13000</v>
      </c>
      <c r="E1206" s="7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">
        <f t="shared" si="54"/>
        <v>23478.947400000001</v>
      </c>
      <c r="P1206" t="s">
        <v>8335</v>
      </c>
      <c r="Q1206" t="s">
        <v>8336</v>
      </c>
      <c r="R1206" s="14">
        <f t="shared" si="56"/>
        <v>42297.748067129629</v>
      </c>
      <c r="S1206">
        <f t="shared" si="55"/>
        <v>2015</v>
      </c>
    </row>
    <row r="1207" spans="1:19" ht="43.2" x14ac:dyDescent="0.3">
      <c r="A1207" s="9">
        <v>1205</v>
      </c>
      <c r="B1207" s="11" t="s">
        <v>1206</v>
      </c>
      <c r="C1207" s="3" t="s">
        <v>5315</v>
      </c>
      <c r="D1207" s="5">
        <v>13000</v>
      </c>
      <c r="E1207" s="7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">
        <f t="shared" si="54"/>
        <v>21148.3871</v>
      </c>
      <c r="P1207" t="s">
        <v>8335</v>
      </c>
      <c r="Q1207" t="s">
        <v>8336</v>
      </c>
      <c r="R1207" s="14">
        <f t="shared" si="56"/>
        <v>42138.506377314814</v>
      </c>
      <c r="S1207">
        <f t="shared" si="55"/>
        <v>2015</v>
      </c>
    </row>
    <row r="1208" spans="1:19" ht="43.2" x14ac:dyDescent="0.3">
      <c r="A1208" s="9">
        <v>1206</v>
      </c>
      <c r="B1208" s="11" t="s">
        <v>1207</v>
      </c>
      <c r="C1208" s="3" t="s">
        <v>5316</v>
      </c>
      <c r="D1208" s="5">
        <v>900</v>
      </c>
      <c r="E1208" s="7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">
        <f t="shared" si="54"/>
        <v>3234.375</v>
      </c>
      <c r="P1208" t="s">
        <v>8335</v>
      </c>
      <c r="Q1208" t="s">
        <v>8336</v>
      </c>
      <c r="R1208" s="14">
        <f t="shared" si="56"/>
        <v>42772.776076388895</v>
      </c>
      <c r="S1208">
        <f t="shared" si="55"/>
        <v>2017</v>
      </c>
    </row>
    <row r="1209" spans="1:19" ht="28.8" x14ac:dyDescent="0.3">
      <c r="A1209" s="9">
        <v>1207</v>
      </c>
      <c r="B1209" s="11" t="s">
        <v>1208</v>
      </c>
      <c r="C1209" s="3" t="s">
        <v>5317</v>
      </c>
      <c r="D1209" s="5">
        <v>16700</v>
      </c>
      <c r="E1209" s="7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">
        <f t="shared" si="54"/>
        <v>12337.5887</v>
      </c>
      <c r="P1209" t="s">
        <v>8335</v>
      </c>
      <c r="Q1209" t="s">
        <v>8336</v>
      </c>
      <c r="R1209" s="14">
        <f t="shared" si="56"/>
        <v>42430.430243055554</v>
      </c>
      <c r="S1209">
        <f t="shared" si="55"/>
        <v>2016</v>
      </c>
    </row>
    <row r="1210" spans="1:19" ht="43.2" x14ac:dyDescent="0.3">
      <c r="A1210" s="9">
        <v>1208</v>
      </c>
      <c r="B1210" s="11" t="s">
        <v>1209</v>
      </c>
      <c r="C1210" s="3" t="s">
        <v>5318</v>
      </c>
      <c r="D1210" s="5">
        <v>10000</v>
      </c>
      <c r="E1210" s="7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">
        <f t="shared" si="54"/>
        <v>20706.666700000002</v>
      </c>
      <c r="P1210" t="s">
        <v>8335</v>
      </c>
      <c r="Q1210" t="s">
        <v>8336</v>
      </c>
      <c r="R1210" s="14">
        <f t="shared" si="56"/>
        <v>42423.709074074075</v>
      </c>
      <c r="S1210">
        <f t="shared" si="55"/>
        <v>2016</v>
      </c>
    </row>
    <row r="1211" spans="1:19" ht="43.2" x14ac:dyDescent="0.3">
      <c r="A1211" s="9">
        <v>1209</v>
      </c>
      <c r="B1211" s="11" t="s">
        <v>1210</v>
      </c>
      <c r="C1211" s="3" t="s">
        <v>5319</v>
      </c>
      <c r="D1211" s="5">
        <v>6000</v>
      </c>
      <c r="E1211" s="7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">
        <f t="shared" si="54"/>
        <v>13826.087</v>
      </c>
      <c r="P1211" t="s">
        <v>8335</v>
      </c>
      <c r="Q1211" t="s">
        <v>8336</v>
      </c>
      <c r="R1211" s="14">
        <f t="shared" si="56"/>
        <v>42761.846122685187</v>
      </c>
      <c r="S1211">
        <f t="shared" si="55"/>
        <v>2017</v>
      </c>
    </row>
    <row r="1212" spans="1:19" ht="28.8" x14ac:dyDescent="0.3">
      <c r="A1212" s="9">
        <v>1210</v>
      </c>
      <c r="B1212" s="11" t="s">
        <v>1211</v>
      </c>
      <c r="C1212" s="3" t="s">
        <v>5320</v>
      </c>
      <c r="D1212" s="5">
        <v>20000</v>
      </c>
      <c r="E1212" s="7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">
        <f t="shared" si="54"/>
        <v>49381.553399999997</v>
      </c>
      <c r="P1212" t="s">
        <v>8335</v>
      </c>
      <c r="Q1212" t="s">
        <v>8336</v>
      </c>
      <c r="R1212" s="14">
        <f t="shared" si="56"/>
        <v>42132.941805555558</v>
      </c>
      <c r="S1212">
        <f t="shared" si="55"/>
        <v>2015</v>
      </c>
    </row>
    <row r="1213" spans="1:19" ht="43.2" x14ac:dyDescent="0.3">
      <c r="A1213" s="9">
        <v>1211</v>
      </c>
      <c r="B1213" s="11" t="s">
        <v>1212</v>
      </c>
      <c r="C1213" s="3" t="s">
        <v>5321</v>
      </c>
      <c r="D1213" s="5">
        <v>1000</v>
      </c>
      <c r="E1213" s="7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">
        <f t="shared" si="54"/>
        <v>16850</v>
      </c>
      <c r="P1213" t="s">
        <v>8335</v>
      </c>
      <c r="Q1213" t="s">
        <v>8336</v>
      </c>
      <c r="R1213" s="14">
        <f t="shared" si="56"/>
        <v>42515.866446759261</v>
      </c>
      <c r="S1213">
        <f t="shared" si="55"/>
        <v>2016</v>
      </c>
    </row>
    <row r="1214" spans="1:19" ht="57.6" x14ac:dyDescent="0.3">
      <c r="A1214" s="9">
        <v>1212</v>
      </c>
      <c r="B1214" s="11" t="s">
        <v>1213</v>
      </c>
      <c r="C1214" s="3" t="s">
        <v>5322</v>
      </c>
      <c r="D1214" s="5">
        <v>2500</v>
      </c>
      <c r="E1214" s="7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">
        <f t="shared" si="54"/>
        <v>3886.7469999999998</v>
      </c>
      <c r="P1214" t="s">
        <v>8335</v>
      </c>
      <c r="Q1214" t="s">
        <v>8336</v>
      </c>
      <c r="R1214" s="14">
        <f t="shared" si="56"/>
        <v>42318.950173611112</v>
      </c>
      <c r="S1214">
        <f t="shared" si="55"/>
        <v>2015</v>
      </c>
    </row>
    <row r="1215" spans="1:19" ht="57.6" x14ac:dyDescent="0.3">
      <c r="A1215" s="9">
        <v>1213</v>
      </c>
      <c r="B1215" s="11" t="s">
        <v>1214</v>
      </c>
      <c r="C1215" s="3" t="s">
        <v>5323</v>
      </c>
      <c r="D1215" s="5">
        <v>6500</v>
      </c>
      <c r="E1215" s="7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">
        <f t="shared" si="54"/>
        <v>6152.7777999999998</v>
      </c>
      <c r="P1215" t="s">
        <v>8335</v>
      </c>
      <c r="Q1215" t="s">
        <v>8336</v>
      </c>
      <c r="R1215" s="14">
        <f t="shared" si="56"/>
        <v>42731.755787037036</v>
      </c>
      <c r="S1215">
        <f t="shared" si="55"/>
        <v>2016</v>
      </c>
    </row>
    <row r="1216" spans="1:19" ht="43.2" x14ac:dyDescent="0.3">
      <c r="A1216" s="9">
        <v>1214</v>
      </c>
      <c r="B1216" s="11" t="s">
        <v>1215</v>
      </c>
      <c r="C1216" s="3" t="s">
        <v>5324</v>
      </c>
      <c r="D1216" s="5">
        <v>2000</v>
      </c>
      <c r="E1216" s="7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">
        <f t="shared" si="54"/>
        <v>10544</v>
      </c>
      <c r="P1216" t="s">
        <v>8335</v>
      </c>
      <c r="Q1216" t="s">
        <v>8336</v>
      </c>
      <c r="R1216" s="14">
        <f t="shared" si="56"/>
        <v>42104.840335648143</v>
      </c>
      <c r="S1216">
        <f t="shared" si="55"/>
        <v>2015</v>
      </c>
    </row>
    <row r="1217" spans="1:19" ht="43.2" x14ac:dyDescent="0.3">
      <c r="A1217" s="9">
        <v>1215</v>
      </c>
      <c r="B1217" s="11" t="s">
        <v>1216</v>
      </c>
      <c r="C1217" s="3" t="s">
        <v>5325</v>
      </c>
      <c r="D1217" s="5">
        <v>5000</v>
      </c>
      <c r="E1217" s="7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">
        <f t="shared" si="54"/>
        <v>7159.2003999999997</v>
      </c>
      <c r="P1217" t="s">
        <v>8335</v>
      </c>
      <c r="Q1217" t="s">
        <v>8336</v>
      </c>
      <c r="R1217" s="14">
        <f t="shared" si="56"/>
        <v>41759.923101851848</v>
      </c>
      <c r="S1217">
        <f t="shared" si="55"/>
        <v>2014</v>
      </c>
    </row>
    <row r="1218" spans="1:19" ht="28.8" x14ac:dyDescent="0.3">
      <c r="A1218" s="9">
        <v>1216</v>
      </c>
      <c r="B1218" s="11" t="s">
        <v>1217</v>
      </c>
      <c r="C1218" s="3" t="s">
        <v>5326</v>
      </c>
      <c r="D1218" s="5">
        <v>14000</v>
      </c>
      <c r="E1218" s="7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">
        <f t="shared" si="54"/>
        <v>9188.2883000000002</v>
      </c>
      <c r="P1218" t="s">
        <v>8335</v>
      </c>
      <c r="Q1218" t="s">
        <v>8336</v>
      </c>
      <c r="R1218" s="14">
        <f t="shared" si="56"/>
        <v>42247.616400462968</v>
      </c>
      <c r="S1218">
        <f t="shared" si="55"/>
        <v>2015</v>
      </c>
    </row>
    <row r="1219" spans="1:19" ht="43.2" x14ac:dyDescent="0.3">
      <c r="A1219" s="9">
        <v>1217</v>
      </c>
      <c r="B1219" s="11" t="s">
        <v>1218</v>
      </c>
      <c r="C1219" s="3" t="s">
        <v>5327</v>
      </c>
      <c r="D1219" s="5">
        <v>26500</v>
      </c>
      <c r="E1219" s="7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">
        <f t="shared" ref="O1219:O1282" si="57">IFERROR(ROUND(E1219/L1219*100,4),0)</f>
        <v>14857.377</v>
      </c>
      <c r="P1219" t="s">
        <v>8335</v>
      </c>
      <c r="Q1219" t="s">
        <v>8336</v>
      </c>
      <c r="R1219" s="14">
        <f t="shared" si="56"/>
        <v>42535.809490740736</v>
      </c>
      <c r="S1219">
        <f t="shared" ref="S1219:S1282" si="58">YEAR(R1219)</f>
        <v>2016</v>
      </c>
    </row>
    <row r="1220" spans="1:19" ht="43.2" x14ac:dyDescent="0.3">
      <c r="A1220" s="9">
        <v>1218</v>
      </c>
      <c r="B1220" s="11" t="s">
        <v>1219</v>
      </c>
      <c r="C1220" s="3" t="s">
        <v>5328</v>
      </c>
      <c r="D1220" s="5">
        <v>9000</v>
      </c>
      <c r="E1220" s="7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">
        <f t="shared" si="57"/>
        <v>17421.348300000001</v>
      </c>
      <c r="P1220" t="s">
        <v>8335</v>
      </c>
      <c r="Q1220" t="s">
        <v>8336</v>
      </c>
      <c r="R1220" s="14">
        <f t="shared" ref="R1220:R1283" si="59">(((J1220/60)/60)/24)+DATE(1970,1,1)</f>
        <v>42278.662037037036</v>
      </c>
      <c r="S1220">
        <f t="shared" si="58"/>
        <v>2015</v>
      </c>
    </row>
    <row r="1221" spans="1:19" ht="28.8" x14ac:dyDescent="0.3">
      <c r="A1221" s="9">
        <v>1219</v>
      </c>
      <c r="B1221" s="11" t="s">
        <v>1220</v>
      </c>
      <c r="C1221" s="3" t="s">
        <v>5329</v>
      </c>
      <c r="D1221" s="5">
        <v>16350</v>
      </c>
      <c r="E1221" s="7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">
        <f t="shared" si="57"/>
        <v>10286.165999999999</v>
      </c>
      <c r="P1221" t="s">
        <v>8335</v>
      </c>
      <c r="Q1221" t="s">
        <v>8336</v>
      </c>
      <c r="R1221" s="14">
        <f t="shared" si="59"/>
        <v>42633.461956018517</v>
      </c>
      <c r="S1221">
        <f t="shared" si="58"/>
        <v>2016</v>
      </c>
    </row>
    <row r="1222" spans="1:19" ht="43.2" x14ac:dyDescent="0.3">
      <c r="A1222" s="9">
        <v>1220</v>
      </c>
      <c r="B1222" s="11" t="s">
        <v>1221</v>
      </c>
      <c r="C1222" s="3" t="s">
        <v>5330</v>
      </c>
      <c r="D1222" s="5">
        <v>15000</v>
      </c>
      <c r="E1222" s="7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">
        <f t="shared" si="57"/>
        <v>11117.857099999999</v>
      </c>
      <c r="P1222" t="s">
        <v>8335</v>
      </c>
      <c r="Q1222" t="s">
        <v>8336</v>
      </c>
      <c r="R1222" s="14">
        <f t="shared" si="59"/>
        <v>42211.628611111111</v>
      </c>
      <c r="S1222">
        <f t="shared" si="58"/>
        <v>2015</v>
      </c>
    </row>
    <row r="1223" spans="1:19" ht="43.2" x14ac:dyDescent="0.3">
      <c r="A1223" s="9">
        <v>1221</v>
      </c>
      <c r="B1223" s="11" t="s">
        <v>1222</v>
      </c>
      <c r="C1223" s="3" t="s">
        <v>5331</v>
      </c>
      <c r="D1223" s="5">
        <v>2200</v>
      </c>
      <c r="E1223" s="7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">
        <f t="shared" si="57"/>
        <v>2379.6214</v>
      </c>
      <c r="P1223" t="s">
        <v>8335</v>
      </c>
      <c r="Q1223" t="s">
        <v>8336</v>
      </c>
      <c r="R1223" s="14">
        <f t="shared" si="59"/>
        <v>42680.47555555556</v>
      </c>
      <c r="S1223">
        <f t="shared" si="58"/>
        <v>2016</v>
      </c>
    </row>
    <row r="1224" spans="1:19" ht="28.8" x14ac:dyDescent="0.3">
      <c r="A1224" s="9">
        <v>1222</v>
      </c>
      <c r="B1224" s="11" t="s">
        <v>1223</v>
      </c>
      <c r="C1224" s="3" t="s">
        <v>5332</v>
      </c>
      <c r="D1224" s="5">
        <v>4000</v>
      </c>
      <c r="E1224" s="7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">
        <f t="shared" si="57"/>
        <v>8126.8116</v>
      </c>
      <c r="P1224" t="s">
        <v>8335</v>
      </c>
      <c r="Q1224" t="s">
        <v>8336</v>
      </c>
      <c r="R1224" s="14">
        <f t="shared" si="59"/>
        <v>42430.720451388886</v>
      </c>
      <c r="S1224">
        <f t="shared" si="58"/>
        <v>2016</v>
      </c>
    </row>
    <row r="1225" spans="1:19" ht="43.2" x14ac:dyDescent="0.3">
      <c r="A1225" s="9">
        <v>1223</v>
      </c>
      <c r="B1225" s="11" t="s">
        <v>1224</v>
      </c>
      <c r="C1225" s="3" t="s">
        <v>5333</v>
      </c>
      <c r="D1225" s="5">
        <v>19800</v>
      </c>
      <c r="E1225" s="7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">
        <f t="shared" si="57"/>
        <v>11621.466</v>
      </c>
      <c r="P1225" t="s">
        <v>8335</v>
      </c>
      <c r="Q1225" t="s">
        <v>8336</v>
      </c>
      <c r="R1225" s="14">
        <f t="shared" si="59"/>
        <v>42654.177187499998</v>
      </c>
      <c r="S1225">
        <f t="shared" si="58"/>
        <v>2016</v>
      </c>
    </row>
    <row r="1226" spans="1:19" ht="28.8" x14ac:dyDescent="0.3">
      <c r="A1226" s="9">
        <v>1224</v>
      </c>
      <c r="B1226" s="11" t="s">
        <v>1225</v>
      </c>
      <c r="C1226" s="3" t="s">
        <v>5334</v>
      </c>
      <c r="D1226" s="5">
        <v>15000</v>
      </c>
      <c r="E1226" s="7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">
        <f t="shared" si="57"/>
        <v>5888.8888999999999</v>
      </c>
      <c r="P1226" t="s">
        <v>8322</v>
      </c>
      <c r="Q1226" t="s">
        <v>8337</v>
      </c>
      <c r="R1226" s="14">
        <f t="shared" si="59"/>
        <v>41736.549791666665</v>
      </c>
      <c r="S1226">
        <f t="shared" si="58"/>
        <v>2014</v>
      </c>
    </row>
    <row r="1227" spans="1:19" ht="43.2" x14ac:dyDescent="0.3">
      <c r="A1227" s="9">
        <v>1225</v>
      </c>
      <c r="B1227" s="11" t="s">
        <v>1226</v>
      </c>
      <c r="C1227" s="3" t="s">
        <v>5335</v>
      </c>
      <c r="D1227" s="5">
        <v>3000</v>
      </c>
      <c r="E1227" s="7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">
        <f t="shared" si="57"/>
        <v>4400</v>
      </c>
      <c r="P1227" t="s">
        <v>8322</v>
      </c>
      <c r="Q1227" t="s">
        <v>8337</v>
      </c>
      <c r="R1227" s="14">
        <f t="shared" si="59"/>
        <v>41509.905995370369</v>
      </c>
      <c r="S1227">
        <f t="shared" si="58"/>
        <v>2013</v>
      </c>
    </row>
    <row r="1228" spans="1:19" ht="43.2" x14ac:dyDescent="0.3">
      <c r="A1228" s="9">
        <v>1226</v>
      </c>
      <c r="B1228" s="11" t="s">
        <v>1227</v>
      </c>
      <c r="C1228" s="3" t="s">
        <v>5336</v>
      </c>
      <c r="D1228" s="5">
        <v>50000</v>
      </c>
      <c r="E1228" s="7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">
        <f t="shared" si="57"/>
        <v>4842.5</v>
      </c>
      <c r="P1228" t="s">
        <v>8322</v>
      </c>
      <c r="Q1228" t="s">
        <v>8337</v>
      </c>
      <c r="R1228" s="14">
        <f t="shared" si="59"/>
        <v>41715.874780092592</v>
      </c>
      <c r="S1228">
        <f t="shared" si="58"/>
        <v>2014</v>
      </c>
    </row>
    <row r="1229" spans="1:19" ht="43.2" x14ac:dyDescent="0.3">
      <c r="A1229" s="9">
        <v>1227</v>
      </c>
      <c r="B1229" s="11" t="s">
        <v>1228</v>
      </c>
      <c r="C1229" s="3" t="s">
        <v>5337</v>
      </c>
      <c r="D1229" s="5">
        <v>2000</v>
      </c>
      <c r="E1229" s="7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">
        <f t="shared" si="57"/>
        <v>0</v>
      </c>
      <c r="P1229" t="s">
        <v>8322</v>
      </c>
      <c r="Q1229" t="s">
        <v>8337</v>
      </c>
      <c r="R1229" s="14">
        <f t="shared" si="59"/>
        <v>41827.919166666667</v>
      </c>
      <c r="S1229">
        <f t="shared" si="58"/>
        <v>2014</v>
      </c>
    </row>
    <row r="1230" spans="1:19" ht="43.2" x14ac:dyDescent="0.3">
      <c r="A1230" s="9">
        <v>1228</v>
      </c>
      <c r="B1230" s="11" t="s">
        <v>1229</v>
      </c>
      <c r="C1230" s="3" t="s">
        <v>5338</v>
      </c>
      <c r="D1230" s="5">
        <v>5000</v>
      </c>
      <c r="E1230" s="7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">
        <f t="shared" si="57"/>
        <v>6104.1666999999998</v>
      </c>
      <c r="P1230" t="s">
        <v>8322</v>
      </c>
      <c r="Q1230" t="s">
        <v>8337</v>
      </c>
      <c r="R1230" s="14">
        <f t="shared" si="59"/>
        <v>40754.729259259257</v>
      </c>
      <c r="S1230">
        <f t="shared" si="58"/>
        <v>2011</v>
      </c>
    </row>
    <row r="1231" spans="1:19" ht="57.6" x14ac:dyDescent="0.3">
      <c r="A1231" s="9">
        <v>1229</v>
      </c>
      <c r="B1231" s="11" t="s">
        <v>1230</v>
      </c>
      <c r="C1231" s="3" t="s">
        <v>5339</v>
      </c>
      <c r="D1231" s="5">
        <v>2750</v>
      </c>
      <c r="E1231" s="7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">
        <f t="shared" si="57"/>
        <v>2500</v>
      </c>
      <c r="P1231" t="s">
        <v>8322</v>
      </c>
      <c r="Q1231" t="s">
        <v>8337</v>
      </c>
      <c r="R1231" s="14">
        <f t="shared" si="59"/>
        <v>40985.459803240738</v>
      </c>
      <c r="S1231">
        <f t="shared" si="58"/>
        <v>2012</v>
      </c>
    </row>
    <row r="1232" spans="1:19" ht="43.2" x14ac:dyDescent="0.3">
      <c r="A1232" s="9">
        <v>1230</v>
      </c>
      <c r="B1232" s="11" t="s">
        <v>1231</v>
      </c>
      <c r="C1232" s="3" t="s">
        <v>5340</v>
      </c>
      <c r="D1232" s="5">
        <v>500000</v>
      </c>
      <c r="E1232" s="7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">
        <f t="shared" si="57"/>
        <v>0</v>
      </c>
      <c r="P1232" t="s">
        <v>8322</v>
      </c>
      <c r="Q1232" t="s">
        <v>8337</v>
      </c>
      <c r="R1232" s="14">
        <f t="shared" si="59"/>
        <v>40568.972569444442</v>
      </c>
      <c r="S1232">
        <f t="shared" si="58"/>
        <v>2011</v>
      </c>
    </row>
    <row r="1233" spans="1:19" ht="43.2" x14ac:dyDescent="0.3">
      <c r="A1233" s="9">
        <v>1231</v>
      </c>
      <c r="B1233" s="11" t="s">
        <v>1232</v>
      </c>
      <c r="C1233" s="3" t="s">
        <v>5341</v>
      </c>
      <c r="D1233" s="5">
        <v>5000</v>
      </c>
      <c r="E1233" s="7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">
        <f t="shared" si="57"/>
        <v>0</v>
      </c>
      <c r="P1233" t="s">
        <v>8322</v>
      </c>
      <c r="Q1233" t="s">
        <v>8337</v>
      </c>
      <c r="R1233" s="14">
        <f t="shared" si="59"/>
        <v>42193.941759259258</v>
      </c>
      <c r="S1233">
        <f t="shared" si="58"/>
        <v>2015</v>
      </c>
    </row>
    <row r="1234" spans="1:19" ht="43.2" x14ac:dyDescent="0.3">
      <c r="A1234" s="9">
        <v>1232</v>
      </c>
      <c r="B1234" s="11" t="s">
        <v>1233</v>
      </c>
      <c r="C1234" s="3" t="s">
        <v>5342</v>
      </c>
      <c r="D1234" s="5">
        <v>5000</v>
      </c>
      <c r="E1234" s="7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">
        <f t="shared" si="57"/>
        <v>4000</v>
      </c>
      <c r="P1234" t="s">
        <v>8322</v>
      </c>
      <c r="Q1234" t="s">
        <v>8337</v>
      </c>
      <c r="R1234" s="14">
        <f t="shared" si="59"/>
        <v>41506.848032407412</v>
      </c>
      <c r="S1234">
        <f t="shared" si="58"/>
        <v>2013</v>
      </c>
    </row>
    <row r="1235" spans="1:19" ht="43.2" x14ac:dyDescent="0.3">
      <c r="A1235" s="9">
        <v>1233</v>
      </c>
      <c r="B1235" s="11" t="s">
        <v>1234</v>
      </c>
      <c r="C1235" s="3" t="s">
        <v>5343</v>
      </c>
      <c r="D1235" s="5">
        <v>1000</v>
      </c>
      <c r="E1235" s="7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">
        <f t="shared" si="57"/>
        <v>1933.3333</v>
      </c>
      <c r="P1235" t="s">
        <v>8322</v>
      </c>
      <c r="Q1235" t="s">
        <v>8337</v>
      </c>
      <c r="R1235" s="14">
        <f t="shared" si="59"/>
        <v>40939.948773148149</v>
      </c>
      <c r="S1235">
        <f t="shared" si="58"/>
        <v>2012</v>
      </c>
    </row>
    <row r="1236" spans="1:19" ht="43.2" x14ac:dyDescent="0.3">
      <c r="A1236" s="9">
        <v>1234</v>
      </c>
      <c r="B1236" s="11" t="s">
        <v>1235</v>
      </c>
      <c r="C1236" s="3" t="s">
        <v>5344</v>
      </c>
      <c r="D1236" s="5">
        <v>50000</v>
      </c>
      <c r="E1236" s="7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">
        <f t="shared" si="57"/>
        <v>0</v>
      </c>
      <c r="P1236" t="s">
        <v>8322</v>
      </c>
      <c r="Q1236" t="s">
        <v>8337</v>
      </c>
      <c r="R1236" s="14">
        <f t="shared" si="59"/>
        <v>42007.788680555561</v>
      </c>
      <c r="S1236">
        <f t="shared" si="58"/>
        <v>2015</v>
      </c>
    </row>
    <row r="1237" spans="1:19" ht="43.2" x14ac:dyDescent="0.3">
      <c r="A1237" s="9">
        <v>1235</v>
      </c>
      <c r="B1237" s="11" t="s">
        <v>1236</v>
      </c>
      <c r="C1237" s="3" t="s">
        <v>5345</v>
      </c>
      <c r="D1237" s="5">
        <v>7534</v>
      </c>
      <c r="E1237" s="7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">
        <f t="shared" si="57"/>
        <v>3500</v>
      </c>
      <c r="P1237" t="s">
        <v>8322</v>
      </c>
      <c r="Q1237" t="s">
        <v>8337</v>
      </c>
      <c r="R1237" s="14">
        <f t="shared" si="59"/>
        <v>41583.135405092595</v>
      </c>
      <c r="S1237">
        <f t="shared" si="58"/>
        <v>2013</v>
      </c>
    </row>
    <row r="1238" spans="1:19" x14ac:dyDescent="0.3">
      <c r="A1238" s="9">
        <v>1236</v>
      </c>
      <c r="B1238" s="11" t="s">
        <v>1237</v>
      </c>
      <c r="C1238" s="3" t="s">
        <v>5346</v>
      </c>
      <c r="D1238" s="5">
        <v>2500</v>
      </c>
      <c r="E1238" s="7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">
        <f t="shared" si="57"/>
        <v>0</v>
      </c>
      <c r="P1238" t="s">
        <v>8322</v>
      </c>
      <c r="Q1238" t="s">
        <v>8337</v>
      </c>
      <c r="R1238" s="14">
        <f t="shared" si="59"/>
        <v>41110.680138888885</v>
      </c>
      <c r="S1238">
        <f t="shared" si="58"/>
        <v>2012</v>
      </c>
    </row>
    <row r="1239" spans="1:19" ht="43.2" x14ac:dyDescent="0.3">
      <c r="A1239" s="9">
        <v>1237</v>
      </c>
      <c r="B1239" s="11" t="s">
        <v>1238</v>
      </c>
      <c r="C1239" s="3" t="s">
        <v>5347</v>
      </c>
      <c r="D1239" s="5">
        <v>25000</v>
      </c>
      <c r="E1239" s="7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">
        <f t="shared" si="57"/>
        <v>0</v>
      </c>
      <c r="P1239" t="s">
        <v>8322</v>
      </c>
      <c r="Q1239" t="s">
        <v>8337</v>
      </c>
      <c r="R1239" s="14">
        <f t="shared" si="59"/>
        <v>41125.283159722225</v>
      </c>
      <c r="S1239">
        <f t="shared" si="58"/>
        <v>2012</v>
      </c>
    </row>
    <row r="1240" spans="1:19" ht="57.6" x14ac:dyDescent="0.3">
      <c r="A1240" s="9">
        <v>1238</v>
      </c>
      <c r="B1240" s="11" t="s">
        <v>1239</v>
      </c>
      <c r="C1240" s="3" t="s">
        <v>5348</v>
      </c>
      <c r="D1240" s="5">
        <v>1000</v>
      </c>
      <c r="E1240" s="7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">
        <f t="shared" si="57"/>
        <v>5933.3333000000002</v>
      </c>
      <c r="P1240" t="s">
        <v>8322</v>
      </c>
      <c r="Q1240" t="s">
        <v>8337</v>
      </c>
      <c r="R1240" s="14">
        <f t="shared" si="59"/>
        <v>40731.61037037037</v>
      </c>
      <c r="S1240">
        <f t="shared" si="58"/>
        <v>2011</v>
      </c>
    </row>
    <row r="1241" spans="1:19" ht="28.8" x14ac:dyDescent="0.3">
      <c r="A1241" s="9">
        <v>1239</v>
      </c>
      <c r="B1241" s="11" t="s">
        <v>1240</v>
      </c>
      <c r="C1241" s="3" t="s">
        <v>5349</v>
      </c>
      <c r="D1241" s="5">
        <v>2500</v>
      </c>
      <c r="E1241" s="7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">
        <f t="shared" si="57"/>
        <v>0</v>
      </c>
      <c r="P1241" t="s">
        <v>8322</v>
      </c>
      <c r="Q1241" t="s">
        <v>8337</v>
      </c>
      <c r="R1241" s="14">
        <f t="shared" si="59"/>
        <v>40883.962581018517</v>
      </c>
      <c r="S1241">
        <f t="shared" si="58"/>
        <v>2011</v>
      </c>
    </row>
    <row r="1242" spans="1:19" ht="43.2" x14ac:dyDescent="0.3">
      <c r="A1242" s="9">
        <v>1240</v>
      </c>
      <c r="B1242" s="11" t="s">
        <v>1241</v>
      </c>
      <c r="C1242" s="3" t="s">
        <v>5350</v>
      </c>
      <c r="D1242" s="5">
        <v>8000</v>
      </c>
      <c r="E1242" s="7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">
        <f t="shared" si="57"/>
        <v>3012.5</v>
      </c>
      <c r="P1242" t="s">
        <v>8322</v>
      </c>
      <c r="Q1242" t="s">
        <v>8337</v>
      </c>
      <c r="R1242" s="14">
        <f t="shared" si="59"/>
        <v>41409.040011574078</v>
      </c>
      <c r="S1242">
        <f t="shared" si="58"/>
        <v>2013</v>
      </c>
    </row>
    <row r="1243" spans="1:19" ht="57.6" x14ac:dyDescent="0.3">
      <c r="A1243" s="9">
        <v>1241</v>
      </c>
      <c r="B1243" s="11" t="s">
        <v>1242</v>
      </c>
      <c r="C1243" s="3" t="s">
        <v>5351</v>
      </c>
      <c r="D1243" s="5">
        <v>5000</v>
      </c>
      <c r="E1243" s="7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">
        <f t="shared" si="57"/>
        <v>7461.7646999999997</v>
      </c>
      <c r="P1243" t="s">
        <v>8322</v>
      </c>
      <c r="Q1243" t="s">
        <v>8337</v>
      </c>
      <c r="R1243" s="14">
        <f t="shared" si="59"/>
        <v>41923.837731481479</v>
      </c>
      <c r="S1243">
        <f t="shared" si="58"/>
        <v>2014</v>
      </c>
    </row>
    <row r="1244" spans="1:19" ht="43.2" x14ac:dyDescent="0.3">
      <c r="A1244" s="9">
        <v>1242</v>
      </c>
      <c r="B1244" s="11" t="s">
        <v>1243</v>
      </c>
      <c r="C1244" s="3" t="s">
        <v>5352</v>
      </c>
      <c r="D1244" s="5">
        <v>911</v>
      </c>
      <c r="E1244" s="7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">
        <f t="shared" si="57"/>
        <v>500</v>
      </c>
      <c r="P1244" t="s">
        <v>8322</v>
      </c>
      <c r="Q1244" t="s">
        <v>8337</v>
      </c>
      <c r="R1244" s="14">
        <f t="shared" si="59"/>
        <v>40782.165532407409</v>
      </c>
      <c r="S1244">
        <f t="shared" si="58"/>
        <v>2011</v>
      </c>
    </row>
    <row r="1245" spans="1:19" ht="43.2" x14ac:dyDescent="0.3">
      <c r="A1245" s="9">
        <v>1243</v>
      </c>
      <c r="B1245" s="11" t="s">
        <v>1244</v>
      </c>
      <c r="C1245" s="3" t="s">
        <v>5353</v>
      </c>
      <c r="D1245" s="5">
        <v>12000</v>
      </c>
      <c r="E1245" s="7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">
        <f t="shared" si="57"/>
        <v>4450</v>
      </c>
      <c r="P1245" t="s">
        <v>8322</v>
      </c>
      <c r="Q1245" t="s">
        <v>8337</v>
      </c>
      <c r="R1245" s="14">
        <f t="shared" si="59"/>
        <v>40671.879293981481</v>
      </c>
      <c r="S1245">
        <f t="shared" si="58"/>
        <v>2011</v>
      </c>
    </row>
    <row r="1246" spans="1:19" ht="43.2" x14ac:dyDescent="0.3">
      <c r="A1246" s="9">
        <v>1244</v>
      </c>
      <c r="B1246" s="11" t="s">
        <v>1245</v>
      </c>
      <c r="C1246" s="3" t="s">
        <v>5354</v>
      </c>
      <c r="D1246" s="5">
        <v>2000</v>
      </c>
      <c r="E1246" s="7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">
        <f t="shared" si="57"/>
        <v>4613.3333000000002</v>
      </c>
      <c r="P1246" t="s">
        <v>8322</v>
      </c>
      <c r="Q1246" t="s">
        <v>8323</v>
      </c>
      <c r="R1246" s="14">
        <f t="shared" si="59"/>
        <v>41355.825497685182</v>
      </c>
      <c r="S1246">
        <f t="shared" si="58"/>
        <v>2013</v>
      </c>
    </row>
    <row r="1247" spans="1:19" ht="43.2" x14ac:dyDescent="0.3">
      <c r="A1247" s="9">
        <v>1245</v>
      </c>
      <c r="B1247" s="11" t="s">
        <v>1246</v>
      </c>
      <c r="C1247" s="3" t="s">
        <v>5355</v>
      </c>
      <c r="D1247" s="5">
        <v>2000</v>
      </c>
      <c r="E1247" s="7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">
        <f t="shared" si="57"/>
        <v>14147.058800000001</v>
      </c>
      <c r="P1247" t="s">
        <v>8322</v>
      </c>
      <c r="Q1247" t="s">
        <v>8323</v>
      </c>
      <c r="R1247" s="14">
        <f t="shared" si="59"/>
        <v>41774.599930555552</v>
      </c>
      <c r="S1247">
        <f t="shared" si="58"/>
        <v>2014</v>
      </c>
    </row>
    <row r="1248" spans="1:19" ht="43.2" x14ac:dyDescent="0.3">
      <c r="A1248" s="9">
        <v>1246</v>
      </c>
      <c r="B1248" s="11" t="s">
        <v>1247</v>
      </c>
      <c r="C1248" s="3" t="s">
        <v>5356</v>
      </c>
      <c r="D1248" s="5">
        <v>2000</v>
      </c>
      <c r="E1248" s="7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">
        <f t="shared" si="57"/>
        <v>7548.3870999999999</v>
      </c>
      <c r="P1248" t="s">
        <v>8322</v>
      </c>
      <c r="Q1248" t="s">
        <v>8323</v>
      </c>
      <c r="R1248" s="14">
        <f t="shared" si="59"/>
        <v>40838.043391203704</v>
      </c>
      <c r="S1248">
        <f t="shared" si="58"/>
        <v>2011</v>
      </c>
    </row>
    <row r="1249" spans="1:19" ht="28.8" x14ac:dyDescent="0.3">
      <c r="A1249" s="9">
        <v>1247</v>
      </c>
      <c r="B1249" s="11" t="s">
        <v>1248</v>
      </c>
      <c r="C1249" s="3" t="s">
        <v>5357</v>
      </c>
      <c r="D1249" s="5">
        <v>3500</v>
      </c>
      <c r="E1249" s="7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">
        <f t="shared" si="57"/>
        <v>8550</v>
      </c>
      <c r="P1249" t="s">
        <v>8322</v>
      </c>
      <c r="Q1249" t="s">
        <v>8323</v>
      </c>
      <c r="R1249" s="14">
        <f t="shared" si="59"/>
        <v>41370.292303240742</v>
      </c>
      <c r="S1249">
        <f t="shared" si="58"/>
        <v>2013</v>
      </c>
    </row>
    <row r="1250" spans="1:19" ht="43.2" x14ac:dyDescent="0.3">
      <c r="A1250" s="9">
        <v>1248</v>
      </c>
      <c r="B1250" s="11" t="s">
        <v>1249</v>
      </c>
      <c r="C1250" s="3" t="s">
        <v>5358</v>
      </c>
      <c r="D1250" s="5">
        <v>2500</v>
      </c>
      <c r="E1250" s="7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">
        <f t="shared" si="57"/>
        <v>6425.4237000000003</v>
      </c>
      <c r="P1250" t="s">
        <v>8322</v>
      </c>
      <c r="Q1250" t="s">
        <v>8323</v>
      </c>
      <c r="R1250" s="14">
        <f t="shared" si="59"/>
        <v>41767.656863425924</v>
      </c>
      <c r="S1250">
        <f t="shared" si="58"/>
        <v>2014</v>
      </c>
    </row>
    <row r="1251" spans="1:19" ht="43.2" x14ac:dyDescent="0.3">
      <c r="A1251" s="9">
        <v>1249</v>
      </c>
      <c r="B1251" s="11" t="s">
        <v>1250</v>
      </c>
      <c r="C1251" s="3" t="s">
        <v>5359</v>
      </c>
      <c r="D1251" s="5">
        <v>5000</v>
      </c>
      <c r="E1251" s="7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">
        <f t="shared" si="57"/>
        <v>6446.9135999999999</v>
      </c>
      <c r="P1251" t="s">
        <v>8322</v>
      </c>
      <c r="Q1251" t="s">
        <v>8323</v>
      </c>
      <c r="R1251" s="14">
        <f t="shared" si="59"/>
        <v>41067.74086805556</v>
      </c>
      <c r="S1251">
        <f t="shared" si="58"/>
        <v>2012</v>
      </c>
    </row>
    <row r="1252" spans="1:19" ht="57.6" x14ac:dyDescent="0.3">
      <c r="A1252" s="9">
        <v>1250</v>
      </c>
      <c r="B1252" s="11" t="s">
        <v>1251</v>
      </c>
      <c r="C1252" s="3" t="s">
        <v>5360</v>
      </c>
      <c r="D1252" s="5">
        <v>30000</v>
      </c>
      <c r="E1252" s="7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">
        <f t="shared" si="57"/>
        <v>11820.0787</v>
      </c>
      <c r="P1252" t="s">
        <v>8322</v>
      </c>
      <c r="Q1252" t="s">
        <v>8323</v>
      </c>
      <c r="R1252" s="14">
        <f t="shared" si="59"/>
        <v>41843.64271990741</v>
      </c>
      <c r="S1252">
        <f t="shared" si="58"/>
        <v>2014</v>
      </c>
    </row>
    <row r="1253" spans="1:19" ht="28.8" x14ac:dyDescent="0.3">
      <c r="A1253" s="9">
        <v>1251</v>
      </c>
      <c r="B1253" s="11" t="s">
        <v>1252</v>
      </c>
      <c r="C1253" s="3" t="s">
        <v>5361</v>
      </c>
      <c r="D1253" s="5">
        <v>6000</v>
      </c>
      <c r="E1253" s="7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">
        <f t="shared" si="57"/>
        <v>8254.0540999999994</v>
      </c>
      <c r="P1253" t="s">
        <v>8322</v>
      </c>
      <c r="Q1253" t="s">
        <v>8323</v>
      </c>
      <c r="R1253" s="14">
        <f t="shared" si="59"/>
        <v>40751.814432870371</v>
      </c>
      <c r="S1253">
        <f t="shared" si="58"/>
        <v>2011</v>
      </c>
    </row>
    <row r="1254" spans="1:19" ht="43.2" x14ac:dyDescent="0.3">
      <c r="A1254" s="9">
        <v>1252</v>
      </c>
      <c r="B1254" s="11" t="s">
        <v>1253</v>
      </c>
      <c r="C1254" s="3" t="s">
        <v>5362</v>
      </c>
      <c r="D1254" s="5">
        <v>3500</v>
      </c>
      <c r="E1254" s="7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">
        <f t="shared" si="57"/>
        <v>3417.0212999999999</v>
      </c>
      <c r="P1254" t="s">
        <v>8322</v>
      </c>
      <c r="Q1254" t="s">
        <v>8323</v>
      </c>
      <c r="R1254" s="14">
        <f t="shared" si="59"/>
        <v>41543.988067129627</v>
      </c>
      <c r="S1254">
        <f t="shared" si="58"/>
        <v>2013</v>
      </c>
    </row>
    <row r="1255" spans="1:19" ht="43.2" x14ac:dyDescent="0.3">
      <c r="A1255" s="9">
        <v>1253</v>
      </c>
      <c r="B1255" s="11" t="s">
        <v>1254</v>
      </c>
      <c r="C1255" s="3" t="s">
        <v>5363</v>
      </c>
      <c r="D1255" s="5">
        <v>10</v>
      </c>
      <c r="E1255" s="7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">
        <f t="shared" si="57"/>
        <v>4273.3221000000003</v>
      </c>
      <c r="P1255" t="s">
        <v>8322</v>
      </c>
      <c r="Q1255" t="s">
        <v>8323</v>
      </c>
      <c r="R1255" s="14">
        <f t="shared" si="59"/>
        <v>41855.783645833333</v>
      </c>
      <c r="S1255">
        <f t="shared" si="58"/>
        <v>2014</v>
      </c>
    </row>
    <row r="1256" spans="1:19" ht="43.2" x14ac:dyDescent="0.3">
      <c r="A1256" s="9">
        <v>1254</v>
      </c>
      <c r="B1256" s="11" t="s">
        <v>1255</v>
      </c>
      <c r="C1256" s="3" t="s">
        <v>5364</v>
      </c>
      <c r="D1256" s="5">
        <v>6700</v>
      </c>
      <c r="E1256" s="7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">
        <f t="shared" si="57"/>
        <v>9448.9362000000001</v>
      </c>
      <c r="P1256" t="s">
        <v>8322</v>
      </c>
      <c r="Q1256" t="s">
        <v>8323</v>
      </c>
      <c r="R1256" s="14">
        <f t="shared" si="59"/>
        <v>40487.621365740742</v>
      </c>
      <c r="S1256">
        <f t="shared" si="58"/>
        <v>2010</v>
      </c>
    </row>
    <row r="1257" spans="1:19" ht="43.2" x14ac:dyDescent="0.3">
      <c r="A1257" s="9">
        <v>1255</v>
      </c>
      <c r="B1257" s="11" t="s">
        <v>1256</v>
      </c>
      <c r="C1257" s="3" t="s">
        <v>5365</v>
      </c>
      <c r="D1257" s="5">
        <v>3000</v>
      </c>
      <c r="E1257" s="7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">
        <f t="shared" si="57"/>
        <v>5569.7248</v>
      </c>
      <c r="P1257" t="s">
        <v>8322</v>
      </c>
      <c r="Q1257" t="s">
        <v>8323</v>
      </c>
      <c r="R1257" s="14">
        <f t="shared" si="59"/>
        <v>41579.845509259263</v>
      </c>
      <c r="S1257">
        <f t="shared" si="58"/>
        <v>2013</v>
      </c>
    </row>
    <row r="1258" spans="1:19" ht="43.2" x14ac:dyDescent="0.3">
      <c r="A1258" s="9">
        <v>1256</v>
      </c>
      <c r="B1258" s="11" t="s">
        <v>1257</v>
      </c>
      <c r="C1258" s="3" t="s">
        <v>5366</v>
      </c>
      <c r="D1258" s="5">
        <v>30000</v>
      </c>
      <c r="E1258" s="7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">
        <f t="shared" si="57"/>
        <v>9803.0830999999998</v>
      </c>
      <c r="P1258" t="s">
        <v>8322</v>
      </c>
      <c r="Q1258" t="s">
        <v>8323</v>
      </c>
      <c r="R1258" s="14">
        <f t="shared" si="59"/>
        <v>40921.919340277782</v>
      </c>
      <c r="S1258">
        <f t="shared" si="58"/>
        <v>2012</v>
      </c>
    </row>
    <row r="1259" spans="1:19" ht="43.2" x14ac:dyDescent="0.3">
      <c r="A1259" s="9">
        <v>1257</v>
      </c>
      <c r="B1259" s="11" t="s">
        <v>1258</v>
      </c>
      <c r="C1259" s="3" t="s">
        <v>5367</v>
      </c>
      <c r="D1259" s="5">
        <v>5500</v>
      </c>
      <c r="E1259" s="7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">
        <f t="shared" si="57"/>
        <v>9210.2273000000005</v>
      </c>
      <c r="P1259" t="s">
        <v>8322</v>
      </c>
      <c r="Q1259" t="s">
        <v>8323</v>
      </c>
      <c r="R1259" s="14">
        <f t="shared" si="59"/>
        <v>40587.085532407407</v>
      </c>
      <c r="S1259">
        <f t="shared" si="58"/>
        <v>2011</v>
      </c>
    </row>
    <row r="1260" spans="1:19" ht="43.2" x14ac:dyDescent="0.3">
      <c r="A1260" s="9">
        <v>1258</v>
      </c>
      <c r="B1260" s="11" t="s">
        <v>1259</v>
      </c>
      <c r="C1260" s="3" t="s">
        <v>5368</v>
      </c>
      <c r="D1260" s="5">
        <v>12000</v>
      </c>
      <c r="E1260" s="7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">
        <f t="shared" si="57"/>
        <v>3817.5463</v>
      </c>
      <c r="P1260" t="s">
        <v>8322</v>
      </c>
      <c r="Q1260" t="s">
        <v>8323</v>
      </c>
      <c r="R1260" s="14">
        <f t="shared" si="59"/>
        <v>41487.611250000002</v>
      </c>
      <c r="S1260">
        <f t="shared" si="58"/>
        <v>2013</v>
      </c>
    </row>
    <row r="1261" spans="1:19" ht="43.2" x14ac:dyDescent="0.3">
      <c r="A1261" s="9">
        <v>1259</v>
      </c>
      <c r="B1261" s="11" t="s">
        <v>1260</v>
      </c>
      <c r="C1261" s="3" t="s">
        <v>5369</v>
      </c>
      <c r="D1261" s="5">
        <v>2500</v>
      </c>
      <c r="E1261" s="7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">
        <f t="shared" si="57"/>
        <v>2714.5832999999998</v>
      </c>
      <c r="P1261" t="s">
        <v>8322</v>
      </c>
      <c r="Q1261" t="s">
        <v>8323</v>
      </c>
      <c r="R1261" s="14">
        <f t="shared" si="59"/>
        <v>41766.970648148148</v>
      </c>
      <c r="S1261">
        <f t="shared" si="58"/>
        <v>2014</v>
      </c>
    </row>
    <row r="1262" spans="1:19" ht="43.2" x14ac:dyDescent="0.3">
      <c r="A1262" s="9">
        <v>1260</v>
      </c>
      <c r="B1262" s="11" t="s">
        <v>1261</v>
      </c>
      <c r="C1262" s="3" t="s">
        <v>5370</v>
      </c>
      <c r="D1262" s="5">
        <v>3300</v>
      </c>
      <c r="E1262" s="7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">
        <f t="shared" si="57"/>
        <v>5068.9188999999997</v>
      </c>
      <c r="P1262" t="s">
        <v>8322</v>
      </c>
      <c r="Q1262" t="s">
        <v>8323</v>
      </c>
      <c r="R1262" s="14">
        <f t="shared" si="59"/>
        <v>41666.842824074076</v>
      </c>
      <c r="S1262">
        <f t="shared" si="58"/>
        <v>2014</v>
      </c>
    </row>
    <row r="1263" spans="1:19" ht="43.2" x14ac:dyDescent="0.3">
      <c r="A1263" s="9">
        <v>1261</v>
      </c>
      <c r="B1263" s="11" t="s">
        <v>1262</v>
      </c>
      <c r="C1263" s="3" t="s">
        <v>5371</v>
      </c>
      <c r="D1263" s="5">
        <v>2000</v>
      </c>
      <c r="E1263" s="7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">
        <f t="shared" si="57"/>
        <v>3894.2307999999998</v>
      </c>
      <c r="P1263" t="s">
        <v>8322</v>
      </c>
      <c r="Q1263" t="s">
        <v>8323</v>
      </c>
      <c r="R1263" s="14">
        <f t="shared" si="59"/>
        <v>41638.342905092592</v>
      </c>
      <c r="S1263">
        <f t="shared" si="58"/>
        <v>2013</v>
      </c>
    </row>
    <row r="1264" spans="1:19" ht="43.2" x14ac:dyDescent="0.3">
      <c r="A1264" s="9">
        <v>1262</v>
      </c>
      <c r="B1264" s="11" t="s">
        <v>1263</v>
      </c>
      <c r="C1264" s="3" t="s">
        <v>5372</v>
      </c>
      <c r="D1264" s="5">
        <v>6500</v>
      </c>
      <c r="E1264" s="7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">
        <f t="shared" si="57"/>
        <v>7763.8095000000003</v>
      </c>
      <c r="P1264" t="s">
        <v>8322</v>
      </c>
      <c r="Q1264" t="s">
        <v>8323</v>
      </c>
      <c r="R1264" s="14">
        <f t="shared" si="59"/>
        <v>41656.762638888889</v>
      </c>
      <c r="S1264">
        <f t="shared" si="58"/>
        <v>2014</v>
      </c>
    </row>
    <row r="1265" spans="1:19" ht="28.8" x14ac:dyDescent="0.3">
      <c r="A1265" s="9">
        <v>1263</v>
      </c>
      <c r="B1265" s="11" t="s">
        <v>1264</v>
      </c>
      <c r="C1265" s="3" t="s">
        <v>5373</v>
      </c>
      <c r="D1265" s="5">
        <v>1500</v>
      </c>
      <c r="E1265" s="7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">
        <f t="shared" si="57"/>
        <v>4353.6584999999995</v>
      </c>
      <c r="P1265" t="s">
        <v>8322</v>
      </c>
      <c r="Q1265" t="s">
        <v>8323</v>
      </c>
      <c r="R1265" s="14">
        <f t="shared" si="59"/>
        <v>41692.084143518521</v>
      </c>
      <c r="S1265">
        <f t="shared" si="58"/>
        <v>2014</v>
      </c>
    </row>
    <row r="1266" spans="1:19" ht="43.2" x14ac:dyDescent="0.3">
      <c r="A1266" s="9">
        <v>1264</v>
      </c>
      <c r="B1266" s="11" t="s">
        <v>1265</v>
      </c>
      <c r="C1266" s="3" t="s">
        <v>5374</v>
      </c>
      <c r="D1266" s="5">
        <v>650</v>
      </c>
      <c r="E1266" s="7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">
        <f t="shared" si="57"/>
        <v>3182.3528999999999</v>
      </c>
      <c r="P1266" t="s">
        <v>8322</v>
      </c>
      <c r="Q1266" t="s">
        <v>8323</v>
      </c>
      <c r="R1266" s="14">
        <f t="shared" si="59"/>
        <v>41547.662997685184</v>
      </c>
      <c r="S1266">
        <f t="shared" si="58"/>
        <v>2013</v>
      </c>
    </row>
    <row r="1267" spans="1:19" ht="57.6" x14ac:dyDescent="0.3">
      <c r="A1267" s="9">
        <v>1265</v>
      </c>
      <c r="B1267" s="11" t="s">
        <v>1266</v>
      </c>
      <c r="C1267" s="3" t="s">
        <v>5375</v>
      </c>
      <c r="D1267" s="5">
        <v>3500</v>
      </c>
      <c r="E1267" s="7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">
        <f t="shared" si="57"/>
        <v>6318.4394000000002</v>
      </c>
      <c r="P1267" t="s">
        <v>8322</v>
      </c>
      <c r="Q1267" t="s">
        <v>8323</v>
      </c>
      <c r="R1267" s="14">
        <f t="shared" si="59"/>
        <v>40465.655266203699</v>
      </c>
      <c r="S1267">
        <f t="shared" si="58"/>
        <v>2010</v>
      </c>
    </row>
    <row r="1268" spans="1:19" ht="28.8" x14ac:dyDescent="0.3">
      <c r="A1268" s="9">
        <v>1266</v>
      </c>
      <c r="B1268" s="11" t="s">
        <v>1267</v>
      </c>
      <c r="C1268" s="3" t="s">
        <v>5376</v>
      </c>
      <c r="D1268" s="5">
        <v>9500</v>
      </c>
      <c r="E1268" s="7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">
        <f t="shared" si="57"/>
        <v>19090</v>
      </c>
      <c r="P1268" t="s">
        <v>8322</v>
      </c>
      <c r="Q1268" t="s">
        <v>8323</v>
      </c>
      <c r="R1268" s="14">
        <f t="shared" si="59"/>
        <v>41620.87667824074</v>
      </c>
      <c r="S1268">
        <f t="shared" si="58"/>
        <v>2013</v>
      </c>
    </row>
    <row r="1269" spans="1:19" ht="43.2" x14ac:dyDescent="0.3">
      <c r="A1269" s="9">
        <v>1267</v>
      </c>
      <c r="B1269" s="11" t="s">
        <v>1268</v>
      </c>
      <c r="C1269" s="3" t="s">
        <v>5377</v>
      </c>
      <c r="D1269" s="5">
        <v>22000</v>
      </c>
      <c r="E1269" s="7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">
        <f t="shared" si="57"/>
        <v>14085.534600000001</v>
      </c>
      <c r="P1269" t="s">
        <v>8322</v>
      </c>
      <c r="Q1269" t="s">
        <v>8323</v>
      </c>
      <c r="R1269" s="14">
        <f t="shared" si="59"/>
        <v>41449.585162037038</v>
      </c>
      <c r="S1269">
        <f t="shared" si="58"/>
        <v>2013</v>
      </c>
    </row>
    <row r="1270" spans="1:19" ht="28.8" x14ac:dyDescent="0.3">
      <c r="A1270" s="9">
        <v>1268</v>
      </c>
      <c r="B1270" s="11" t="s">
        <v>1269</v>
      </c>
      <c r="C1270" s="3" t="s">
        <v>5378</v>
      </c>
      <c r="D1270" s="5">
        <v>12000</v>
      </c>
      <c r="E1270" s="7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">
        <f t="shared" si="57"/>
        <v>7692.3077000000003</v>
      </c>
      <c r="P1270" t="s">
        <v>8322</v>
      </c>
      <c r="Q1270" t="s">
        <v>8323</v>
      </c>
      <c r="R1270" s="14">
        <f t="shared" si="59"/>
        <v>41507.845451388886</v>
      </c>
      <c r="S1270">
        <f t="shared" si="58"/>
        <v>2013</v>
      </c>
    </row>
    <row r="1271" spans="1:19" ht="43.2" x14ac:dyDescent="0.3">
      <c r="A1271" s="9">
        <v>1269</v>
      </c>
      <c r="B1271" s="11" t="s">
        <v>1270</v>
      </c>
      <c r="C1271" s="3" t="s">
        <v>5379</v>
      </c>
      <c r="D1271" s="5">
        <v>18800</v>
      </c>
      <c r="E1271" s="7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">
        <f t="shared" si="57"/>
        <v>9915.5339999999997</v>
      </c>
      <c r="P1271" t="s">
        <v>8322</v>
      </c>
      <c r="Q1271" t="s">
        <v>8323</v>
      </c>
      <c r="R1271" s="14">
        <f t="shared" si="59"/>
        <v>42445.823055555549</v>
      </c>
      <c r="S1271">
        <f t="shared" si="58"/>
        <v>2016</v>
      </c>
    </row>
    <row r="1272" spans="1:19" ht="28.8" x14ac:dyDescent="0.3">
      <c r="A1272" s="9">
        <v>1270</v>
      </c>
      <c r="B1272" s="11" t="s">
        <v>1271</v>
      </c>
      <c r="C1272" s="3" t="s">
        <v>5380</v>
      </c>
      <c r="D1272" s="5">
        <v>10000</v>
      </c>
      <c r="E1272" s="7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">
        <f t="shared" si="57"/>
        <v>6788.1656999999996</v>
      </c>
      <c r="P1272" t="s">
        <v>8322</v>
      </c>
      <c r="Q1272" t="s">
        <v>8323</v>
      </c>
      <c r="R1272" s="14">
        <f t="shared" si="59"/>
        <v>40933.856967592597</v>
      </c>
      <c r="S1272">
        <f t="shared" si="58"/>
        <v>2012</v>
      </c>
    </row>
    <row r="1273" spans="1:19" ht="43.2" x14ac:dyDescent="0.3">
      <c r="A1273" s="9">
        <v>1271</v>
      </c>
      <c r="B1273" s="11" t="s">
        <v>1272</v>
      </c>
      <c r="C1273" s="3" t="s">
        <v>5381</v>
      </c>
      <c r="D1273" s="5">
        <v>7500</v>
      </c>
      <c r="E1273" s="7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">
        <f t="shared" si="57"/>
        <v>24629.032299999999</v>
      </c>
      <c r="P1273" t="s">
        <v>8322</v>
      </c>
      <c r="Q1273" t="s">
        <v>8323</v>
      </c>
      <c r="R1273" s="14">
        <f t="shared" si="59"/>
        <v>41561.683553240742</v>
      </c>
      <c r="S1273">
        <f t="shared" si="58"/>
        <v>2013</v>
      </c>
    </row>
    <row r="1274" spans="1:19" ht="57.6" x14ac:dyDescent="0.3">
      <c r="A1274" s="9">
        <v>1272</v>
      </c>
      <c r="B1274" s="11" t="s">
        <v>1273</v>
      </c>
      <c r="C1274" s="3" t="s">
        <v>5382</v>
      </c>
      <c r="D1274" s="5">
        <v>5000</v>
      </c>
      <c r="E1274" s="7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">
        <f t="shared" si="57"/>
        <v>18928.571400000001</v>
      </c>
      <c r="P1274" t="s">
        <v>8322</v>
      </c>
      <c r="Q1274" t="s">
        <v>8323</v>
      </c>
      <c r="R1274" s="14">
        <f t="shared" si="59"/>
        <v>40274.745127314818</v>
      </c>
      <c r="S1274">
        <f t="shared" si="58"/>
        <v>2010</v>
      </c>
    </row>
    <row r="1275" spans="1:19" ht="43.2" x14ac:dyDescent="0.3">
      <c r="A1275" s="9">
        <v>1273</v>
      </c>
      <c r="B1275" s="11" t="s">
        <v>1274</v>
      </c>
      <c r="C1275" s="3" t="s">
        <v>5383</v>
      </c>
      <c r="D1275" s="5">
        <v>4000</v>
      </c>
      <c r="E1275" s="7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">
        <f t="shared" si="57"/>
        <v>7666.6666999999998</v>
      </c>
      <c r="P1275" t="s">
        <v>8322</v>
      </c>
      <c r="Q1275" t="s">
        <v>8323</v>
      </c>
      <c r="R1275" s="14">
        <f t="shared" si="59"/>
        <v>41852.730219907404</v>
      </c>
      <c r="S1275">
        <f t="shared" si="58"/>
        <v>2014</v>
      </c>
    </row>
    <row r="1276" spans="1:19" ht="43.2" x14ac:dyDescent="0.3">
      <c r="A1276" s="9">
        <v>1274</v>
      </c>
      <c r="B1276" s="11" t="s">
        <v>1275</v>
      </c>
      <c r="C1276" s="3" t="s">
        <v>5384</v>
      </c>
      <c r="D1276" s="5">
        <v>25000</v>
      </c>
      <c r="E1276" s="7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">
        <f t="shared" si="57"/>
        <v>8296.3255000000008</v>
      </c>
      <c r="P1276" t="s">
        <v>8322</v>
      </c>
      <c r="Q1276" t="s">
        <v>8323</v>
      </c>
      <c r="R1276" s="14">
        <f t="shared" si="59"/>
        <v>41116.690104166664</v>
      </c>
      <c r="S1276">
        <f t="shared" si="58"/>
        <v>2012</v>
      </c>
    </row>
    <row r="1277" spans="1:19" ht="43.2" x14ac:dyDescent="0.3">
      <c r="A1277" s="9">
        <v>1275</v>
      </c>
      <c r="B1277" s="11" t="s">
        <v>1276</v>
      </c>
      <c r="C1277" s="3" t="s">
        <v>5385</v>
      </c>
      <c r="D1277" s="5">
        <v>15000</v>
      </c>
      <c r="E1277" s="7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">
        <f t="shared" si="57"/>
        <v>6252.2107999999998</v>
      </c>
      <c r="P1277" t="s">
        <v>8322</v>
      </c>
      <c r="Q1277" t="s">
        <v>8323</v>
      </c>
      <c r="R1277" s="14">
        <f t="shared" si="59"/>
        <v>41458.867905092593</v>
      </c>
      <c r="S1277">
        <f t="shared" si="58"/>
        <v>2013</v>
      </c>
    </row>
    <row r="1278" spans="1:19" ht="28.8" x14ac:dyDescent="0.3">
      <c r="A1278" s="9">
        <v>1276</v>
      </c>
      <c r="B1278" s="11" t="s">
        <v>1277</v>
      </c>
      <c r="C1278" s="3" t="s">
        <v>5386</v>
      </c>
      <c r="D1278" s="5">
        <v>3000</v>
      </c>
      <c r="E1278" s="7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">
        <f t="shared" si="57"/>
        <v>4606.8087999999998</v>
      </c>
      <c r="P1278" t="s">
        <v>8322</v>
      </c>
      <c r="Q1278" t="s">
        <v>8323</v>
      </c>
      <c r="R1278" s="14">
        <f t="shared" si="59"/>
        <v>40007.704247685186</v>
      </c>
      <c r="S1278">
        <f t="shared" si="58"/>
        <v>2009</v>
      </c>
    </row>
    <row r="1279" spans="1:19" ht="43.2" x14ac:dyDescent="0.3">
      <c r="A1279" s="9">
        <v>1277</v>
      </c>
      <c r="B1279" s="11" t="s">
        <v>1278</v>
      </c>
      <c r="C1279" s="3" t="s">
        <v>5387</v>
      </c>
      <c r="D1279" s="5">
        <v>15000</v>
      </c>
      <c r="E1279" s="7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">
        <f t="shared" si="57"/>
        <v>3854.3946999999998</v>
      </c>
      <c r="P1279" t="s">
        <v>8322</v>
      </c>
      <c r="Q1279" t="s">
        <v>8323</v>
      </c>
      <c r="R1279" s="14">
        <f t="shared" si="59"/>
        <v>41121.561886574076</v>
      </c>
      <c r="S1279">
        <f t="shared" si="58"/>
        <v>2012</v>
      </c>
    </row>
    <row r="1280" spans="1:19" ht="43.2" x14ac:dyDescent="0.3">
      <c r="A1280" s="9">
        <v>1278</v>
      </c>
      <c r="B1280" s="11" t="s">
        <v>1279</v>
      </c>
      <c r="C1280" s="3" t="s">
        <v>5388</v>
      </c>
      <c r="D1280" s="5">
        <v>6500</v>
      </c>
      <c r="E1280" s="7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">
        <f t="shared" si="57"/>
        <v>5300.5263000000004</v>
      </c>
      <c r="P1280" t="s">
        <v>8322</v>
      </c>
      <c r="Q1280" t="s">
        <v>8323</v>
      </c>
      <c r="R1280" s="14">
        <f t="shared" si="59"/>
        <v>41786.555162037039</v>
      </c>
      <c r="S1280">
        <f t="shared" si="58"/>
        <v>2014</v>
      </c>
    </row>
    <row r="1281" spans="1:19" ht="43.2" x14ac:dyDescent="0.3">
      <c r="A1281" s="9">
        <v>1279</v>
      </c>
      <c r="B1281" s="11" t="s">
        <v>1280</v>
      </c>
      <c r="C1281" s="3" t="s">
        <v>5389</v>
      </c>
      <c r="D1281" s="5">
        <v>12516</v>
      </c>
      <c r="E1281" s="7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">
        <f t="shared" si="57"/>
        <v>7335.5397000000003</v>
      </c>
      <c r="P1281" t="s">
        <v>8322</v>
      </c>
      <c r="Q1281" t="s">
        <v>8323</v>
      </c>
      <c r="R1281" s="14">
        <f t="shared" si="59"/>
        <v>41682.099189814813</v>
      </c>
      <c r="S1281">
        <f t="shared" si="58"/>
        <v>2014</v>
      </c>
    </row>
    <row r="1282" spans="1:19" ht="43.2" x14ac:dyDescent="0.3">
      <c r="A1282" s="9">
        <v>1280</v>
      </c>
      <c r="B1282" s="11" t="s">
        <v>1281</v>
      </c>
      <c r="C1282" s="3" t="s">
        <v>5390</v>
      </c>
      <c r="D1282" s="5">
        <v>15000</v>
      </c>
      <c r="E1282" s="7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">
        <f t="shared" si="57"/>
        <v>12797.5231</v>
      </c>
      <c r="P1282" t="s">
        <v>8322</v>
      </c>
      <c r="Q1282" t="s">
        <v>8323</v>
      </c>
      <c r="R1282" s="14">
        <f t="shared" si="59"/>
        <v>40513.757569444446</v>
      </c>
      <c r="S1282">
        <f t="shared" si="58"/>
        <v>2010</v>
      </c>
    </row>
    <row r="1283" spans="1:19" ht="43.2" x14ac:dyDescent="0.3">
      <c r="A1283" s="9">
        <v>1281</v>
      </c>
      <c r="B1283" s="11" t="s">
        <v>1282</v>
      </c>
      <c r="C1283" s="3" t="s">
        <v>5391</v>
      </c>
      <c r="D1283" s="5">
        <v>7000</v>
      </c>
      <c r="E1283" s="7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">
        <f t="shared" ref="O1283:O1346" si="60">IFERROR(ROUND(E1283/L1283*100,4),0)</f>
        <v>10472.973</v>
      </c>
      <c r="P1283" t="s">
        <v>8322</v>
      </c>
      <c r="Q1283" t="s">
        <v>8323</v>
      </c>
      <c r="R1283" s="14">
        <f t="shared" si="59"/>
        <v>41463.743472222224</v>
      </c>
      <c r="S1283">
        <f t="shared" ref="S1283:S1346" si="61">YEAR(R1283)</f>
        <v>2013</v>
      </c>
    </row>
    <row r="1284" spans="1:19" ht="43.2" x14ac:dyDescent="0.3">
      <c r="A1284" s="9">
        <v>1282</v>
      </c>
      <c r="B1284" s="11" t="s">
        <v>1283</v>
      </c>
      <c r="C1284" s="3" t="s">
        <v>5392</v>
      </c>
      <c r="D1284" s="5">
        <v>15000</v>
      </c>
      <c r="E1284" s="7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">
        <f t="shared" si="60"/>
        <v>6767.1532999999999</v>
      </c>
      <c r="P1284" t="s">
        <v>8322</v>
      </c>
      <c r="Q1284" t="s">
        <v>8323</v>
      </c>
      <c r="R1284" s="14">
        <f t="shared" ref="R1284:R1347" si="62">(((J1284/60)/60)/24)+DATE(1970,1,1)</f>
        <v>41586.475173611114</v>
      </c>
      <c r="S1284">
        <f t="shared" si="61"/>
        <v>2013</v>
      </c>
    </row>
    <row r="1285" spans="1:19" ht="43.2" x14ac:dyDescent="0.3">
      <c r="A1285" s="9">
        <v>1283</v>
      </c>
      <c r="B1285" s="11" t="s">
        <v>1284</v>
      </c>
      <c r="C1285" s="3" t="s">
        <v>5393</v>
      </c>
      <c r="D1285" s="5">
        <v>1000</v>
      </c>
      <c r="E1285" s="7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">
        <f t="shared" si="60"/>
        <v>9593.1818000000003</v>
      </c>
      <c r="P1285" t="s">
        <v>8322</v>
      </c>
      <c r="Q1285" t="s">
        <v>8323</v>
      </c>
      <c r="R1285" s="14">
        <f t="shared" si="62"/>
        <v>41320.717465277776</v>
      </c>
      <c r="S1285">
        <f t="shared" si="61"/>
        <v>2013</v>
      </c>
    </row>
    <row r="1286" spans="1:19" ht="43.2" x14ac:dyDescent="0.3">
      <c r="A1286" s="9">
        <v>1284</v>
      </c>
      <c r="B1286" s="11" t="s">
        <v>1285</v>
      </c>
      <c r="C1286" s="3" t="s">
        <v>5394</v>
      </c>
      <c r="D1286" s="5">
        <v>2000</v>
      </c>
      <c r="E1286" s="7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">
        <f t="shared" si="60"/>
        <v>6516.1289999999999</v>
      </c>
      <c r="P1286" t="s">
        <v>8314</v>
      </c>
      <c r="Q1286" t="s">
        <v>8315</v>
      </c>
      <c r="R1286" s="14">
        <f t="shared" si="62"/>
        <v>42712.23474537037</v>
      </c>
      <c r="S1286">
        <f t="shared" si="61"/>
        <v>2016</v>
      </c>
    </row>
    <row r="1287" spans="1:19" ht="43.2" x14ac:dyDescent="0.3">
      <c r="A1287" s="9">
        <v>1285</v>
      </c>
      <c r="B1287" s="11" t="s">
        <v>1286</v>
      </c>
      <c r="C1287" s="3" t="s">
        <v>5395</v>
      </c>
      <c r="D1287" s="5">
        <v>2000</v>
      </c>
      <c r="E1287" s="7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">
        <f t="shared" si="60"/>
        <v>3226.9841000000001</v>
      </c>
      <c r="P1287" t="s">
        <v>8314</v>
      </c>
      <c r="Q1287" t="s">
        <v>8315</v>
      </c>
      <c r="R1287" s="14">
        <f t="shared" si="62"/>
        <v>42160.583043981482</v>
      </c>
      <c r="S1287">
        <f t="shared" si="61"/>
        <v>2015</v>
      </c>
    </row>
    <row r="1288" spans="1:19" ht="43.2" x14ac:dyDescent="0.3">
      <c r="A1288" s="9">
        <v>1286</v>
      </c>
      <c r="B1288" s="11" t="s">
        <v>1287</v>
      </c>
      <c r="C1288" s="3" t="s">
        <v>5396</v>
      </c>
      <c r="D1288" s="5">
        <v>1500</v>
      </c>
      <c r="E1288" s="7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">
        <f t="shared" si="60"/>
        <v>8125</v>
      </c>
      <c r="P1288" t="s">
        <v>8314</v>
      </c>
      <c r="Q1288" t="s">
        <v>8315</v>
      </c>
      <c r="R1288" s="14">
        <f t="shared" si="62"/>
        <v>42039.384571759263</v>
      </c>
      <c r="S1288">
        <f t="shared" si="61"/>
        <v>2015</v>
      </c>
    </row>
    <row r="1289" spans="1:19" ht="72" x14ac:dyDescent="0.3">
      <c r="A1289" s="9">
        <v>1287</v>
      </c>
      <c r="B1289" s="11" t="s">
        <v>1288</v>
      </c>
      <c r="C1289" s="3" t="s">
        <v>5397</v>
      </c>
      <c r="D1289" s="5">
        <v>250</v>
      </c>
      <c r="E1289" s="7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">
        <f t="shared" si="60"/>
        <v>2420</v>
      </c>
      <c r="P1289" t="s">
        <v>8314</v>
      </c>
      <c r="Q1289" t="s">
        <v>8315</v>
      </c>
      <c r="R1289" s="14">
        <f t="shared" si="62"/>
        <v>42107.621018518519</v>
      </c>
      <c r="S1289">
        <f t="shared" si="61"/>
        <v>2015</v>
      </c>
    </row>
    <row r="1290" spans="1:19" ht="43.2" x14ac:dyDescent="0.3">
      <c r="A1290" s="9">
        <v>1288</v>
      </c>
      <c r="B1290" s="11" t="s">
        <v>1289</v>
      </c>
      <c r="C1290" s="3" t="s">
        <v>5398</v>
      </c>
      <c r="D1290" s="5">
        <v>4000</v>
      </c>
      <c r="E1290" s="7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">
        <f t="shared" si="60"/>
        <v>6586.8851999999997</v>
      </c>
      <c r="P1290" t="s">
        <v>8314</v>
      </c>
      <c r="Q1290" t="s">
        <v>8315</v>
      </c>
      <c r="R1290" s="14">
        <f t="shared" si="62"/>
        <v>42561.154664351852</v>
      </c>
      <c r="S1290">
        <f t="shared" si="61"/>
        <v>2016</v>
      </c>
    </row>
    <row r="1291" spans="1:19" ht="43.2" x14ac:dyDescent="0.3">
      <c r="A1291" s="9">
        <v>1289</v>
      </c>
      <c r="B1291" s="11" t="s">
        <v>1290</v>
      </c>
      <c r="C1291" s="3" t="s">
        <v>5399</v>
      </c>
      <c r="D1291" s="5">
        <v>1500</v>
      </c>
      <c r="E1291" s="7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">
        <f t="shared" si="60"/>
        <v>3607.6923000000002</v>
      </c>
      <c r="P1291" t="s">
        <v>8314</v>
      </c>
      <c r="Q1291" t="s">
        <v>8315</v>
      </c>
      <c r="R1291" s="14">
        <f t="shared" si="62"/>
        <v>42709.134780092587</v>
      </c>
      <c r="S1291">
        <f t="shared" si="61"/>
        <v>2016</v>
      </c>
    </row>
    <row r="1292" spans="1:19" ht="28.8" x14ac:dyDescent="0.3">
      <c r="A1292" s="9">
        <v>1290</v>
      </c>
      <c r="B1292" s="11" t="s">
        <v>1291</v>
      </c>
      <c r="C1292" s="3" t="s">
        <v>5400</v>
      </c>
      <c r="D1292" s="5">
        <v>3500</v>
      </c>
      <c r="E1292" s="7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">
        <f t="shared" si="60"/>
        <v>4418.6046999999999</v>
      </c>
      <c r="P1292" t="s">
        <v>8314</v>
      </c>
      <c r="Q1292" t="s">
        <v>8315</v>
      </c>
      <c r="R1292" s="14">
        <f t="shared" si="62"/>
        <v>42086.614942129629</v>
      </c>
      <c r="S1292">
        <f t="shared" si="61"/>
        <v>2015</v>
      </c>
    </row>
    <row r="1293" spans="1:19" ht="43.2" x14ac:dyDescent="0.3">
      <c r="A1293" s="9">
        <v>1291</v>
      </c>
      <c r="B1293" s="11" t="s">
        <v>1292</v>
      </c>
      <c r="C1293" s="3" t="s">
        <v>5401</v>
      </c>
      <c r="D1293" s="5">
        <v>3000</v>
      </c>
      <c r="E1293" s="7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">
        <f t="shared" si="60"/>
        <v>10407.142900000001</v>
      </c>
      <c r="P1293" t="s">
        <v>8314</v>
      </c>
      <c r="Q1293" t="s">
        <v>8315</v>
      </c>
      <c r="R1293" s="14">
        <f t="shared" si="62"/>
        <v>42064.652673611112</v>
      </c>
      <c r="S1293">
        <f t="shared" si="61"/>
        <v>2015</v>
      </c>
    </row>
    <row r="1294" spans="1:19" ht="57.6" x14ac:dyDescent="0.3">
      <c r="A1294" s="9">
        <v>1292</v>
      </c>
      <c r="B1294" s="11" t="s">
        <v>1293</v>
      </c>
      <c r="C1294" s="3" t="s">
        <v>5402</v>
      </c>
      <c r="D1294" s="5">
        <v>1700</v>
      </c>
      <c r="E1294" s="7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">
        <f t="shared" si="60"/>
        <v>3596.1538</v>
      </c>
      <c r="P1294" t="s">
        <v>8314</v>
      </c>
      <c r="Q1294" t="s">
        <v>8315</v>
      </c>
      <c r="R1294" s="14">
        <f t="shared" si="62"/>
        <v>42256.764212962968</v>
      </c>
      <c r="S1294">
        <f t="shared" si="61"/>
        <v>2015</v>
      </c>
    </row>
    <row r="1295" spans="1:19" ht="57.6" x14ac:dyDescent="0.3">
      <c r="A1295" s="9">
        <v>1293</v>
      </c>
      <c r="B1295" s="11" t="s">
        <v>1294</v>
      </c>
      <c r="C1295" s="3" t="s">
        <v>5403</v>
      </c>
      <c r="D1295" s="5">
        <v>15000</v>
      </c>
      <c r="E1295" s="7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">
        <f t="shared" si="60"/>
        <v>12779.1667</v>
      </c>
      <c r="P1295" t="s">
        <v>8314</v>
      </c>
      <c r="Q1295" t="s">
        <v>8315</v>
      </c>
      <c r="R1295" s="14">
        <f t="shared" si="62"/>
        <v>42292.701053240744</v>
      </c>
      <c r="S1295">
        <f t="shared" si="61"/>
        <v>2015</v>
      </c>
    </row>
    <row r="1296" spans="1:19" ht="43.2" x14ac:dyDescent="0.3">
      <c r="A1296" s="9">
        <v>1294</v>
      </c>
      <c r="B1296" s="11" t="s">
        <v>1295</v>
      </c>
      <c r="C1296" s="3" t="s">
        <v>5404</v>
      </c>
      <c r="D1296" s="5">
        <v>500</v>
      </c>
      <c r="E1296" s="7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">
        <f t="shared" si="60"/>
        <v>2772.7273</v>
      </c>
      <c r="P1296" t="s">
        <v>8314</v>
      </c>
      <c r="Q1296" t="s">
        <v>8315</v>
      </c>
      <c r="R1296" s="14">
        <f t="shared" si="62"/>
        <v>42278.453668981485</v>
      </c>
      <c r="S1296">
        <f t="shared" si="61"/>
        <v>2015</v>
      </c>
    </row>
    <row r="1297" spans="1:19" ht="43.2" x14ac:dyDescent="0.3">
      <c r="A1297" s="9">
        <v>1295</v>
      </c>
      <c r="B1297" s="11" t="s">
        <v>1296</v>
      </c>
      <c r="C1297" s="3" t="s">
        <v>5405</v>
      </c>
      <c r="D1297" s="5">
        <v>2500</v>
      </c>
      <c r="E1297" s="7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">
        <f t="shared" si="60"/>
        <v>3982.8125</v>
      </c>
      <c r="P1297" t="s">
        <v>8314</v>
      </c>
      <c r="Q1297" t="s">
        <v>8315</v>
      </c>
      <c r="R1297" s="14">
        <f t="shared" si="62"/>
        <v>42184.572881944448</v>
      </c>
      <c r="S1297">
        <f t="shared" si="61"/>
        <v>2015</v>
      </c>
    </row>
    <row r="1298" spans="1:19" ht="57.6" x14ac:dyDescent="0.3">
      <c r="A1298" s="9">
        <v>1296</v>
      </c>
      <c r="B1298" s="11" t="s">
        <v>1297</v>
      </c>
      <c r="C1298" s="3" t="s">
        <v>5406</v>
      </c>
      <c r="D1298" s="5">
        <v>850</v>
      </c>
      <c r="E1298" s="7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">
        <f t="shared" si="60"/>
        <v>5217.3913000000002</v>
      </c>
      <c r="P1298" t="s">
        <v>8314</v>
      </c>
      <c r="Q1298" t="s">
        <v>8315</v>
      </c>
      <c r="R1298" s="14">
        <f t="shared" si="62"/>
        <v>42423.050613425927</v>
      </c>
      <c r="S1298">
        <f t="shared" si="61"/>
        <v>2016</v>
      </c>
    </row>
    <row r="1299" spans="1:19" ht="43.2" x14ac:dyDescent="0.3">
      <c r="A1299" s="9">
        <v>1297</v>
      </c>
      <c r="B1299" s="11" t="s">
        <v>1298</v>
      </c>
      <c r="C1299" s="3" t="s">
        <v>5407</v>
      </c>
      <c r="D1299" s="5">
        <v>20000</v>
      </c>
      <c r="E1299" s="7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">
        <f t="shared" si="60"/>
        <v>9203.7814999999991</v>
      </c>
      <c r="P1299" t="s">
        <v>8314</v>
      </c>
      <c r="Q1299" t="s">
        <v>8315</v>
      </c>
      <c r="R1299" s="14">
        <f t="shared" si="62"/>
        <v>42461.747199074074</v>
      </c>
      <c r="S1299">
        <f t="shared" si="61"/>
        <v>2016</v>
      </c>
    </row>
    <row r="1300" spans="1:19" ht="43.2" x14ac:dyDescent="0.3">
      <c r="A1300" s="9">
        <v>1298</v>
      </c>
      <c r="B1300" s="11" t="s">
        <v>1299</v>
      </c>
      <c r="C1300" s="3" t="s">
        <v>5408</v>
      </c>
      <c r="D1300" s="5">
        <v>2000</v>
      </c>
      <c r="E1300" s="7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">
        <f t="shared" si="60"/>
        <v>6342.4242000000004</v>
      </c>
      <c r="P1300" t="s">
        <v>8314</v>
      </c>
      <c r="Q1300" t="s">
        <v>8315</v>
      </c>
      <c r="R1300" s="14">
        <f t="shared" si="62"/>
        <v>42458.680925925932</v>
      </c>
      <c r="S1300">
        <f t="shared" si="61"/>
        <v>2016</v>
      </c>
    </row>
    <row r="1301" spans="1:19" ht="43.2" x14ac:dyDescent="0.3">
      <c r="A1301" s="9">
        <v>1299</v>
      </c>
      <c r="B1301" s="11" t="s">
        <v>1300</v>
      </c>
      <c r="C1301" s="3" t="s">
        <v>5409</v>
      </c>
      <c r="D1301" s="5">
        <v>3500</v>
      </c>
      <c r="E1301" s="7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">
        <f t="shared" si="60"/>
        <v>13562.5</v>
      </c>
      <c r="P1301" t="s">
        <v>8314</v>
      </c>
      <c r="Q1301" t="s">
        <v>8315</v>
      </c>
      <c r="R1301" s="14">
        <f t="shared" si="62"/>
        <v>42169.814340277779</v>
      </c>
      <c r="S1301">
        <f t="shared" si="61"/>
        <v>2015</v>
      </c>
    </row>
    <row r="1302" spans="1:19" ht="43.2" x14ac:dyDescent="0.3">
      <c r="A1302" s="9">
        <v>1300</v>
      </c>
      <c r="B1302" s="11" t="s">
        <v>1301</v>
      </c>
      <c r="C1302" s="3" t="s">
        <v>5410</v>
      </c>
      <c r="D1302" s="5">
        <v>3000</v>
      </c>
      <c r="E1302" s="7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">
        <f t="shared" si="60"/>
        <v>16875</v>
      </c>
      <c r="P1302" t="s">
        <v>8314</v>
      </c>
      <c r="Q1302" t="s">
        <v>8315</v>
      </c>
      <c r="R1302" s="14">
        <f t="shared" si="62"/>
        <v>42483.675208333334</v>
      </c>
      <c r="S1302">
        <f t="shared" si="61"/>
        <v>2016</v>
      </c>
    </row>
    <row r="1303" spans="1:19" ht="43.2" x14ac:dyDescent="0.3">
      <c r="A1303" s="9">
        <v>1301</v>
      </c>
      <c r="B1303" s="11" t="s">
        <v>1302</v>
      </c>
      <c r="C1303" s="3" t="s">
        <v>5411</v>
      </c>
      <c r="D1303" s="5">
        <v>2000</v>
      </c>
      <c r="E1303" s="7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">
        <f t="shared" si="60"/>
        <v>7086.2069000000001</v>
      </c>
      <c r="P1303" t="s">
        <v>8314</v>
      </c>
      <c r="Q1303" t="s">
        <v>8315</v>
      </c>
      <c r="R1303" s="14">
        <f t="shared" si="62"/>
        <v>42195.749745370369</v>
      </c>
      <c r="S1303">
        <f t="shared" si="61"/>
        <v>2015</v>
      </c>
    </row>
    <row r="1304" spans="1:19" ht="43.2" x14ac:dyDescent="0.3">
      <c r="A1304" s="9">
        <v>1302</v>
      </c>
      <c r="B1304" s="11" t="s">
        <v>1303</v>
      </c>
      <c r="C1304" s="3" t="s">
        <v>5412</v>
      </c>
      <c r="D1304" s="5">
        <v>2500</v>
      </c>
      <c r="E1304" s="7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">
        <f t="shared" si="60"/>
        <v>5000</v>
      </c>
      <c r="P1304" t="s">
        <v>8314</v>
      </c>
      <c r="Q1304" t="s">
        <v>8315</v>
      </c>
      <c r="R1304" s="14">
        <f t="shared" si="62"/>
        <v>42675.057997685188</v>
      </c>
      <c r="S1304">
        <f t="shared" si="61"/>
        <v>2016</v>
      </c>
    </row>
    <row r="1305" spans="1:19" ht="28.8" x14ac:dyDescent="0.3">
      <c r="A1305" s="9">
        <v>1303</v>
      </c>
      <c r="B1305" s="11" t="s">
        <v>1304</v>
      </c>
      <c r="C1305" s="3" t="s">
        <v>5413</v>
      </c>
      <c r="D1305" s="5">
        <v>3500</v>
      </c>
      <c r="E1305" s="7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">
        <f t="shared" si="60"/>
        <v>4221.4166999999998</v>
      </c>
      <c r="P1305" t="s">
        <v>8314</v>
      </c>
      <c r="Q1305" t="s">
        <v>8315</v>
      </c>
      <c r="R1305" s="14">
        <f t="shared" si="62"/>
        <v>42566.441203703704</v>
      </c>
      <c r="S1305">
        <f t="shared" si="61"/>
        <v>2016</v>
      </c>
    </row>
    <row r="1306" spans="1:19" ht="43.2" x14ac:dyDescent="0.3">
      <c r="A1306" s="9">
        <v>1304</v>
      </c>
      <c r="B1306" s="11" t="s">
        <v>1305</v>
      </c>
      <c r="C1306" s="3" t="s">
        <v>5414</v>
      </c>
      <c r="D1306" s="5">
        <v>40000</v>
      </c>
      <c r="E1306" s="7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">
        <f t="shared" si="60"/>
        <v>15241.3462</v>
      </c>
      <c r="P1306" t="s">
        <v>8316</v>
      </c>
      <c r="Q1306" t="s">
        <v>8318</v>
      </c>
      <c r="R1306" s="14">
        <f t="shared" si="62"/>
        <v>42747.194502314815</v>
      </c>
      <c r="S1306">
        <f t="shared" si="61"/>
        <v>2017</v>
      </c>
    </row>
    <row r="1307" spans="1:19" ht="43.2" x14ac:dyDescent="0.3">
      <c r="A1307" s="9">
        <v>1305</v>
      </c>
      <c r="B1307" s="11" t="s">
        <v>1306</v>
      </c>
      <c r="C1307" s="3" t="s">
        <v>5415</v>
      </c>
      <c r="D1307" s="5">
        <v>30000</v>
      </c>
      <c r="E1307" s="7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">
        <f t="shared" si="60"/>
        <v>9061.6278999999995</v>
      </c>
      <c r="P1307" t="s">
        <v>8316</v>
      </c>
      <c r="Q1307" t="s">
        <v>8318</v>
      </c>
      <c r="R1307" s="14">
        <f t="shared" si="62"/>
        <v>42543.665601851855</v>
      </c>
      <c r="S1307">
        <f t="shared" si="61"/>
        <v>2016</v>
      </c>
    </row>
    <row r="1308" spans="1:19" ht="57.6" x14ac:dyDescent="0.3">
      <c r="A1308" s="9">
        <v>1306</v>
      </c>
      <c r="B1308" s="11" t="s">
        <v>1307</v>
      </c>
      <c r="C1308" s="3" t="s">
        <v>5416</v>
      </c>
      <c r="D1308" s="5">
        <v>110000</v>
      </c>
      <c r="E1308" s="7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">
        <f t="shared" si="60"/>
        <v>20160.3933</v>
      </c>
      <c r="P1308" t="s">
        <v>8316</v>
      </c>
      <c r="Q1308" t="s">
        <v>8318</v>
      </c>
      <c r="R1308" s="14">
        <f t="shared" si="62"/>
        <v>41947.457569444443</v>
      </c>
      <c r="S1308">
        <f t="shared" si="61"/>
        <v>2014</v>
      </c>
    </row>
    <row r="1309" spans="1:19" ht="28.8" x14ac:dyDescent="0.3">
      <c r="A1309" s="9">
        <v>1307</v>
      </c>
      <c r="B1309" s="11" t="s">
        <v>1308</v>
      </c>
      <c r="C1309" s="3" t="s">
        <v>5417</v>
      </c>
      <c r="D1309" s="5">
        <v>50000</v>
      </c>
      <c r="E1309" s="7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">
        <f t="shared" si="60"/>
        <v>12793.3333</v>
      </c>
      <c r="P1309" t="s">
        <v>8316</v>
      </c>
      <c r="Q1309" t="s">
        <v>8318</v>
      </c>
      <c r="R1309" s="14">
        <f t="shared" si="62"/>
        <v>42387.503229166665</v>
      </c>
      <c r="S1309">
        <f t="shared" si="61"/>
        <v>2016</v>
      </c>
    </row>
    <row r="1310" spans="1:19" ht="28.8" x14ac:dyDescent="0.3">
      <c r="A1310" s="9">
        <v>1308</v>
      </c>
      <c r="B1310" s="11" t="s">
        <v>1309</v>
      </c>
      <c r="C1310" s="3" t="s">
        <v>5418</v>
      </c>
      <c r="D1310" s="5">
        <v>10000</v>
      </c>
      <c r="E1310" s="7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">
        <f t="shared" si="60"/>
        <v>2989.4737</v>
      </c>
      <c r="P1310" t="s">
        <v>8316</v>
      </c>
      <c r="Q1310" t="s">
        <v>8318</v>
      </c>
      <c r="R1310" s="14">
        <f t="shared" si="62"/>
        <v>42611.613564814819</v>
      </c>
      <c r="S1310">
        <f t="shared" si="61"/>
        <v>2016</v>
      </c>
    </row>
    <row r="1311" spans="1:19" ht="43.2" x14ac:dyDescent="0.3">
      <c r="A1311" s="9">
        <v>1309</v>
      </c>
      <c r="B1311" s="11" t="s">
        <v>1310</v>
      </c>
      <c r="C1311" s="3" t="s">
        <v>5419</v>
      </c>
      <c r="D1311" s="5">
        <v>11500</v>
      </c>
      <c r="E1311" s="7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">
        <f t="shared" si="60"/>
        <v>36797.142899999999</v>
      </c>
      <c r="P1311" t="s">
        <v>8316</v>
      </c>
      <c r="Q1311" t="s">
        <v>8318</v>
      </c>
      <c r="R1311" s="14">
        <f t="shared" si="62"/>
        <v>42257.882731481484</v>
      </c>
      <c r="S1311">
        <f t="shared" si="61"/>
        <v>2015</v>
      </c>
    </row>
    <row r="1312" spans="1:19" ht="43.2" x14ac:dyDescent="0.3">
      <c r="A1312" s="9">
        <v>1310</v>
      </c>
      <c r="B1312" s="11" t="s">
        <v>1311</v>
      </c>
      <c r="C1312" s="3" t="s">
        <v>5420</v>
      </c>
      <c r="D1312" s="5">
        <v>20000</v>
      </c>
      <c r="E1312" s="7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">
        <f t="shared" si="60"/>
        <v>12916.6667</v>
      </c>
      <c r="P1312" t="s">
        <v>8316</v>
      </c>
      <c r="Q1312" t="s">
        <v>8318</v>
      </c>
      <c r="R1312" s="14">
        <f t="shared" si="62"/>
        <v>42556.667245370365</v>
      </c>
      <c r="S1312">
        <f t="shared" si="61"/>
        <v>2016</v>
      </c>
    </row>
    <row r="1313" spans="1:19" ht="57.6" x14ac:dyDescent="0.3">
      <c r="A1313" s="9">
        <v>1311</v>
      </c>
      <c r="B1313" s="11" t="s">
        <v>1312</v>
      </c>
      <c r="C1313" s="3" t="s">
        <v>5421</v>
      </c>
      <c r="D1313" s="5">
        <v>250000</v>
      </c>
      <c r="E1313" s="7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">
        <f t="shared" si="60"/>
        <v>80070</v>
      </c>
      <c r="P1313" t="s">
        <v>8316</v>
      </c>
      <c r="Q1313" t="s">
        <v>8318</v>
      </c>
      <c r="R1313" s="14">
        <f t="shared" si="62"/>
        <v>42669.802303240736</v>
      </c>
      <c r="S1313">
        <f t="shared" si="61"/>
        <v>2016</v>
      </c>
    </row>
    <row r="1314" spans="1:19" ht="43.2" x14ac:dyDescent="0.3">
      <c r="A1314" s="9">
        <v>1312</v>
      </c>
      <c r="B1314" s="11" t="s">
        <v>1313</v>
      </c>
      <c r="C1314" s="3" t="s">
        <v>5422</v>
      </c>
      <c r="D1314" s="5">
        <v>4600</v>
      </c>
      <c r="E1314" s="7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">
        <f t="shared" si="60"/>
        <v>2800</v>
      </c>
      <c r="P1314" t="s">
        <v>8316</v>
      </c>
      <c r="Q1314" t="s">
        <v>8318</v>
      </c>
      <c r="R1314" s="14">
        <f t="shared" si="62"/>
        <v>42082.702800925923</v>
      </c>
      <c r="S1314">
        <f t="shared" si="61"/>
        <v>2015</v>
      </c>
    </row>
    <row r="1315" spans="1:19" ht="43.2" x14ac:dyDescent="0.3">
      <c r="A1315" s="9">
        <v>1313</v>
      </c>
      <c r="B1315" s="11" t="s">
        <v>1314</v>
      </c>
      <c r="C1315" s="3" t="s">
        <v>5423</v>
      </c>
      <c r="D1315" s="5">
        <v>40000</v>
      </c>
      <c r="E1315" s="7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">
        <f t="shared" si="60"/>
        <v>10201.639300000001</v>
      </c>
      <c r="P1315" t="s">
        <v>8316</v>
      </c>
      <c r="Q1315" t="s">
        <v>8318</v>
      </c>
      <c r="R1315" s="14">
        <f t="shared" si="62"/>
        <v>42402.709652777776</v>
      </c>
      <c r="S1315">
        <f t="shared" si="61"/>
        <v>2016</v>
      </c>
    </row>
    <row r="1316" spans="1:19" ht="43.2" x14ac:dyDescent="0.3">
      <c r="A1316" s="9">
        <v>1314</v>
      </c>
      <c r="B1316" s="11" t="s">
        <v>1315</v>
      </c>
      <c r="C1316" s="3" t="s">
        <v>5424</v>
      </c>
      <c r="D1316" s="5">
        <v>180000</v>
      </c>
      <c r="E1316" s="7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">
        <f t="shared" si="60"/>
        <v>18436.363600000001</v>
      </c>
      <c r="P1316" t="s">
        <v>8316</v>
      </c>
      <c r="Q1316" t="s">
        <v>8318</v>
      </c>
      <c r="R1316" s="14">
        <f t="shared" si="62"/>
        <v>42604.669675925921</v>
      </c>
      <c r="S1316">
        <f t="shared" si="61"/>
        <v>2016</v>
      </c>
    </row>
    <row r="1317" spans="1:19" ht="28.8" x14ac:dyDescent="0.3">
      <c r="A1317" s="9">
        <v>1315</v>
      </c>
      <c r="B1317" s="11" t="s">
        <v>1316</v>
      </c>
      <c r="C1317" s="3" t="s">
        <v>5425</v>
      </c>
      <c r="D1317" s="5">
        <v>100000</v>
      </c>
      <c r="E1317" s="7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">
        <f t="shared" si="60"/>
        <v>16291.9355</v>
      </c>
      <c r="P1317" t="s">
        <v>8316</v>
      </c>
      <c r="Q1317" t="s">
        <v>8318</v>
      </c>
      <c r="R1317" s="14">
        <f t="shared" si="62"/>
        <v>42278.498240740737</v>
      </c>
      <c r="S1317">
        <f t="shared" si="61"/>
        <v>2015</v>
      </c>
    </row>
    <row r="1318" spans="1:19" ht="43.2" x14ac:dyDescent="0.3">
      <c r="A1318" s="9">
        <v>1316</v>
      </c>
      <c r="B1318" s="11" t="s">
        <v>1317</v>
      </c>
      <c r="C1318" s="3" t="s">
        <v>5426</v>
      </c>
      <c r="D1318" s="5">
        <v>75000</v>
      </c>
      <c r="E1318" s="7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">
        <f t="shared" si="60"/>
        <v>100</v>
      </c>
      <c r="P1318" t="s">
        <v>8316</v>
      </c>
      <c r="Q1318" t="s">
        <v>8318</v>
      </c>
      <c r="R1318" s="14">
        <f t="shared" si="62"/>
        <v>42393.961909722217</v>
      </c>
      <c r="S1318">
        <f t="shared" si="61"/>
        <v>2016</v>
      </c>
    </row>
    <row r="1319" spans="1:19" ht="57.6" x14ac:dyDescent="0.3">
      <c r="A1319" s="9">
        <v>1317</v>
      </c>
      <c r="B1319" s="11" t="s">
        <v>1318</v>
      </c>
      <c r="C1319" s="3" t="s">
        <v>5427</v>
      </c>
      <c r="D1319" s="5">
        <v>200000</v>
      </c>
      <c r="E1319" s="7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">
        <f t="shared" si="60"/>
        <v>60352.631600000001</v>
      </c>
      <c r="P1319" t="s">
        <v>8316</v>
      </c>
      <c r="Q1319" t="s">
        <v>8318</v>
      </c>
      <c r="R1319" s="14">
        <f t="shared" si="62"/>
        <v>42520.235486111109</v>
      </c>
      <c r="S1319">
        <f t="shared" si="61"/>
        <v>2016</v>
      </c>
    </row>
    <row r="1320" spans="1:19" ht="43.2" x14ac:dyDescent="0.3">
      <c r="A1320" s="9">
        <v>1318</v>
      </c>
      <c r="B1320" s="11" t="s">
        <v>1319</v>
      </c>
      <c r="C1320" s="3" t="s">
        <v>5428</v>
      </c>
      <c r="D1320" s="5">
        <v>40000</v>
      </c>
      <c r="E1320" s="7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">
        <f t="shared" si="60"/>
        <v>4540.7407000000003</v>
      </c>
      <c r="P1320" t="s">
        <v>8316</v>
      </c>
      <c r="Q1320" t="s">
        <v>8318</v>
      </c>
      <c r="R1320" s="14">
        <f t="shared" si="62"/>
        <v>41985.043657407412</v>
      </c>
      <c r="S1320">
        <f t="shared" si="61"/>
        <v>2014</v>
      </c>
    </row>
    <row r="1321" spans="1:19" ht="43.2" x14ac:dyDescent="0.3">
      <c r="A1321" s="9">
        <v>1319</v>
      </c>
      <c r="B1321" s="11" t="s">
        <v>1320</v>
      </c>
      <c r="C1321" s="3" t="s">
        <v>5429</v>
      </c>
      <c r="D1321" s="5">
        <v>5800</v>
      </c>
      <c r="E1321" s="7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">
        <f t="shared" si="60"/>
        <v>9733.3333000000002</v>
      </c>
      <c r="P1321" t="s">
        <v>8316</v>
      </c>
      <c r="Q1321" t="s">
        <v>8318</v>
      </c>
      <c r="R1321" s="14">
        <f t="shared" si="62"/>
        <v>41816.812094907407</v>
      </c>
      <c r="S1321">
        <f t="shared" si="61"/>
        <v>2014</v>
      </c>
    </row>
    <row r="1322" spans="1:19" ht="43.2" x14ac:dyDescent="0.3">
      <c r="A1322" s="9">
        <v>1320</v>
      </c>
      <c r="B1322" s="11" t="s">
        <v>1321</v>
      </c>
      <c r="C1322" s="3" t="s">
        <v>5430</v>
      </c>
      <c r="D1322" s="5">
        <v>100000</v>
      </c>
      <c r="E1322" s="7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">
        <f t="shared" si="60"/>
        <v>16766.666700000002</v>
      </c>
      <c r="P1322" t="s">
        <v>8316</v>
      </c>
      <c r="Q1322" t="s">
        <v>8318</v>
      </c>
      <c r="R1322" s="14">
        <f t="shared" si="62"/>
        <v>42705.690347222218</v>
      </c>
      <c r="S1322">
        <f t="shared" si="61"/>
        <v>2016</v>
      </c>
    </row>
    <row r="1323" spans="1:19" ht="57.6" x14ac:dyDescent="0.3">
      <c r="A1323" s="9">
        <v>1321</v>
      </c>
      <c r="B1323" s="11" t="s">
        <v>1322</v>
      </c>
      <c r="C1323" s="3" t="s">
        <v>5431</v>
      </c>
      <c r="D1323" s="5">
        <v>462000</v>
      </c>
      <c r="E1323" s="7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">
        <f t="shared" si="60"/>
        <v>85985.714300000007</v>
      </c>
      <c r="P1323" t="s">
        <v>8316</v>
      </c>
      <c r="Q1323" t="s">
        <v>8318</v>
      </c>
      <c r="R1323" s="14">
        <f t="shared" si="62"/>
        <v>42697.74927083333</v>
      </c>
      <c r="S1323">
        <f t="shared" si="61"/>
        <v>2016</v>
      </c>
    </row>
    <row r="1324" spans="1:19" ht="43.2" x14ac:dyDescent="0.3">
      <c r="A1324" s="9">
        <v>1322</v>
      </c>
      <c r="B1324" s="11" t="s">
        <v>1323</v>
      </c>
      <c r="C1324" s="3" t="s">
        <v>5432</v>
      </c>
      <c r="D1324" s="5">
        <v>35000</v>
      </c>
      <c r="E1324" s="7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">
        <f t="shared" si="60"/>
        <v>2650</v>
      </c>
      <c r="P1324" t="s">
        <v>8316</v>
      </c>
      <c r="Q1324" t="s">
        <v>8318</v>
      </c>
      <c r="R1324" s="14">
        <f t="shared" si="62"/>
        <v>42115.656539351854</v>
      </c>
      <c r="S1324">
        <f t="shared" si="61"/>
        <v>2015</v>
      </c>
    </row>
    <row r="1325" spans="1:19" ht="43.2" x14ac:dyDescent="0.3">
      <c r="A1325" s="9">
        <v>1323</v>
      </c>
      <c r="B1325" s="11" t="s">
        <v>1324</v>
      </c>
      <c r="C1325" s="3" t="s">
        <v>5433</v>
      </c>
      <c r="D1325" s="5">
        <v>15000</v>
      </c>
      <c r="E1325" s="7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">
        <f t="shared" si="60"/>
        <v>3027.2727</v>
      </c>
      <c r="P1325" t="s">
        <v>8316</v>
      </c>
      <c r="Q1325" t="s">
        <v>8318</v>
      </c>
      <c r="R1325" s="14">
        <f t="shared" si="62"/>
        <v>42451.698449074072</v>
      </c>
      <c r="S1325">
        <f t="shared" si="61"/>
        <v>2016</v>
      </c>
    </row>
    <row r="1326" spans="1:19" ht="43.2" x14ac:dyDescent="0.3">
      <c r="A1326" s="9">
        <v>1324</v>
      </c>
      <c r="B1326" s="11" t="s">
        <v>1325</v>
      </c>
      <c r="C1326" s="3" t="s">
        <v>5434</v>
      </c>
      <c r="D1326" s="5">
        <v>50000</v>
      </c>
      <c r="E1326" s="7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">
        <f t="shared" si="60"/>
        <v>5466.6666999999998</v>
      </c>
      <c r="P1326" t="s">
        <v>8316</v>
      </c>
      <c r="Q1326" t="s">
        <v>8318</v>
      </c>
      <c r="R1326" s="14">
        <f t="shared" si="62"/>
        <v>42626.633703703701</v>
      </c>
      <c r="S1326">
        <f t="shared" si="61"/>
        <v>2016</v>
      </c>
    </row>
    <row r="1327" spans="1:19" ht="43.2" x14ac:dyDescent="0.3">
      <c r="A1327" s="9">
        <v>1325</v>
      </c>
      <c r="B1327" s="11" t="s">
        <v>1326</v>
      </c>
      <c r="C1327" s="3" t="s">
        <v>5435</v>
      </c>
      <c r="D1327" s="5">
        <v>20000</v>
      </c>
      <c r="E1327" s="7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">
        <f t="shared" si="60"/>
        <v>6075</v>
      </c>
      <c r="P1327" t="s">
        <v>8316</v>
      </c>
      <c r="Q1327" t="s">
        <v>8318</v>
      </c>
      <c r="R1327" s="14">
        <f t="shared" si="62"/>
        <v>42704.086053240739</v>
      </c>
      <c r="S1327">
        <f t="shared" si="61"/>
        <v>2016</v>
      </c>
    </row>
    <row r="1328" spans="1:19" ht="43.2" x14ac:dyDescent="0.3">
      <c r="A1328" s="9">
        <v>1326</v>
      </c>
      <c r="B1328" s="11" t="s">
        <v>1327</v>
      </c>
      <c r="C1328" s="3" t="s">
        <v>5436</v>
      </c>
      <c r="D1328" s="5">
        <v>100000</v>
      </c>
      <c r="E1328" s="7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">
        <f t="shared" si="60"/>
        <v>10272.7273</v>
      </c>
      <c r="P1328" t="s">
        <v>8316</v>
      </c>
      <c r="Q1328" t="s">
        <v>8318</v>
      </c>
      <c r="R1328" s="14">
        <f t="shared" si="62"/>
        <v>41974.791990740734</v>
      </c>
      <c r="S1328">
        <f t="shared" si="61"/>
        <v>2014</v>
      </c>
    </row>
    <row r="1329" spans="1:19" ht="43.2" x14ac:dyDescent="0.3">
      <c r="A1329" s="9">
        <v>1327</v>
      </c>
      <c r="B1329" s="11" t="s">
        <v>1328</v>
      </c>
      <c r="C1329" s="3" t="s">
        <v>5437</v>
      </c>
      <c r="D1329" s="5">
        <v>48000</v>
      </c>
      <c r="E1329" s="7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">
        <f t="shared" si="60"/>
        <v>4158.5366000000004</v>
      </c>
      <c r="P1329" t="s">
        <v>8316</v>
      </c>
      <c r="Q1329" t="s">
        <v>8318</v>
      </c>
      <c r="R1329" s="14">
        <f t="shared" si="62"/>
        <v>42123.678645833337</v>
      </c>
      <c r="S1329">
        <f t="shared" si="61"/>
        <v>2015</v>
      </c>
    </row>
    <row r="1330" spans="1:19" ht="43.2" x14ac:dyDescent="0.3">
      <c r="A1330" s="9">
        <v>1328</v>
      </c>
      <c r="B1330" s="11" t="s">
        <v>1329</v>
      </c>
      <c r="C1330" s="3" t="s">
        <v>5438</v>
      </c>
      <c r="D1330" s="5">
        <v>75000</v>
      </c>
      <c r="E1330" s="7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">
        <f t="shared" si="60"/>
        <v>11653.3333</v>
      </c>
      <c r="P1330" t="s">
        <v>8316</v>
      </c>
      <c r="Q1330" t="s">
        <v>8318</v>
      </c>
      <c r="R1330" s="14">
        <f t="shared" si="62"/>
        <v>42612.642754629633</v>
      </c>
      <c r="S1330">
        <f t="shared" si="61"/>
        <v>2016</v>
      </c>
    </row>
    <row r="1331" spans="1:19" ht="43.2" x14ac:dyDescent="0.3">
      <c r="A1331" s="9">
        <v>1329</v>
      </c>
      <c r="B1331" s="11" t="s">
        <v>1330</v>
      </c>
      <c r="C1331" s="3" t="s">
        <v>5439</v>
      </c>
      <c r="D1331" s="5">
        <v>50000</v>
      </c>
      <c r="E1331" s="7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">
        <f t="shared" si="60"/>
        <v>4533.3333000000002</v>
      </c>
      <c r="P1331" t="s">
        <v>8316</v>
      </c>
      <c r="Q1331" t="s">
        <v>8318</v>
      </c>
      <c r="R1331" s="14">
        <f t="shared" si="62"/>
        <v>41935.221585648149</v>
      </c>
      <c r="S1331">
        <f t="shared" si="61"/>
        <v>2014</v>
      </c>
    </row>
    <row r="1332" spans="1:19" ht="43.2" x14ac:dyDescent="0.3">
      <c r="A1332" s="9">
        <v>1330</v>
      </c>
      <c r="B1332" s="11" t="s">
        <v>1331</v>
      </c>
      <c r="C1332" s="3" t="s">
        <v>5440</v>
      </c>
      <c r="D1332" s="5">
        <v>35000</v>
      </c>
      <c r="E1332" s="7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">
        <f t="shared" si="60"/>
        <v>15746</v>
      </c>
      <c r="P1332" t="s">
        <v>8316</v>
      </c>
      <c r="Q1332" t="s">
        <v>8318</v>
      </c>
      <c r="R1332" s="14">
        <f t="shared" si="62"/>
        <v>42522.276724537034</v>
      </c>
      <c r="S1332">
        <f t="shared" si="61"/>
        <v>2016</v>
      </c>
    </row>
    <row r="1333" spans="1:19" ht="43.2" x14ac:dyDescent="0.3">
      <c r="A1333" s="9">
        <v>1331</v>
      </c>
      <c r="B1333" s="11" t="s">
        <v>1332</v>
      </c>
      <c r="C1333" s="3" t="s">
        <v>5441</v>
      </c>
      <c r="D1333" s="5">
        <v>250000</v>
      </c>
      <c r="E1333" s="7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">
        <f t="shared" si="60"/>
        <v>10050</v>
      </c>
      <c r="P1333" t="s">
        <v>8316</v>
      </c>
      <c r="Q1333" t="s">
        <v>8318</v>
      </c>
      <c r="R1333" s="14">
        <f t="shared" si="62"/>
        <v>42569.50409722222</v>
      </c>
      <c r="S1333">
        <f t="shared" si="61"/>
        <v>2016</v>
      </c>
    </row>
    <row r="1334" spans="1:19" ht="43.2" x14ac:dyDescent="0.3">
      <c r="A1334" s="9">
        <v>1332</v>
      </c>
      <c r="B1334" s="11" t="s">
        <v>1333</v>
      </c>
      <c r="C1334" s="3" t="s">
        <v>5442</v>
      </c>
      <c r="D1334" s="5">
        <v>10115</v>
      </c>
      <c r="E1334" s="7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">
        <f t="shared" si="60"/>
        <v>0</v>
      </c>
      <c r="P1334" t="s">
        <v>8316</v>
      </c>
      <c r="Q1334" t="s">
        <v>8318</v>
      </c>
      <c r="R1334" s="14">
        <f t="shared" si="62"/>
        <v>42732.060277777782</v>
      </c>
      <c r="S1334">
        <f t="shared" si="61"/>
        <v>2016</v>
      </c>
    </row>
    <row r="1335" spans="1:19" ht="43.2" x14ac:dyDescent="0.3">
      <c r="A1335" s="9">
        <v>1333</v>
      </c>
      <c r="B1335" s="11" t="s">
        <v>1334</v>
      </c>
      <c r="C1335" s="3" t="s">
        <v>5443</v>
      </c>
      <c r="D1335" s="5">
        <v>2500</v>
      </c>
      <c r="E1335" s="7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">
        <f t="shared" si="60"/>
        <v>0</v>
      </c>
      <c r="P1335" t="s">
        <v>8316</v>
      </c>
      <c r="Q1335" t="s">
        <v>8318</v>
      </c>
      <c r="R1335" s="14">
        <f t="shared" si="62"/>
        <v>41806.106770833336</v>
      </c>
      <c r="S1335">
        <f t="shared" si="61"/>
        <v>2014</v>
      </c>
    </row>
    <row r="1336" spans="1:19" ht="43.2" x14ac:dyDescent="0.3">
      <c r="A1336" s="9">
        <v>1334</v>
      </c>
      <c r="B1336" s="11" t="s">
        <v>1335</v>
      </c>
      <c r="C1336" s="3" t="s">
        <v>5444</v>
      </c>
      <c r="D1336" s="5">
        <v>133000</v>
      </c>
      <c r="E1336" s="7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">
        <f t="shared" si="60"/>
        <v>5182.2464</v>
      </c>
      <c r="P1336" t="s">
        <v>8316</v>
      </c>
      <c r="Q1336" t="s">
        <v>8318</v>
      </c>
      <c r="R1336" s="14">
        <f t="shared" si="62"/>
        <v>42410.774155092593</v>
      </c>
      <c r="S1336">
        <f t="shared" si="61"/>
        <v>2016</v>
      </c>
    </row>
    <row r="1337" spans="1:19" ht="43.2" x14ac:dyDescent="0.3">
      <c r="A1337" s="9">
        <v>1335</v>
      </c>
      <c r="B1337" s="11" t="s">
        <v>1336</v>
      </c>
      <c r="C1337" s="3" t="s">
        <v>5445</v>
      </c>
      <c r="D1337" s="5">
        <v>25000</v>
      </c>
      <c r="E1337" s="7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">
        <f t="shared" si="60"/>
        <v>30875</v>
      </c>
      <c r="P1337" t="s">
        <v>8316</v>
      </c>
      <c r="Q1337" t="s">
        <v>8318</v>
      </c>
      <c r="R1337" s="14">
        <f t="shared" si="62"/>
        <v>42313.936365740738</v>
      </c>
      <c r="S1337">
        <f t="shared" si="61"/>
        <v>2015</v>
      </c>
    </row>
    <row r="1338" spans="1:19" ht="43.2" x14ac:dyDescent="0.3">
      <c r="A1338" s="9">
        <v>1336</v>
      </c>
      <c r="B1338" s="11" t="s">
        <v>1337</v>
      </c>
      <c r="C1338" s="3" t="s">
        <v>5446</v>
      </c>
      <c r="D1338" s="5">
        <v>100000</v>
      </c>
      <c r="E1338" s="7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">
        <f t="shared" si="60"/>
        <v>37922.767899999999</v>
      </c>
      <c r="P1338" t="s">
        <v>8316</v>
      </c>
      <c r="Q1338" t="s">
        <v>8318</v>
      </c>
      <c r="R1338" s="14">
        <f t="shared" si="62"/>
        <v>41955.863750000004</v>
      </c>
      <c r="S1338">
        <f t="shared" si="61"/>
        <v>2014</v>
      </c>
    </row>
    <row r="1339" spans="1:19" ht="43.2" x14ac:dyDescent="0.3">
      <c r="A1339" s="9">
        <v>1337</v>
      </c>
      <c r="B1339" s="11" t="s">
        <v>1338</v>
      </c>
      <c r="C1339" s="3" t="s">
        <v>5447</v>
      </c>
      <c r="D1339" s="5">
        <v>50000</v>
      </c>
      <c r="E1339" s="7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">
        <f t="shared" si="60"/>
        <v>17636.428599999999</v>
      </c>
      <c r="P1339" t="s">
        <v>8316</v>
      </c>
      <c r="Q1339" t="s">
        <v>8318</v>
      </c>
      <c r="R1339" s="14">
        <f t="shared" si="62"/>
        <v>42767.577303240745</v>
      </c>
      <c r="S1339">
        <f t="shared" si="61"/>
        <v>2017</v>
      </c>
    </row>
    <row r="1340" spans="1:19" ht="57.6" x14ac:dyDescent="0.3">
      <c r="A1340" s="9">
        <v>1338</v>
      </c>
      <c r="B1340" s="11" t="s">
        <v>1339</v>
      </c>
      <c r="C1340" s="3" t="s">
        <v>5448</v>
      </c>
      <c r="D1340" s="5">
        <v>30000</v>
      </c>
      <c r="E1340" s="7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">
        <f t="shared" si="60"/>
        <v>6606.6666999999998</v>
      </c>
      <c r="P1340" t="s">
        <v>8316</v>
      </c>
      <c r="Q1340" t="s">
        <v>8318</v>
      </c>
      <c r="R1340" s="14">
        <f t="shared" si="62"/>
        <v>42188.803622685184</v>
      </c>
      <c r="S1340">
        <f t="shared" si="61"/>
        <v>2015</v>
      </c>
    </row>
    <row r="1341" spans="1:19" ht="28.8" x14ac:dyDescent="0.3">
      <c r="A1341" s="9">
        <v>1339</v>
      </c>
      <c r="B1341" s="11" t="s">
        <v>1340</v>
      </c>
      <c r="C1341" s="3" t="s">
        <v>5449</v>
      </c>
      <c r="D1341" s="5">
        <v>50000</v>
      </c>
      <c r="E1341" s="7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">
        <f t="shared" si="60"/>
        <v>8964.8649000000005</v>
      </c>
      <c r="P1341" t="s">
        <v>8316</v>
      </c>
      <c r="Q1341" t="s">
        <v>8318</v>
      </c>
      <c r="R1341" s="14">
        <f t="shared" si="62"/>
        <v>41936.647164351853</v>
      </c>
      <c r="S1341">
        <f t="shared" si="61"/>
        <v>2014</v>
      </c>
    </row>
    <row r="1342" spans="1:19" ht="43.2" x14ac:dyDescent="0.3">
      <c r="A1342" s="9">
        <v>1340</v>
      </c>
      <c r="B1342" s="11" t="s">
        <v>1341</v>
      </c>
      <c r="C1342" s="3" t="s">
        <v>5450</v>
      </c>
      <c r="D1342" s="5">
        <v>1680</v>
      </c>
      <c r="E1342" s="7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">
        <f t="shared" si="60"/>
        <v>0</v>
      </c>
      <c r="P1342" t="s">
        <v>8316</v>
      </c>
      <c r="Q1342" t="s">
        <v>8318</v>
      </c>
      <c r="R1342" s="14">
        <f t="shared" si="62"/>
        <v>41836.595520833333</v>
      </c>
      <c r="S1342">
        <f t="shared" si="61"/>
        <v>2014</v>
      </c>
    </row>
    <row r="1343" spans="1:19" ht="57.6" x14ac:dyDescent="0.3">
      <c r="A1343" s="9">
        <v>1341</v>
      </c>
      <c r="B1343" s="11" t="s">
        <v>1342</v>
      </c>
      <c r="C1343" s="3" t="s">
        <v>5451</v>
      </c>
      <c r="D1343" s="5">
        <v>25000</v>
      </c>
      <c r="E1343" s="7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">
        <f t="shared" si="60"/>
        <v>38239.130400000002</v>
      </c>
      <c r="P1343" t="s">
        <v>8316</v>
      </c>
      <c r="Q1343" t="s">
        <v>8318</v>
      </c>
      <c r="R1343" s="14">
        <f t="shared" si="62"/>
        <v>42612.624039351853</v>
      </c>
      <c r="S1343">
        <f t="shared" si="61"/>
        <v>2016</v>
      </c>
    </row>
    <row r="1344" spans="1:19" ht="43.2" x14ac:dyDescent="0.3">
      <c r="A1344" s="9">
        <v>1342</v>
      </c>
      <c r="B1344" s="11" t="s">
        <v>1343</v>
      </c>
      <c r="C1344" s="3" t="s">
        <v>5452</v>
      </c>
      <c r="D1344" s="5">
        <v>50000</v>
      </c>
      <c r="E1344" s="7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">
        <f t="shared" si="60"/>
        <v>10000</v>
      </c>
      <c r="P1344" t="s">
        <v>8316</v>
      </c>
      <c r="Q1344" t="s">
        <v>8318</v>
      </c>
      <c r="R1344" s="14">
        <f t="shared" si="62"/>
        <v>42172.816423611104</v>
      </c>
      <c r="S1344">
        <f t="shared" si="61"/>
        <v>2015</v>
      </c>
    </row>
    <row r="1345" spans="1:19" ht="43.2" x14ac:dyDescent="0.3">
      <c r="A1345" s="9">
        <v>1343</v>
      </c>
      <c r="B1345" s="11" t="s">
        <v>1344</v>
      </c>
      <c r="C1345" s="3" t="s">
        <v>5453</v>
      </c>
      <c r="D1345" s="5">
        <v>50000</v>
      </c>
      <c r="E1345" s="7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">
        <f t="shared" si="60"/>
        <v>15835.6037</v>
      </c>
      <c r="P1345" t="s">
        <v>8316</v>
      </c>
      <c r="Q1345" t="s">
        <v>8318</v>
      </c>
      <c r="R1345" s="14">
        <f t="shared" si="62"/>
        <v>42542.526423611111</v>
      </c>
      <c r="S1345">
        <f t="shared" si="61"/>
        <v>2016</v>
      </c>
    </row>
    <row r="1346" spans="1:19" ht="43.2" x14ac:dyDescent="0.3">
      <c r="A1346" s="9">
        <v>1344</v>
      </c>
      <c r="B1346" s="11" t="s">
        <v>1345</v>
      </c>
      <c r="C1346" s="3" t="s">
        <v>5454</v>
      </c>
      <c r="D1346" s="5">
        <v>1500</v>
      </c>
      <c r="E1346" s="7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">
        <f t="shared" si="60"/>
        <v>4076.259</v>
      </c>
      <c r="P1346" t="s">
        <v>8319</v>
      </c>
      <c r="Q1346" t="s">
        <v>8320</v>
      </c>
      <c r="R1346" s="14">
        <f t="shared" si="62"/>
        <v>42522.789803240739</v>
      </c>
      <c r="S1346">
        <f t="shared" si="61"/>
        <v>2016</v>
      </c>
    </row>
    <row r="1347" spans="1:19" ht="43.2" x14ac:dyDescent="0.3">
      <c r="A1347" s="9">
        <v>1345</v>
      </c>
      <c r="B1347" s="11" t="s">
        <v>1346</v>
      </c>
      <c r="C1347" s="3" t="s">
        <v>5455</v>
      </c>
      <c r="D1347" s="5">
        <v>300</v>
      </c>
      <c r="E1347" s="7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">
        <f t="shared" ref="O1347:O1410" si="63">IFERROR(ROUND(E1347/L1347*100,4),0)</f>
        <v>5357.1428999999998</v>
      </c>
      <c r="P1347" t="s">
        <v>8319</v>
      </c>
      <c r="Q1347" t="s">
        <v>8320</v>
      </c>
      <c r="R1347" s="14">
        <f t="shared" si="62"/>
        <v>41799.814340277779</v>
      </c>
      <c r="S1347">
        <f t="shared" ref="S1347:S1410" si="64">YEAR(R1347)</f>
        <v>2014</v>
      </c>
    </row>
    <row r="1348" spans="1:19" ht="43.2" x14ac:dyDescent="0.3">
      <c r="A1348" s="9">
        <v>1346</v>
      </c>
      <c r="B1348" s="11" t="s">
        <v>1347</v>
      </c>
      <c r="C1348" s="3" t="s">
        <v>5456</v>
      </c>
      <c r="D1348" s="5">
        <v>4900</v>
      </c>
      <c r="E1348" s="7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">
        <f t="shared" si="63"/>
        <v>4844.9664000000002</v>
      </c>
      <c r="P1348" t="s">
        <v>8319</v>
      </c>
      <c r="Q1348" t="s">
        <v>8320</v>
      </c>
      <c r="R1348" s="14">
        <f t="shared" ref="R1348:R1411" si="65">(((J1348/60)/60)/24)+DATE(1970,1,1)</f>
        <v>41422.075821759259</v>
      </c>
      <c r="S1348">
        <f t="shared" si="64"/>
        <v>2013</v>
      </c>
    </row>
    <row r="1349" spans="1:19" ht="43.2" x14ac:dyDescent="0.3">
      <c r="A1349" s="9">
        <v>1347</v>
      </c>
      <c r="B1349" s="11" t="s">
        <v>1348</v>
      </c>
      <c r="C1349" s="3" t="s">
        <v>5457</v>
      </c>
      <c r="D1349" s="5">
        <v>2500</v>
      </c>
      <c r="E1349" s="7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">
        <f t="shared" si="63"/>
        <v>8241.9354999999996</v>
      </c>
      <c r="P1349" t="s">
        <v>8319</v>
      </c>
      <c r="Q1349" t="s">
        <v>8320</v>
      </c>
      <c r="R1349" s="14">
        <f t="shared" si="65"/>
        <v>42040.638020833328</v>
      </c>
      <c r="S1349">
        <f t="shared" si="64"/>
        <v>2015</v>
      </c>
    </row>
    <row r="1350" spans="1:19" ht="43.2" x14ac:dyDescent="0.3">
      <c r="A1350" s="9">
        <v>1348</v>
      </c>
      <c r="B1350" s="11" t="s">
        <v>1349</v>
      </c>
      <c r="C1350" s="3" t="s">
        <v>5458</v>
      </c>
      <c r="D1350" s="5">
        <v>5875</v>
      </c>
      <c r="E1350" s="7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">
        <f t="shared" si="63"/>
        <v>23019.230800000001</v>
      </c>
      <c r="P1350" t="s">
        <v>8319</v>
      </c>
      <c r="Q1350" t="s">
        <v>8320</v>
      </c>
      <c r="R1350" s="14">
        <f t="shared" si="65"/>
        <v>41963.506168981476</v>
      </c>
      <c r="S1350">
        <f t="shared" si="64"/>
        <v>2014</v>
      </c>
    </row>
    <row r="1351" spans="1:19" ht="43.2" x14ac:dyDescent="0.3">
      <c r="A1351" s="9">
        <v>1349</v>
      </c>
      <c r="B1351" s="11" t="s">
        <v>1350</v>
      </c>
      <c r="C1351" s="3" t="s">
        <v>5459</v>
      </c>
      <c r="D1351" s="5">
        <v>5000</v>
      </c>
      <c r="E1351" s="7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">
        <f t="shared" si="63"/>
        <v>5936.0465000000004</v>
      </c>
      <c r="P1351" t="s">
        <v>8319</v>
      </c>
      <c r="Q1351" t="s">
        <v>8320</v>
      </c>
      <c r="R1351" s="14">
        <f t="shared" si="65"/>
        <v>42317.33258101852</v>
      </c>
      <c r="S1351">
        <f t="shared" si="64"/>
        <v>2015</v>
      </c>
    </row>
    <row r="1352" spans="1:19" ht="43.2" x14ac:dyDescent="0.3">
      <c r="A1352" s="9">
        <v>1350</v>
      </c>
      <c r="B1352" s="11" t="s">
        <v>1351</v>
      </c>
      <c r="C1352" s="3" t="s">
        <v>5460</v>
      </c>
      <c r="D1352" s="5">
        <v>5000</v>
      </c>
      <c r="E1352" s="7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">
        <f t="shared" si="63"/>
        <v>6669.8717999999999</v>
      </c>
      <c r="P1352" t="s">
        <v>8319</v>
      </c>
      <c r="Q1352" t="s">
        <v>8320</v>
      </c>
      <c r="R1352" s="14">
        <f t="shared" si="65"/>
        <v>42334.013124999998</v>
      </c>
      <c r="S1352">
        <f t="shared" si="64"/>
        <v>2015</v>
      </c>
    </row>
    <row r="1353" spans="1:19" ht="28.8" x14ac:dyDescent="0.3">
      <c r="A1353" s="9">
        <v>1351</v>
      </c>
      <c r="B1353" s="11" t="s">
        <v>1352</v>
      </c>
      <c r="C1353" s="3" t="s">
        <v>5461</v>
      </c>
      <c r="D1353" s="5">
        <v>20000</v>
      </c>
      <c r="E1353" s="7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">
        <f t="shared" si="63"/>
        <v>16877.5</v>
      </c>
      <c r="P1353" t="s">
        <v>8319</v>
      </c>
      <c r="Q1353" t="s">
        <v>8320</v>
      </c>
      <c r="R1353" s="14">
        <f t="shared" si="65"/>
        <v>42382.74009259259</v>
      </c>
      <c r="S1353">
        <f t="shared" si="64"/>
        <v>2016</v>
      </c>
    </row>
    <row r="1354" spans="1:19" ht="43.2" x14ac:dyDescent="0.3">
      <c r="A1354" s="9">
        <v>1352</v>
      </c>
      <c r="B1354" s="11" t="s">
        <v>1353</v>
      </c>
      <c r="C1354" s="3" t="s">
        <v>5462</v>
      </c>
      <c r="D1354" s="5">
        <v>10000</v>
      </c>
      <c r="E1354" s="7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">
        <f t="shared" si="63"/>
        <v>5997.3567999999996</v>
      </c>
      <c r="P1354" t="s">
        <v>8319</v>
      </c>
      <c r="Q1354" t="s">
        <v>8320</v>
      </c>
      <c r="R1354" s="14">
        <f t="shared" si="65"/>
        <v>42200.578310185185</v>
      </c>
      <c r="S1354">
        <f t="shared" si="64"/>
        <v>2015</v>
      </c>
    </row>
    <row r="1355" spans="1:19" ht="43.2" x14ac:dyDescent="0.3">
      <c r="A1355" s="9">
        <v>1353</v>
      </c>
      <c r="B1355" s="11" t="s">
        <v>1354</v>
      </c>
      <c r="C1355" s="3" t="s">
        <v>5463</v>
      </c>
      <c r="D1355" s="5">
        <v>1000</v>
      </c>
      <c r="E1355" s="7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">
        <f t="shared" si="63"/>
        <v>3180.9524000000001</v>
      </c>
      <c r="P1355" t="s">
        <v>8319</v>
      </c>
      <c r="Q1355" t="s">
        <v>8320</v>
      </c>
      <c r="R1355" s="14">
        <f t="shared" si="65"/>
        <v>41309.11791666667</v>
      </c>
      <c r="S1355">
        <f t="shared" si="64"/>
        <v>2013</v>
      </c>
    </row>
    <row r="1356" spans="1:19" ht="43.2" x14ac:dyDescent="0.3">
      <c r="A1356" s="9">
        <v>1354</v>
      </c>
      <c r="B1356" s="11" t="s">
        <v>1355</v>
      </c>
      <c r="C1356" s="3" t="s">
        <v>5464</v>
      </c>
      <c r="D1356" s="5">
        <v>1200</v>
      </c>
      <c r="E1356" s="7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">
        <f t="shared" si="63"/>
        <v>2442.1875</v>
      </c>
      <c r="P1356" t="s">
        <v>8319</v>
      </c>
      <c r="Q1356" t="s">
        <v>8320</v>
      </c>
      <c r="R1356" s="14">
        <f t="shared" si="65"/>
        <v>42502.807627314818</v>
      </c>
      <c r="S1356">
        <f t="shared" si="64"/>
        <v>2016</v>
      </c>
    </row>
    <row r="1357" spans="1:19" ht="57.6" x14ac:dyDescent="0.3">
      <c r="A1357" s="9">
        <v>1355</v>
      </c>
      <c r="B1357" s="11" t="s">
        <v>1356</v>
      </c>
      <c r="C1357" s="3" t="s">
        <v>5465</v>
      </c>
      <c r="D1357" s="5">
        <v>2500</v>
      </c>
      <c r="E1357" s="7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">
        <f t="shared" si="63"/>
        <v>2534.7107000000001</v>
      </c>
      <c r="P1357" t="s">
        <v>8319</v>
      </c>
      <c r="Q1357" t="s">
        <v>8320</v>
      </c>
      <c r="R1357" s="14">
        <f t="shared" si="65"/>
        <v>41213.254687499997</v>
      </c>
      <c r="S1357">
        <f t="shared" si="64"/>
        <v>2012</v>
      </c>
    </row>
    <row r="1358" spans="1:19" ht="43.2" x14ac:dyDescent="0.3">
      <c r="A1358" s="9">
        <v>1356</v>
      </c>
      <c r="B1358" s="11" t="s">
        <v>1357</v>
      </c>
      <c r="C1358" s="3" t="s">
        <v>5466</v>
      </c>
      <c r="D1358" s="5">
        <v>3400</v>
      </c>
      <c r="E1358" s="7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">
        <f t="shared" si="63"/>
        <v>7144.3217999999997</v>
      </c>
      <c r="P1358" t="s">
        <v>8319</v>
      </c>
      <c r="Q1358" t="s">
        <v>8320</v>
      </c>
      <c r="R1358" s="14">
        <f t="shared" si="65"/>
        <v>41430.038888888892</v>
      </c>
      <c r="S1358">
        <f t="shared" si="64"/>
        <v>2013</v>
      </c>
    </row>
    <row r="1359" spans="1:19" ht="43.2" x14ac:dyDescent="0.3">
      <c r="A1359" s="9">
        <v>1357</v>
      </c>
      <c r="B1359" s="11" t="s">
        <v>1358</v>
      </c>
      <c r="C1359" s="3" t="s">
        <v>5467</v>
      </c>
      <c r="D1359" s="5">
        <v>2000</v>
      </c>
      <c r="E1359" s="7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">
        <f t="shared" si="63"/>
        <v>3855.3845999999999</v>
      </c>
      <c r="P1359" t="s">
        <v>8319</v>
      </c>
      <c r="Q1359" t="s">
        <v>8320</v>
      </c>
      <c r="R1359" s="14">
        <f t="shared" si="65"/>
        <v>41304.962233796294</v>
      </c>
      <c r="S1359">
        <f t="shared" si="64"/>
        <v>2013</v>
      </c>
    </row>
    <row r="1360" spans="1:19" ht="43.2" x14ac:dyDescent="0.3">
      <c r="A1360" s="9">
        <v>1358</v>
      </c>
      <c r="B1360" s="11" t="s">
        <v>1359</v>
      </c>
      <c r="C1360" s="3" t="s">
        <v>5468</v>
      </c>
      <c r="D1360" s="5">
        <v>3000</v>
      </c>
      <c r="E1360" s="7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">
        <f t="shared" si="63"/>
        <v>6836.7347</v>
      </c>
      <c r="P1360" t="s">
        <v>8319</v>
      </c>
      <c r="Q1360" t="s">
        <v>8320</v>
      </c>
      <c r="R1360" s="14">
        <f t="shared" si="65"/>
        <v>40689.570868055554</v>
      </c>
      <c r="S1360">
        <f t="shared" si="64"/>
        <v>2011</v>
      </c>
    </row>
    <row r="1361" spans="1:19" ht="43.2" x14ac:dyDescent="0.3">
      <c r="A1361" s="9">
        <v>1359</v>
      </c>
      <c r="B1361" s="11" t="s">
        <v>1360</v>
      </c>
      <c r="C1361" s="3" t="s">
        <v>5469</v>
      </c>
      <c r="D1361" s="5">
        <v>660</v>
      </c>
      <c r="E1361" s="7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">
        <f t="shared" si="63"/>
        <v>4021.0526</v>
      </c>
      <c r="P1361" t="s">
        <v>8319</v>
      </c>
      <c r="Q1361" t="s">
        <v>8320</v>
      </c>
      <c r="R1361" s="14">
        <f t="shared" si="65"/>
        <v>40668.814699074072</v>
      </c>
      <c r="S1361">
        <f t="shared" si="64"/>
        <v>2011</v>
      </c>
    </row>
    <row r="1362" spans="1:19" ht="28.8" x14ac:dyDescent="0.3">
      <c r="A1362" s="9">
        <v>1360</v>
      </c>
      <c r="B1362" s="11" t="s">
        <v>1361</v>
      </c>
      <c r="C1362" s="3" t="s">
        <v>5470</v>
      </c>
      <c r="D1362" s="5">
        <v>1500</v>
      </c>
      <c r="E1362" s="7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">
        <f t="shared" si="63"/>
        <v>3207.4074000000001</v>
      </c>
      <c r="P1362" t="s">
        <v>8319</v>
      </c>
      <c r="Q1362" t="s">
        <v>8320</v>
      </c>
      <c r="R1362" s="14">
        <f t="shared" si="65"/>
        <v>41095.900694444441</v>
      </c>
      <c r="S1362">
        <f t="shared" si="64"/>
        <v>2012</v>
      </c>
    </row>
    <row r="1363" spans="1:19" ht="43.2" x14ac:dyDescent="0.3">
      <c r="A1363" s="9">
        <v>1361</v>
      </c>
      <c r="B1363" s="11" t="s">
        <v>1362</v>
      </c>
      <c r="C1363" s="3" t="s">
        <v>5471</v>
      </c>
      <c r="D1363" s="5">
        <v>6000</v>
      </c>
      <c r="E1363" s="7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">
        <f t="shared" si="63"/>
        <v>2863.2575999999999</v>
      </c>
      <c r="P1363" t="s">
        <v>8319</v>
      </c>
      <c r="Q1363" t="s">
        <v>8320</v>
      </c>
      <c r="R1363" s="14">
        <f t="shared" si="65"/>
        <v>41781.717268518521</v>
      </c>
      <c r="S1363">
        <f t="shared" si="64"/>
        <v>2014</v>
      </c>
    </row>
    <row r="1364" spans="1:19" ht="43.2" x14ac:dyDescent="0.3">
      <c r="A1364" s="9">
        <v>1362</v>
      </c>
      <c r="B1364" s="11" t="s">
        <v>1363</v>
      </c>
      <c r="C1364" s="3" t="s">
        <v>5472</v>
      </c>
      <c r="D1364" s="5">
        <v>1000</v>
      </c>
      <c r="E1364" s="7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">
        <f t="shared" si="63"/>
        <v>4364</v>
      </c>
      <c r="P1364" t="s">
        <v>8319</v>
      </c>
      <c r="Q1364" t="s">
        <v>8320</v>
      </c>
      <c r="R1364" s="14">
        <f t="shared" si="65"/>
        <v>41464.934386574074</v>
      </c>
      <c r="S1364">
        <f t="shared" si="64"/>
        <v>2013</v>
      </c>
    </row>
    <row r="1365" spans="1:19" ht="43.2" x14ac:dyDescent="0.3">
      <c r="A1365" s="9">
        <v>1363</v>
      </c>
      <c r="B1365" s="11" t="s">
        <v>1364</v>
      </c>
      <c r="C1365" s="3" t="s">
        <v>5473</v>
      </c>
      <c r="D1365" s="5">
        <v>200</v>
      </c>
      <c r="E1365" s="7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">
        <f t="shared" si="63"/>
        <v>4000</v>
      </c>
      <c r="P1365" t="s">
        <v>8319</v>
      </c>
      <c r="Q1365" t="s">
        <v>8320</v>
      </c>
      <c r="R1365" s="14">
        <f t="shared" si="65"/>
        <v>42396.8440625</v>
      </c>
      <c r="S1365">
        <f t="shared" si="64"/>
        <v>2016</v>
      </c>
    </row>
    <row r="1366" spans="1:19" ht="57.6" x14ac:dyDescent="0.3">
      <c r="A1366" s="9">
        <v>1364</v>
      </c>
      <c r="B1366" s="11" t="s">
        <v>1365</v>
      </c>
      <c r="C1366" s="3" t="s">
        <v>5474</v>
      </c>
      <c r="D1366" s="5">
        <v>42000</v>
      </c>
      <c r="E1366" s="7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">
        <f t="shared" si="63"/>
        <v>34604.166700000002</v>
      </c>
      <c r="P1366" t="s">
        <v>8322</v>
      </c>
      <c r="Q1366" t="s">
        <v>8323</v>
      </c>
      <c r="R1366" s="14">
        <f t="shared" si="65"/>
        <v>41951.695671296293</v>
      </c>
      <c r="S1366">
        <f t="shared" si="64"/>
        <v>2014</v>
      </c>
    </row>
    <row r="1367" spans="1:19" ht="43.2" x14ac:dyDescent="0.3">
      <c r="A1367" s="9">
        <v>1365</v>
      </c>
      <c r="B1367" s="11" t="s">
        <v>1366</v>
      </c>
      <c r="C1367" s="3" t="s">
        <v>5475</v>
      </c>
      <c r="D1367" s="5">
        <v>7500</v>
      </c>
      <c r="E1367" s="7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">
        <f t="shared" si="63"/>
        <v>8173.9129999999996</v>
      </c>
      <c r="P1367" t="s">
        <v>8322</v>
      </c>
      <c r="Q1367" t="s">
        <v>8323</v>
      </c>
      <c r="R1367" s="14">
        <f t="shared" si="65"/>
        <v>42049.733240740738</v>
      </c>
      <c r="S1367">
        <f t="shared" si="64"/>
        <v>2015</v>
      </c>
    </row>
    <row r="1368" spans="1:19" x14ac:dyDescent="0.3">
      <c r="A1368" s="9">
        <v>1366</v>
      </c>
      <c r="B1368" s="11" t="s">
        <v>1367</v>
      </c>
      <c r="C1368" s="3" t="s">
        <v>5476</v>
      </c>
      <c r="D1368" s="5">
        <v>7500</v>
      </c>
      <c r="E1368" s="7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">
        <f t="shared" si="63"/>
        <v>6453.5306</v>
      </c>
      <c r="P1368" t="s">
        <v>8322</v>
      </c>
      <c r="Q1368" t="s">
        <v>8323</v>
      </c>
      <c r="R1368" s="14">
        <f t="shared" si="65"/>
        <v>41924.996099537035</v>
      </c>
      <c r="S1368">
        <f t="shared" si="64"/>
        <v>2014</v>
      </c>
    </row>
    <row r="1369" spans="1:19" ht="43.2" x14ac:dyDescent="0.3">
      <c r="A1369" s="9">
        <v>1367</v>
      </c>
      <c r="B1369" s="11" t="s">
        <v>1368</v>
      </c>
      <c r="C1369" s="3" t="s">
        <v>5477</v>
      </c>
      <c r="D1369" s="5">
        <v>5000</v>
      </c>
      <c r="E1369" s="7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">
        <f t="shared" si="63"/>
        <v>6347.7777999999998</v>
      </c>
      <c r="P1369" t="s">
        <v>8322</v>
      </c>
      <c r="Q1369" t="s">
        <v>8323</v>
      </c>
      <c r="R1369" s="14">
        <f t="shared" si="65"/>
        <v>42292.002893518518</v>
      </c>
      <c r="S1369">
        <f t="shared" si="64"/>
        <v>2015</v>
      </c>
    </row>
    <row r="1370" spans="1:19" ht="43.2" x14ac:dyDescent="0.3">
      <c r="A1370" s="9">
        <v>1368</v>
      </c>
      <c r="B1370" s="11" t="s">
        <v>1369</v>
      </c>
      <c r="C1370" s="3" t="s">
        <v>5478</v>
      </c>
      <c r="D1370" s="5">
        <v>5000</v>
      </c>
      <c r="E1370" s="7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">
        <f t="shared" si="63"/>
        <v>6362.0690000000004</v>
      </c>
      <c r="P1370" t="s">
        <v>8322</v>
      </c>
      <c r="Q1370" t="s">
        <v>8323</v>
      </c>
      <c r="R1370" s="14">
        <f t="shared" si="65"/>
        <v>42146.190902777773</v>
      </c>
      <c r="S1370">
        <f t="shared" si="64"/>
        <v>2015</v>
      </c>
    </row>
    <row r="1371" spans="1:19" ht="43.2" x14ac:dyDescent="0.3">
      <c r="A1371" s="9">
        <v>1369</v>
      </c>
      <c r="B1371" s="11" t="s">
        <v>1370</v>
      </c>
      <c r="C1371" s="3" t="s">
        <v>5479</v>
      </c>
      <c r="D1371" s="5">
        <v>32360</v>
      </c>
      <c r="E1371" s="7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">
        <f t="shared" si="63"/>
        <v>8396.7068999999992</v>
      </c>
      <c r="P1371" t="s">
        <v>8322</v>
      </c>
      <c r="Q1371" t="s">
        <v>8323</v>
      </c>
      <c r="R1371" s="14">
        <f t="shared" si="65"/>
        <v>41710.594282407408</v>
      </c>
      <c r="S1371">
        <f t="shared" si="64"/>
        <v>2014</v>
      </c>
    </row>
    <row r="1372" spans="1:19" ht="28.8" x14ac:dyDescent="0.3">
      <c r="A1372" s="9">
        <v>1370</v>
      </c>
      <c r="B1372" s="11" t="s">
        <v>1371</v>
      </c>
      <c r="C1372" s="3" t="s">
        <v>5480</v>
      </c>
      <c r="D1372" s="5">
        <v>1500</v>
      </c>
      <c r="E1372" s="7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">
        <f t="shared" si="63"/>
        <v>7775</v>
      </c>
      <c r="P1372" t="s">
        <v>8322</v>
      </c>
      <c r="Q1372" t="s">
        <v>8323</v>
      </c>
      <c r="R1372" s="14">
        <f t="shared" si="65"/>
        <v>41548.00335648148</v>
      </c>
      <c r="S1372">
        <f t="shared" si="64"/>
        <v>2013</v>
      </c>
    </row>
    <row r="1373" spans="1:19" ht="43.2" x14ac:dyDescent="0.3">
      <c r="A1373" s="9">
        <v>1371</v>
      </c>
      <c r="B1373" s="11" t="s">
        <v>1372</v>
      </c>
      <c r="C1373" s="3" t="s">
        <v>5481</v>
      </c>
      <c r="D1373" s="5">
        <v>6999</v>
      </c>
      <c r="E1373" s="7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">
        <f t="shared" si="63"/>
        <v>10707.142900000001</v>
      </c>
      <c r="P1373" t="s">
        <v>8322</v>
      </c>
      <c r="Q1373" t="s">
        <v>8323</v>
      </c>
      <c r="R1373" s="14">
        <f t="shared" si="65"/>
        <v>42101.758587962962</v>
      </c>
      <c r="S1373">
        <f t="shared" si="64"/>
        <v>2015</v>
      </c>
    </row>
    <row r="1374" spans="1:19" x14ac:dyDescent="0.3">
      <c r="A1374" s="9">
        <v>1372</v>
      </c>
      <c r="B1374" s="11" t="s">
        <v>1373</v>
      </c>
      <c r="C1374" s="3" t="s">
        <v>5482</v>
      </c>
      <c r="D1374" s="5">
        <v>500</v>
      </c>
      <c r="E1374" s="7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">
        <f t="shared" si="63"/>
        <v>3875</v>
      </c>
      <c r="P1374" t="s">
        <v>8322</v>
      </c>
      <c r="Q1374" t="s">
        <v>8323</v>
      </c>
      <c r="R1374" s="14">
        <f t="shared" si="65"/>
        <v>41072.739953703705</v>
      </c>
      <c r="S1374">
        <f t="shared" si="64"/>
        <v>2012</v>
      </c>
    </row>
    <row r="1375" spans="1:19" ht="28.8" x14ac:dyDescent="0.3">
      <c r="A1375" s="9">
        <v>1373</v>
      </c>
      <c r="B1375" s="11" t="s">
        <v>1374</v>
      </c>
      <c r="C1375" s="3" t="s">
        <v>5483</v>
      </c>
      <c r="D1375" s="5">
        <v>10000</v>
      </c>
      <c r="E1375" s="7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">
        <f t="shared" si="63"/>
        <v>20194.230800000001</v>
      </c>
      <c r="P1375" t="s">
        <v>8322</v>
      </c>
      <c r="Q1375" t="s">
        <v>8323</v>
      </c>
      <c r="R1375" s="14">
        <f t="shared" si="65"/>
        <v>42704.95177083333</v>
      </c>
      <c r="S1375">
        <f t="shared" si="64"/>
        <v>2016</v>
      </c>
    </row>
    <row r="1376" spans="1:19" ht="43.2" x14ac:dyDescent="0.3">
      <c r="A1376" s="9">
        <v>1374</v>
      </c>
      <c r="B1376" s="11" t="s">
        <v>1375</v>
      </c>
      <c r="C1376" s="3" t="s">
        <v>5484</v>
      </c>
      <c r="D1376" s="5">
        <v>1500</v>
      </c>
      <c r="E1376" s="7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">
        <f t="shared" si="63"/>
        <v>4306.0605999999998</v>
      </c>
      <c r="P1376" t="s">
        <v>8322</v>
      </c>
      <c r="Q1376" t="s">
        <v>8323</v>
      </c>
      <c r="R1376" s="14">
        <f t="shared" si="65"/>
        <v>42424.161898148144</v>
      </c>
      <c r="S1376">
        <f t="shared" si="64"/>
        <v>2016</v>
      </c>
    </row>
    <row r="1377" spans="1:19" ht="57.6" x14ac:dyDescent="0.3">
      <c r="A1377" s="9">
        <v>1375</v>
      </c>
      <c r="B1377" s="11" t="s">
        <v>1376</v>
      </c>
      <c r="C1377" s="3" t="s">
        <v>5485</v>
      </c>
      <c r="D1377" s="5">
        <v>4000</v>
      </c>
      <c r="E1377" s="7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">
        <f t="shared" si="63"/>
        <v>6287.1559999999999</v>
      </c>
      <c r="P1377" t="s">
        <v>8322</v>
      </c>
      <c r="Q1377" t="s">
        <v>8323</v>
      </c>
      <c r="R1377" s="14">
        <f t="shared" si="65"/>
        <v>42720.066192129627</v>
      </c>
      <c r="S1377">
        <f t="shared" si="64"/>
        <v>2016</v>
      </c>
    </row>
    <row r="1378" spans="1:19" ht="28.8" x14ac:dyDescent="0.3">
      <c r="A1378" s="9">
        <v>1376</v>
      </c>
      <c r="B1378" s="11" t="s">
        <v>1377</v>
      </c>
      <c r="C1378" s="3" t="s">
        <v>5486</v>
      </c>
      <c r="D1378" s="5">
        <v>3700</v>
      </c>
      <c r="E1378" s="7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">
        <f t="shared" si="63"/>
        <v>5560.7142999999996</v>
      </c>
      <c r="P1378" t="s">
        <v>8322</v>
      </c>
      <c r="Q1378" t="s">
        <v>8323</v>
      </c>
      <c r="R1378" s="14">
        <f t="shared" si="65"/>
        <v>42677.669050925921</v>
      </c>
      <c r="S1378">
        <f t="shared" si="64"/>
        <v>2016</v>
      </c>
    </row>
    <row r="1379" spans="1:19" ht="43.2" x14ac:dyDescent="0.3">
      <c r="A1379" s="9">
        <v>1377</v>
      </c>
      <c r="B1379" s="11" t="s">
        <v>1378</v>
      </c>
      <c r="C1379" s="3" t="s">
        <v>5487</v>
      </c>
      <c r="D1379" s="5">
        <v>1300</v>
      </c>
      <c r="E1379" s="7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">
        <f t="shared" si="63"/>
        <v>4870.9677000000001</v>
      </c>
      <c r="P1379" t="s">
        <v>8322</v>
      </c>
      <c r="Q1379" t="s">
        <v>8323</v>
      </c>
      <c r="R1379" s="14">
        <f t="shared" si="65"/>
        <v>42747.219560185185</v>
      </c>
      <c r="S1379">
        <f t="shared" si="64"/>
        <v>2017</v>
      </c>
    </row>
    <row r="1380" spans="1:19" x14ac:dyDescent="0.3">
      <c r="A1380" s="9">
        <v>1378</v>
      </c>
      <c r="B1380" s="11" t="s">
        <v>1379</v>
      </c>
      <c r="C1380" s="3" t="s">
        <v>5488</v>
      </c>
      <c r="D1380" s="5">
        <v>2000</v>
      </c>
      <c r="E1380" s="7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">
        <f t="shared" si="63"/>
        <v>3057.8946999999998</v>
      </c>
      <c r="P1380" t="s">
        <v>8322</v>
      </c>
      <c r="Q1380" t="s">
        <v>8323</v>
      </c>
      <c r="R1380" s="14">
        <f t="shared" si="65"/>
        <v>42568.759374999994</v>
      </c>
      <c r="S1380">
        <f t="shared" si="64"/>
        <v>2016</v>
      </c>
    </row>
    <row r="1381" spans="1:19" ht="28.8" x14ac:dyDescent="0.3">
      <c r="A1381" s="9">
        <v>1379</v>
      </c>
      <c r="B1381" s="11" t="s">
        <v>1380</v>
      </c>
      <c r="C1381" s="3" t="s">
        <v>5489</v>
      </c>
      <c r="D1381" s="5">
        <v>10000</v>
      </c>
      <c r="E1381" s="7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">
        <f t="shared" si="63"/>
        <v>7390.7285000000002</v>
      </c>
      <c r="P1381" t="s">
        <v>8322</v>
      </c>
      <c r="Q1381" t="s">
        <v>8323</v>
      </c>
      <c r="R1381" s="14">
        <f t="shared" si="65"/>
        <v>42130.491620370376</v>
      </c>
      <c r="S1381">
        <f t="shared" si="64"/>
        <v>2015</v>
      </c>
    </row>
    <row r="1382" spans="1:19" ht="43.2" x14ac:dyDescent="0.3">
      <c r="A1382" s="9">
        <v>1380</v>
      </c>
      <c r="B1382" s="11" t="s">
        <v>1381</v>
      </c>
      <c r="C1382" s="3" t="s">
        <v>5490</v>
      </c>
      <c r="D1382" s="5">
        <v>25</v>
      </c>
      <c r="E1382" s="7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">
        <f t="shared" si="63"/>
        <v>2120</v>
      </c>
      <c r="P1382" t="s">
        <v>8322</v>
      </c>
      <c r="Q1382" t="s">
        <v>8323</v>
      </c>
      <c r="R1382" s="14">
        <f t="shared" si="65"/>
        <v>42141.762800925921</v>
      </c>
      <c r="S1382">
        <f t="shared" si="64"/>
        <v>2015</v>
      </c>
    </row>
    <row r="1383" spans="1:19" ht="57.6" x14ac:dyDescent="0.3">
      <c r="A1383" s="9">
        <v>1381</v>
      </c>
      <c r="B1383" s="11" t="s">
        <v>1382</v>
      </c>
      <c r="C1383" s="3" t="s">
        <v>5491</v>
      </c>
      <c r="D1383" s="5">
        <v>5000</v>
      </c>
      <c r="E1383" s="7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">
        <f t="shared" si="63"/>
        <v>7335.6163999999999</v>
      </c>
      <c r="P1383" t="s">
        <v>8322</v>
      </c>
      <c r="Q1383" t="s">
        <v>8323</v>
      </c>
      <c r="R1383" s="14">
        <f t="shared" si="65"/>
        <v>42703.214409722219</v>
      </c>
      <c r="S1383">
        <f t="shared" si="64"/>
        <v>2016</v>
      </c>
    </row>
    <row r="1384" spans="1:19" ht="43.2" x14ac:dyDescent="0.3">
      <c r="A1384" s="9">
        <v>1382</v>
      </c>
      <c r="B1384" s="11" t="s">
        <v>1383</v>
      </c>
      <c r="C1384" s="3" t="s">
        <v>5492</v>
      </c>
      <c r="D1384" s="5">
        <v>8000</v>
      </c>
      <c r="E1384" s="7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">
        <f t="shared" si="63"/>
        <v>5641.2161999999998</v>
      </c>
      <c r="P1384" t="s">
        <v>8322</v>
      </c>
      <c r="Q1384" t="s">
        <v>8323</v>
      </c>
      <c r="R1384" s="14">
        <f t="shared" si="65"/>
        <v>41370.800185185188</v>
      </c>
      <c r="S1384">
        <f t="shared" si="64"/>
        <v>2013</v>
      </c>
    </row>
    <row r="1385" spans="1:19" ht="43.2" x14ac:dyDescent="0.3">
      <c r="A1385" s="9">
        <v>1383</v>
      </c>
      <c r="B1385" s="11" t="s">
        <v>1384</v>
      </c>
      <c r="C1385" s="3" t="s">
        <v>5493</v>
      </c>
      <c r="D1385" s="5">
        <v>2200</v>
      </c>
      <c r="E1385" s="7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">
        <f t="shared" si="63"/>
        <v>5024.7312000000002</v>
      </c>
      <c r="P1385" t="s">
        <v>8322</v>
      </c>
      <c r="Q1385" t="s">
        <v>8323</v>
      </c>
      <c r="R1385" s="14">
        <f t="shared" si="65"/>
        <v>42707.074976851851</v>
      </c>
      <c r="S1385">
        <f t="shared" si="64"/>
        <v>2016</v>
      </c>
    </row>
    <row r="1386" spans="1:19" ht="43.2" x14ac:dyDescent="0.3">
      <c r="A1386" s="9">
        <v>1384</v>
      </c>
      <c r="B1386" s="11" t="s">
        <v>1385</v>
      </c>
      <c r="C1386" s="3" t="s">
        <v>5494</v>
      </c>
      <c r="D1386" s="5">
        <v>3500</v>
      </c>
      <c r="E1386" s="7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">
        <f t="shared" si="63"/>
        <v>6893.6508000000003</v>
      </c>
      <c r="P1386" t="s">
        <v>8322</v>
      </c>
      <c r="Q1386" t="s">
        <v>8323</v>
      </c>
      <c r="R1386" s="14">
        <f t="shared" si="65"/>
        <v>42160.735208333332</v>
      </c>
      <c r="S1386">
        <f t="shared" si="64"/>
        <v>2015</v>
      </c>
    </row>
    <row r="1387" spans="1:19" ht="43.2" x14ac:dyDescent="0.3">
      <c r="A1387" s="9">
        <v>1385</v>
      </c>
      <c r="B1387" s="11" t="s">
        <v>1386</v>
      </c>
      <c r="C1387" s="3" t="s">
        <v>5495</v>
      </c>
      <c r="D1387" s="5">
        <v>8000</v>
      </c>
      <c r="E1387" s="7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">
        <f t="shared" si="63"/>
        <v>6591.4103999999998</v>
      </c>
      <c r="P1387" t="s">
        <v>8322</v>
      </c>
      <c r="Q1387" t="s">
        <v>8323</v>
      </c>
      <c r="R1387" s="14">
        <f t="shared" si="65"/>
        <v>42433.688900462963</v>
      </c>
      <c r="S1387">
        <f t="shared" si="64"/>
        <v>2016</v>
      </c>
    </row>
    <row r="1388" spans="1:19" ht="28.8" x14ac:dyDescent="0.3">
      <c r="A1388" s="9">
        <v>1386</v>
      </c>
      <c r="B1388" s="11" t="s">
        <v>1387</v>
      </c>
      <c r="C1388" s="3" t="s">
        <v>5496</v>
      </c>
      <c r="D1388" s="5">
        <v>400</v>
      </c>
      <c r="E1388" s="7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">
        <f t="shared" si="63"/>
        <v>6250</v>
      </c>
      <c r="P1388" t="s">
        <v>8322</v>
      </c>
      <c r="Q1388" t="s">
        <v>8323</v>
      </c>
      <c r="R1388" s="14">
        <f t="shared" si="65"/>
        <v>42184.646863425922</v>
      </c>
      <c r="S1388">
        <f t="shared" si="64"/>
        <v>2015</v>
      </c>
    </row>
    <row r="1389" spans="1:19" ht="43.2" x14ac:dyDescent="0.3">
      <c r="A1389" s="9">
        <v>1387</v>
      </c>
      <c r="B1389" s="11" t="s">
        <v>1388</v>
      </c>
      <c r="C1389" s="3" t="s">
        <v>5497</v>
      </c>
      <c r="D1389" s="5">
        <v>4000</v>
      </c>
      <c r="E1389" s="7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">
        <f t="shared" si="63"/>
        <v>7006.4102999999996</v>
      </c>
      <c r="P1389" t="s">
        <v>8322</v>
      </c>
      <c r="Q1389" t="s">
        <v>8323</v>
      </c>
      <c r="R1389" s="14">
        <f t="shared" si="65"/>
        <v>42126.92123842593</v>
      </c>
      <c r="S1389">
        <f t="shared" si="64"/>
        <v>2015</v>
      </c>
    </row>
    <row r="1390" spans="1:19" ht="43.2" x14ac:dyDescent="0.3">
      <c r="A1390" s="9">
        <v>1388</v>
      </c>
      <c r="B1390" s="11" t="s">
        <v>1389</v>
      </c>
      <c r="C1390" s="3" t="s">
        <v>5498</v>
      </c>
      <c r="D1390" s="5">
        <v>5000</v>
      </c>
      <c r="E1390" s="7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">
        <f t="shared" si="63"/>
        <v>6018.1875</v>
      </c>
      <c r="P1390" t="s">
        <v>8322</v>
      </c>
      <c r="Q1390" t="s">
        <v>8323</v>
      </c>
      <c r="R1390" s="14">
        <f t="shared" si="65"/>
        <v>42634.614780092597</v>
      </c>
      <c r="S1390">
        <f t="shared" si="64"/>
        <v>2016</v>
      </c>
    </row>
    <row r="1391" spans="1:19" ht="28.8" x14ac:dyDescent="0.3">
      <c r="A1391" s="9">
        <v>1389</v>
      </c>
      <c r="B1391" s="11" t="s">
        <v>1390</v>
      </c>
      <c r="C1391" s="3" t="s">
        <v>5499</v>
      </c>
      <c r="D1391" s="5">
        <v>500</v>
      </c>
      <c r="E1391" s="7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">
        <f t="shared" si="63"/>
        <v>2138.2352999999998</v>
      </c>
      <c r="P1391" t="s">
        <v>8322</v>
      </c>
      <c r="Q1391" t="s">
        <v>8323</v>
      </c>
      <c r="R1391" s="14">
        <f t="shared" si="65"/>
        <v>42565.480983796297</v>
      </c>
      <c r="S1391">
        <f t="shared" si="64"/>
        <v>2016</v>
      </c>
    </row>
    <row r="1392" spans="1:19" ht="43.2" x14ac:dyDescent="0.3">
      <c r="A1392" s="9">
        <v>1390</v>
      </c>
      <c r="B1392" s="11" t="s">
        <v>1391</v>
      </c>
      <c r="C1392" s="3" t="s">
        <v>5500</v>
      </c>
      <c r="D1392" s="5">
        <v>2800</v>
      </c>
      <c r="E1392" s="7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">
        <f t="shared" si="63"/>
        <v>16078.947399999999</v>
      </c>
      <c r="P1392" t="s">
        <v>8322</v>
      </c>
      <c r="Q1392" t="s">
        <v>8323</v>
      </c>
      <c r="R1392" s="14">
        <f t="shared" si="65"/>
        <v>42087.803310185183</v>
      </c>
      <c r="S1392">
        <f t="shared" si="64"/>
        <v>2015</v>
      </c>
    </row>
    <row r="1393" spans="1:19" ht="43.2" x14ac:dyDescent="0.3">
      <c r="A1393" s="9">
        <v>1391</v>
      </c>
      <c r="B1393" s="11" t="s">
        <v>1392</v>
      </c>
      <c r="C1393" s="3" t="s">
        <v>5501</v>
      </c>
      <c r="D1393" s="5">
        <v>500</v>
      </c>
      <c r="E1393" s="7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">
        <f t="shared" si="63"/>
        <v>4238.4615000000003</v>
      </c>
      <c r="P1393" t="s">
        <v>8322</v>
      </c>
      <c r="Q1393" t="s">
        <v>8323</v>
      </c>
      <c r="R1393" s="14">
        <f t="shared" si="65"/>
        <v>42193.650671296295</v>
      </c>
      <c r="S1393">
        <f t="shared" si="64"/>
        <v>2015</v>
      </c>
    </row>
    <row r="1394" spans="1:19" ht="43.2" x14ac:dyDescent="0.3">
      <c r="A1394" s="9">
        <v>1392</v>
      </c>
      <c r="B1394" s="11" t="s">
        <v>1393</v>
      </c>
      <c r="C1394" s="3" t="s">
        <v>5502</v>
      </c>
      <c r="D1394" s="5">
        <v>2500</v>
      </c>
      <c r="E1394" s="7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">
        <f t="shared" si="63"/>
        <v>2731.7307999999998</v>
      </c>
      <c r="P1394" t="s">
        <v>8322</v>
      </c>
      <c r="Q1394" t="s">
        <v>8323</v>
      </c>
      <c r="R1394" s="14">
        <f t="shared" si="65"/>
        <v>42401.154930555553</v>
      </c>
      <c r="S1394">
        <f t="shared" si="64"/>
        <v>2016</v>
      </c>
    </row>
    <row r="1395" spans="1:19" x14ac:dyDescent="0.3">
      <c r="A1395" s="9">
        <v>1393</v>
      </c>
      <c r="B1395" s="11" t="s">
        <v>1394</v>
      </c>
      <c r="C1395" s="3" t="s">
        <v>5503</v>
      </c>
      <c r="D1395" s="5">
        <v>10000</v>
      </c>
      <c r="E1395" s="7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">
        <f t="shared" si="63"/>
        <v>19682.692299999999</v>
      </c>
      <c r="P1395" t="s">
        <v>8322</v>
      </c>
      <c r="Q1395" t="s">
        <v>8323</v>
      </c>
      <c r="R1395" s="14">
        <f t="shared" si="65"/>
        <v>42553.681979166664</v>
      </c>
      <c r="S1395">
        <f t="shared" si="64"/>
        <v>2016</v>
      </c>
    </row>
    <row r="1396" spans="1:19" ht="43.2" x14ac:dyDescent="0.3">
      <c r="A1396" s="9">
        <v>1394</v>
      </c>
      <c r="B1396" s="11" t="s">
        <v>1395</v>
      </c>
      <c r="C1396" s="3" t="s">
        <v>5504</v>
      </c>
      <c r="D1396" s="5">
        <v>750</v>
      </c>
      <c r="E1396" s="7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">
        <f t="shared" si="63"/>
        <v>5388.2353000000003</v>
      </c>
      <c r="P1396" t="s">
        <v>8322</v>
      </c>
      <c r="Q1396" t="s">
        <v>8323</v>
      </c>
      <c r="R1396" s="14">
        <f t="shared" si="65"/>
        <v>42752.144976851851</v>
      </c>
      <c r="S1396">
        <f t="shared" si="64"/>
        <v>2017</v>
      </c>
    </row>
    <row r="1397" spans="1:19" x14ac:dyDescent="0.3">
      <c r="A1397" s="9">
        <v>1395</v>
      </c>
      <c r="B1397" s="11" t="s">
        <v>1396</v>
      </c>
      <c r="C1397" s="3" t="s">
        <v>5505</v>
      </c>
      <c r="D1397" s="5">
        <v>3500</v>
      </c>
      <c r="E1397" s="7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">
        <f t="shared" si="63"/>
        <v>4775.6098000000002</v>
      </c>
      <c r="P1397" t="s">
        <v>8322</v>
      </c>
      <c r="Q1397" t="s">
        <v>8323</v>
      </c>
      <c r="R1397" s="14">
        <f t="shared" si="65"/>
        <v>42719.90834490741</v>
      </c>
      <c r="S1397">
        <f t="shared" si="64"/>
        <v>2016</v>
      </c>
    </row>
    <row r="1398" spans="1:19" ht="43.2" x14ac:dyDescent="0.3">
      <c r="A1398" s="9">
        <v>1396</v>
      </c>
      <c r="B1398" s="11" t="s">
        <v>1397</v>
      </c>
      <c r="C1398" s="3" t="s">
        <v>5506</v>
      </c>
      <c r="D1398" s="5">
        <v>6000</v>
      </c>
      <c r="E1398" s="7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">
        <f t="shared" si="63"/>
        <v>8819.1780999999992</v>
      </c>
      <c r="P1398" t="s">
        <v>8322</v>
      </c>
      <c r="Q1398" t="s">
        <v>8323</v>
      </c>
      <c r="R1398" s="14">
        <f t="shared" si="65"/>
        <v>42018.99863425926</v>
      </c>
      <c r="S1398">
        <f t="shared" si="64"/>
        <v>2015</v>
      </c>
    </row>
    <row r="1399" spans="1:19" ht="43.2" x14ac:dyDescent="0.3">
      <c r="A1399" s="9">
        <v>1397</v>
      </c>
      <c r="B1399" s="11" t="s">
        <v>1398</v>
      </c>
      <c r="C1399" s="3" t="s">
        <v>5507</v>
      </c>
      <c r="D1399" s="5">
        <v>10000</v>
      </c>
      <c r="E1399" s="7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">
        <f t="shared" si="63"/>
        <v>7205.6962000000003</v>
      </c>
      <c r="P1399" t="s">
        <v>8322</v>
      </c>
      <c r="Q1399" t="s">
        <v>8323</v>
      </c>
      <c r="R1399" s="14">
        <f t="shared" si="65"/>
        <v>42640.917939814812</v>
      </c>
      <c r="S1399">
        <f t="shared" si="64"/>
        <v>2016</v>
      </c>
    </row>
    <row r="1400" spans="1:19" ht="43.2" x14ac:dyDescent="0.3">
      <c r="A1400" s="9">
        <v>1398</v>
      </c>
      <c r="B1400" s="11" t="s">
        <v>1399</v>
      </c>
      <c r="C1400" s="3" t="s">
        <v>5508</v>
      </c>
      <c r="D1400" s="5">
        <v>4400</v>
      </c>
      <c r="E1400" s="7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">
        <f t="shared" si="63"/>
        <v>7424.6153999999997</v>
      </c>
      <c r="P1400" t="s">
        <v>8322</v>
      </c>
      <c r="Q1400" t="s">
        <v>8323</v>
      </c>
      <c r="R1400" s="14">
        <f t="shared" si="65"/>
        <v>42526.874236111107</v>
      </c>
      <c r="S1400">
        <f t="shared" si="64"/>
        <v>2016</v>
      </c>
    </row>
    <row r="1401" spans="1:19" ht="43.2" x14ac:dyDescent="0.3">
      <c r="A1401" s="9">
        <v>1399</v>
      </c>
      <c r="B1401" s="11" t="s">
        <v>1400</v>
      </c>
      <c r="C1401" s="3" t="s">
        <v>5509</v>
      </c>
      <c r="D1401" s="5">
        <v>9000</v>
      </c>
      <c r="E1401" s="7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">
        <f t="shared" si="63"/>
        <v>6170.1086999999998</v>
      </c>
      <c r="P1401" t="s">
        <v>8322</v>
      </c>
      <c r="Q1401" t="s">
        <v>8323</v>
      </c>
      <c r="R1401" s="14">
        <f t="shared" si="65"/>
        <v>41889.004317129627</v>
      </c>
      <c r="S1401">
        <f t="shared" si="64"/>
        <v>2014</v>
      </c>
    </row>
    <row r="1402" spans="1:19" ht="43.2" x14ac:dyDescent="0.3">
      <c r="A1402" s="9">
        <v>1400</v>
      </c>
      <c r="B1402" s="11" t="s">
        <v>1401</v>
      </c>
      <c r="C1402" s="3" t="s">
        <v>5510</v>
      </c>
      <c r="D1402" s="5">
        <v>350</v>
      </c>
      <c r="E1402" s="7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">
        <f t="shared" si="63"/>
        <v>1723.5293999999999</v>
      </c>
      <c r="P1402" t="s">
        <v>8322</v>
      </c>
      <c r="Q1402" t="s">
        <v>8323</v>
      </c>
      <c r="R1402" s="14">
        <f t="shared" si="65"/>
        <v>42498.341122685189</v>
      </c>
      <c r="S1402">
        <f t="shared" si="64"/>
        <v>2016</v>
      </c>
    </row>
    <row r="1403" spans="1:19" ht="57.6" x14ac:dyDescent="0.3">
      <c r="A1403" s="9">
        <v>1401</v>
      </c>
      <c r="B1403" s="11" t="s">
        <v>1402</v>
      </c>
      <c r="C1403" s="3" t="s">
        <v>5511</v>
      </c>
      <c r="D1403" s="5">
        <v>2500</v>
      </c>
      <c r="E1403" s="7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">
        <f t="shared" si="63"/>
        <v>5172.0833000000002</v>
      </c>
      <c r="P1403" t="s">
        <v>8322</v>
      </c>
      <c r="Q1403" t="s">
        <v>8323</v>
      </c>
      <c r="R1403" s="14">
        <f t="shared" si="65"/>
        <v>41399.99622685185</v>
      </c>
      <c r="S1403">
        <f t="shared" si="64"/>
        <v>2013</v>
      </c>
    </row>
    <row r="1404" spans="1:19" ht="43.2" x14ac:dyDescent="0.3">
      <c r="A1404" s="9">
        <v>1402</v>
      </c>
      <c r="B1404" s="11" t="s">
        <v>1403</v>
      </c>
      <c r="C1404" s="3" t="s">
        <v>5512</v>
      </c>
      <c r="D1404" s="5">
        <v>2500</v>
      </c>
      <c r="E1404" s="7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">
        <f t="shared" si="63"/>
        <v>2415.0441999999998</v>
      </c>
      <c r="P1404" t="s">
        <v>8322</v>
      </c>
      <c r="Q1404" t="s">
        <v>8323</v>
      </c>
      <c r="R1404" s="14">
        <f t="shared" si="65"/>
        <v>42065.053368055553</v>
      </c>
      <c r="S1404">
        <f t="shared" si="64"/>
        <v>2015</v>
      </c>
    </row>
    <row r="1405" spans="1:19" ht="43.2" x14ac:dyDescent="0.3">
      <c r="A1405" s="9">
        <v>1403</v>
      </c>
      <c r="B1405" s="11" t="s">
        <v>1404</v>
      </c>
      <c r="C1405" s="3" t="s">
        <v>5513</v>
      </c>
      <c r="D1405" s="5">
        <v>4000</v>
      </c>
      <c r="E1405" s="7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">
        <f t="shared" si="63"/>
        <v>6216.6666999999998</v>
      </c>
      <c r="P1405" t="s">
        <v>8322</v>
      </c>
      <c r="Q1405" t="s">
        <v>8323</v>
      </c>
      <c r="R1405" s="14">
        <f t="shared" si="65"/>
        <v>41451.062905092593</v>
      </c>
      <c r="S1405">
        <f t="shared" si="64"/>
        <v>2013</v>
      </c>
    </row>
    <row r="1406" spans="1:19" ht="43.2" x14ac:dyDescent="0.3">
      <c r="A1406" s="9">
        <v>1404</v>
      </c>
      <c r="B1406" s="11" t="s">
        <v>1405</v>
      </c>
      <c r="C1406" s="3" t="s">
        <v>5514</v>
      </c>
      <c r="D1406" s="5">
        <v>14500</v>
      </c>
      <c r="E1406" s="7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">
        <f t="shared" si="63"/>
        <v>4820</v>
      </c>
      <c r="P1406" t="s">
        <v>8319</v>
      </c>
      <c r="Q1406" t="s">
        <v>8338</v>
      </c>
      <c r="R1406" s="14">
        <f t="shared" si="65"/>
        <v>42032.510243055556</v>
      </c>
      <c r="S1406">
        <f t="shared" si="64"/>
        <v>2015</v>
      </c>
    </row>
    <row r="1407" spans="1:19" ht="28.8" x14ac:dyDescent="0.3">
      <c r="A1407" s="9">
        <v>1405</v>
      </c>
      <c r="B1407" s="11" t="s">
        <v>1406</v>
      </c>
      <c r="C1407" s="3" t="s">
        <v>5515</v>
      </c>
      <c r="D1407" s="5">
        <v>25000</v>
      </c>
      <c r="E1407" s="7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">
        <f t="shared" si="63"/>
        <v>617.64710000000002</v>
      </c>
      <c r="P1407" t="s">
        <v>8319</v>
      </c>
      <c r="Q1407" t="s">
        <v>8338</v>
      </c>
      <c r="R1407" s="14">
        <f t="shared" si="65"/>
        <v>41941.680567129632</v>
      </c>
      <c r="S1407">
        <f t="shared" si="64"/>
        <v>2014</v>
      </c>
    </row>
    <row r="1408" spans="1:19" x14ac:dyDescent="0.3">
      <c r="A1408" s="9">
        <v>1406</v>
      </c>
      <c r="B1408" s="11" t="s">
        <v>1407</v>
      </c>
      <c r="C1408" s="3" t="s">
        <v>5516</v>
      </c>
      <c r="D1408" s="5">
        <v>12000</v>
      </c>
      <c r="E1408" s="7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">
        <f t="shared" si="63"/>
        <v>500</v>
      </c>
      <c r="P1408" t="s">
        <v>8319</v>
      </c>
      <c r="Q1408" t="s">
        <v>8338</v>
      </c>
      <c r="R1408" s="14">
        <f t="shared" si="65"/>
        <v>42297.432951388888</v>
      </c>
      <c r="S1408">
        <f t="shared" si="64"/>
        <v>2015</v>
      </c>
    </row>
    <row r="1409" spans="1:19" ht="43.2" x14ac:dyDescent="0.3">
      <c r="A1409" s="9">
        <v>1407</v>
      </c>
      <c r="B1409" s="11" t="s">
        <v>1408</v>
      </c>
      <c r="C1409" s="3" t="s">
        <v>5517</v>
      </c>
      <c r="D1409" s="5">
        <v>3000</v>
      </c>
      <c r="E1409" s="7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">
        <f t="shared" si="63"/>
        <v>750</v>
      </c>
      <c r="P1409" t="s">
        <v>8319</v>
      </c>
      <c r="Q1409" t="s">
        <v>8338</v>
      </c>
      <c r="R1409" s="14">
        <f t="shared" si="65"/>
        <v>41838.536782407406</v>
      </c>
      <c r="S1409">
        <f t="shared" si="64"/>
        <v>2014</v>
      </c>
    </row>
    <row r="1410" spans="1:19" ht="43.2" x14ac:dyDescent="0.3">
      <c r="A1410" s="9">
        <v>1408</v>
      </c>
      <c r="B1410" s="11" t="s">
        <v>1409</v>
      </c>
      <c r="C1410" s="3" t="s">
        <v>5518</v>
      </c>
      <c r="D1410" s="5">
        <v>1000</v>
      </c>
      <c r="E1410" s="7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">
        <f t="shared" si="63"/>
        <v>1200</v>
      </c>
      <c r="P1410" t="s">
        <v>8319</v>
      </c>
      <c r="Q1410" t="s">
        <v>8338</v>
      </c>
      <c r="R1410" s="14">
        <f t="shared" si="65"/>
        <v>42291.872175925921</v>
      </c>
      <c r="S1410">
        <f t="shared" si="64"/>
        <v>2015</v>
      </c>
    </row>
    <row r="1411" spans="1:19" ht="43.2" x14ac:dyDescent="0.3">
      <c r="A1411" s="9">
        <v>1409</v>
      </c>
      <c r="B1411" s="11" t="s">
        <v>1410</v>
      </c>
      <c r="C1411" s="3" t="s">
        <v>5519</v>
      </c>
      <c r="D1411" s="5">
        <v>4000</v>
      </c>
      <c r="E1411" s="7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">
        <f t="shared" ref="O1411:O1474" si="66">IFERROR(ROUND(E1411/L1411*100,4),0)</f>
        <v>0</v>
      </c>
      <c r="P1411" t="s">
        <v>8319</v>
      </c>
      <c r="Q1411" t="s">
        <v>8338</v>
      </c>
      <c r="R1411" s="14">
        <f t="shared" si="65"/>
        <v>41945.133506944447</v>
      </c>
      <c r="S1411">
        <f t="shared" ref="S1411:S1474" si="67">YEAR(R1411)</f>
        <v>2014</v>
      </c>
    </row>
    <row r="1412" spans="1:19" ht="43.2" x14ac:dyDescent="0.3">
      <c r="A1412" s="9">
        <v>1410</v>
      </c>
      <c r="B1412" s="11" t="s">
        <v>1411</v>
      </c>
      <c r="C1412" s="3" t="s">
        <v>5520</v>
      </c>
      <c r="D1412" s="5">
        <v>6000</v>
      </c>
      <c r="E1412" s="7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">
        <f t="shared" si="66"/>
        <v>100</v>
      </c>
      <c r="P1412" t="s">
        <v>8319</v>
      </c>
      <c r="Q1412" t="s">
        <v>8338</v>
      </c>
      <c r="R1412" s="14">
        <f t="shared" ref="R1412:R1475" si="68">(((J1412/60)/60)/24)+DATE(1970,1,1)</f>
        <v>42479.318518518514</v>
      </c>
      <c r="S1412">
        <f t="shared" si="67"/>
        <v>2016</v>
      </c>
    </row>
    <row r="1413" spans="1:19" ht="57.6" x14ac:dyDescent="0.3">
      <c r="A1413" s="9">
        <v>1411</v>
      </c>
      <c r="B1413" s="11" t="s">
        <v>1412</v>
      </c>
      <c r="C1413" s="3" t="s">
        <v>5521</v>
      </c>
      <c r="D1413" s="5">
        <v>3000</v>
      </c>
      <c r="E1413" s="7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">
        <f t="shared" si="66"/>
        <v>233.33330000000001</v>
      </c>
      <c r="P1413" t="s">
        <v>8319</v>
      </c>
      <c r="Q1413" t="s">
        <v>8338</v>
      </c>
      <c r="R1413" s="14">
        <f t="shared" si="68"/>
        <v>42013.059027777781</v>
      </c>
      <c r="S1413">
        <f t="shared" si="67"/>
        <v>2015</v>
      </c>
    </row>
    <row r="1414" spans="1:19" ht="28.8" x14ac:dyDescent="0.3">
      <c r="A1414" s="9">
        <v>1412</v>
      </c>
      <c r="B1414" s="11" t="s">
        <v>1413</v>
      </c>
      <c r="C1414" s="3" t="s">
        <v>5522</v>
      </c>
      <c r="D1414" s="5">
        <v>7000</v>
      </c>
      <c r="E1414" s="7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">
        <f t="shared" si="66"/>
        <v>2461.5385000000001</v>
      </c>
      <c r="P1414" t="s">
        <v>8319</v>
      </c>
      <c r="Q1414" t="s">
        <v>8338</v>
      </c>
      <c r="R1414" s="14">
        <f t="shared" si="68"/>
        <v>41947.063645833332</v>
      </c>
      <c r="S1414">
        <f t="shared" si="67"/>
        <v>2014</v>
      </c>
    </row>
    <row r="1415" spans="1:19" ht="57.6" x14ac:dyDescent="0.3">
      <c r="A1415" s="9">
        <v>1413</v>
      </c>
      <c r="B1415" s="11" t="s">
        <v>1414</v>
      </c>
      <c r="C1415" s="3" t="s">
        <v>5523</v>
      </c>
      <c r="D1415" s="5">
        <v>2000</v>
      </c>
      <c r="E1415" s="7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">
        <f t="shared" si="66"/>
        <v>10000</v>
      </c>
      <c r="P1415" t="s">
        <v>8319</v>
      </c>
      <c r="Q1415" t="s">
        <v>8338</v>
      </c>
      <c r="R1415" s="14">
        <f t="shared" si="68"/>
        <v>42360.437152777777</v>
      </c>
      <c r="S1415">
        <f t="shared" si="67"/>
        <v>2015</v>
      </c>
    </row>
    <row r="1416" spans="1:19" ht="43.2" x14ac:dyDescent="0.3">
      <c r="A1416" s="9">
        <v>1414</v>
      </c>
      <c r="B1416" s="11" t="s">
        <v>1415</v>
      </c>
      <c r="C1416" s="3" t="s">
        <v>5524</v>
      </c>
      <c r="D1416" s="5">
        <v>500</v>
      </c>
      <c r="E1416" s="7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">
        <f t="shared" si="66"/>
        <v>100</v>
      </c>
      <c r="P1416" t="s">
        <v>8319</v>
      </c>
      <c r="Q1416" t="s">
        <v>8338</v>
      </c>
      <c r="R1416" s="14">
        <f t="shared" si="68"/>
        <v>42708.25309027778</v>
      </c>
      <c r="S1416">
        <f t="shared" si="67"/>
        <v>2016</v>
      </c>
    </row>
    <row r="1417" spans="1:19" ht="43.2" x14ac:dyDescent="0.3">
      <c r="A1417" s="9">
        <v>1415</v>
      </c>
      <c r="B1417" s="11" t="s">
        <v>1416</v>
      </c>
      <c r="C1417" s="3" t="s">
        <v>5525</v>
      </c>
      <c r="D1417" s="5">
        <v>4400</v>
      </c>
      <c r="E1417" s="7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">
        <f t="shared" si="66"/>
        <v>8888.8888999999999</v>
      </c>
      <c r="P1417" t="s">
        <v>8319</v>
      </c>
      <c r="Q1417" t="s">
        <v>8338</v>
      </c>
      <c r="R1417" s="14">
        <f t="shared" si="68"/>
        <v>42192.675821759258</v>
      </c>
      <c r="S1417">
        <f t="shared" si="67"/>
        <v>2015</v>
      </c>
    </row>
    <row r="1418" spans="1:19" ht="43.2" x14ac:dyDescent="0.3">
      <c r="A1418" s="9">
        <v>1416</v>
      </c>
      <c r="B1418" s="11" t="s">
        <v>1417</v>
      </c>
      <c r="C1418" s="3" t="s">
        <v>5526</v>
      </c>
      <c r="D1418" s="5">
        <v>50000</v>
      </c>
      <c r="E1418" s="7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">
        <f t="shared" si="66"/>
        <v>0</v>
      </c>
      <c r="P1418" t="s">
        <v>8319</v>
      </c>
      <c r="Q1418" t="s">
        <v>8338</v>
      </c>
      <c r="R1418" s="14">
        <f t="shared" si="68"/>
        <v>42299.926145833335</v>
      </c>
      <c r="S1418">
        <f t="shared" si="67"/>
        <v>2015</v>
      </c>
    </row>
    <row r="1419" spans="1:19" ht="43.2" x14ac:dyDescent="0.3">
      <c r="A1419" s="9">
        <v>1417</v>
      </c>
      <c r="B1419" s="11" t="s">
        <v>1418</v>
      </c>
      <c r="C1419" s="3" t="s">
        <v>5527</v>
      </c>
      <c r="D1419" s="5">
        <v>4500</v>
      </c>
      <c r="E1419" s="7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">
        <f t="shared" si="66"/>
        <v>2750</v>
      </c>
      <c r="P1419" t="s">
        <v>8319</v>
      </c>
      <c r="Q1419" t="s">
        <v>8338</v>
      </c>
      <c r="R1419" s="14">
        <f t="shared" si="68"/>
        <v>42232.15016203704</v>
      </c>
      <c r="S1419">
        <f t="shared" si="67"/>
        <v>2015</v>
      </c>
    </row>
    <row r="1420" spans="1:19" ht="57.6" x14ac:dyDescent="0.3">
      <c r="A1420" s="9">
        <v>1418</v>
      </c>
      <c r="B1420" s="11" t="s">
        <v>1419</v>
      </c>
      <c r="C1420" s="3" t="s">
        <v>5528</v>
      </c>
      <c r="D1420" s="5">
        <v>3000</v>
      </c>
      <c r="E1420" s="7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">
        <f t="shared" si="66"/>
        <v>600</v>
      </c>
      <c r="P1420" t="s">
        <v>8319</v>
      </c>
      <c r="Q1420" t="s">
        <v>8338</v>
      </c>
      <c r="R1420" s="14">
        <f t="shared" si="68"/>
        <v>42395.456412037034</v>
      </c>
      <c r="S1420">
        <f t="shared" si="67"/>
        <v>2016</v>
      </c>
    </row>
    <row r="1421" spans="1:19" ht="57.6" x14ac:dyDescent="0.3">
      <c r="A1421" s="9">
        <v>1419</v>
      </c>
      <c r="B1421" s="11" t="s">
        <v>1420</v>
      </c>
      <c r="C1421" s="3" t="s">
        <v>5529</v>
      </c>
      <c r="D1421" s="5">
        <v>6300</v>
      </c>
      <c r="E1421" s="7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">
        <f t="shared" si="66"/>
        <v>4450</v>
      </c>
      <c r="P1421" t="s">
        <v>8319</v>
      </c>
      <c r="Q1421" t="s">
        <v>8338</v>
      </c>
      <c r="R1421" s="14">
        <f t="shared" si="68"/>
        <v>42622.456238425926</v>
      </c>
      <c r="S1421">
        <f t="shared" si="67"/>
        <v>2016</v>
      </c>
    </row>
    <row r="1422" spans="1:19" ht="28.8" x14ac:dyDescent="0.3">
      <c r="A1422" s="9">
        <v>1420</v>
      </c>
      <c r="B1422" s="11" t="s">
        <v>1421</v>
      </c>
      <c r="C1422" s="3" t="s">
        <v>5530</v>
      </c>
      <c r="D1422" s="5">
        <v>110</v>
      </c>
      <c r="E1422" s="7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">
        <f t="shared" si="66"/>
        <v>100</v>
      </c>
      <c r="P1422" t="s">
        <v>8319</v>
      </c>
      <c r="Q1422" t="s">
        <v>8338</v>
      </c>
      <c r="R1422" s="14">
        <f t="shared" si="68"/>
        <v>42524.667662037042</v>
      </c>
      <c r="S1422">
        <f t="shared" si="67"/>
        <v>2016</v>
      </c>
    </row>
    <row r="1423" spans="1:19" ht="57.6" x14ac:dyDescent="0.3">
      <c r="A1423" s="9">
        <v>1421</v>
      </c>
      <c r="B1423" s="11" t="s">
        <v>1422</v>
      </c>
      <c r="C1423" s="3" t="s">
        <v>5531</v>
      </c>
      <c r="D1423" s="5">
        <v>200000</v>
      </c>
      <c r="E1423" s="7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">
        <f t="shared" si="66"/>
        <v>10000</v>
      </c>
      <c r="P1423" t="s">
        <v>8319</v>
      </c>
      <c r="Q1423" t="s">
        <v>8338</v>
      </c>
      <c r="R1423" s="14">
        <f t="shared" si="68"/>
        <v>42013.915613425925</v>
      </c>
      <c r="S1423">
        <f t="shared" si="67"/>
        <v>2015</v>
      </c>
    </row>
    <row r="1424" spans="1:19" ht="43.2" x14ac:dyDescent="0.3">
      <c r="A1424" s="9">
        <v>1422</v>
      </c>
      <c r="B1424" s="11" t="s">
        <v>1423</v>
      </c>
      <c r="C1424" s="3" t="s">
        <v>5532</v>
      </c>
      <c r="D1424" s="5">
        <v>25000</v>
      </c>
      <c r="E1424" s="7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">
        <f t="shared" si="66"/>
        <v>1300</v>
      </c>
      <c r="P1424" t="s">
        <v>8319</v>
      </c>
      <c r="Q1424" t="s">
        <v>8338</v>
      </c>
      <c r="R1424" s="14">
        <f t="shared" si="68"/>
        <v>42604.239629629628</v>
      </c>
      <c r="S1424">
        <f t="shared" si="67"/>
        <v>2016</v>
      </c>
    </row>
    <row r="1425" spans="1:19" ht="43.2" x14ac:dyDescent="0.3">
      <c r="A1425" s="9">
        <v>1423</v>
      </c>
      <c r="B1425" s="11" t="s">
        <v>1424</v>
      </c>
      <c r="C1425" s="3" t="s">
        <v>5533</v>
      </c>
      <c r="D1425" s="5">
        <v>30000</v>
      </c>
      <c r="E1425" s="7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">
        <f t="shared" si="66"/>
        <v>10000</v>
      </c>
      <c r="P1425" t="s">
        <v>8319</v>
      </c>
      <c r="Q1425" t="s">
        <v>8338</v>
      </c>
      <c r="R1425" s="14">
        <f t="shared" si="68"/>
        <v>42340.360312500001</v>
      </c>
      <c r="S1425">
        <f t="shared" si="67"/>
        <v>2015</v>
      </c>
    </row>
    <row r="1426" spans="1:19" ht="43.2" x14ac:dyDescent="0.3">
      <c r="A1426" s="9">
        <v>1424</v>
      </c>
      <c r="B1426" s="11" t="s">
        <v>1425</v>
      </c>
      <c r="C1426" s="3" t="s">
        <v>5534</v>
      </c>
      <c r="D1426" s="5">
        <v>7500</v>
      </c>
      <c r="E1426" s="7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">
        <f t="shared" si="66"/>
        <v>10907.142900000001</v>
      </c>
      <c r="P1426" t="s">
        <v>8319</v>
      </c>
      <c r="Q1426" t="s">
        <v>8338</v>
      </c>
      <c r="R1426" s="14">
        <f t="shared" si="68"/>
        <v>42676.717615740738</v>
      </c>
      <c r="S1426">
        <f t="shared" si="67"/>
        <v>2016</v>
      </c>
    </row>
    <row r="1427" spans="1:19" ht="43.2" x14ac:dyDescent="0.3">
      <c r="A1427" s="9">
        <v>1425</v>
      </c>
      <c r="B1427" s="11" t="s">
        <v>1426</v>
      </c>
      <c r="C1427" s="3" t="s">
        <v>5535</v>
      </c>
      <c r="D1427" s="5">
        <v>13000</v>
      </c>
      <c r="E1427" s="7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">
        <f t="shared" si="66"/>
        <v>0</v>
      </c>
      <c r="P1427" t="s">
        <v>8319</v>
      </c>
      <c r="Q1427" t="s">
        <v>8338</v>
      </c>
      <c r="R1427" s="14">
        <f t="shared" si="68"/>
        <v>42093.131469907406</v>
      </c>
      <c r="S1427">
        <f t="shared" si="67"/>
        <v>2015</v>
      </c>
    </row>
    <row r="1428" spans="1:19" ht="43.2" x14ac:dyDescent="0.3">
      <c r="A1428" s="9">
        <v>1426</v>
      </c>
      <c r="B1428" s="11" t="s">
        <v>1427</v>
      </c>
      <c r="C1428" s="3" t="s">
        <v>5536</v>
      </c>
      <c r="D1428" s="5">
        <v>1000</v>
      </c>
      <c r="E1428" s="7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">
        <f t="shared" si="66"/>
        <v>0</v>
      </c>
      <c r="P1428" t="s">
        <v>8319</v>
      </c>
      <c r="Q1428" t="s">
        <v>8338</v>
      </c>
      <c r="R1428" s="14">
        <f t="shared" si="68"/>
        <v>42180.390277777777</v>
      </c>
      <c r="S1428">
        <f t="shared" si="67"/>
        <v>2015</v>
      </c>
    </row>
    <row r="1429" spans="1:19" ht="57.6" x14ac:dyDescent="0.3">
      <c r="A1429" s="9">
        <v>1427</v>
      </c>
      <c r="B1429" s="11" t="s">
        <v>1428</v>
      </c>
      <c r="C1429" s="3" t="s">
        <v>5537</v>
      </c>
      <c r="D1429" s="5">
        <v>5000</v>
      </c>
      <c r="E1429" s="7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">
        <f t="shared" si="66"/>
        <v>10475</v>
      </c>
      <c r="P1429" t="s">
        <v>8319</v>
      </c>
      <c r="Q1429" t="s">
        <v>8338</v>
      </c>
      <c r="R1429" s="14">
        <f t="shared" si="68"/>
        <v>42601.851678240739</v>
      </c>
      <c r="S1429">
        <f t="shared" si="67"/>
        <v>2016</v>
      </c>
    </row>
    <row r="1430" spans="1:19" ht="43.2" x14ac:dyDescent="0.3">
      <c r="A1430" s="9">
        <v>1428</v>
      </c>
      <c r="B1430" s="11" t="s">
        <v>1429</v>
      </c>
      <c r="C1430" s="3" t="s">
        <v>5538</v>
      </c>
      <c r="D1430" s="5">
        <v>1000</v>
      </c>
      <c r="E1430" s="7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">
        <f t="shared" si="66"/>
        <v>1500</v>
      </c>
      <c r="P1430" t="s">
        <v>8319</v>
      </c>
      <c r="Q1430" t="s">
        <v>8338</v>
      </c>
      <c r="R1430" s="14">
        <f t="shared" si="68"/>
        <v>42432.379826388889</v>
      </c>
      <c r="S1430">
        <f t="shared" si="67"/>
        <v>2016</v>
      </c>
    </row>
    <row r="1431" spans="1:19" ht="43.2" x14ac:dyDescent="0.3">
      <c r="A1431" s="9">
        <v>1429</v>
      </c>
      <c r="B1431" s="11" t="s">
        <v>1430</v>
      </c>
      <c r="C1431" s="3" t="s">
        <v>5539</v>
      </c>
      <c r="D1431" s="5">
        <v>10000</v>
      </c>
      <c r="E1431" s="7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">
        <f t="shared" si="66"/>
        <v>0</v>
      </c>
      <c r="P1431" t="s">
        <v>8319</v>
      </c>
      <c r="Q1431" t="s">
        <v>8338</v>
      </c>
      <c r="R1431" s="14">
        <f t="shared" si="68"/>
        <v>42074.060671296291</v>
      </c>
      <c r="S1431">
        <f t="shared" si="67"/>
        <v>2015</v>
      </c>
    </row>
    <row r="1432" spans="1:19" ht="43.2" x14ac:dyDescent="0.3">
      <c r="A1432" s="9">
        <v>1430</v>
      </c>
      <c r="B1432" s="11" t="s">
        <v>1431</v>
      </c>
      <c r="C1432" s="3" t="s">
        <v>5540</v>
      </c>
      <c r="D1432" s="5">
        <v>5000</v>
      </c>
      <c r="E1432" s="7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">
        <f t="shared" si="66"/>
        <v>8060</v>
      </c>
      <c r="P1432" t="s">
        <v>8319</v>
      </c>
      <c r="Q1432" t="s">
        <v>8338</v>
      </c>
      <c r="R1432" s="14">
        <f t="shared" si="68"/>
        <v>41961.813518518517</v>
      </c>
      <c r="S1432">
        <f t="shared" si="67"/>
        <v>2014</v>
      </c>
    </row>
    <row r="1433" spans="1:19" ht="43.2" x14ac:dyDescent="0.3">
      <c r="A1433" s="9">
        <v>1431</v>
      </c>
      <c r="B1433" s="11" t="s">
        <v>1432</v>
      </c>
      <c r="C1433" s="3" t="s">
        <v>5541</v>
      </c>
      <c r="D1433" s="5">
        <v>17000</v>
      </c>
      <c r="E1433" s="7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">
        <f t="shared" si="66"/>
        <v>11555.319100000001</v>
      </c>
      <c r="P1433" t="s">
        <v>8319</v>
      </c>
      <c r="Q1433" t="s">
        <v>8338</v>
      </c>
      <c r="R1433" s="14">
        <f t="shared" si="68"/>
        <v>42304.210833333331</v>
      </c>
      <c r="S1433">
        <f t="shared" si="67"/>
        <v>2015</v>
      </c>
    </row>
    <row r="1434" spans="1:19" ht="43.2" x14ac:dyDescent="0.3">
      <c r="A1434" s="9">
        <v>1432</v>
      </c>
      <c r="B1434" s="11" t="s">
        <v>1433</v>
      </c>
      <c r="C1434" s="3" t="s">
        <v>5542</v>
      </c>
      <c r="D1434" s="5">
        <v>40000</v>
      </c>
      <c r="E1434" s="7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">
        <f t="shared" si="66"/>
        <v>0</v>
      </c>
      <c r="P1434" t="s">
        <v>8319</v>
      </c>
      <c r="Q1434" t="s">
        <v>8338</v>
      </c>
      <c r="R1434" s="14">
        <f t="shared" si="68"/>
        <v>42175.780416666668</v>
      </c>
      <c r="S1434">
        <f t="shared" si="67"/>
        <v>2015</v>
      </c>
    </row>
    <row r="1435" spans="1:19" ht="43.2" x14ac:dyDescent="0.3">
      <c r="A1435" s="9">
        <v>1433</v>
      </c>
      <c r="B1435" s="11" t="s">
        <v>1434</v>
      </c>
      <c r="C1435" s="3" t="s">
        <v>5543</v>
      </c>
      <c r="D1435" s="5">
        <v>12000</v>
      </c>
      <c r="E1435" s="7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">
        <f t="shared" si="66"/>
        <v>8050</v>
      </c>
      <c r="P1435" t="s">
        <v>8319</v>
      </c>
      <c r="Q1435" t="s">
        <v>8338</v>
      </c>
      <c r="R1435" s="14">
        <f t="shared" si="68"/>
        <v>42673.625868055555</v>
      </c>
      <c r="S1435">
        <f t="shared" si="67"/>
        <v>2016</v>
      </c>
    </row>
    <row r="1436" spans="1:19" ht="43.2" x14ac:dyDescent="0.3">
      <c r="A1436" s="9">
        <v>1434</v>
      </c>
      <c r="B1436" s="11" t="s">
        <v>1435</v>
      </c>
      <c r="C1436" s="3" t="s">
        <v>5544</v>
      </c>
      <c r="D1436" s="5">
        <v>82000</v>
      </c>
      <c r="E1436" s="7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">
        <f t="shared" si="66"/>
        <v>74454.545499999993</v>
      </c>
      <c r="P1436" t="s">
        <v>8319</v>
      </c>
      <c r="Q1436" t="s">
        <v>8338</v>
      </c>
      <c r="R1436" s="14">
        <f t="shared" si="68"/>
        <v>42142.767106481479</v>
      </c>
      <c r="S1436">
        <f t="shared" si="67"/>
        <v>2015</v>
      </c>
    </row>
    <row r="1437" spans="1:19" ht="43.2" x14ac:dyDescent="0.3">
      <c r="A1437" s="9">
        <v>1435</v>
      </c>
      <c r="B1437" s="11" t="s">
        <v>1436</v>
      </c>
      <c r="C1437" s="3" t="s">
        <v>5545</v>
      </c>
      <c r="D1437" s="5">
        <v>15000</v>
      </c>
      <c r="E1437" s="7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">
        <f t="shared" si="66"/>
        <v>750</v>
      </c>
      <c r="P1437" t="s">
        <v>8319</v>
      </c>
      <c r="Q1437" t="s">
        <v>8338</v>
      </c>
      <c r="R1437" s="14">
        <f t="shared" si="68"/>
        <v>42258.780324074076</v>
      </c>
      <c r="S1437">
        <f t="shared" si="67"/>
        <v>2015</v>
      </c>
    </row>
    <row r="1438" spans="1:19" ht="43.2" x14ac:dyDescent="0.3">
      <c r="A1438" s="9">
        <v>1436</v>
      </c>
      <c r="B1438" s="11" t="s">
        <v>1437</v>
      </c>
      <c r="C1438" s="3" t="s">
        <v>5546</v>
      </c>
      <c r="D1438" s="5">
        <v>10000</v>
      </c>
      <c r="E1438" s="7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">
        <f t="shared" si="66"/>
        <v>3850</v>
      </c>
      <c r="P1438" t="s">
        <v>8319</v>
      </c>
      <c r="Q1438" t="s">
        <v>8338</v>
      </c>
      <c r="R1438" s="14">
        <f t="shared" si="68"/>
        <v>42391.35019675926</v>
      </c>
      <c r="S1438">
        <f t="shared" si="67"/>
        <v>2016</v>
      </c>
    </row>
    <row r="1439" spans="1:19" ht="57.6" x14ac:dyDescent="0.3">
      <c r="A1439" s="9">
        <v>1437</v>
      </c>
      <c r="B1439" s="11" t="s">
        <v>1438</v>
      </c>
      <c r="C1439" s="3" t="s">
        <v>5547</v>
      </c>
      <c r="D1439" s="5">
        <v>3000</v>
      </c>
      <c r="E1439" s="7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">
        <f t="shared" si="66"/>
        <v>3668.1817999999998</v>
      </c>
      <c r="P1439" t="s">
        <v>8319</v>
      </c>
      <c r="Q1439" t="s">
        <v>8338</v>
      </c>
      <c r="R1439" s="14">
        <f t="shared" si="68"/>
        <v>41796.531701388885</v>
      </c>
      <c r="S1439">
        <f t="shared" si="67"/>
        <v>2014</v>
      </c>
    </row>
    <row r="1440" spans="1:19" ht="43.2" x14ac:dyDescent="0.3">
      <c r="A1440" s="9">
        <v>1438</v>
      </c>
      <c r="B1440" s="11" t="s">
        <v>1439</v>
      </c>
      <c r="C1440" s="3" t="s">
        <v>5548</v>
      </c>
      <c r="D1440" s="5">
        <v>20000</v>
      </c>
      <c r="E1440" s="7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">
        <f t="shared" si="66"/>
        <v>7500</v>
      </c>
      <c r="P1440" t="s">
        <v>8319</v>
      </c>
      <c r="Q1440" t="s">
        <v>8338</v>
      </c>
      <c r="R1440" s="14">
        <f t="shared" si="68"/>
        <v>42457.871516203704</v>
      </c>
      <c r="S1440">
        <f t="shared" si="67"/>
        <v>2016</v>
      </c>
    </row>
    <row r="1441" spans="1:19" ht="43.2" x14ac:dyDescent="0.3">
      <c r="A1441" s="9">
        <v>1439</v>
      </c>
      <c r="B1441" s="11" t="s">
        <v>1440</v>
      </c>
      <c r="C1441" s="3" t="s">
        <v>5549</v>
      </c>
      <c r="D1441" s="5">
        <v>2725</v>
      </c>
      <c r="E1441" s="7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">
        <f t="shared" si="66"/>
        <v>3000</v>
      </c>
      <c r="P1441" t="s">
        <v>8319</v>
      </c>
      <c r="Q1441" t="s">
        <v>8338</v>
      </c>
      <c r="R1441" s="14">
        <f t="shared" si="68"/>
        <v>42040.829872685179</v>
      </c>
      <c r="S1441">
        <f t="shared" si="67"/>
        <v>2015</v>
      </c>
    </row>
    <row r="1442" spans="1:19" ht="43.2" x14ac:dyDescent="0.3">
      <c r="A1442" s="9">
        <v>1440</v>
      </c>
      <c r="B1442" s="11" t="s">
        <v>1441</v>
      </c>
      <c r="C1442" s="3" t="s">
        <v>5550</v>
      </c>
      <c r="D1442" s="5">
        <v>13000</v>
      </c>
      <c r="E1442" s="7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">
        <f t="shared" si="66"/>
        <v>100</v>
      </c>
      <c r="P1442" t="s">
        <v>8319</v>
      </c>
      <c r="Q1442" t="s">
        <v>8338</v>
      </c>
      <c r="R1442" s="14">
        <f t="shared" si="68"/>
        <v>42486.748414351852</v>
      </c>
      <c r="S1442">
        <f t="shared" si="67"/>
        <v>2016</v>
      </c>
    </row>
    <row r="1443" spans="1:19" ht="43.2" x14ac:dyDescent="0.3">
      <c r="A1443" s="9">
        <v>1441</v>
      </c>
      <c r="B1443" s="11" t="s">
        <v>1442</v>
      </c>
      <c r="C1443" s="3" t="s">
        <v>5551</v>
      </c>
      <c r="D1443" s="5">
        <v>180000</v>
      </c>
      <c r="E1443" s="7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">
        <f t="shared" si="66"/>
        <v>67333.333299999998</v>
      </c>
      <c r="P1443" t="s">
        <v>8319</v>
      </c>
      <c r="Q1443" t="s">
        <v>8338</v>
      </c>
      <c r="R1443" s="14">
        <f t="shared" si="68"/>
        <v>42198.765844907408</v>
      </c>
      <c r="S1443">
        <f t="shared" si="67"/>
        <v>2015</v>
      </c>
    </row>
    <row r="1444" spans="1:19" ht="43.2" x14ac:dyDescent="0.3">
      <c r="A1444" s="9">
        <v>1442</v>
      </c>
      <c r="B1444" s="11" t="s">
        <v>1443</v>
      </c>
      <c r="C1444" s="3" t="s">
        <v>5552</v>
      </c>
      <c r="D1444" s="5">
        <v>1500</v>
      </c>
      <c r="E1444" s="7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">
        <f t="shared" si="66"/>
        <v>0</v>
      </c>
      <c r="P1444" t="s">
        <v>8319</v>
      </c>
      <c r="Q1444" t="s">
        <v>8338</v>
      </c>
      <c r="R1444" s="14">
        <f t="shared" si="68"/>
        <v>42485.64534722222</v>
      </c>
      <c r="S1444">
        <f t="shared" si="67"/>
        <v>2016</v>
      </c>
    </row>
    <row r="1445" spans="1:19" ht="43.2" x14ac:dyDescent="0.3">
      <c r="A1445" s="9">
        <v>1443</v>
      </c>
      <c r="B1445" s="11" t="s">
        <v>1444</v>
      </c>
      <c r="C1445" s="3" t="s">
        <v>5553</v>
      </c>
      <c r="D1445" s="5">
        <v>13000</v>
      </c>
      <c r="E1445" s="7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">
        <f t="shared" si="66"/>
        <v>0</v>
      </c>
      <c r="P1445" t="s">
        <v>8319</v>
      </c>
      <c r="Q1445" t="s">
        <v>8338</v>
      </c>
      <c r="R1445" s="14">
        <f t="shared" si="68"/>
        <v>42707.926030092596</v>
      </c>
      <c r="S1445">
        <f t="shared" si="67"/>
        <v>2016</v>
      </c>
    </row>
    <row r="1446" spans="1:19" ht="43.2" x14ac:dyDescent="0.3">
      <c r="A1446" s="9">
        <v>1444</v>
      </c>
      <c r="B1446" s="11" t="s">
        <v>1445</v>
      </c>
      <c r="C1446" s="3" t="s">
        <v>5554</v>
      </c>
      <c r="D1446" s="5">
        <v>4950</v>
      </c>
      <c r="E1446" s="7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">
        <f t="shared" si="66"/>
        <v>0</v>
      </c>
      <c r="P1446" t="s">
        <v>8319</v>
      </c>
      <c r="Q1446" t="s">
        <v>8338</v>
      </c>
      <c r="R1446" s="14">
        <f t="shared" si="68"/>
        <v>42199.873402777783</v>
      </c>
      <c r="S1446">
        <f t="shared" si="67"/>
        <v>2015</v>
      </c>
    </row>
    <row r="1447" spans="1:19" ht="43.2" x14ac:dyDescent="0.3">
      <c r="A1447" s="9">
        <v>1445</v>
      </c>
      <c r="B1447" s="11" t="s">
        <v>1446</v>
      </c>
      <c r="C1447" s="3" t="s">
        <v>5555</v>
      </c>
      <c r="D1447" s="5">
        <v>130000</v>
      </c>
      <c r="E1447" s="7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">
        <f t="shared" si="66"/>
        <v>0</v>
      </c>
      <c r="P1447" t="s">
        <v>8319</v>
      </c>
      <c r="Q1447" t="s">
        <v>8338</v>
      </c>
      <c r="R1447" s="14">
        <f t="shared" si="68"/>
        <v>42139.542303240742</v>
      </c>
      <c r="S1447">
        <f t="shared" si="67"/>
        <v>2015</v>
      </c>
    </row>
    <row r="1448" spans="1:19" ht="43.2" x14ac:dyDescent="0.3">
      <c r="A1448" s="9">
        <v>1446</v>
      </c>
      <c r="B1448" s="11" t="s">
        <v>1447</v>
      </c>
      <c r="C1448" s="3" t="s">
        <v>5556</v>
      </c>
      <c r="D1448" s="5">
        <v>900</v>
      </c>
      <c r="E1448" s="7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">
        <f t="shared" si="66"/>
        <v>0</v>
      </c>
      <c r="P1448" t="s">
        <v>8319</v>
      </c>
      <c r="Q1448" t="s">
        <v>8338</v>
      </c>
      <c r="R1448" s="14">
        <f t="shared" si="68"/>
        <v>42461.447662037041</v>
      </c>
      <c r="S1448">
        <f t="shared" si="67"/>
        <v>2016</v>
      </c>
    </row>
    <row r="1449" spans="1:19" ht="28.8" x14ac:dyDescent="0.3">
      <c r="A1449" s="9">
        <v>1447</v>
      </c>
      <c r="B1449" s="11" t="s">
        <v>1448</v>
      </c>
      <c r="C1449" s="3" t="s">
        <v>5557</v>
      </c>
      <c r="D1449" s="5">
        <v>500000</v>
      </c>
      <c r="E1449" s="7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">
        <f t="shared" si="66"/>
        <v>2500</v>
      </c>
      <c r="P1449" t="s">
        <v>8319</v>
      </c>
      <c r="Q1449" t="s">
        <v>8338</v>
      </c>
      <c r="R1449" s="14">
        <f t="shared" si="68"/>
        <v>42529.730717592596</v>
      </c>
      <c r="S1449">
        <f t="shared" si="67"/>
        <v>2016</v>
      </c>
    </row>
    <row r="1450" spans="1:19" ht="57.6" x14ac:dyDescent="0.3">
      <c r="A1450" s="9">
        <v>1448</v>
      </c>
      <c r="B1450" s="11" t="s">
        <v>1449</v>
      </c>
      <c r="C1450" s="3" t="s">
        <v>5558</v>
      </c>
      <c r="D1450" s="5">
        <v>200000</v>
      </c>
      <c r="E1450" s="7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">
        <f t="shared" si="66"/>
        <v>0</v>
      </c>
      <c r="P1450" t="s">
        <v>8319</v>
      </c>
      <c r="Q1450" t="s">
        <v>8338</v>
      </c>
      <c r="R1450" s="14">
        <f t="shared" si="68"/>
        <v>42115.936550925922</v>
      </c>
      <c r="S1450">
        <f t="shared" si="67"/>
        <v>2015</v>
      </c>
    </row>
    <row r="1451" spans="1:19" ht="43.2" x14ac:dyDescent="0.3">
      <c r="A1451" s="9">
        <v>1449</v>
      </c>
      <c r="B1451" s="11" t="s">
        <v>1450</v>
      </c>
      <c r="C1451" s="3" t="s">
        <v>5559</v>
      </c>
      <c r="D1451" s="5">
        <v>8888</v>
      </c>
      <c r="E1451" s="7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">
        <f t="shared" si="66"/>
        <v>0</v>
      </c>
      <c r="P1451" t="s">
        <v>8319</v>
      </c>
      <c r="Q1451" t="s">
        <v>8338</v>
      </c>
      <c r="R1451" s="14">
        <f t="shared" si="68"/>
        <v>42086.811400462961</v>
      </c>
      <c r="S1451">
        <f t="shared" si="67"/>
        <v>2015</v>
      </c>
    </row>
    <row r="1452" spans="1:19" ht="57.6" x14ac:dyDescent="0.3">
      <c r="A1452" s="9">
        <v>1450</v>
      </c>
      <c r="B1452" s="11" t="s">
        <v>1451</v>
      </c>
      <c r="C1452" s="3" t="s">
        <v>5560</v>
      </c>
      <c r="D1452" s="5">
        <v>100000</v>
      </c>
      <c r="E1452" s="7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">
        <f t="shared" si="66"/>
        <v>100</v>
      </c>
      <c r="P1452" t="s">
        <v>8319</v>
      </c>
      <c r="Q1452" t="s">
        <v>8338</v>
      </c>
      <c r="R1452" s="14">
        <f t="shared" si="68"/>
        <v>42390.171261574069</v>
      </c>
      <c r="S1452">
        <f t="shared" si="67"/>
        <v>2016</v>
      </c>
    </row>
    <row r="1453" spans="1:19" ht="43.2" x14ac:dyDescent="0.3">
      <c r="A1453" s="9">
        <v>1451</v>
      </c>
      <c r="B1453" s="11" t="s">
        <v>1452</v>
      </c>
      <c r="C1453" s="3" t="s">
        <v>5561</v>
      </c>
      <c r="D1453" s="5">
        <v>18950</v>
      </c>
      <c r="E1453" s="7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">
        <f t="shared" si="66"/>
        <v>100</v>
      </c>
      <c r="P1453" t="s">
        <v>8319</v>
      </c>
      <c r="Q1453" t="s">
        <v>8338</v>
      </c>
      <c r="R1453" s="14">
        <f t="shared" si="68"/>
        <v>41931.959016203706</v>
      </c>
      <c r="S1453">
        <f t="shared" si="67"/>
        <v>2014</v>
      </c>
    </row>
    <row r="1454" spans="1:19" ht="28.8" x14ac:dyDescent="0.3">
      <c r="A1454" s="9">
        <v>1452</v>
      </c>
      <c r="B1454" s="11" t="s">
        <v>1453</v>
      </c>
      <c r="C1454" s="3" t="s">
        <v>5562</v>
      </c>
      <c r="D1454" s="5">
        <v>14000</v>
      </c>
      <c r="E1454" s="7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">
        <f t="shared" si="66"/>
        <v>0</v>
      </c>
      <c r="P1454" t="s">
        <v>8319</v>
      </c>
      <c r="Q1454" t="s">
        <v>8338</v>
      </c>
      <c r="R1454" s="14">
        <f t="shared" si="68"/>
        <v>41818.703275462962</v>
      </c>
      <c r="S1454">
        <f t="shared" si="67"/>
        <v>2014</v>
      </c>
    </row>
    <row r="1455" spans="1:19" ht="43.2" x14ac:dyDescent="0.3">
      <c r="A1455" s="9">
        <v>1453</v>
      </c>
      <c r="B1455" s="11" t="s">
        <v>1454</v>
      </c>
      <c r="C1455" s="3" t="s">
        <v>5563</v>
      </c>
      <c r="D1455" s="5">
        <v>25000</v>
      </c>
      <c r="E1455" s="7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">
        <f t="shared" si="66"/>
        <v>0</v>
      </c>
      <c r="P1455" t="s">
        <v>8319</v>
      </c>
      <c r="Q1455" t="s">
        <v>8338</v>
      </c>
      <c r="R1455" s="14">
        <f t="shared" si="68"/>
        <v>42795.696145833332</v>
      </c>
      <c r="S1455">
        <f t="shared" si="67"/>
        <v>2017</v>
      </c>
    </row>
    <row r="1456" spans="1:19" ht="43.2" x14ac:dyDescent="0.3">
      <c r="A1456" s="9">
        <v>1454</v>
      </c>
      <c r="B1456" s="11" t="s">
        <v>1455</v>
      </c>
      <c r="C1456" s="3" t="s">
        <v>5564</v>
      </c>
      <c r="D1456" s="5">
        <v>1750</v>
      </c>
      <c r="E1456" s="7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">
        <f t="shared" si="66"/>
        <v>1500</v>
      </c>
      <c r="P1456" t="s">
        <v>8319</v>
      </c>
      <c r="Q1456" t="s">
        <v>8338</v>
      </c>
      <c r="R1456" s="14">
        <f t="shared" si="68"/>
        <v>42463.866666666669</v>
      </c>
      <c r="S1456">
        <f t="shared" si="67"/>
        <v>2016</v>
      </c>
    </row>
    <row r="1457" spans="1:19" ht="43.2" x14ac:dyDescent="0.3">
      <c r="A1457" s="9">
        <v>1455</v>
      </c>
      <c r="B1457" s="11" t="s">
        <v>1456</v>
      </c>
      <c r="C1457" s="3" t="s">
        <v>5565</v>
      </c>
      <c r="D1457" s="5">
        <v>15000</v>
      </c>
      <c r="E1457" s="7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">
        <f t="shared" si="66"/>
        <v>22500</v>
      </c>
      <c r="P1457" t="s">
        <v>8319</v>
      </c>
      <c r="Q1457" t="s">
        <v>8338</v>
      </c>
      <c r="R1457" s="14">
        <f t="shared" si="68"/>
        <v>41832.672685185185</v>
      </c>
      <c r="S1457">
        <f t="shared" si="67"/>
        <v>2014</v>
      </c>
    </row>
    <row r="1458" spans="1:19" x14ac:dyDescent="0.3">
      <c r="A1458" s="9">
        <v>1456</v>
      </c>
      <c r="B1458" s="11" t="s">
        <v>1457</v>
      </c>
      <c r="C1458" s="3" t="s">
        <v>5566</v>
      </c>
      <c r="D1458" s="5">
        <v>5000</v>
      </c>
      <c r="E1458" s="7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">
        <f t="shared" si="66"/>
        <v>4833.3333000000002</v>
      </c>
      <c r="P1458" t="s">
        <v>8319</v>
      </c>
      <c r="Q1458" t="s">
        <v>8338</v>
      </c>
      <c r="R1458" s="14">
        <f t="shared" si="68"/>
        <v>42708.668576388889</v>
      </c>
      <c r="S1458">
        <f t="shared" si="67"/>
        <v>2016</v>
      </c>
    </row>
    <row r="1459" spans="1:19" ht="28.8" x14ac:dyDescent="0.3">
      <c r="A1459" s="9">
        <v>1457</v>
      </c>
      <c r="B1459" s="11" t="s">
        <v>1458</v>
      </c>
      <c r="C1459" s="3" t="s">
        <v>5567</v>
      </c>
      <c r="D1459" s="5">
        <v>6000</v>
      </c>
      <c r="E1459" s="7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">
        <f t="shared" si="66"/>
        <v>0</v>
      </c>
      <c r="P1459" t="s">
        <v>8319</v>
      </c>
      <c r="Q1459" t="s">
        <v>8338</v>
      </c>
      <c r="R1459" s="14">
        <f t="shared" si="68"/>
        <v>42289.89634259259</v>
      </c>
      <c r="S1459">
        <f t="shared" si="67"/>
        <v>2015</v>
      </c>
    </row>
    <row r="1460" spans="1:19" ht="57.6" x14ac:dyDescent="0.3">
      <c r="A1460" s="9">
        <v>1458</v>
      </c>
      <c r="B1460" s="11" t="s">
        <v>1459</v>
      </c>
      <c r="C1460" s="3" t="s">
        <v>5568</v>
      </c>
      <c r="D1460" s="5">
        <v>5000</v>
      </c>
      <c r="E1460" s="7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">
        <f t="shared" si="66"/>
        <v>0</v>
      </c>
      <c r="P1460" t="s">
        <v>8319</v>
      </c>
      <c r="Q1460" t="s">
        <v>8338</v>
      </c>
      <c r="R1460" s="14">
        <f t="shared" si="68"/>
        <v>41831.705555555556</v>
      </c>
      <c r="S1460">
        <f t="shared" si="67"/>
        <v>2014</v>
      </c>
    </row>
    <row r="1461" spans="1:19" ht="43.2" x14ac:dyDescent="0.3">
      <c r="A1461" s="9">
        <v>1459</v>
      </c>
      <c r="B1461" s="11" t="s">
        <v>1460</v>
      </c>
      <c r="C1461" s="3" t="s">
        <v>5569</v>
      </c>
      <c r="D1461" s="5">
        <v>37000</v>
      </c>
      <c r="E1461" s="7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">
        <f t="shared" si="66"/>
        <v>0</v>
      </c>
      <c r="P1461" t="s">
        <v>8319</v>
      </c>
      <c r="Q1461" t="s">
        <v>8338</v>
      </c>
      <c r="R1461" s="14">
        <f t="shared" si="68"/>
        <v>42312.204814814817</v>
      </c>
      <c r="S1461">
        <f t="shared" si="67"/>
        <v>2015</v>
      </c>
    </row>
    <row r="1462" spans="1:19" ht="43.2" x14ac:dyDescent="0.3">
      <c r="A1462" s="9">
        <v>1460</v>
      </c>
      <c r="B1462" s="11" t="s">
        <v>1461</v>
      </c>
      <c r="C1462" s="3" t="s">
        <v>5570</v>
      </c>
      <c r="D1462" s="5">
        <v>25000000</v>
      </c>
      <c r="E1462" s="7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">
        <f t="shared" si="66"/>
        <v>0</v>
      </c>
      <c r="P1462" t="s">
        <v>8319</v>
      </c>
      <c r="Q1462" t="s">
        <v>8338</v>
      </c>
      <c r="R1462" s="14">
        <f t="shared" si="68"/>
        <v>41915.896967592591</v>
      </c>
      <c r="S1462">
        <f t="shared" si="67"/>
        <v>2014</v>
      </c>
    </row>
    <row r="1463" spans="1:19" ht="28.8" x14ac:dyDescent="0.3">
      <c r="A1463" s="9">
        <v>1461</v>
      </c>
      <c r="B1463" s="11" t="s">
        <v>1462</v>
      </c>
      <c r="C1463" s="3" t="s">
        <v>5571</v>
      </c>
      <c r="D1463" s="5">
        <v>15000</v>
      </c>
      <c r="E1463" s="7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">
        <f t="shared" si="66"/>
        <v>4466.6734999999999</v>
      </c>
      <c r="P1463" t="s">
        <v>8319</v>
      </c>
      <c r="Q1463" t="s">
        <v>8339</v>
      </c>
      <c r="R1463" s="14">
        <f t="shared" si="68"/>
        <v>41899.645300925928</v>
      </c>
      <c r="S1463">
        <f t="shared" si="67"/>
        <v>2014</v>
      </c>
    </row>
    <row r="1464" spans="1:19" ht="28.8" x14ac:dyDescent="0.3">
      <c r="A1464" s="9">
        <v>1462</v>
      </c>
      <c r="B1464" s="11" t="s">
        <v>1463</v>
      </c>
      <c r="C1464" s="3" t="s">
        <v>5572</v>
      </c>
      <c r="D1464" s="5">
        <v>4000</v>
      </c>
      <c r="E1464" s="7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">
        <f t="shared" si="66"/>
        <v>2893.8</v>
      </c>
      <c r="P1464" t="s">
        <v>8319</v>
      </c>
      <c r="Q1464" t="s">
        <v>8339</v>
      </c>
      <c r="R1464" s="14">
        <f t="shared" si="68"/>
        <v>41344.662858796299</v>
      </c>
      <c r="S1464">
        <f t="shared" si="67"/>
        <v>2013</v>
      </c>
    </row>
    <row r="1465" spans="1:19" ht="43.2" x14ac:dyDescent="0.3">
      <c r="A1465" s="9">
        <v>1463</v>
      </c>
      <c r="B1465" s="11" t="s">
        <v>1464</v>
      </c>
      <c r="C1465" s="3" t="s">
        <v>5573</v>
      </c>
      <c r="D1465" s="5">
        <v>600</v>
      </c>
      <c r="E1465" s="7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">
        <f t="shared" si="66"/>
        <v>3544</v>
      </c>
      <c r="P1465" t="s">
        <v>8319</v>
      </c>
      <c r="Q1465" t="s">
        <v>8339</v>
      </c>
      <c r="R1465" s="14">
        <f t="shared" si="68"/>
        <v>41326.911319444444</v>
      </c>
      <c r="S1465">
        <f t="shared" si="67"/>
        <v>2013</v>
      </c>
    </row>
    <row r="1466" spans="1:19" x14ac:dyDescent="0.3">
      <c r="A1466" s="9">
        <v>1464</v>
      </c>
      <c r="B1466" s="11" t="s">
        <v>1465</v>
      </c>
      <c r="C1466" s="3" t="s">
        <v>5574</v>
      </c>
      <c r="D1466" s="5">
        <v>5000</v>
      </c>
      <c r="E1466" s="7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">
        <f t="shared" si="66"/>
        <v>3487.1795000000002</v>
      </c>
      <c r="P1466" t="s">
        <v>8319</v>
      </c>
      <c r="Q1466" t="s">
        <v>8339</v>
      </c>
      <c r="R1466" s="14">
        <f t="shared" si="68"/>
        <v>41291.661550925928</v>
      </c>
      <c r="S1466">
        <f t="shared" si="67"/>
        <v>2013</v>
      </c>
    </row>
    <row r="1467" spans="1:19" ht="43.2" x14ac:dyDescent="0.3">
      <c r="A1467" s="9">
        <v>1465</v>
      </c>
      <c r="B1467" s="11" t="s">
        <v>1466</v>
      </c>
      <c r="C1467" s="3" t="s">
        <v>5575</v>
      </c>
      <c r="D1467" s="5">
        <v>30000</v>
      </c>
      <c r="E1467" s="7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">
        <f t="shared" si="66"/>
        <v>5262.2732999999998</v>
      </c>
      <c r="P1467" t="s">
        <v>8319</v>
      </c>
      <c r="Q1467" t="s">
        <v>8339</v>
      </c>
      <c r="R1467" s="14">
        <f t="shared" si="68"/>
        <v>40959.734398148146</v>
      </c>
      <c r="S1467">
        <f t="shared" si="67"/>
        <v>2012</v>
      </c>
    </row>
    <row r="1468" spans="1:19" ht="43.2" x14ac:dyDescent="0.3">
      <c r="A1468" s="9">
        <v>1466</v>
      </c>
      <c r="B1468" s="11" t="s">
        <v>1467</v>
      </c>
      <c r="C1468" s="3" t="s">
        <v>5576</v>
      </c>
      <c r="D1468" s="5">
        <v>16000</v>
      </c>
      <c r="E1468" s="7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">
        <f t="shared" si="66"/>
        <v>6959.8266000000003</v>
      </c>
      <c r="P1468" t="s">
        <v>8319</v>
      </c>
      <c r="Q1468" t="s">
        <v>8339</v>
      </c>
      <c r="R1468" s="14">
        <f t="shared" si="68"/>
        <v>42340.172060185185</v>
      </c>
      <c r="S1468">
        <f t="shared" si="67"/>
        <v>2015</v>
      </c>
    </row>
    <row r="1469" spans="1:19" ht="28.8" x14ac:dyDescent="0.3">
      <c r="A1469" s="9">
        <v>1467</v>
      </c>
      <c r="B1469" s="11" t="s">
        <v>1468</v>
      </c>
      <c r="C1469" s="3" t="s">
        <v>5577</v>
      </c>
      <c r="D1469" s="5">
        <v>40000</v>
      </c>
      <c r="E1469" s="7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">
        <f t="shared" si="66"/>
        <v>7672</v>
      </c>
      <c r="P1469" t="s">
        <v>8319</v>
      </c>
      <c r="Q1469" t="s">
        <v>8339</v>
      </c>
      <c r="R1469" s="14">
        <f t="shared" si="68"/>
        <v>40933.80190972222</v>
      </c>
      <c r="S1469">
        <f t="shared" si="67"/>
        <v>2012</v>
      </c>
    </row>
    <row r="1470" spans="1:19" ht="43.2" x14ac:dyDescent="0.3">
      <c r="A1470" s="9">
        <v>1468</v>
      </c>
      <c r="B1470" s="11" t="s">
        <v>1469</v>
      </c>
      <c r="C1470" s="3" t="s">
        <v>5578</v>
      </c>
      <c r="D1470" s="5">
        <v>9500</v>
      </c>
      <c r="E1470" s="7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">
        <f t="shared" si="66"/>
        <v>3319.1125999999999</v>
      </c>
      <c r="P1470" t="s">
        <v>8319</v>
      </c>
      <c r="Q1470" t="s">
        <v>8339</v>
      </c>
      <c r="R1470" s="14">
        <f t="shared" si="68"/>
        <v>40646.014456018522</v>
      </c>
      <c r="S1470">
        <f t="shared" si="67"/>
        <v>2011</v>
      </c>
    </row>
    <row r="1471" spans="1:19" ht="43.2" x14ac:dyDescent="0.3">
      <c r="A1471" s="9">
        <v>1469</v>
      </c>
      <c r="B1471" s="11" t="s">
        <v>1470</v>
      </c>
      <c r="C1471" s="3" t="s">
        <v>5579</v>
      </c>
      <c r="D1471" s="5">
        <v>44250</v>
      </c>
      <c r="E1471" s="7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">
        <f t="shared" si="66"/>
        <v>14946.4174</v>
      </c>
      <c r="P1471" t="s">
        <v>8319</v>
      </c>
      <c r="Q1471" t="s">
        <v>8339</v>
      </c>
      <c r="R1471" s="14">
        <f t="shared" si="68"/>
        <v>41290.598483796297</v>
      </c>
      <c r="S1471">
        <f t="shared" si="67"/>
        <v>2013</v>
      </c>
    </row>
    <row r="1472" spans="1:19" ht="57.6" x14ac:dyDescent="0.3">
      <c r="A1472" s="9">
        <v>1470</v>
      </c>
      <c r="B1472" s="11" t="s">
        <v>1471</v>
      </c>
      <c r="C1472" s="3" t="s">
        <v>5580</v>
      </c>
      <c r="D1472" s="5">
        <v>1500</v>
      </c>
      <c r="E1472" s="7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">
        <f t="shared" si="66"/>
        <v>2317.2840000000001</v>
      </c>
      <c r="P1472" t="s">
        <v>8319</v>
      </c>
      <c r="Q1472" t="s">
        <v>8339</v>
      </c>
      <c r="R1472" s="14">
        <f t="shared" si="68"/>
        <v>41250.827118055553</v>
      </c>
      <c r="S1472">
        <f t="shared" si="67"/>
        <v>2012</v>
      </c>
    </row>
    <row r="1473" spans="1:19" ht="43.2" x14ac:dyDescent="0.3">
      <c r="A1473" s="9">
        <v>1471</v>
      </c>
      <c r="B1473" s="11" t="s">
        <v>1472</v>
      </c>
      <c r="C1473" s="3" t="s">
        <v>5581</v>
      </c>
      <c r="D1473" s="5">
        <v>32000</v>
      </c>
      <c r="E1473" s="7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">
        <f t="shared" si="66"/>
        <v>9687.7551000000003</v>
      </c>
      <c r="P1473" t="s">
        <v>8319</v>
      </c>
      <c r="Q1473" t="s">
        <v>8339</v>
      </c>
      <c r="R1473" s="14">
        <f t="shared" si="68"/>
        <v>42073.957569444443</v>
      </c>
      <c r="S1473">
        <f t="shared" si="67"/>
        <v>2015</v>
      </c>
    </row>
    <row r="1474" spans="1:19" ht="57.6" x14ac:dyDescent="0.3">
      <c r="A1474" s="9">
        <v>1472</v>
      </c>
      <c r="B1474" s="11" t="s">
        <v>1473</v>
      </c>
      <c r="C1474" s="3" t="s">
        <v>5582</v>
      </c>
      <c r="D1474" s="5">
        <v>25000</v>
      </c>
      <c r="E1474" s="7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">
        <f t="shared" si="66"/>
        <v>10320.2381</v>
      </c>
      <c r="P1474" t="s">
        <v>8319</v>
      </c>
      <c r="Q1474" t="s">
        <v>8339</v>
      </c>
      <c r="R1474" s="14">
        <f t="shared" si="68"/>
        <v>41533.542858796296</v>
      </c>
      <c r="S1474">
        <f t="shared" si="67"/>
        <v>2013</v>
      </c>
    </row>
    <row r="1475" spans="1:19" x14ac:dyDescent="0.3">
      <c r="A1475" s="9">
        <v>1473</v>
      </c>
      <c r="B1475" s="11" t="s">
        <v>1474</v>
      </c>
      <c r="C1475" s="3" t="s">
        <v>5583</v>
      </c>
      <c r="D1475" s="5">
        <v>1500</v>
      </c>
      <c r="E1475" s="7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">
        <f t="shared" ref="O1475:O1538" si="69">IFERROR(ROUND(E1475/L1475*100,4),0)</f>
        <v>3846.2552999999998</v>
      </c>
      <c r="P1475" t="s">
        <v>8319</v>
      </c>
      <c r="Q1475" t="s">
        <v>8339</v>
      </c>
      <c r="R1475" s="14">
        <f t="shared" si="68"/>
        <v>40939.979618055557</v>
      </c>
      <c r="S1475">
        <f t="shared" ref="S1475:S1538" si="70">YEAR(R1475)</f>
        <v>2012</v>
      </c>
    </row>
    <row r="1476" spans="1:19" ht="43.2" x14ac:dyDescent="0.3">
      <c r="A1476" s="9">
        <v>1474</v>
      </c>
      <c r="B1476" s="11" t="s">
        <v>1475</v>
      </c>
      <c r="C1476" s="3" t="s">
        <v>5584</v>
      </c>
      <c r="D1476" s="5">
        <v>3000</v>
      </c>
      <c r="E1476" s="7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">
        <f t="shared" si="69"/>
        <v>4431.5789000000004</v>
      </c>
      <c r="P1476" t="s">
        <v>8319</v>
      </c>
      <c r="Q1476" t="s">
        <v>8339</v>
      </c>
      <c r="R1476" s="14">
        <f t="shared" ref="R1476:R1539" si="71">(((J1476/60)/60)/24)+DATE(1970,1,1)</f>
        <v>41500.727916666663</v>
      </c>
      <c r="S1476">
        <f t="shared" si="70"/>
        <v>2013</v>
      </c>
    </row>
    <row r="1477" spans="1:19" ht="43.2" x14ac:dyDescent="0.3">
      <c r="A1477" s="9">
        <v>1475</v>
      </c>
      <c r="B1477" s="11" t="s">
        <v>1476</v>
      </c>
      <c r="C1477" s="3" t="s">
        <v>5585</v>
      </c>
      <c r="D1477" s="5">
        <v>15000</v>
      </c>
      <c r="E1477" s="7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">
        <f t="shared" si="69"/>
        <v>6417.3356000000003</v>
      </c>
      <c r="P1477" t="s">
        <v>8319</v>
      </c>
      <c r="Q1477" t="s">
        <v>8339</v>
      </c>
      <c r="R1477" s="14">
        <f t="shared" si="71"/>
        <v>41960.722951388889</v>
      </c>
      <c r="S1477">
        <f t="shared" si="70"/>
        <v>2014</v>
      </c>
    </row>
    <row r="1478" spans="1:19" ht="28.8" x14ac:dyDescent="0.3">
      <c r="A1478" s="9">
        <v>1476</v>
      </c>
      <c r="B1478" s="11" t="s">
        <v>1477</v>
      </c>
      <c r="C1478" s="3" t="s">
        <v>5586</v>
      </c>
      <c r="D1478" s="5">
        <v>6000</v>
      </c>
      <c r="E1478" s="7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">
        <f t="shared" si="69"/>
        <v>4333.3275000000003</v>
      </c>
      <c r="P1478" t="s">
        <v>8319</v>
      </c>
      <c r="Q1478" t="s">
        <v>8339</v>
      </c>
      <c r="R1478" s="14">
        <f t="shared" si="71"/>
        <v>40766.041921296295</v>
      </c>
      <c r="S1478">
        <f t="shared" si="70"/>
        <v>2011</v>
      </c>
    </row>
    <row r="1479" spans="1:19" ht="43.2" x14ac:dyDescent="0.3">
      <c r="A1479" s="9">
        <v>1477</v>
      </c>
      <c r="B1479" s="11" t="s">
        <v>1478</v>
      </c>
      <c r="C1479" s="3" t="s">
        <v>5587</v>
      </c>
      <c r="D1479" s="5">
        <v>30000</v>
      </c>
      <c r="E1479" s="7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">
        <f t="shared" si="69"/>
        <v>9049.5935000000009</v>
      </c>
      <c r="P1479" t="s">
        <v>8319</v>
      </c>
      <c r="Q1479" t="s">
        <v>8339</v>
      </c>
      <c r="R1479" s="14">
        <f t="shared" si="71"/>
        <v>40840.615787037037</v>
      </c>
      <c r="S1479">
        <f t="shared" si="70"/>
        <v>2011</v>
      </c>
    </row>
    <row r="1480" spans="1:19" ht="43.2" x14ac:dyDescent="0.3">
      <c r="A1480" s="9">
        <v>1478</v>
      </c>
      <c r="B1480" s="11" t="s">
        <v>1479</v>
      </c>
      <c r="C1480" s="3" t="s">
        <v>5588</v>
      </c>
      <c r="D1480" s="5">
        <v>50000</v>
      </c>
      <c r="E1480" s="7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">
        <f t="shared" si="69"/>
        <v>2918.7190000000001</v>
      </c>
      <c r="P1480" t="s">
        <v>8319</v>
      </c>
      <c r="Q1480" t="s">
        <v>8339</v>
      </c>
      <c r="R1480" s="14">
        <f t="shared" si="71"/>
        <v>41394.871678240743</v>
      </c>
      <c r="S1480">
        <f t="shared" si="70"/>
        <v>2013</v>
      </c>
    </row>
    <row r="1481" spans="1:19" ht="43.2" x14ac:dyDescent="0.3">
      <c r="A1481" s="9">
        <v>1479</v>
      </c>
      <c r="B1481" s="11" t="s">
        <v>1480</v>
      </c>
      <c r="C1481" s="3" t="s">
        <v>5589</v>
      </c>
      <c r="D1481" s="5">
        <v>1600</v>
      </c>
      <c r="E1481" s="7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">
        <f t="shared" si="69"/>
        <v>3095.7746000000002</v>
      </c>
      <c r="P1481" t="s">
        <v>8319</v>
      </c>
      <c r="Q1481" t="s">
        <v>8339</v>
      </c>
      <c r="R1481" s="14">
        <f t="shared" si="71"/>
        <v>41754.745243055557</v>
      </c>
      <c r="S1481">
        <f t="shared" si="70"/>
        <v>2014</v>
      </c>
    </row>
    <row r="1482" spans="1:19" ht="43.2" x14ac:dyDescent="0.3">
      <c r="A1482" s="9">
        <v>1480</v>
      </c>
      <c r="B1482" s="11" t="s">
        <v>1481</v>
      </c>
      <c r="C1482" s="3" t="s">
        <v>5590</v>
      </c>
      <c r="D1482" s="5">
        <v>50000</v>
      </c>
      <c r="E1482" s="7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">
        <f t="shared" si="69"/>
        <v>9215.7795000000006</v>
      </c>
      <c r="P1482" t="s">
        <v>8319</v>
      </c>
      <c r="Q1482" t="s">
        <v>8339</v>
      </c>
      <c r="R1482" s="14">
        <f t="shared" si="71"/>
        <v>41464.934016203704</v>
      </c>
      <c r="S1482">
        <f t="shared" si="70"/>
        <v>2013</v>
      </c>
    </row>
    <row r="1483" spans="1:19" ht="43.2" x14ac:dyDescent="0.3">
      <c r="A1483" s="9">
        <v>1481</v>
      </c>
      <c r="B1483" s="11" t="s">
        <v>1482</v>
      </c>
      <c r="C1483" s="3" t="s">
        <v>5591</v>
      </c>
      <c r="D1483" s="5">
        <v>5000</v>
      </c>
      <c r="E1483" s="7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">
        <f t="shared" si="69"/>
        <v>1750</v>
      </c>
      <c r="P1483" t="s">
        <v>8319</v>
      </c>
      <c r="Q1483" t="s">
        <v>8321</v>
      </c>
      <c r="R1483" s="14">
        <f t="shared" si="71"/>
        <v>41550.922974537039</v>
      </c>
      <c r="S1483">
        <f t="shared" si="70"/>
        <v>2013</v>
      </c>
    </row>
    <row r="1484" spans="1:19" ht="43.2" x14ac:dyDescent="0.3">
      <c r="A1484" s="9">
        <v>1482</v>
      </c>
      <c r="B1484" s="11" t="s">
        <v>1483</v>
      </c>
      <c r="C1484" s="3" t="s">
        <v>5592</v>
      </c>
      <c r="D1484" s="5">
        <v>5000</v>
      </c>
      <c r="E1484" s="7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">
        <f t="shared" si="69"/>
        <v>500</v>
      </c>
      <c r="P1484" t="s">
        <v>8319</v>
      </c>
      <c r="Q1484" t="s">
        <v>8321</v>
      </c>
      <c r="R1484" s="14">
        <f t="shared" si="71"/>
        <v>41136.85805555556</v>
      </c>
      <c r="S1484">
        <f t="shared" si="70"/>
        <v>2012</v>
      </c>
    </row>
    <row r="1485" spans="1:19" ht="43.2" x14ac:dyDescent="0.3">
      <c r="A1485" s="9">
        <v>1483</v>
      </c>
      <c r="B1485" s="11" t="s">
        <v>1484</v>
      </c>
      <c r="C1485" s="3" t="s">
        <v>5593</v>
      </c>
      <c r="D1485" s="5">
        <v>7000</v>
      </c>
      <c r="E1485" s="7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">
        <f t="shared" si="69"/>
        <v>2500</v>
      </c>
      <c r="P1485" t="s">
        <v>8319</v>
      </c>
      <c r="Q1485" t="s">
        <v>8321</v>
      </c>
      <c r="R1485" s="14">
        <f t="shared" si="71"/>
        <v>42548.192997685182</v>
      </c>
      <c r="S1485">
        <f t="shared" si="70"/>
        <v>2016</v>
      </c>
    </row>
    <row r="1486" spans="1:19" x14ac:dyDescent="0.3">
      <c r="A1486" s="9">
        <v>1484</v>
      </c>
      <c r="B1486" s="11" t="s">
        <v>1485</v>
      </c>
      <c r="C1486" s="3" t="s">
        <v>5594</v>
      </c>
      <c r="D1486" s="5">
        <v>2000</v>
      </c>
      <c r="E1486" s="7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">
        <f t="shared" si="69"/>
        <v>0</v>
      </c>
      <c r="P1486" t="s">
        <v>8319</v>
      </c>
      <c r="Q1486" t="s">
        <v>8321</v>
      </c>
      <c r="R1486" s="14">
        <f t="shared" si="71"/>
        <v>41053.200960648144</v>
      </c>
      <c r="S1486">
        <f t="shared" si="70"/>
        <v>2012</v>
      </c>
    </row>
    <row r="1487" spans="1:19" ht="43.2" x14ac:dyDescent="0.3">
      <c r="A1487" s="9">
        <v>1485</v>
      </c>
      <c r="B1487" s="11" t="s">
        <v>1486</v>
      </c>
      <c r="C1487" s="3" t="s">
        <v>5595</v>
      </c>
      <c r="D1487" s="5">
        <v>6700</v>
      </c>
      <c r="E1487" s="7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">
        <f t="shared" si="69"/>
        <v>5000</v>
      </c>
      <c r="P1487" t="s">
        <v>8319</v>
      </c>
      <c r="Q1487" t="s">
        <v>8321</v>
      </c>
      <c r="R1487" s="14">
        <f t="shared" si="71"/>
        <v>42130.795983796299</v>
      </c>
      <c r="S1487">
        <f t="shared" si="70"/>
        <v>2015</v>
      </c>
    </row>
    <row r="1488" spans="1:19" ht="57.6" x14ac:dyDescent="0.3">
      <c r="A1488" s="9">
        <v>1486</v>
      </c>
      <c r="B1488" s="11" t="s">
        <v>1487</v>
      </c>
      <c r="C1488" s="3" t="s">
        <v>5596</v>
      </c>
      <c r="D1488" s="5">
        <v>20000</v>
      </c>
      <c r="E1488" s="7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">
        <f t="shared" si="69"/>
        <v>1600</v>
      </c>
      <c r="P1488" t="s">
        <v>8319</v>
      </c>
      <c r="Q1488" t="s">
        <v>8321</v>
      </c>
      <c r="R1488" s="14">
        <f t="shared" si="71"/>
        <v>42032.168530092589</v>
      </c>
      <c r="S1488">
        <f t="shared" si="70"/>
        <v>2015</v>
      </c>
    </row>
    <row r="1489" spans="1:19" ht="43.2" x14ac:dyDescent="0.3">
      <c r="A1489" s="9">
        <v>1487</v>
      </c>
      <c r="B1489" s="11" t="s">
        <v>1488</v>
      </c>
      <c r="C1489" s="3" t="s">
        <v>5597</v>
      </c>
      <c r="D1489" s="5">
        <v>10000</v>
      </c>
      <c r="E1489" s="7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">
        <f t="shared" si="69"/>
        <v>0</v>
      </c>
      <c r="P1489" t="s">
        <v>8319</v>
      </c>
      <c r="Q1489" t="s">
        <v>8321</v>
      </c>
      <c r="R1489" s="14">
        <f t="shared" si="71"/>
        <v>42554.917488425926</v>
      </c>
      <c r="S1489">
        <f t="shared" si="70"/>
        <v>2016</v>
      </c>
    </row>
    <row r="1490" spans="1:19" ht="43.2" x14ac:dyDescent="0.3">
      <c r="A1490" s="9">
        <v>1488</v>
      </c>
      <c r="B1490" s="11" t="s">
        <v>1489</v>
      </c>
      <c r="C1490" s="3" t="s">
        <v>5598</v>
      </c>
      <c r="D1490" s="5">
        <v>15000</v>
      </c>
      <c r="E1490" s="7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">
        <f t="shared" si="69"/>
        <v>6000</v>
      </c>
      <c r="P1490" t="s">
        <v>8319</v>
      </c>
      <c r="Q1490" t="s">
        <v>8321</v>
      </c>
      <c r="R1490" s="14">
        <f t="shared" si="71"/>
        <v>41614.563194444447</v>
      </c>
      <c r="S1490">
        <f t="shared" si="70"/>
        <v>2013</v>
      </c>
    </row>
    <row r="1491" spans="1:19" ht="43.2" x14ac:dyDescent="0.3">
      <c r="A1491" s="9">
        <v>1489</v>
      </c>
      <c r="B1491" s="11" t="s">
        <v>1490</v>
      </c>
      <c r="C1491" s="3" t="s">
        <v>5599</v>
      </c>
      <c r="D1491" s="5">
        <v>5000</v>
      </c>
      <c r="E1491" s="7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">
        <f t="shared" si="69"/>
        <v>0</v>
      </c>
      <c r="P1491" t="s">
        <v>8319</v>
      </c>
      <c r="Q1491" t="s">
        <v>8321</v>
      </c>
      <c r="R1491" s="14">
        <f t="shared" si="71"/>
        <v>41198.611712962964</v>
      </c>
      <c r="S1491">
        <f t="shared" si="70"/>
        <v>2012</v>
      </c>
    </row>
    <row r="1492" spans="1:19" ht="43.2" x14ac:dyDescent="0.3">
      <c r="A1492" s="9">
        <v>1490</v>
      </c>
      <c r="B1492" s="11" t="s">
        <v>1491</v>
      </c>
      <c r="C1492" s="3" t="s">
        <v>5600</v>
      </c>
      <c r="D1492" s="5">
        <v>2900</v>
      </c>
      <c r="E1492" s="7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">
        <f t="shared" si="69"/>
        <v>4710.5263000000004</v>
      </c>
      <c r="P1492" t="s">
        <v>8319</v>
      </c>
      <c r="Q1492" t="s">
        <v>8321</v>
      </c>
      <c r="R1492" s="14">
        <f t="shared" si="71"/>
        <v>41520.561041666668</v>
      </c>
      <c r="S1492">
        <f t="shared" si="70"/>
        <v>2013</v>
      </c>
    </row>
    <row r="1493" spans="1:19" ht="43.2" x14ac:dyDescent="0.3">
      <c r="A1493" s="9">
        <v>1491</v>
      </c>
      <c r="B1493" s="11" t="s">
        <v>1492</v>
      </c>
      <c r="C1493" s="3" t="s">
        <v>5601</v>
      </c>
      <c r="D1493" s="5">
        <v>1200</v>
      </c>
      <c r="E1493" s="7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">
        <f t="shared" si="69"/>
        <v>10000</v>
      </c>
      <c r="P1493" t="s">
        <v>8319</v>
      </c>
      <c r="Q1493" t="s">
        <v>8321</v>
      </c>
      <c r="R1493" s="14">
        <f t="shared" si="71"/>
        <v>41991.713460648149</v>
      </c>
      <c r="S1493">
        <f t="shared" si="70"/>
        <v>2014</v>
      </c>
    </row>
    <row r="1494" spans="1:19" ht="57.6" x14ac:dyDescent="0.3">
      <c r="A1494" s="9">
        <v>1492</v>
      </c>
      <c r="B1494" s="11" t="s">
        <v>1493</v>
      </c>
      <c r="C1494" s="3" t="s">
        <v>5602</v>
      </c>
      <c r="D1494" s="5">
        <v>4000</v>
      </c>
      <c r="E1494" s="7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">
        <f t="shared" si="69"/>
        <v>1500</v>
      </c>
      <c r="P1494" t="s">
        <v>8319</v>
      </c>
      <c r="Q1494" t="s">
        <v>8321</v>
      </c>
      <c r="R1494" s="14">
        <f t="shared" si="71"/>
        <v>40682.884791666671</v>
      </c>
      <c r="S1494">
        <f t="shared" si="70"/>
        <v>2011</v>
      </c>
    </row>
    <row r="1495" spans="1:19" ht="28.8" x14ac:dyDescent="0.3">
      <c r="A1495" s="9">
        <v>1493</v>
      </c>
      <c r="B1495" s="11" t="s">
        <v>1494</v>
      </c>
      <c r="C1495" s="3" t="s">
        <v>5603</v>
      </c>
      <c r="D1495" s="5">
        <v>2400</v>
      </c>
      <c r="E1495" s="7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">
        <f t="shared" si="69"/>
        <v>0</v>
      </c>
      <c r="P1495" t="s">
        <v>8319</v>
      </c>
      <c r="Q1495" t="s">
        <v>8321</v>
      </c>
      <c r="R1495" s="14">
        <f t="shared" si="71"/>
        <v>41411.866608796299</v>
      </c>
      <c r="S1495">
        <f t="shared" si="70"/>
        <v>2013</v>
      </c>
    </row>
    <row r="1496" spans="1:19" ht="43.2" x14ac:dyDescent="0.3">
      <c r="A1496" s="9">
        <v>1494</v>
      </c>
      <c r="B1496" s="11" t="s">
        <v>1495</v>
      </c>
      <c r="C1496" s="3" t="s">
        <v>5604</v>
      </c>
      <c r="D1496" s="5">
        <v>5000</v>
      </c>
      <c r="E1496" s="7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">
        <f t="shared" si="69"/>
        <v>4045.4544999999998</v>
      </c>
      <c r="P1496" t="s">
        <v>8319</v>
      </c>
      <c r="Q1496" t="s">
        <v>8321</v>
      </c>
      <c r="R1496" s="14">
        <f t="shared" si="71"/>
        <v>42067.722372685181</v>
      </c>
      <c r="S1496">
        <f t="shared" si="70"/>
        <v>2015</v>
      </c>
    </row>
    <row r="1497" spans="1:19" ht="28.8" x14ac:dyDescent="0.3">
      <c r="A1497" s="9">
        <v>1495</v>
      </c>
      <c r="B1497" s="11" t="s">
        <v>1496</v>
      </c>
      <c r="C1497" s="3" t="s">
        <v>5605</v>
      </c>
      <c r="D1497" s="5">
        <v>2000</v>
      </c>
      <c r="E1497" s="7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">
        <f t="shared" si="69"/>
        <v>0</v>
      </c>
      <c r="P1497" t="s">
        <v>8319</v>
      </c>
      <c r="Q1497" t="s">
        <v>8321</v>
      </c>
      <c r="R1497" s="14">
        <f t="shared" si="71"/>
        <v>40752.789710648147</v>
      </c>
      <c r="S1497">
        <f t="shared" si="70"/>
        <v>2011</v>
      </c>
    </row>
    <row r="1498" spans="1:19" ht="43.2" x14ac:dyDescent="0.3">
      <c r="A1498" s="9">
        <v>1496</v>
      </c>
      <c r="B1498" s="11" t="s">
        <v>1497</v>
      </c>
      <c r="C1498" s="3" t="s">
        <v>5606</v>
      </c>
      <c r="D1498" s="5">
        <v>1500</v>
      </c>
      <c r="E1498" s="7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">
        <f t="shared" si="69"/>
        <v>0</v>
      </c>
      <c r="P1498" t="s">
        <v>8319</v>
      </c>
      <c r="Q1498" t="s">
        <v>8321</v>
      </c>
      <c r="R1498" s="14">
        <f t="shared" si="71"/>
        <v>41838.475219907406</v>
      </c>
      <c r="S1498">
        <f t="shared" si="70"/>
        <v>2014</v>
      </c>
    </row>
    <row r="1499" spans="1:19" ht="43.2" x14ac:dyDescent="0.3">
      <c r="A1499" s="9">
        <v>1497</v>
      </c>
      <c r="B1499" s="11" t="s">
        <v>1498</v>
      </c>
      <c r="C1499" s="3" t="s">
        <v>5607</v>
      </c>
      <c r="D1499" s="5">
        <v>15000</v>
      </c>
      <c r="E1499" s="7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">
        <f t="shared" si="69"/>
        <v>100</v>
      </c>
      <c r="P1499" t="s">
        <v>8319</v>
      </c>
      <c r="Q1499" t="s">
        <v>8321</v>
      </c>
      <c r="R1499" s="14">
        <f t="shared" si="71"/>
        <v>41444.64261574074</v>
      </c>
      <c r="S1499">
        <f t="shared" si="70"/>
        <v>2013</v>
      </c>
    </row>
    <row r="1500" spans="1:19" ht="43.2" x14ac:dyDescent="0.3">
      <c r="A1500" s="9">
        <v>1498</v>
      </c>
      <c r="B1500" s="11" t="s">
        <v>1499</v>
      </c>
      <c r="C1500" s="3" t="s">
        <v>5608</v>
      </c>
      <c r="D1500" s="5">
        <v>3000</v>
      </c>
      <c r="E1500" s="7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">
        <f t="shared" si="69"/>
        <v>1900</v>
      </c>
      <c r="P1500" t="s">
        <v>8319</v>
      </c>
      <c r="Q1500" t="s">
        <v>8321</v>
      </c>
      <c r="R1500" s="14">
        <f t="shared" si="71"/>
        <v>41840.983541666668</v>
      </c>
      <c r="S1500">
        <f t="shared" si="70"/>
        <v>2014</v>
      </c>
    </row>
    <row r="1501" spans="1:19" ht="43.2" x14ac:dyDescent="0.3">
      <c r="A1501" s="9">
        <v>1499</v>
      </c>
      <c r="B1501" s="11" t="s">
        <v>1500</v>
      </c>
      <c r="C1501" s="3" t="s">
        <v>5609</v>
      </c>
      <c r="D1501" s="5">
        <v>2000</v>
      </c>
      <c r="E1501" s="7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">
        <f t="shared" si="69"/>
        <v>500</v>
      </c>
      <c r="P1501" t="s">
        <v>8319</v>
      </c>
      <c r="Q1501" t="s">
        <v>8321</v>
      </c>
      <c r="R1501" s="14">
        <f t="shared" si="71"/>
        <v>42527.007326388892</v>
      </c>
      <c r="S1501">
        <f t="shared" si="70"/>
        <v>2016</v>
      </c>
    </row>
    <row r="1502" spans="1:19" ht="43.2" x14ac:dyDescent="0.3">
      <c r="A1502" s="9">
        <v>1500</v>
      </c>
      <c r="B1502" s="11" t="s">
        <v>1501</v>
      </c>
      <c r="C1502" s="3" t="s">
        <v>5610</v>
      </c>
      <c r="D1502" s="5">
        <v>2800</v>
      </c>
      <c r="E1502" s="7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">
        <f t="shared" si="69"/>
        <v>4673.3333000000002</v>
      </c>
      <c r="P1502" t="s">
        <v>8319</v>
      </c>
      <c r="Q1502" t="s">
        <v>8321</v>
      </c>
      <c r="R1502" s="14">
        <f t="shared" si="71"/>
        <v>41365.904594907406</v>
      </c>
      <c r="S1502">
        <f t="shared" si="70"/>
        <v>2013</v>
      </c>
    </row>
    <row r="1503" spans="1:19" ht="28.8" x14ac:dyDescent="0.3">
      <c r="A1503" s="9">
        <v>1501</v>
      </c>
      <c r="B1503" s="11" t="s">
        <v>1502</v>
      </c>
      <c r="C1503" s="3" t="s">
        <v>5611</v>
      </c>
      <c r="D1503" s="5">
        <v>52000</v>
      </c>
      <c r="E1503" s="7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">
        <f t="shared" si="69"/>
        <v>9773.1072999999997</v>
      </c>
      <c r="P1503" t="s">
        <v>8335</v>
      </c>
      <c r="Q1503" t="s">
        <v>8336</v>
      </c>
      <c r="R1503" s="14">
        <f t="shared" si="71"/>
        <v>42163.583599537036</v>
      </c>
      <c r="S1503">
        <f t="shared" si="70"/>
        <v>2015</v>
      </c>
    </row>
    <row r="1504" spans="1:19" ht="43.2" x14ac:dyDescent="0.3">
      <c r="A1504" s="9">
        <v>1502</v>
      </c>
      <c r="B1504" s="11" t="s">
        <v>1503</v>
      </c>
      <c r="C1504" s="3" t="s">
        <v>5612</v>
      </c>
      <c r="D1504" s="5">
        <v>22000</v>
      </c>
      <c r="E1504" s="7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">
        <f t="shared" si="69"/>
        <v>6783.5865999999996</v>
      </c>
      <c r="P1504" t="s">
        <v>8335</v>
      </c>
      <c r="Q1504" t="s">
        <v>8336</v>
      </c>
      <c r="R1504" s="14">
        <f t="shared" si="71"/>
        <v>42426.542592592596</v>
      </c>
      <c r="S1504">
        <f t="shared" si="70"/>
        <v>2016</v>
      </c>
    </row>
    <row r="1505" spans="1:19" ht="43.2" x14ac:dyDescent="0.3">
      <c r="A1505" s="9">
        <v>1503</v>
      </c>
      <c r="B1505" s="11" t="s">
        <v>1504</v>
      </c>
      <c r="C1505" s="3" t="s">
        <v>5613</v>
      </c>
      <c r="D1505" s="5">
        <v>3750</v>
      </c>
      <c r="E1505" s="7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">
        <f t="shared" si="69"/>
        <v>5698.4930000000004</v>
      </c>
      <c r="P1505" t="s">
        <v>8335</v>
      </c>
      <c r="Q1505" t="s">
        <v>8336</v>
      </c>
      <c r="R1505" s="14">
        <f t="shared" si="71"/>
        <v>42606.347233796296</v>
      </c>
      <c r="S1505">
        <f t="shared" si="70"/>
        <v>2016</v>
      </c>
    </row>
    <row r="1506" spans="1:19" ht="43.2" x14ac:dyDescent="0.3">
      <c r="A1506" s="9">
        <v>1504</v>
      </c>
      <c r="B1506" s="11" t="s">
        <v>1505</v>
      </c>
      <c r="C1506" s="3" t="s">
        <v>5614</v>
      </c>
      <c r="D1506" s="5">
        <v>6500</v>
      </c>
      <c r="E1506" s="7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">
        <f t="shared" si="69"/>
        <v>6715.9850999999999</v>
      </c>
      <c r="P1506" t="s">
        <v>8335</v>
      </c>
      <c r="Q1506" t="s">
        <v>8336</v>
      </c>
      <c r="R1506" s="14">
        <f t="shared" si="71"/>
        <v>41772.657685185186</v>
      </c>
      <c r="S1506">
        <f t="shared" si="70"/>
        <v>2014</v>
      </c>
    </row>
    <row r="1507" spans="1:19" ht="57.6" x14ac:dyDescent="0.3">
      <c r="A1507" s="9">
        <v>1505</v>
      </c>
      <c r="B1507" s="11" t="s">
        <v>1506</v>
      </c>
      <c r="C1507" s="3" t="s">
        <v>5615</v>
      </c>
      <c r="D1507" s="5">
        <v>16000</v>
      </c>
      <c r="E1507" s="7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">
        <f t="shared" si="69"/>
        <v>4803.7681000000002</v>
      </c>
      <c r="P1507" t="s">
        <v>8335</v>
      </c>
      <c r="Q1507" t="s">
        <v>8336</v>
      </c>
      <c r="R1507" s="14">
        <f t="shared" si="71"/>
        <v>42414.44332175926</v>
      </c>
      <c r="S1507">
        <f t="shared" si="70"/>
        <v>2016</v>
      </c>
    </row>
    <row r="1508" spans="1:19" ht="43.2" x14ac:dyDescent="0.3">
      <c r="A1508" s="9">
        <v>1506</v>
      </c>
      <c r="B1508" s="11" t="s">
        <v>1507</v>
      </c>
      <c r="C1508" s="3" t="s">
        <v>5616</v>
      </c>
      <c r="D1508" s="5">
        <v>1500</v>
      </c>
      <c r="E1508" s="7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">
        <f t="shared" si="69"/>
        <v>3886.0464999999999</v>
      </c>
      <c r="P1508" t="s">
        <v>8335</v>
      </c>
      <c r="Q1508" t="s">
        <v>8336</v>
      </c>
      <c r="R1508" s="14">
        <f t="shared" si="71"/>
        <v>41814.785925925928</v>
      </c>
      <c r="S1508">
        <f t="shared" si="70"/>
        <v>2014</v>
      </c>
    </row>
    <row r="1509" spans="1:19" ht="57.6" x14ac:dyDescent="0.3">
      <c r="A1509" s="9">
        <v>1507</v>
      </c>
      <c r="B1509" s="11" t="s">
        <v>1508</v>
      </c>
      <c r="C1509" s="3" t="s">
        <v>5617</v>
      </c>
      <c r="D1509" s="5">
        <v>1200</v>
      </c>
      <c r="E1509" s="7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">
        <f t="shared" si="69"/>
        <v>7818.1818000000003</v>
      </c>
      <c r="P1509" t="s">
        <v>8335</v>
      </c>
      <c r="Q1509" t="s">
        <v>8336</v>
      </c>
      <c r="R1509" s="14">
        <f t="shared" si="71"/>
        <v>40254.450335648151</v>
      </c>
      <c r="S1509">
        <f t="shared" si="70"/>
        <v>2010</v>
      </c>
    </row>
    <row r="1510" spans="1:19" ht="43.2" x14ac:dyDescent="0.3">
      <c r="A1510" s="9">
        <v>1508</v>
      </c>
      <c r="B1510" s="11" t="s">
        <v>1509</v>
      </c>
      <c r="C1510" s="3" t="s">
        <v>5618</v>
      </c>
      <c r="D1510" s="5">
        <v>18500</v>
      </c>
      <c r="E1510" s="7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">
        <f t="shared" si="69"/>
        <v>9711.3744000000006</v>
      </c>
      <c r="P1510" t="s">
        <v>8335</v>
      </c>
      <c r="Q1510" t="s">
        <v>8336</v>
      </c>
      <c r="R1510" s="14">
        <f t="shared" si="71"/>
        <v>41786.614363425928</v>
      </c>
      <c r="S1510">
        <f t="shared" si="70"/>
        <v>2014</v>
      </c>
    </row>
    <row r="1511" spans="1:19" ht="43.2" x14ac:dyDescent="0.3">
      <c r="A1511" s="9">
        <v>1509</v>
      </c>
      <c r="B1511" s="11" t="s">
        <v>1510</v>
      </c>
      <c r="C1511" s="3" t="s">
        <v>5619</v>
      </c>
      <c r="D1511" s="5">
        <v>17500</v>
      </c>
      <c r="E1511" s="7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">
        <f t="shared" si="69"/>
        <v>11039.397999999999</v>
      </c>
      <c r="P1511" t="s">
        <v>8335</v>
      </c>
      <c r="Q1511" t="s">
        <v>8336</v>
      </c>
      <c r="R1511" s="14">
        <f t="shared" si="71"/>
        <v>42751.533391203702</v>
      </c>
      <c r="S1511">
        <f t="shared" si="70"/>
        <v>2017</v>
      </c>
    </row>
    <row r="1512" spans="1:19" ht="43.2" x14ac:dyDescent="0.3">
      <c r="A1512" s="9">
        <v>1510</v>
      </c>
      <c r="B1512" s="11" t="s">
        <v>1511</v>
      </c>
      <c r="C1512" s="3" t="s">
        <v>5620</v>
      </c>
      <c r="D1512" s="5">
        <v>16000</v>
      </c>
      <c r="E1512" s="7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">
        <f t="shared" si="69"/>
        <v>3991.5061999999998</v>
      </c>
      <c r="P1512" t="s">
        <v>8335</v>
      </c>
      <c r="Q1512" t="s">
        <v>8336</v>
      </c>
      <c r="R1512" s="14">
        <f t="shared" si="71"/>
        <v>41809.385162037033</v>
      </c>
      <c r="S1512">
        <f t="shared" si="70"/>
        <v>2014</v>
      </c>
    </row>
    <row r="1513" spans="1:19" ht="57.6" x14ac:dyDescent="0.3">
      <c r="A1513" s="9">
        <v>1511</v>
      </c>
      <c r="B1513" s="11" t="s">
        <v>1512</v>
      </c>
      <c r="C1513" s="3" t="s">
        <v>5621</v>
      </c>
      <c r="D1513" s="5">
        <v>14000</v>
      </c>
      <c r="E1513" s="7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">
        <f t="shared" si="69"/>
        <v>7597.5727999999999</v>
      </c>
      <c r="P1513" t="s">
        <v>8335</v>
      </c>
      <c r="Q1513" t="s">
        <v>8336</v>
      </c>
      <c r="R1513" s="14">
        <f t="shared" si="71"/>
        <v>42296.583379629628</v>
      </c>
      <c r="S1513">
        <f t="shared" si="70"/>
        <v>2015</v>
      </c>
    </row>
    <row r="1514" spans="1:19" ht="43.2" x14ac:dyDescent="0.3">
      <c r="A1514" s="9">
        <v>1512</v>
      </c>
      <c r="B1514" s="11" t="s">
        <v>1513</v>
      </c>
      <c r="C1514" s="3" t="s">
        <v>5622</v>
      </c>
      <c r="D1514" s="5">
        <v>3500</v>
      </c>
      <c r="E1514" s="7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">
        <f t="shared" si="69"/>
        <v>5837.9103999999998</v>
      </c>
      <c r="P1514" t="s">
        <v>8335</v>
      </c>
      <c r="Q1514" t="s">
        <v>8336</v>
      </c>
      <c r="R1514" s="14">
        <f t="shared" si="71"/>
        <v>42741.684479166666</v>
      </c>
      <c r="S1514">
        <f t="shared" si="70"/>
        <v>2017</v>
      </c>
    </row>
    <row r="1515" spans="1:19" ht="43.2" x14ac:dyDescent="0.3">
      <c r="A1515" s="9">
        <v>1513</v>
      </c>
      <c r="B1515" s="11" t="s">
        <v>1514</v>
      </c>
      <c r="C1515" s="3" t="s">
        <v>5623</v>
      </c>
      <c r="D1515" s="5">
        <v>8000</v>
      </c>
      <c r="E1515" s="7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">
        <f t="shared" si="69"/>
        <v>5582.0929999999998</v>
      </c>
      <c r="P1515" t="s">
        <v>8335</v>
      </c>
      <c r="Q1515" t="s">
        <v>8336</v>
      </c>
      <c r="R1515" s="14">
        <f t="shared" si="71"/>
        <v>41806.637337962966</v>
      </c>
      <c r="S1515">
        <f t="shared" si="70"/>
        <v>2014</v>
      </c>
    </row>
    <row r="1516" spans="1:19" ht="43.2" x14ac:dyDescent="0.3">
      <c r="A1516" s="9">
        <v>1514</v>
      </c>
      <c r="B1516" s="11" t="s">
        <v>1515</v>
      </c>
      <c r="C1516" s="3" t="s">
        <v>5624</v>
      </c>
      <c r="D1516" s="5">
        <v>25000</v>
      </c>
      <c r="E1516" s="7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">
        <f t="shared" si="69"/>
        <v>15124.4318</v>
      </c>
      <c r="P1516" t="s">
        <v>8335</v>
      </c>
      <c r="Q1516" t="s">
        <v>8336</v>
      </c>
      <c r="R1516" s="14">
        <f t="shared" si="71"/>
        <v>42234.597685185188</v>
      </c>
      <c r="S1516">
        <f t="shared" si="70"/>
        <v>2015</v>
      </c>
    </row>
    <row r="1517" spans="1:19" ht="43.2" x14ac:dyDescent="0.3">
      <c r="A1517" s="9">
        <v>1515</v>
      </c>
      <c r="B1517" s="11" t="s">
        <v>1516</v>
      </c>
      <c r="C1517" s="3" t="s">
        <v>5625</v>
      </c>
      <c r="D1517" s="5">
        <v>300000</v>
      </c>
      <c r="E1517" s="7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">
        <f t="shared" si="69"/>
        <v>84967.027000000002</v>
      </c>
      <c r="P1517" t="s">
        <v>8335</v>
      </c>
      <c r="Q1517" t="s">
        <v>8336</v>
      </c>
      <c r="R1517" s="14">
        <f t="shared" si="71"/>
        <v>42415.253437499996</v>
      </c>
      <c r="S1517">
        <f t="shared" si="70"/>
        <v>2016</v>
      </c>
    </row>
    <row r="1518" spans="1:19" ht="43.2" x14ac:dyDescent="0.3">
      <c r="A1518" s="9">
        <v>1516</v>
      </c>
      <c r="B1518" s="11" t="s">
        <v>1517</v>
      </c>
      <c r="C1518" s="3" t="s">
        <v>5626</v>
      </c>
      <c r="D1518" s="5">
        <v>17000</v>
      </c>
      <c r="E1518" s="7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">
        <f t="shared" si="69"/>
        <v>15924.1379</v>
      </c>
      <c r="P1518" t="s">
        <v>8335</v>
      </c>
      <c r="Q1518" t="s">
        <v>8336</v>
      </c>
      <c r="R1518" s="14">
        <f t="shared" si="71"/>
        <v>42619.466342592597</v>
      </c>
      <c r="S1518">
        <f t="shared" si="70"/>
        <v>2016</v>
      </c>
    </row>
    <row r="1519" spans="1:19" ht="43.2" x14ac:dyDescent="0.3">
      <c r="A1519" s="9">
        <v>1517</v>
      </c>
      <c r="B1519" s="11" t="s">
        <v>1518</v>
      </c>
      <c r="C1519" s="3" t="s">
        <v>5627</v>
      </c>
      <c r="D1519" s="5">
        <v>15000</v>
      </c>
      <c r="E1519" s="7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">
        <f t="shared" si="69"/>
        <v>3950.7316999999998</v>
      </c>
      <c r="P1519" t="s">
        <v>8335</v>
      </c>
      <c r="Q1519" t="s">
        <v>8336</v>
      </c>
      <c r="R1519" s="14">
        <f t="shared" si="71"/>
        <v>41948.56658564815</v>
      </c>
      <c r="S1519">
        <f t="shared" si="70"/>
        <v>2014</v>
      </c>
    </row>
    <row r="1520" spans="1:19" ht="28.8" x14ac:dyDescent="0.3">
      <c r="A1520" s="9">
        <v>1518</v>
      </c>
      <c r="B1520" s="11" t="s">
        <v>1519</v>
      </c>
      <c r="C1520" s="3" t="s">
        <v>5628</v>
      </c>
      <c r="D1520" s="5">
        <v>15000</v>
      </c>
      <c r="E1520" s="7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">
        <f t="shared" si="69"/>
        <v>13052.9661</v>
      </c>
      <c r="P1520" t="s">
        <v>8335</v>
      </c>
      <c r="Q1520" t="s">
        <v>8336</v>
      </c>
      <c r="R1520" s="14">
        <f t="shared" si="71"/>
        <v>41760.8200462963</v>
      </c>
      <c r="S1520">
        <f t="shared" si="70"/>
        <v>2014</v>
      </c>
    </row>
    <row r="1521" spans="1:19" ht="43.2" x14ac:dyDescent="0.3">
      <c r="A1521" s="9">
        <v>1519</v>
      </c>
      <c r="B1521" s="11" t="s">
        <v>1520</v>
      </c>
      <c r="C1521" s="3" t="s">
        <v>5629</v>
      </c>
      <c r="D1521" s="5">
        <v>9000</v>
      </c>
      <c r="E1521" s="7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">
        <f t="shared" si="69"/>
        <v>6415.6896999999999</v>
      </c>
      <c r="P1521" t="s">
        <v>8335</v>
      </c>
      <c r="Q1521" t="s">
        <v>8336</v>
      </c>
      <c r="R1521" s="14">
        <f t="shared" si="71"/>
        <v>41782.741701388892</v>
      </c>
      <c r="S1521">
        <f t="shared" si="70"/>
        <v>2014</v>
      </c>
    </row>
    <row r="1522" spans="1:19" ht="28.8" x14ac:dyDescent="0.3">
      <c r="A1522" s="9">
        <v>1520</v>
      </c>
      <c r="B1522" s="11" t="s">
        <v>1521</v>
      </c>
      <c r="C1522" s="3" t="s">
        <v>5630</v>
      </c>
      <c r="D1522" s="5">
        <v>18000</v>
      </c>
      <c r="E1522" s="7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">
        <f t="shared" si="69"/>
        <v>11152.694600000001</v>
      </c>
      <c r="P1522" t="s">
        <v>8335</v>
      </c>
      <c r="Q1522" t="s">
        <v>8336</v>
      </c>
      <c r="R1522" s="14">
        <f t="shared" si="71"/>
        <v>41955.857789351852</v>
      </c>
      <c r="S1522">
        <f t="shared" si="70"/>
        <v>2014</v>
      </c>
    </row>
    <row r="1523" spans="1:19" ht="43.2" x14ac:dyDescent="0.3">
      <c r="A1523" s="9">
        <v>1521</v>
      </c>
      <c r="B1523" s="11" t="s">
        <v>1522</v>
      </c>
      <c r="C1523" s="3" t="s">
        <v>5631</v>
      </c>
      <c r="D1523" s="5">
        <v>37500</v>
      </c>
      <c r="E1523" s="7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">
        <f t="shared" si="69"/>
        <v>17044.680899999999</v>
      </c>
      <c r="P1523" t="s">
        <v>8335</v>
      </c>
      <c r="Q1523" t="s">
        <v>8336</v>
      </c>
      <c r="R1523" s="14">
        <f t="shared" si="71"/>
        <v>42493.167719907404</v>
      </c>
      <c r="S1523">
        <f t="shared" si="70"/>
        <v>2016</v>
      </c>
    </row>
    <row r="1524" spans="1:19" ht="57.6" x14ac:dyDescent="0.3">
      <c r="A1524" s="9">
        <v>1522</v>
      </c>
      <c r="B1524" s="11" t="s">
        <v>1523</v>
      </c>
      <c r="C1524" s="3" t="s">
        <v>5632</v>
      </c>
      <c r="D1524" s="5">
        <v>43500</v>
      </c>
      <c r="E1524" s="7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">
        <f t="shared" si="69"/>
        <v>13373.9159</v>
      </c>
      <c r="P1524" t="s">
        <v>8335</v>
      </c>
      <c r="Q1524" t="s">
        <v>8336</v>
      </c>
      <c r="R1524" s="14">
        <f t="shared" si="71"/>
        <v>41899.830312500002</v>
      </c>
      <c r="S1524">
        <f t="shared" si="70"/>
        <v>2014</v>
      </c>
    </row>
    <row r="1525" spans="1:19" ht="43.2" x14ac:dyDescent="0.3">
      <c r="A1525" s="9">
        <v>1523</v>
      </c>
      <c r="B1525" s="11" t="s">
        <v>1524</v>
      </c>
      <c r="C1525" s="3" t="s">
        <v>5633</v>
      </c>
      <c r="D1525" s="5">
        <v>18500</v>
      </c>
      <c r="E1525" s="7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">
        <f t="shared" si="69"/>
        <v>9583.4025000000001</v>
      </c>
      <c r="P1525" t="s">
        <v>8335</v>
      </c>
      <c r="Q1525" t="s">
        <v>8336</v>
      </c>
      <c r="R1525" s="14">
        <f t="shared" si="71"/>
        <v>41964.751342592594</v>
      </c>
      <c r="S1525">
        <f t="shared" si="70"/>
        <v>2014</v>
      </c>
    </row>
    <row r="1526" spans="1:19" ht="43.2" x14ac:dyDescent="0.3">
      <c r="A1526" s="9">
        <v>1524</v>
      </c>
      <c r="B1526" s="11" t="s">
        <v>1525</v>
      </c>
      <c r="C1526" s="3" t="s">
        <v>5634</v>
      </c>
      <c r="D1526" s="5">
        <v>3000</v>
      </c>
      <c r="E1526" s="7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">
        <f t="shared" si="69"/>
        <v>22178.571400000001</v>
      </c>
      <c r="P1526" t="s">
        <v>8335</v>
      </c>
      <c r="Q1526" t="s">
        <v>8336</v>
      </c>
      <c r="R1526" s="14">
        <f t="shared" si="71"/>
        <v>42756.501041666663</v>
      </c>
      <c r="S1526">
        <f t="shared" si="70"/>
        <v>2017</v>
      </c>
    </row>
    <row r="1527" spans="1:19" ht="43.2" x14ac:dyDescent="0.3">
      <c r="A1527" s="9">
        <v>1525</v>
      </c>
      <c r="B1527" s="11" t="s">
        <v>1526</v>
      </c>
      <c r="C1527" s="3" t="s">
        <v>5635</v>
      </c>
      <c r="D1527" s="5">
        <v>2600</v>
      </c>
      <c r="E1527" s="7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">
        <f t="shared" si="69"/>
        <v>3231.5356999999999</v>
      </c>
      <c r="P1527" t="s">
        <v>8335</v>
      </c>
      <c r="Q1527" t="s">
        <v>8336</v>
      </c>
      <c r="R1527" s="14">
        <f t="shared" si="71"/>
        <v>42570.702986111108</v>
      </c>
      <c r="S1527">
        <f t="shared" si="70"/>
        <v>2016</v>
      </c>
    </row>
    <row r="1528" spans="1:19" ht="43.2" x14ac:dyDescent="0.3">
      <c r="A1528" s="9">
        <v>1526</v>
      </c>
      <c r="B1528" s="11" t="s">
        <v>1527</v>
      </c>
      <c r="C1528" s="3" t="s">
        <v>5636</v>
      </c>
      <c r="D1528" s="5">
        <v>23000</v>
      </c>
      <c r="E1528" s="7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">
        <f t="shared" si="69"/>
        <v>9883.9285999999993</v>
      </c>
      <c r="P1528" t="s">
        <v>8335</v>
      </c>
      <c r="Q1528" t="s">
        <v>8336</v>
      </c>
      <c r="R1528" s="14">
        <f t="shared" si="71"/>
        <v>42339.276006944448</v>
      </c>
      <c r="S1528">
        <f t="shared" si="70"/>
        <v>2015</v>
      </c>
    </row>
    <row r="1529" spans="1:19" ht="43.2" x14ac:dyDescent="0.3">
      <c r="A1529" s="9">
        <v>1527</v>
      </c>
      <c r="B1529" s="11" t="s">
        <v>1528</v>
      </c>
      <c r="C1529" s="3" t="s">
        <v>5637</v>
      </c>
      <c r="D1529" s="5">
        <v>3500</v>
      </c>
      <c r="E1529" s="7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">
        <f t="shared" si="69"/>
        <v>5522.2142999999996</v>
      </c>
      <c r="P1529" t="s">
        <v>8335</v>
      </c>
      <c r="Q1529" t="s">
        <v>8336</v>
      </c>
      <c r="R1529" s="14">
        <f t="shared" si="71"/>
        <v>42780.600532407407</v>
      </c>
      <c r="S1529">
        <f t="shared" si="70"/>
        <v>2017</v>
      </c>
    </row>
    <row r="1530" spans="1:19" ht="28.8" x14ac:dyDescent="0.3">
      <c r="A1530" s="9">
        <v>1528</v>
      </c>
      <c r="B1530" s="11" t="s">
        <v>1529</v>
      </c>
      <c r="C1530" s="3" t="s">
        <v>5638</v>
      </c>
      <c r="D1530" s="5">
        <v>3000</v>
      </c>
      <c r="E1530" s="7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">
        <f t="shared" si="69"/>
        <v>5279.375</v>
      </c>
      <c r="P1530" t="s">
        <v>8335</v>
      </c>
      <c r="Q1530" t="s">
        <v>8336</v>
      </c>
      <c r="R1530" s="14">
        <f t="shared" si="71"/>
        <v>42736.732893518521</v>
      </c>
      <c r="S1530">
        <f t="shared" si="70"/>
        <v>2017</v>
      </c>
    </row>
    <row r="1531" spans="1:19" ht="28.8" x14ac:dyDescent="0.3">
      <c r="A1531" s="9">
        <v>1529</v>
      </c>
      <c r="B1531" s="11" t="s">
        <v>1530</v>
      </c>
      <c r="C1531" s="3" t="s">
        <v>5639</v>
      </c>
      <c r="D1531" s="5">
        <v>19000</v>
      </c>
      <c r="E1531" s="7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">
        <f t="shared" si="69"/>
        <v>13566.6667</v>
      </c>
      <c r="P1531" t="s">
        <v>8335</v>
      </c>
      <c r="Q1531" t="s">
        <v>8336</v>
      </c>
      <c r="R1531" s="14">
        <f t="shared" si="71"/>
        <v>42052.628703703704</v>
      </c>
      <c r="S1531">
        <f t="shared" si="70"/>
        <v>2015</v>
      </c>
    </row>
    <row r="1532" spans="1:19" ht="57.6" x14ac:dyDescent="0.3">
      <c r="A1532" s="9">
        <v>1530</v>
      </c>
      <c r="B1532" s="11" t="s">
        <v>1531</v>
      </c>
      <c r="C1532" s="3" t="s">
        <v>5640</v>
      </c>
      <c r="D1532" s="5">
        <v>35000</v>
      </c>
      <c r="E1532" s="7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">
        <f t="shared" si="69"/>
        <v>5399.1990999999998</v>
      </c>
      <c r="P1532" t="s">
        <v>8335</v>
      </c>
      <c r="Q1532" t="s">
        <v>8336</v>
      </c>
      <c r="R1532" s="14">
        <f t="shared" si="71"/>
        <v>42275.767303240747</v>
      </c>
      <c r="S1532">
        <f t="shared" si="70"/>
        <v>2015</v>
      </c>
    </row>
    <row r="1533" spans="1:19" ht="57.6" x14ac:dyDescent="0.3">
      <c r="A1533" s="9">
        <v>1531</v>
      </c>
      <c r="B1533" s="11" t="s">
        <v>1532</v>
      </c>
      <c r="C1533" s="3" t="s">
        <v>5641</v>
      </c>
      <c r="D1533" s="5">
        <v>2350</v>
      </c>
      <c r="E1533" s="7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">
        <f t="shared" si="69"/>
        <v>5664.3836000000001</v>
      </c>
      <c r="P1533" t="s">
        <v>8335</v>
      </c>
      <c r="Q1533" t="s">
        <v>8336</v>
      </c>
      <c r="R1533" s="14">
        <f t="shared" si="71"/>
        <v>41941.802384259259</v>
      </c>
      <c r="S1533">
        <f t="shared" si="70"/>
        <v>2014</v>
      </c>
    </row>
    <row r="1534" spans="1:19" ht="43.2" x14ac:dyDescent="0.3">
      <c r="A1534" s="9">
        <v>1532</v>
      </c>
      <c r="B1534" s="11" t="s">
        <v>1533</v>
      </c>
      <c r="C1534" s="3" t="s">
        <v>5642</v>
      </c>
      <c r="D1534" s="5">
        <v>5000</v>
      </c>
      <c r="E1534" s="7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">
        <f t="shared" si="69"/>
        <v>8231.6327000000001</v>
      </c>
      <c r="P1534" t="s">
        <v>8335</v>
      </c>
      <c r="Q1534" t="s">
        <v>8336</v>
      </c>
      <c r="R1534" s="14">
        <f t="shared" si="71"/>
        <v>42391.475289351853</v>
      </c>
      <c r="S1534">
        <f t="shared" si="70"/>
        <v>2016</v>
      </c>
    </row>
    <row r="1535" spans="1:19" ht="43.2" x14ac:dyDescent="0.3">
      <c r="A1535" s="9">
        <v>1533</v>
      </c>
      <c r="B1535" s="11" t="s">
        <v>1534</v>
      </c>
      <c r="C1535" s="3" t="s">
        <v>5643</v>
      </c>
      <c r="D1535" s="5">
        <v>45000</v>
      </c>
      <c r="E1535" s="7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">
        <f t="shared" si="69"/>
        <v>8826.0810999999994</v>
      </c>
      <c r="P1535" t="s">
        <v>8335</v>
      </c>
      <c r="Q1535" t="s">
        <v>8336</v>
      </c>
      <c r="R1535" s="14">
        <f t="shared" si="71"/>
        <v>42443.00204861111</v>
      </c>
      <c r="S1535">
        <f t="shared" si="70"/>
        <v>2016</v>
      </c>
    </row>
    <row r="1536" spans="1:19" ht="43.2" x14ac:dyDescent="0.3">
      <c r="A1536" s="9">
        <v>1534</v>
      </c>
      <c r="B1536" s="11" t="s">
        <v>1535</v>
      </c>
      <c r="C1536" s="3" t="s">
        <v>5644</v>
      </c>
      <c r="D1536" s="5">
        <v>7500</v>
      </c>
      <c r="E1536" s="7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">
        <f t="shared" si="69"/>
        <v>8490.5149000000001</v>
      </c>
      <c r="P1536" t="s">
        <v>8335</v>
      </c>
      <c r="Q1536" t="s">
        <v>8336</v>
      </c>
      <c r="R1536" s="14">
        <f t="shared" si="71"/>
        <v>42221.67432870371</v>
      </c>
      <c r="S1536">
        <f t="shared" si="70"/>
        <v>2015</v>
      </c>
    </row>
    <row r="1537" spans="1:19" ht="43.2" x14ac:dyDescent="0.3">
      <c r="A1537" s="9">
        <v>1535</v>
      </c>
      <c r="B1537" s="11" t="s">
        <v>1536</v>
      </c>
      <c r="C1537" s="3" t="s">
        <v>5645</v>
      </c>
      <c r="D1537" s="5">
        <v>4000</v>
      </c>
      <c r="E1537" s="7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">
        <f t="shared" si="69"/>
        <v>4815.4544999999998</v>
      </c>
      <c r="P1537" t="s">
        <v>8335</v>
      </c>
      <c r="Q1537" t="s">
        <v>8336</v>
      </c>
      <c r="R1537" s="14">
        <f t="shared" si="71"/>
        <v>42484.829062500001</v>
      </c>
      <c r="S1537">
        <f t="shared" si="70"/>
        <v>2016</v>
      </c>
    </row>
    <row r="1538" spans="1:19" ht="57.6" x14ac:dyDescent="0.3">
      <c r="A1538" s="9">
        <v>1536</v>
      </c>
      <c r="B1538" s="11" t="s">
        <v>1537</v>
      </c>
      <c r="C1538" s="3" t="s">
        <v>5646</v>
      </c>
      <c r="D1538" s="5">
        <v>12000</v>
      </c>
      <c r="E1538" s="7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">
        <f t="shared" si="69"/>
        <v>6601.5406999999996</v>
      </c>
      <c r="P1538" t="s">
        <v>8335</v>
      </c>
      <c r="Q1538" t="s">
        <v>8336</v>
      </c>
      <c r="R1538" s="14">
        <f t="shared" si="71"/>
        <v>42213.802199074074</v>
      </c>
      <c r="S1538">
        <f t="shared" si="70"/>
        <v>2015</v>
      </c>
    </row>
    <row r="1539" spans="1:19" ht="43.2" x14ac:dyDescent="0.3">
      <c r="A1539" s="9">
        <v>1537</v>
      </c>
      <c r="B1539" s="11" t="s">
        <v>1538</v>
      </c>
      <c r="C1539" s="3" t="s">
        <v>5647</v>
      </c>
      <c r="D1539" s="5">
        <v>12000</v>
      </c>
      <c r="E1539" s="7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">
        <f t="shared" ref="O1539:O1602" si="72">IFERROR(ROUND(E1539/L1539*100,4),0)</f>
        <v>9637.5</v>
      </c>
      <c r="P1539" t="s">
        <v>8335</v>
      </c>
      <c r="Q1539" t="s">
        <v>8336</v>
      </c>
      <c r="R1539" s="14">
        <f t="shared" si="71"/>
        <v>42552.315127314811</v>
      </c>
      <c r="S1539">
        <f t="shared" ref="S1539:S1602" si="73">YEAR(R1539)</f>
        <v>2016</v>
      </c>
    </row>
    <row r="1540" spans="1:19" ht="43.2" x14ac:dyDescent="0.3">
      <c r="A1540" s="9">
        <v>1538</v>
      </c>
      <c r="B1540" s="11" t="s">
        <v>1539</v>
      </c>
      <c r="C1540" s="3" t="s">
        <v>5648</v>
      </c>
      <c r="D1540" s="5">
        <v>7000</v>
      </c>
      <c r="E1540" s="7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">
        <f t="shared" si="72"/>
        <v>15617.391299999999</v>
      </c>
      <c r="P1540" t="s">
        <v>8335</v>
      </c>
      <c r="Q1540" t="s">
        <v>8336</v>
      </c>
      <c r="R1540" s="14">
        <f t="shared" ref="R1540:R1603" si="74">(((J1540/60)/60)/24)+DATE(1970,1,1)</f>
        <v>41981.782060185185</v>
      </c>
      <c r="S1540">
        <f t="shared" si="73"/>
        <v>2014</v>
      </c>
    </row>
    <row r="1541" spans="1:19" ht="43.2" x14ac:dyDescent="0.3">
      <c r="A1541" s="9">
        <v>1539</v>
      </c>
      <c r="B1541" s="11" t="s">
        <v>1540</v>
      </c>
      <c r="C1541" s="3" t="s">
        <v>5649</v>
      </c>
      <c r="D1541" s="5">
        <v>20000</v>
      </c>
      <c r="E1541" s="7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">
        <f t="shared" si="72"/>
        <v>9576.4858999999997</v>
      </c>
      <c r="P1541" t="s">
        <v>8335</v>
      </c>
      <c r="Q1541" t="s">
        <v>8336</v>
      </c>
      <c r="R1541" s="14">
        <f t="shared" si="74"/>
        <v>42705.919201388882</v>
      </c>
      <c r="S1541">
        <f t="shared" si="73"/>
        <v>2016</v>
      </c>
    </row>
    <row r="1542" spans="1:19" ht="43.2" x14ac:dyDescent="0.3">
      <c r="A1542" s="9">
        <v>1540</v>
      </c>
      <c r="B1542" s="11" t="s">
        <v>1541</v>
      </c>
      <c r="C1542" s="3" t="s">
        <v>5650</v>
      </c>
      <c r="D1542" s="5">
        <v>15000</v>
      </c>
      <c r="E1542" s="7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">
        <f t="shared" si="72"/>
        <v>18040.816299999999</v>
      </c>
      <c r="P1542" t="s">
        <v>8335</v>
      </c>
      <c r="Q1542" t="s">
        <v>8336</v>
      </c>
      <c r="R1542" s="14">
        <f t="shared" si="74"/>
        <v>41939.00712962963</v>
      </c>
      <c r="S1542">
        <f t="shared" si="73"/>
        <v>2014</v>
      </c>
    </row>
    <row r="1543" spans="1:19" ht="43.2" x14ac:dyDescent="0.3">
      <c r="A1543" s="9">
        <v>1541</v>
      </c>
      <c r="B1543" s="11" t="s">
        <v>1542</v>
      </c>
      <c r="C1543" s="3" t="s">
        <v>5651</v>
      </c>
      <c r="D1543" s="5">
        <v>18000</v>
      </c>
      <c r="E1543" s="7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">
        <f t="shared" si="72"/>
        <v>300</v>
      </c>
      <c r="P1543" t="s">
        <v>8335</v>
      </c>
      <c r="Q1543" t="s">
        <v>8340</v>
      </c>
      <c r="R1543" s="14">
        <f t="shared" si="74"/>
        <v>41974.712245370371</v>
      </c>
      <c r="S1543">
        <f t="shared" si="73"/>
        <v>2014</v>
      </c>
    </row>
    <row r="1544" spans="1:19" ht="43.2" x14ac:dyDescent="0.3">
      <c r="A1544" s="9">
        <v>1542</v>
      </c>
      <c r="B1544" s="11" t="s">
        <v>1543</v>
      </c>
      <c r="C1544" s="3" t="s">
        <v>5652</v>
      </c>
      <c r="D1544" s="5">
        <v>500</v>
      </c>
      <c r="E1544" s="7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">
        <f t="shared" si="72"/>
        <v>2000</v>
      </c>
      <c r="P1544" t="s">
        <v>8335</v>
      </c>
      <c r="Q1544" t="s">
        <v>8340</v>
      </c>
      <c r="R1544" s="14">
        <f t="shared" si="74"/>
        <v>42170.996527777781</v>
      </c>
      <c r="S1544">
        <f t="shared" si="73"/>
        <v>2015</v>
      </c>
    </row>
    <row r="1545" spans="1:19" ht="43.2" x14ac:dyDescent="0.3">
      <c r="A1545" s="9">
        <v>1543</v>
      </c>
      <c r="B1545" s="11" t="s">
        <v>1544</v>
      </c>
      <c r="C1545" s="3" t="s">
        <v>5653</v>
      </c>
      <c r="D1545" s="5">
        <v>2250</v>
      </c>
      <c r="E1545" s="7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">
        <f t="shared" si="72"/>
        <v>1000</v>
      </c>
      <c r="P1545" t="s">
        <v>8335</v>
      </c>
      <c r="Q1545" t="s">
        <v>8340</v>
      </c>
      <c r="R1545" s="14">
        <f t="shared" si="74"/>
        <v>41935.509652777779</v>
      </c>
      <c r="S1545">
        <f t="shared" si="73"/>
        <v>2014</v>
      </c>
    </row>
    <row r="1546" spans="1:19" ht="43.2" x14ac:dyDescent="0.3">
      <c r="A1546" s="9">
        <v>1544</v>
      </c>
      <c r="B1546" s="11" t="s">
        <v>1545</v>
      </c>
      <c r="C1546" s="3" t="s">
        <v>5654</v>
      </c>
      <c r="D1546" s="5">
        <v>1000</v>
      </c>
      <c r="E1546" s="7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">
        <f t="shared" si="72"/>
        <v>0</v>
      </c>
      <c r="P1546" t="s">
        <v>8335</v>
      </c>
      <c r="Q1546" t="s">
        <v>8340</v>
      </c>
      <c r="R1546" s="14">
        <f t="shared" si="74"/>
        <v>42053.051203703704</v>
      </c>
      <c r="S1546">
        <f t="shared" si="73"/>
        <v>2015</v>
      </c>
    </row>
    <row r="1547" spans="1:19" ht="43.2" x14ac:dyDescent="0.3">
      <c r="A1547" s="9">
        <v>1545</v>
      </c>
      <c r="B1547" s="11" t="s">
        <v>1546</v>
      </c>
      <c r="C1547" s="3" t="s">
        <v>5655</v>
      </c>
      <c r="D1547" s="5">
        <v>3000</v>
      </c>
      <c r="E1547" s="7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">
        <f t="shared" si="72"/>
        <v>100</v>
      </c>
      <c r="P1547" t="s">
        <v>8335</v>
      </c>
      <c r="Q1547" t="s">
        <v>8340</v>
      </c>
      <c r="R1547" s="14">
        <f t="shared" si="74"/>
        <v>42031.884652777779</v>
      </c>
      <c r="S1547">
        <f t="shared" si="73"/>
        <v>2015</v>
      </c>
    </row>
    <row r="1548" spans="1:19" ht="43.2" x14ac:dyDescent="0.3">
      <c r="A1548" s="9">
        <v>1546</v>
      </c>
      <c r="B1548" s="11" t="s">
        <v>1547</v>
      </c>
      <c r="C1548" s="3" t="s">
        <v>5656</v>
      </c>
      <c r="D1548" s="5">
        <v>1000</v>
      </c>
      <c r="E1548" s="7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">
        <f t="shared" si="72"/>
        <v>2627.2727</v>
      </c>
      <c r="P1548" t="s">
        <v>8335</v>
      </c>
      <c r="Q1548" t="s">
        <v>8340</v>
      </c>
      <c r="R1548" s="14">
        <f t="shared" si="74"/>
        <v>41839.212951388887</v>
      </c>
      <c r="S1548">
        <f t="shared" si="73"/>
        <v>2014</v>
      </c>
    </row>
    <row r="1549" spans="1:19" ht="43.2" x14ac:dyDescent="0.3">
      <c r="A1549" s="9">
        <v>1547</v>
      </c>
      <c r="B1549" s="11" t="s">
        <v>1548</v>
      </c>
      <c r="C1549" s="3" t="s">
        <v>5657</v>
      </c>
      <c r="D1549" s="5">
        <v>20</v>
      </c>
      <c r="E1549" s="7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">
        <f t="shared" si="72"/>
        <v>0</v>
      </c>
      <c r="P1549" t="s">
        <v>8335</v>
      </c>
      <c r="Q1549" t="s">
        <v>8340</v>
      </c>
      <c r="R1549" s="14">
        <f t="shared" si="74"/>
        <v>42782.426875000005</v>
      </c>
      <c r="S1549">
        <f t="shared" si="73"/>
        <v>2017</v>
      </c>
    </row>
    <row r="1550" spans="1:19" ht="28.8" x14ac:dyDescent="0.3">
      <c r="A1550" s="9">
        <v>1548</v>
      </c>
      <c r="B1550" s="11" t="s">
        <v>1549</v>
      </c>
      <c r="C1550" s="3" t="s">
        <v>5658</v>
      </c>
      <c r="D1550" s="5">
        <v>700</v>
      </c>
      <c r="E1550" s="7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">
        <f t="shared" si="72"/>
        <v>6000</v>
      </c>
      <c r="P1550" t="s">
        <v>8335</v>
      </c>
      <c r="Q1550" t="s">
        <v>8340</v>
      </c>
      <c r="R1550" s="14">
        <f t="shared" si="74"/>
        <v>42286.88217592593</v>
      </c>
      <c r="S1550">
        <f t="shared" si="73"/>
        <v>2015</v>
      </c>
    </row>
    <row r="1551" spans="1:19" ht="43.2" x14ac:dyDescent="0.3">
      <c r="A1551" s="9">
        <v>1549</v>
      </c>
      <c r="B1551" s="11" t="s">
        <v>1550</v>
      </c>
      <c r="C1551" s="3" t="s">
        <v>5659</v>
      </c>
      <c r="D1551" s="5">
        <v>500</v>
      </c>
      <c r="E1551" s="7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">
        <f t="shared" si="72"/>
        <v>2833.3332999999998</v>
      </c>
      <c r="P1551" t="s">
        <v>8335</v>
      </c>
      <c r="Q1551" t="s">
        <v>8340</v>
      </c>
      <c r="R1551" s="14">
        <f t="shared" si="74"/>
        <v>42281.136099537034</v>
      </c>
      <c r="S1551">
        <f t="shared" si="73"/>
        <v>2015</v>
      </c>
    </row>
    <row r="1552" spans="1:19" ht="57.6" x14ac:dyDescent="0.3">
      <c r="A1552" s="9">
        <v>1550</v>
      </c>
      <c r="B1552" s="11" t="s">
        <v>1551</v>
      </c>
      <c r="C1552" s="3" t="s">
        <v>5660</v>
      </c>
      <c r="D1552" s="5">
        <v>750</v>
      </c>
      <c r="E1552" s="7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">
        <f t="shared" si="72"/>
        <v>1442.8570999999999</v>
      </c>
      <c r="P1552" t="s">
        <v>8335</v>
      </c>
      <c r="Q1552" t="s">
        <v>8340</v>
      </c>
      <c r="R1552" s="14">
        <f t="shared" si="74"/>
        <v>42472.449467592596</v>
      </c>
      <c r="S1552">
        <f t="shared" si="73"/>
        <v>2016</v>
      </c>
    </row>
    <row r="1553" spans="1:19" ht="43.2" x14ac:dyDescent="0.3">
      <c r="A1553" s="9">
        <v>1551</v>
      </c>
      <c r="B1553" s="11" t="s">
        <v>1552</v>
      </c>
      <c r="C1553" s="3" t="s">
        <v>5661</v>
      </c>
      <c r="D1553" s="5">
        <v>3500</v>
      </c>
      <c r="E1553" s="7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">
        <f t="shared" si="72"/>
        <v>0</v>
      </c>
      <c r="P1553" t="s">
        <v>8335</v>
      </c>
      <c r="Q1553" t="s">
        <v>8340</v>
      </c>
      <c r="R1553" s="14">
        <f t="shared" si="74"/>
        <v>42121.824525462958</v>
      </c>
      <c r="S1553">
        <f t="shared" si="73"/>
        <v>2015</v>
      </c>
    </row>
    <row r="1554" spans="1:19" ht="43.2" x14ac:dyDescent="0.3">
      <c r="A1554" s="9">
        <v>1552</v>
      </c>
      <c r="B1554" s="11" t="s">
        <v>1553</v>
      </c>
      <c r="C1554" s="3" t="s">
        <v>5662</v>
      </c>
      <c r="D1554" s="5">
        <v>4300</v>
      </c>
      <c r="E1554" s="7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">
        <f t="shared" si="72"/>
        <v>13218.75</v>
      </c>
      <c r="P1554" t="s">
        <v>8335</v>
      </c>
      <c r="Q1554" t="s">
        <v>8340</v>
      </c>
      <c r="R1554" s="14">
        <f t="shared" si="74"/>
        <v>41892.688750000001</v>
      </c>
      <c r="S1554">
        <f t="shared" si="73"/>
        <v>2014</v>
      </c>
    </row>
    <row r="1555" spans="1:19" ht="43.2" x14ac:dyDescent="0.3">
      <c r="A1555" s="9">
        <v>1553</v>
      </c>
      <c r="B1555" s="11" t="s">
        <v>1554</v>
      </c>
      <c r="C1555" s="3" t="s">
        <v>5663</v>
      </c>
      <c r="D1555" s="5">
        <v>6000</v>
      </c>
      <c r="E1555" s="7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">
        <f t="shared" si="72"/>
        <v>0</v>
      </c>
      <c r="P1555" t="s">
        <v>8335</v>
      </c>
      <c r="Q1555" t="s">
        <v>8340</v>
      </c>
      <c r="R1555" s="14">
        <f t="shared" si="74"/>
        <v>42219.282951388886</v>
      </c>
      <c r="S1555">
        <f t="shared" si="73"/>
        <v>2015</v>
      </c>
    </row>
    <row r="1556" spans="1:19" ht="57.6" x14ac:dyDescent="0.3">
      <c r="A1556" s="9">
        <v>1554</v>
      </c>
      <c r="B1556" s="11" t="s">
        <v>1555</v>
      </c>
      <c r="C1556" s="3" t="s">
        <v>5664</v>
      </c>
      <c r="D1556" s="5">
        <v>20000</v>
      </c>
      <c r="E1556" s="7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">
        <f t="shared" si="72"/>
        <v>0</v>
      </c>
      <c r="P1556" t="s">
        <v>8335</v>
      </c>
      <c r="Q1556" t="s">
        <v>8340</v>
      </c>
      <c r="R1556" s="14">
        <f t="shared" si="74"/>
        <v>42188.252199074079</v>
      </c>
      <c r="S1556">
        <f t="shared" si="73"/>
        <v>2015</v>
      </c>
    </row>
    <row r="1557" spans="1:19" ht="43.2" x14ac:dyDescent="0.3">
      <c r="A1557" s="9">
        <v>1555</v>
      </c>
      <c r="B1557" s="11" t="s">
        <v>1556</v>
      </c>
      <c r="C1557" s="3" t="s">
        <v>5665</v>
      </c>
      <c r="D1557" s="5">
        <v>750</v>
      </c>
      <c r="E1557" s="7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">
        <f t="shared" si="72"/>
        <v>0</v>
      </c>
      <c r="P1557" t="s">
        <v>8335</v>
      </c>
      <c r="Q1557" t="s">
        <v>8340</v>
      </c>
      <c r="R1557" s="14">
        <f t="shared" si="74"/>
        <v>42241.613796296297</v>
      </c>
      <c r="S1557">
        <f t="shared" si="73"/>
        <v>2015</v>
      </c>
    </row>
    <row r="1558" spans="1:19" ht="43.2" x14ac:dyDescent="0.3">
      <c r="A1558" s="9">
        <v>1556</v>
      </c>
      <c r="B1558" s="11" t="s">
        <v>1557</v>
      </c>
      <c r="C1558" s="3" t="s">
        <v>5666</v>
      </c>
      <c r="D1558" s="5">
        <v>1500</v>
      </c>
      <c r="E1558" s="7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">
        <f t="shared" si="72"/>
        <v>5641.6666999999998</v>
      </c>
      <c r="P1558" t="s">
        <v>8335</v>
      </c>
      <c r="Q1558" t="s">
        <v>8340</v>
      </c>
      <c r="R1558" s="14">
        <f t="shared" si="74"/>
        <v>42525.153055555551</v>
      </c>
      <c r="S1558">
        <f t="shared" si="73"/>
        <v>2016</v>
      </c>
    </row>
    <row r="1559" spans="1:19" ht="43.2" x14ac:dyDescent="0.3">
      <c r="A1559" s="9">
        <v>1557</v>
      </c>
      <c r="B1559" s="11" t="s">
        <v>1558</v>
      </c>
      <c r="C1559" s="3" t="s">
        <v>5667</v>
      </c>
      <c r="D1559" s="5">
        <v>2500</v>
      </c>
      <c r="E1559" s="7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">
        <f t="shared" si="72"/>
        <v>10000</v>
      </c>
      <c r="P1559" t="s">
        <v>8335</v>
      </c>
      <c r="Q1559" t="s">
        <v>8340</v>
      </c>
      <c r="R1559" s="14">
        <f t="shared" si="74"/>
        <v>41871.65315972222</v>
      </c>
      <c r="S1559">
        <f t="shared" si="73"/>
        <v>2014</v>
      </c>
    </row>
    <row r="1560" spans="1:19" ht="43.2" x14ac:dyDescent="0.3">
      <c r="A1560" s="9">
        <v>1558</v>
      </c>
      <c r="B1560" s="11" t="s">
        <v>1559</v>
      </c>
      <c r="C1560" s="3" t="s">
        <v>5668</v>
      </c>
      <c r="D1560" s="5">
        <v>750</v>
      </c>
      <c r="E1560" s="7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">
        <f t="shared" si="72"/>
        <v>1166.6667</v>
      </c>
      <c r="P1560" t="s">
        <v>8335</v>
      </c>
      <c r="Q1560" t="s">
        <v>8340</v>
      </c>
      <c r="R1560" s="14">
        <f t="shared" si="74"/>
        <v>42185.397673611107</v>
      </c>
      <c r="S1560">
        <f t="shared" si="73"/>
        <v>2015</v>
      </c>
    </row>
    <row r="1561" spans="1:19" ht="28.8" x14ac:dyDescent="0.3">
      <c r="A1561" s="9">
        <v>1559</v>
      </c>
      <c r="B1561" s="11" t="s">
        <v>1560</v>
      </c>
      <c r="C1561" s="3" t="s">
        <v>5669</v>
      </c>
      <c r="D1561" s="5">
        <v>15000</v>
      </c>
      <c r="E1561" s="7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">
        <f t="shared" si="72"/>
        <v>5000</v>
      </c>
      <c r="P1561" t="s">
        <v>8335</v>
      </c>
      <c r="Q1561" t="s">
        <v>8340</v>
      </c>
      <c r="R1561" s="14">
        <f t="shared" si="74"/>
        <v>42108.05322916666</v>
      </c>
      <c r="S1561">
        <f t="shared" si="73"/>
        <v>2015</v>
      </c>
    </row>
    <row r="1562" spans="1:19" ht="43.2" x14ac:dyDescent="0.3">
      <c r="A1562" s="9">
        <v>1560</v>
      </c>
      <c r="B1562" s="11" t="s">
        <v>1561</v>
      </c>
      <c r="C1562" s="3" t="s">
        <v>5670</v>
      </c>
      <c r="D1562" s="5">
        <v>2500</v>
      </c>
      <c r="E1562" s="7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">
        <f t="shared" si="72"/>
        <v>2350</v>
      </c>
      <c r="P1562" t="s">
        <v>8335</v>
      </c>
      <c r="Q1562" t="s">
        <v>8340</v>
      </c>
      <c r="R1562" s="14">
        <f t="shared" si="74"/>
        <v>41936.020752314813</v>
      </c>
      <c r="S1562">
        <f t="shared" si="73"/>
        <v>2014</v>
      </c>
    </row>
    <row r="1563" spans="1:19" ht="43.2" x14ac:dyDescent="0.3">
      <c r="A1563" s="9">
        <v>1561</v>
      </c>
      <c r="B1563" s="11" t="s">
        <v>1562</v>
      </c>
      <c r="C1563" s="3" t="s">
        <v>5671</v>
      </c>
      <c r="D1563" s="5">
        <v>10000</v>
      </c>
      <c r="E1563" s="7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">
        <f t="shared" si="72"/>
        <v>6700</v>
      </c>
      <c r="P1563" t="s">
        <v>8319</v>
      </c>
      <c r="Q1563" t="s">
        <v>8341</v>
      </c>
      <c r="R1563" s="14">
        <f t="shared" si="74"/>
        <v>41555.041701388887</v>
      </c>
      <c r="S1563">
        <f t="shared" si="73"/>
        <v>2013</v>
      </c>
    </row>
    <row r="1564" spans="1:19" ht="57.6" x14ac:dyDescent="0.3">
      <c r="A1564" s="9">
        <v>1562</v>
      </c>
      <c r="B1564" s="11" t="s">
        <v>1563</v>
      </c>
      <c r="C1564" s="3" t="s">
        <v>5672</v>
      </c>
      <c r="D1564" s="5">
        <v>4000</v>
      </c>
      <c r="E1564" s="7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">
        <f t="shared" si="72"/>
        <v>0</v>
      </c>
      <c r="P1564" t="s">
        <v>8319</v>
      </c>
      <c r="Q1564" t="s">
        <v>8341</v>
      </c>
      <c r="R1564" s="14">
        <f t="shared" si="74"/>
        <v>40079.566157407404</v>
      </c>
      <c r="S1564">
        <f t="shared" si="73"/>
        <v>2009</v>
      </c>
    </row>
    <row r="1565" spans="1:19" ht="43.2" x14ac:dyDescent="0.3">
      <c r="A1565" s="9">
        <v>1563</v>
      </c>
      <c r="B1565" s="11" t="s">
        <v>1564</v>
      </c>
      <c r="C1565" s="3" t="s">
        <v>5673</v>
      </c>
      <c r="D1565" s="5">
        <v>6000</v>
      </c>
      <c r="E1565" s="7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">
        <f t="shared" si="72"/>
        <v>4250</v>
      </c>
      <c r="P1565" t="s">
        <v>8319</v>
      </c>
      <c r="Q1565" t="s">
        <v>8341</v>
      </c>
      <c r="R1565" s="14">
        <f t="shared" si="74"/>
        <v>41652.742488425924</v>
      </c>
      <c r="S1565">
        <f t="shared" si="73"/>
        <v>2014</v>
      </c>
    </row>
    <row r="1566" spans="1:19" ht="43.2" x14ac:dyDescent="0.3">
      <c r="A1566" s="9">
        <v>1564</v>
      </c>
      <c r="B1566" s="11" t="s">
        <v>1565</v>
      </c>
      <c r="C1566" s="3" t="s">
        <v>5674</v>
      </c>
      <c r="D1566" s="5">
        <v>10000</v>
      </c>
      <c r="E1566" s="7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">
        <f t="shared" si="72"/>
        <v>1000</v>
      </c>
      <c r="P1566" t="s">
        <v>8319</v>
      </c>
      <c r="Q1566" t="s">
        <v>8341</v>
      </c>
      <c r="R1566" s="14">
        <f t="shared" si="74"/>
        <v>42121.367002314815</v>
      </c>
      <c r="S1566">
        <f t="shared" si="73"/>
        <v>2015</v>
      </c>
    </row>
    <row r="1567" spans="1:19" ht="43.2" x14ac:dyDescent="0.3">
      <c r="A1567" s="9">
        <v>1565</v>
      </c>
      <c r="B1567" s="11" t="s">
        <v>1566</v>
      </c>
      <c r="C1567" s="3" t="s">
        <v>5675</v>
      </c>
      <c r="D1567" s="5">
        <v>4000</v>
      </c>
      <c r="E1567" s="7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">
        <f t="shared" si="72"/>
        <v>10000</v>
      </c>
      <c r="P1567" t="s">
        <v>8319</v>
      </c>
      <c r="Q1567" t="s">
        <v>8341</v>
      </c>
      <c r="R1567" s="14">
        <f t="shared" si="74"/>
        <v>40672.729872685188</v>
      </c>
      <c r="S1567">
        <f t="shared" si="73"/>
        <v>2011</v>
      </c>
    </row>
    <row r="1568" spans="1:19" ht="43.2" x14ac:dyDescent="0.3">
      <c r="A1568" s="9">
        <v>1566</v>
      </c>
      <c r="B1568" s="11" t="s">
        <v>1567</v>
      </c>
      <c r="C1568" s="3" t="s">
        <v>5676</v>
      </c>
      <c r="D1568" s="5">
        <v>30000</v>
      </c>
      <c r="E1568" s="7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">
        <f t="shared" si="72"/>
        <v>10805.084699999999</v>
      </c>
      <c r="P1568" t="s">
        <v>8319</v>
      </c>
      <c r="Q1568" t="s">
        <v>8341</v>
      </c>
      <c r="R1568" s="14">
        <f t="shared" si="74"/>
        <v>42549.916712962964</v>
      </c>
      <c r="S1568">
        <f t="shared" si="73"/>
        <v>2016</v>
      </c>
    </row>
    <row r="1569" spans="1:19" ht="43.2" x14ac:dyDescent="0.3">
      <c r="A1569" s="9">
        <v>1567</v>
      </c>
      <c r="B1569" s="11" t="s">
        <v>1568</v>
      </c>
      <c r="C1569" s="3" t="s">
        <v>5677</v>
      </c>
      <c r="D1569" s="5">
        <v>8500</v>
      </c>
      <c r="E1569" s="7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">
        <f t="shared" si="72"/>
        <v>2692.3076999999998</v>
      </c>
      <c r="P1569" t="s">
        <v>8319</v>
      </c>
      <c r="Q1569" t="s">
        <v>8341</v>
      </c>
      <c r="R1569" s="14">
        <f t="shared" si="74"/>
        <v>41671.936863425923</v>
      </c>
      <c r="S1569">
        <f t="shared" si="73"/>
        <v>2014</v>
      </c>
    </row>
    <row r="1570" spans="1:19" ht="43.2" x14ac:dyDescent="0.3">
      <c r="A1570" s="9">
        <v>1568</v>
      </c>
      <c r="B1570" s="11" t="s">
        <v>1569</v>
      </c>
      <c r="C1570" s="3" t="s">
        <v>5678</v>
      </c>
      <c r="D1570" s="5">
        <v>25000</v>
      </c>
      <c r="E1570" s="7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">
        <f t="shared" si="72"/>
        <v>15500</v>
      </c>
      <c r="P1570" t="s">
        <v>8319</v>
      </c>
      <c r="Q1570" t="s">
        <v>8341</v>
      </c>
      <c r="R1570" s="14">
        <f t="shared" si="74"/>
        <v>41962.062326388885</v>
      </c>
      <c r="S1570">
        <f t="shared" si="73"/>
        <v>2014</v>
      </c>
    </row>
    <row r="1571" spans="1:19" x14ac:dyDescent="0.3">
      <c r="A1571" s="9">
        <v>1569</v>
      </c>
      <c r="B1571" s="11" t="s">
        <v>1570</v>
      </c>
      <c r="C1571" s="3" t="s">
        <v>5679</v>
      </c>
      <c r="D1571" s="5">
        <v>30000</v>
      </c>
      <c r="E1571" s="7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">
        <f t="shared" si="72"/>
        <v>0</v>
      </c>
      <c r="P1571" t="s">
        <v>8319</v>
      </c>
      <c r="Q1571" t="s">
        <v>8341</v>
      </c>
      <c r="R1571" s="14">
        <f t="shared" si="74"/>
        <v>41389.679560185185</v>
      </c>
      <c r="S1571">
        <f t="shared" si="73"/>
        <v>2013</v>
      </c>
    </row>
    <row r="1572" spans="1:19" ht="28.8" x14ac:dyDescent="0.3">
      <c r="A1572" s="9">
        <v>1570</v>
      </c>
      <c r="B1572" s="11" t="s">
        <v>1571</v>
      </c>
      <c r="C1572" s="3" t="s">
        <v>5680</v>
      </c>
      <c r="D1572" s="5">
        <v>6000</v>
      </c>
      <c r="E1572" s="7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">
        <f t="shared" si="72"/>
        <v>4776.9231</v>
      </c>
      <c r="P1572" t="s">
        <v>8319</v>
      </c>
      <c r="Q1572" t="s">
        <v>8341</v>
      </c>
      <c r="R1572" s="14">
        <f t="shared" si="74"/>
        <v>42438.813449074078</v>
      </c>
      <c r="S1572">
        <f t="shared" si="73"/>
        <v>2016</v>
      </c>
    </row>
    <row r="1573" spans="1:19" ht="57.6" x14ac:dyDescent="0.3">
      <c r="A1573" s="9">
        <v>1571</v>
      </c>
      <c r="B1573" s="11" t="s">
        <v>1572</v>
      </c>
      <c r="C1573" s="3" t="s">
        <v>5681</v>
      </c>
      <c r="D1573" s="5">
        <v>12100</v>
      </c>
      <c r="E1573" s="7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">
        <f t="shared" si="72"/>
        <v>2000</v>
      </c>
      <c r="P1573" t="s">
        <v>8319</v>
      </c>
      <c r="Q1573" t="s">
        <v>8341</v>
      </c>
      <c r="R1573" s="14">
        <f t="shared" si="74"/>
        <v>42144.769479166673</v>
      </c>
      <c r="S1573">
        <f t="shared" si="73"/>
        <v>2015</v>
      </c>
    </row>
    <row r="1574" spans="1:19" ht="43.2" x14ac:dyDescent="0.3">
      <c r="A1574" s="9">
        <v>1572</v>
      </c>
      <c r="B1574" s="11" t="s">
        <v>1573</v>
      </c>
      <c r="C1574" s="3" t="s">
        <v>5682</v>
      </c>
      <c r="D1574" s="5">
        <v>2500</v>
      </c>
      <c r="E1574" s="7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">
        <f t="shared" si="72"/>
        <v>4166.6666999999998</v>
      </c>
      <c r="P1574" t="s">
        <v>8319</v>
      </c>
      <c r="Q1574" t="s">
        <v>8341</v>
      </c>
      <c r="R1574" s="14">
        <f t="shared" si="74"/>
        <v>42404.033090277779</v>
      </c>
      <c r="S1574">
        <f t="shared" si="73"/>
        <v>2016</v>
      </c>
    </row>
    <row r="1575" spans="1:19" ht="43.2" x14ac:dyDescent="0.3">
      <c r="A1575" s="9">
        <v>1573</v>
      </c>
      <c r="B1575" s="11" t="s">
        <v>1574</v>
      </c>
      <c r="C1575" s="3" t="s">
        <v>5683</v>
      </c>
      <c r="D1575" s="5">
        <v>9000</v>
      </c>
      <c r="E1575" s="7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">
        <f t="shared" si="72"/>
        <v>7433.3333000000002</v>
      </c>
      <c r="P1575" t="s">
        <v>8319</v>
      </c>
      <c r="Q1575" t="s">
        <v>8341</v>
      </c>
      <c r="R1575" s="14">
        <f t="shared" si="74"/>
        <v>42786.000023148154</v>
      </c>
      <c r="S1575">
        <f t="shared" si="73"/>
        <v>2017</v>
      </c>
    </row>
    <row r="1576" spans="1:19" ht="43.2" x14ac:dyDescent="0.3">
      <c r="A1576" s="9">
        <v>1574</v>
      </c>
      <c r="B1576" s="11" t="s">
        <v>1575</v>
      </c>
      <c r="C1576" s="3" t="s">
        <v>5684</v>
      </c>
      <c r="D1576" s="5">
        <v>10000</v>
      </c>
      <c r="E1576" s="7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">
        <f t="shared" si="72"/>
        <v>8433.3333000000002</v>
      </c>
      <c r="P1576" t="s">
        <v>8319</v>
      </c>
      <c r="Q1576" t="s">
        <v>8341</v>
      </c>
      <c r="R1576" s="14">
        <f t="shared" si="74"/>
        <v>42017.927418981482</v>
      </c>
      <c r="S1576">
        <f t="shared" si="73"/>
        <v>2015</v>
      </c>
    </row>
    <row r="1577" spans="1:19" ht="43.2" x14ac:dyDescent="0.3">
      <c r="A1577" s="9">
        <v>1575</v>
      </c>
      <c r="B1577" s="11" t="s">
        <v>1576</v>
      </c>
      <c r="C1577" s="3" t="s">
        <v>5685</v>
      </c>
      <c r="D1577" s="5">
        <v>10000</v>
      </c>
      <c r="E1577" s="7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">
        <f t="shared" si="72"/>
        <v>6545.7142999999996</v>
      </c>
      <c r="P1577" t="s">
        <v>8319</v>
      </c>
      <c r="Q1577" t="s">
        <v>8341</v>
      </c>
      <c r="R1577" s="14">
        <f t="shared" si="74"/>
        <v>41799.524259259262</v>
      </c>
      <c r="S1577">
        <f t="shared" si="73"/>
        <v>2014</v>
      </c>
    </row>
    <row r="1578" spans="1:19" ht="28.8" x14ac:dyDescent="0.3">
      <c r="A1578" s="9">
        <v>1576</v>
      </c>
      <c r="B1578" s="11" t="s">
        <v>1577</v>
      </c>
      <c r="C1578" s="3" t="s">
        <v>5686</v>
      </c>
      <c r="D1578" s="5">
        <v>5000</v>
      </c>
      <c r="E1578" s="7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">
        <f t="shared" si="72"/>
        <v>6500</v>
      </c>
      <c r="P1578" t="s">
        <v>8319</v>
      </c>
      <c r="Q1578" t="s">
        <v>8341</v>
      </c>
      <c r="R1578" s="14">
        <f t="shared" si="74"/>
        <v>42140.879259259258</v>
      </c>
      <c r="S1578">
        <f t="shared" si="73"/>
        <v>2015</v>
      </c>
    </row>
    <row r="1579" spans="1:19" ht="43.2" x14ac:dyDescent="0.3">
      <c r="A1579" s="9">
        <v>1577</v>
      </c>
      <c r="B1579" s="11" t="s">
        <v>1578</v>
      </c>
      <c r="C1579" s="3" t="s">
        <v>5687</v>
      </c>
      <c r="D1579" s="5">
        <v>10000</v>
      </c>
      <c r="E1579" s="7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">
        <f t="shared" si="72"/>
        <v>2750</v>
      </c>
      <c r="P1579" t="s">
        <v>8319</v>
      </c>
      <c r="Q1579" t="s">
        <v>8341</v>
      </c>
      <c r="R1579" s="14">
        <f t="shared" si="74"/>
        <v>41054.847777777781</v>
      </c>
      <c r="S1579">
        <f t="shared" si="73"/>
        <v>2012</v>
      </c>
    </row>
    <row r="1580" spans="1:19" ht="57.6" x14ac:dyDescent="0.3">
      <c r="A1580" s="9">
        <v>1578</v>
      </c>
      <c r="B1580" s="11" t="s">
        <v>1579</v>
      </c>
      <c r="C1580" s="3" t="s">
        <v>5688</v>
      </c>
      <c r="D1580" s="5">
        <v>1897</v>
      </c>
      <c r="E1580" s="7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">
        <f t="shared" si="72"/>
        <v>5125</v>
      </c>
      <c r="P1580" t="s">
        <v>8319</v>
      </c>
      <c r="Q1580" t="s">
        <v>8341</v>
      </c>
      <c r="R1580" s="14">
        <f t="shared" si="74"/>
        <v>40399.065868055557</v>
      </c>
      <c r="S1580">
        <f t="shared" si="73"/>
        <v>2010</v>
      </c>
    </row>
    <row r="1581" spans="1:19" ht="28.8" x14ac:dyDescent="0.3">
      <c r="A1581" s="9">
        <v>1579</v>
      </c>
      <c r="B1581" s="11" t="s">
        <v>1580</v>
      </c>
      <c r="C1581" s="3" t="s">
        <v>5689</v>
      </c>
      <c r="D1581" s="5">
        <v>3333</v>
      </c>
      <c r="E1581" s="7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">
        <f t="shared" si="72"/>
        <v>1400</v>
      </c>
      <c r="P1581" t="s">
        <v>8319</v>
      </c>
      <c r="Q1581" t="s">
        <v>8341</v>
      </c>
      <c r="R1581" s="14">
        <f t="shared" si="74"/>
        <v>41481.996423611112</v>
      </c>
      <c r="S1581">
        <f t="shared" si="73"/>
        <v>2013</v>
      </c>
    </row>
    <row r="1582" spans="1:19" ht="43.2" x14ac:dyDescent="0.3">
      <c r="A1582" s="9">
        <v>1580</v>
      </c>
      <c r="B1582" s="11" t="s">
        <v>1581</v>
      </c>
      <c r="C1582" s="3" t="s">
        <v>5690</v>
      </c>
      <c r="D1582" s="5">
        <v>1750</v>
      </c>
      <c r="E1582" s="7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">
        <f t="shared" si="72"/>
        <v>0</v>
      </c>
      <c r="P1582" t="s">
        <v>8319</v>
      </c>
      <c r="Q1582" t="s">
        <v>8341</v>
      </c>
      <c r="R1582" s="14">
        <f t="shared" si="74"/>
        <v>40990.050069444449</v>
      </c>
      <c r="S1582">
        <f t="shared" si="73"/>
        <v>2012</v>
      </c>
    </row>
    <row r="1583" spans="1:19" ht="43.2" x14ac:dyDescent="0.3">
      <c r="A1583" s="9">
        <v>1581</v>
      </c>
      <c r="B1583" s="11" t="s">
        <v>1582</v>
      </c>
      <c r="C1583" s="3" t="s">
        <v>5691</v>
      </c>
      <c r="D1583" s="5">
        <v>1000</v>
      </c>
      <c r="E1583" s="7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">
        <f t="shared" si="72"/>
        <v>500</v>
      </c>
      <c r="P1583" t="s">
        <v>8335</v>
      </c>
      <c r="Q1583" t="s">
        <v>8342</v>
      </c>
      <c r="R1583" s="14">
        <f t="shared" si="74"/>
        <v>42325.448958333334</v>
      </c>
      <c r="S1583">
        <f t="shared" si="73"/>
        <v>2015</v>
      </c>
    </row>
    <row r="1584" spans="1:19" ht="28.8" x14ac:dyDescent="0.3">
      <c r="A1584" s="9">
        <v>1582</v>
      </c>
      <c r="B1584" s="11" t="s">
        <v>1583</v>
      </c>
      <c r="C1584" s="3" t="s">
        <v>5692</v>
      </c>
      <c r="D1584" s="5">
        <v>1000</v>
      </c>
      <c r="E1584" s="7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">
        <f t="shared" si="72"/>
        <v>3100</v>
      </c>
      <c r="P1584" t="s">
        <v>8335</v>
      </c>
      <c r="Q1584" t="s">
        <v>8342</v>
      </c>
      <c r="R1584" s="14">
        <f t="shared" si="74"/>
        <v>42246.789965277778</v>
      </c>
      <c r="S1584">
        <f t="shared" si="73"/>
        <v>2015</v>
      </c>
    </row>
    <row r="1585" spans="1:19" ht="57.6" x14ac:dyDescent="0.3">
      <c r="A1585" s="9">
        <v>1583</v>
      </c>
      <c r="B1585" s="11" t="s">
        <v>1584</v>
      </c>
      <c r="C1585" s="3" t="s">
        <v>5693</v>
      </c>
      <c r="D1585" s="5">
        <v>20000</v>
      </c>
      <c r="E1585" s="7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">
        <f t="shared" si="72"/>
        <v>1500</v>
      </c>
      <c r="P1585" t="s">
        <v>8335</v>
      </c>
      <c r="Q1585" t="s">
        <v>8342</v>
      </c>
      <c r="R1585" s="14">
        <f t="shared" si="74"/>
        <v>41877.904988425929</v>
      </c>
      <c r="S1585">
        <f t="shared" si="73"/>
        <v>2014</v>
      </c>
    </row>
    <row r="1586" spans="1:19" ht="43.2" x14ac:dyDescent="0.3">
      <c r="A1586" s="9">
        <v>1584</v>
      </c>
      <c r="B1586" s="11" t="s">
        <v>1585</v>
      </c>
      <c r="C1586" s="3" t="s">
        <v>5694</v>
      </c>
      <c r="D1586" s="5">
        <v>1200</v>
      </c>
      <c r="E1586" s="7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">
        <f t="shared" si="72"/>
        <v>0</v>
      </c>
      <c r="P1586" t="s">
        <v>8335</v>
      </c>
      <c r="Q1586" t="s">
        <v>8342</v>
      </c>
      <c r="R1586" s="14">
        <f t="shared" si="74"/>
        <v>41779.649317129632</v>
      </c>
      <c r="S1586">
        <f t="shared" si="73"/>
        <v>2014</v>
      </c>
    </row>
    <row r="1587" spans="1:19" ht="57.6" x14ac:dyDescent="0.3">
      <c r="A1587" s="9">
        <v>1585</v>
      </c>
      <c r="B1587" s="11" t="s">
        <v>1586</v>
      </c>
      <c r="C1587" s="3" t="s">
        <v>5695</v>
      </c>
      <c r="D1587" s="5">
        <v>2000</v>
      </c>
      <c r="E1587" s="7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">
        <f t="shared" si="72"/>
        <v>13166.6667</v>
      </c>
      <c r="P1587" t="s">
        <v>8335</v>
      </c>
      <c r="Q1587" t="s">
        <v>8342</v>
      </c>
      <c r="R1587" s="14">
        <f t="shared" si="74"/>
        <v>42707.895462962959</v>
      </c>
      <c r="S1587">
        <f t="shared" si="73"/>
        <v>2016</v>
      </c>
    </row>
    <row r="1588" spans="1:19" ht="28.8" x14ac:dyDescent="0.3">
      <c r="A1588" s="9">
        <v>1586</v>
      </c>
      <c r="B1588" s="11" t="s">
        <v>1587</v>
      </c>
      <c r="C1588" s="3" t="s">
        <v>5696</v>
      </c>
      <c r="D1588" s="5">
        <v>1500</v>
      </c>
      <c r="E1588" s="7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">
        <f t="shared" si="72"/>
        <v>0</v>
      </c>
      <c r="P1588" t="s">
        <v>8335</v>
      </c>
      <c r="Q1588" t="s">
        <v>8342</v>
      </c>
      <c r="R1588" s="14">
        <f t="shared" si="74"/>
        <v>42069.104421296302</v>
      </c>
      <c r="S1588">
        <f t="shared" si="73"/>
        <v>2015</v>
      </c>
    </row>
    <row r="1589" spans="1:19" ht="57.6" x14ac:dyDescent="0.3">
      <c r="A1589" s="9">
        <v>1587</v>
      </c>
      <c r="B1589" s="11" t="s">
        <v>1588</v>
      </c>
      <c r="C1589" s="3" t="s">
        <v>5697</v>
      </c>
      <c r="D1589" s="5">
        <v>7500</v>
      </c>
      <c r="E1589" s="7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">
        <f t="shared" si="72"/>
        <v>100</v>
      </c>
      <c r="P1589" t="s">
        <v>8335</v>
      </c>
      <c r="Q1589" t="s">
        <v>8342</v>
      </c>
      <c r="R1589" s="14">
        <f t="shared" si="74"/>
        <v>41956.950983796298</v>
      </c>
      <c r="S1589">
        <f t="shared" si="73"/>
        <v>2014</v>
      </c>
    </row>
    <row r="1590" spans="1:19" ht="28.8" x14ac:dyDescent="0.3">
      <c r="A1590" s="9">
        <v>1588</v>
      </c>
      <c r="B1590" s="11" t="s">
        <v>1589</v>
      </c>
      <c r="C1590" s="3" t="s">
        <v>5698</v>
      </c>
      <c r="D1590" s="5">
        <v>516</v>
      </c>
      <c r="E1590" s="7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">
        <f t="shared" si="72"/>
        <v>0</v>
      </c>
      <c r="P1590" t="s">
        <v>8335</v>
      </c>
      <c r="Q1590" t="s">
        <v>8342</v>
      </c>
      <c r="R1590" s="14">
        <f t="shared" si="74"/>
        <v>42005.24998842593</v>
      </c>
      <c r="S1590">
        <f t="shared" si="73"/>
        <v>2015</v>
      </c>
    </row>
    <row r="1591" spans="1:19" ht="43.2" x14ac:dyDescent="0.3">
      <c r="A1591" s="9">
        <v>1589</v>
      </c>
      <c r="B1591" s="11" t="s">
        <v>1590</v>
      </c>
      <c r="C1591" s="3" t="s">
        <v>5699</v>
      </c>
      <c r="D1591" s="5">
        <v>1200</v>
      </c>
      <c r="E1591" s="7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">
        <f t="shared" si="72"/>
        <v>0</v>
      </c>
      <c r="P1591" t="s">
        <v>8335</v>
      </c>
      <c r="Q1591" t="s">
        <v>8342</v>
      </c>
      <c r="R1591" s="14">
        <f t="shared" si="74"/>
        <v>42256.984791666662</v>
      </c>
      <c r="S1591">
        <f t="shared" si="73"/>
        <v>2015</v>
      </c>
    </row>
    <row r="1592" spans="1:19" x14ac:dyDescent="0.3">
      <c r="A1592" s="9">
        <v>1590</v>
      </c>
      <c r="B1592" s="11" t="s">
        <v>1591</v>
      </c>
      <c r="C1592" s="3" t="s">
        <v>5700</v>
      </c>
      <c r="D1592" s="5">
        <v>60000</v>
      </c>
      <c r="E1592" s="7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">
        <f t="shared" si="72"/>
        <v>51000</v>
      </c>
      <c r="P1592" t="s">
        <v>8335</v>
      </c>
      <c r="Q1592" t="s">
        <v>8342</v>
      </c>
      <c r="R1592" s="14">
        <f t="shared" si="74"/>
        <v>42240.857222222221</v>
      </c>
      <c r="S1592">
        <f t="shared" si="73"/>
        <v>2015</v>
      </c>
    </row>
    <row r="1593" spans="1:19" ht="57.6" x14ac:dyDescent="0.3">
      <c r="A1593" s="9">
        <v>1591</v>
      </c>
      <c r="B1593" s="11" t="s">
        <v>1592</v>
      </c>
      <c r="C1593" s="3" t="s">
        <v>5701</v>
      </c>
      <c r="D1593" s="5">
        <v>14000</v>
      </c>
      <c r="E1593" s="7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">
        <f t="shared" si="72"/>
        <v>4447.8261000000002</v>
      </c>
      <c r="P1593" t="s">
        <v>8335</v>
      </c>
      <c r="Q1593" t="s">
        <v>8342</v>
      </c>
      <c r="R1593" s="14">
        <f t="shared" si="74"/>
        <v>42433.726168981477</v>
      </c>
      <c r="S1593">
        <f t="shared" si="73"/>
        <v>2016</v>
      </c>
    </row>
    <row r="1594" spans="1:19" ht="28.8" x14ac:dyDescent="0.3">
      <c r="A1594" s="9">
        <v>1592</v>
      </c>
      <c r="B1594" s="11" t="s">
        <v>1593</v>
      </c>
      <c r="C1594" s="3" t="s">
        <v>5702</v>
      </c>
      <c r="D1594" s="5">
        <v>25</v>
      </c>
      <c r="E1594" s="7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">
        <f t="shared" si="72"/>
        <v>0</v>
      </c>
      <c r="P1594" t="s">
        <v>8335</v>
      </c>
      <c r="Q1594" t="s">
        <v>8342</v>
      </c>
      <c r="R1594" s="14">
        <f t="shared" si="74"/>
        <v>42046.072743055556</v>
      </c>
      <c r="S1594">
        <f t="shared" si="73"/>
        <v>2015</v>
      </c>
    </row>
    <row r="1595" spans="1:19" ht="28.8" x14ac:dyDescent="0.3">
      <c r="A1595" s="9">
        <v>1593</v>
      </c>
      <c r="B1595" s="11" t="s">
        <v>1594</v>
      </c>
      <c r="C1595" s="3" t="s">
        <v>5703</v>
      </c>
      <c r="D1595" s="5">
        <v>22000</v>
      </c>
      <c r="E1595" s="7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">
        <f t="shared" si="72"/>
        <v>100</v>
      </c>
      <c r="P1595" t="s">
        <v>8335</v>
      </c>
      <c r="Q1595" t="s">
        <v>8342</v>
      </c>
      <c r="R1595" s="14">
        <f t="shared" si="74"/>
        <v>42033.845543981486</v>
      </c>
      <c r="S1595">
        <f t="shared" si="73"/>
        <v>2015</v>
      </c>
    </row>
    <row r="1596" spans="1:19" ht="28.8" x14ac:dyDescent="0.3">
      <c r="A1596" s="9">
        <v>1594</v>
      </c>
      <c r="B1596" s="11" t="s">
        <v>1595</v>
      </c>
      <c r="C1596" s="3" t="s">
        <v>5704</v>
      </c>
      <c r="D1596" s="5">
        <v>1000</v>
      </c>
      <c r="E1596" s="7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">
        <f t="shared" si="72"/>
        <v>2050</v>
      </c>
      <c r="P1596" t="s">
        <v>8335</v>
      </c>
      <c r="Q1596" t="s">
        <v>8342</v>
      </c>
      <c r="R1596" s="14">
        <f t="shared" si="74"/>
        <v>42445.712754629625</v>
      </c>
      <c r="S1596">
        <f t="shared" si="73"/>
        <v>2016</v>
      </c>
    </row>
    <row r="1597" spans="1:19" ht="43.2" x14ac:dyDescent="0.3">
      <c r="A1597" s="9">
        <v>1595</v>
      </c>
      <c r="B1597" s="11" t="s">
        <v>1596</v>
      </c>
      <c r="C1597" s="3" t="s">
        <v>5705</v>
      </c>
      <c r="D1597" s="5">
        <v>100000</v>
      </c>
      <c r="E1597" s="7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">
        <f t="shared" si="72"/>
        <v>4000</v>
      </c>
      <c r="P1597" t="s">
        <v>8335</v>
      </c>
      <c r="Q1597" t="s">
        <v>8342</v>
      </c>
      <c r="R1597" s="14">
        <f t="shared" si="74"/>
        <v>41780.050092592595</v>
      </c>
      <c r="S1597">
        <f t="shared" si="73"/>
        <v>2014</v>
      </c>
    </row>
    <row r="1598" spans="1:19" ht="43.2" x14ac:dyDescent="0.3">
      <c r="A1598" s="9">
        <v>1596</v>
      </c>
      <c r="B1598" s="11" t="s">
        <v>1597</v>
      </c>
      <c r="C1598" s="3" t="s">
        <v>5706</v>
      </c>
      <c r="D1598" s="5">
        <v>3250</v>
      </c>
      <c r="E1598" s="7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">
        <f t="shared" si="72"/>
        <v>2500</v>
      </c>
      <c r="P1598" t="s">
        <v>8335</v>
      </c>
      <c r="Q1598" t="s">
        <v>8342</v>
      </c>
      <c r="R1598" s="14">
        <f t="shared" si="74"/>
        <v>41941.430196759262</v>
      </c>
      <c r="S1598">
        <f t="shared" si="73"/>
        <v>2014</v>
      </c>
    </row>
    <row r="1599" spans="1:19" ht="43.2" x14ac:dyDescent="0.3">
      <c r="A1599" s="9">
        <v>1597</v>
      </c>
      <c r="B1599" s="11" t="s">
        <v>1598</v>
      </c>
      <c r="C1599" s="3" t="s">
        <v>5707</v>
      </c>
      <c r="D1599" s="5">
        <v>15000</v>
      </c>
      <c r="E1599" s="7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">
        <f t="shared" si="72"/>
        <v>0</v>
      </c>
      <c r="P1599" t="s">
        <v>8335</v>
      </c>
      <c r="Q1599" t="s">
        <v>8342</v>
      </c>
      <c r="R1599" s="14">
        <f t="shared" si="74"/>
        <v>42603.354131944448</v>
      </c>
      <c r="S1599">
        <f t="shared" si="73"/>
        <v>2016</v>
      </c>
    </row>
    <row r="1600" spans="1:19" ht="57.6" x14ac:dyDescent="0.3">
      <c r="A1600" s="9">
        <v>1598</v>
      </c>
      <c r="B1600" s="11" t="s">
        <v>1599</v>
      </c>
      <c r="C1600" s="3" t="s">
        <v>5708</v>
      </c>
      <c r="D1600" s="5">
        <v>800</v>
      </c>
      <c r="E1600" s="7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">
        <f t="shared" si="72"/>
        <v>100</v>
      </c>
      <c r="P1600" t="s">
        <v>8335</v>
      </c>
      <c r="Q1600" t="s">
        <v>8342</v>
      </c>
      <c r="R1600" s="14">
        <f t="shared" si="74"/>
        <v>42151.667337962965</v>
      </c>
      <c r="S1600">
        <f t="shared" si="73"/>
        <v>2015</v>
      </c>
    </row>
    <row r="1601" spans="1:19" ht="43.2" x14ac:dyDescent="0.3">
      <c r="A1601" s="9">
        <v>1599</v>
      </c>
      <c r="B1601" s="11" t="s">
        <v>1600</v>
      </c>
      <c r="C1601" s="3" t="s">
        <v>5709</v>
      </c>
      <c r="D1601" s="5">
        <v>500</v>
      </c>
      <c r="E1601" s="7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">
        <f t="shared" si="72"/>
        <v>0</v>
      </c>
      <c r="P1601" t="s">
        <v>8335</v>
      </c>
      <c r="Q1601" t="s">
        <v>8342</v>
      </c>
      <c r="R1601" s="14">
        <f t="shared" si="74"/>
        <v>42438.53907407407</v>
      </c>
      <c r="S1601">
        <f t="shared" si="73"/>
        <v>2016</v>
      </c>
    </row>
    <row r="1602" spans="1:19" ht="43.2" x14ac:dyDescent="0.3">
      <c r="A1602" s="9">
        <v>1600</v>
      </c>
      <c r="B1602" s="11" t="s">
        <v>1601</v>
      </c>
      <c r="C1602" s="3" t="s">
        <v>5710</v>
      </c>
      <c r="D1602" s="5">
        <v>5000</v>
      </c>
      <c r="E1602" s="7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">
        <f t="shared" si="72"/>
        <v>4077.7777999999998</v>
      </c>
      <c r="P1602" t="s">
        <v>8335</v>
      </c>
      <c r="Q1602" t="s">
        <v>8342</v>
      </c>
      <c r="R1602" s="14">
        <f t="shared" si="74"/>
        <v>41791.057314814818</v>
      </c>
      <c r="S1602">
        <f t="shared" si="73"/>
        <v>2014</v>
      </c>
    </row>
    <row r="1603" spans="1:19" ht="43.2" x14ac:dyDescent="0.3">
      <c r="A1603" s="9">
        <v>1601</v>
      </c>
      <c r="B1603" s="11" t="s">
        <v>1602</v>
      </c>
      <c r="C1603" s="3" t="s">
        <v>5711</v>
      </c>
      <c r="D1603" s="5">
        <v>2500</v>
      </c>
      <c r="E1603" s="7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">
        <f t="shared" ref="O1603:O1666" si="75">IFERROR(ROUND(E1603/L1603*100,4),0)</f>
        <v>4832.5536000000002</v>
      </c>
      <c r="P1603" t="s">
        <v>8322</v>
      </c>
      <c r="Q1603" t="s">
        <v>8323</v>
      </c>
      <c r="R1603" s="14">
        <f t="shared" si="74"/>
        <v>40638.092974537038</v>
      </c>
      <c r="S1603">
        <f t="shared" ref="S1603:S1666" si="76">YEAR(R1603)</f>
        <v>2011</v>
      </c>
    </row>
    <row r="1604" spans="1:19" ht="43.2" x14ac:dyDescent="0.3">
      <c r="A1604" s="9">
        <v>1602</v>
      </c>
      <c r="B1604" s="11" t="s">
        <v>1603</v>
      </c>
      <c r="C1604" s="3" t="s">
        <v>5712</v>
      </c>
      <c r="D1604" s="5">
        <v>1500</v>
      </c>
      <c r="E1604" s="7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">
        <f t="shared" si="75"/>
        <v>4695.3125</v>
      </c>
      <c r="P1604" t="s">
        <v>8322</v>
      </c>
      <c r="Q1604" t="s">
        <v>8323</v>
      </c>
      <c r="R1604" s="14">
        <f t="shared" ref="R1604:R1667" si="77">(((J1604/60)/60)/24)+DATE(1970,1,1)</f>
        <v>40788.297650462962</v>
      </c>
      <c r="S1604">
        <f t="shared" si="76"/>
        <v>2011</v>
      </c>
    </row>
    <row r="1605" spans="1:19" ht="28.8" x14ac:dyDescent="0.3">
      <c r="A1605" s="9">
        <v>1603</v>
      </c>
      <c r="B1605" s="11" t="s">
        <v>1604</v>
      </c>
      <c r="C1605" s="3" t="s">
        <v>5713</v>
      </c>
      <c r="D1605" s="5">
        <v>2000</v>
      </c>
      <c r="E1605" s="7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">
        <f t="shared" si="75"/>
        <v>6668.8666999999996</v>
      </c>
      <c r="P1605" t="s">
        <v>8322</v>
      </c>
      <c r="Q1605" t="s">
        <v>8323</v>
      </c>
      <c r="R1605" s="14">
        <f t="shared" si="77"/>
        <v>40876.169664351852</v>
      </c>
      <c r="S1605">
        <f t="shared" si="76"/>
        <v>2011</v>
      </c>
    </row>
    <row r="1606" spans="1:19" ht="43.2" x14ac:dyDescent="0.3">
      <c r="A1606" s="9">
        <v>1604</v>
      </c>
      <c r="B1606" s="11" t="s">
        <v>1605</v>
      </c>
      <c r="C1606" s="3" t="s">
        <v>5714</v>
      </c>
      <c r="D1606" s="5">
        <v>2800</v>
      </c>
      <c r="E1606" s="7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">
        <f t="shared" si="75"/>
        <v>4884.2857000000004</v>
      </c>
      <c r="P1606" t="s">
        <v>8322</v>
      </c>
      <c r="Q1606" t="s">
        <v>8323</v>
      </c>
      <c r="R1606" s="14">
        <f t="shared" si="77"/>
        <v>40945.845312500001</v>
      </c>
      <c r="S1606">
        <f t="shared" si="76"/>
        <v>2012</v>
      </c>
    </row>
    <row r="1607" spans="1:19" ht="43.2" x14ac:dyDescent="0.3">
      <c r="A1607" s="9">
        <v>1605</v>
      </c>
      <c r="B1607" s="11" t="s">
        <v>1606</v>
      </c>
      <c r="C1607" s="3" t="s">
        <v>5715</v>
      </c>
      <c r="D1607" s="5">
        <v>6000</v>
      </c>
      <c r="E1607" s="7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">
        <f t="shared" si="75"/>
        <v>13730.909100000001</v>
      </c>
      <c r="P1607" t="s">
        <v>8322</v>
      </c>
      <c r="Q1607" t="s">
        <v>8323</v>
      </c>
      <c r="R1607" s="14">
        <f t="shared" si="77"/>
        <v>40747.012881944444</v>
      </c>
      <c r="S1607">
        <f t="shared" si="76"/>
        <v>2011</v>
      </c>
    </row>
    <row r="1608" spans="1:19" ht="43.2" x14ac:dyDescent="0.3">
      <c r="A1608" s="9">
        <v>1606</v>
      </c>
      <c r="B1608" s="11" t="s">
        <v>1607</v>
      </c>
      <c r="C1608" s="3" t="s">
        <v>5716</v>
      </c>
      <c r="D1608" s="5">
        <v>8000</v>
      </c>
      <c r="E1608" s="7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">
        <f t="shared" si="75"/>
        <v>8782.9673999999995</v>
      </c>
      <c r="P1608" t="s">
        <v>8322</v>
      </c>
      <c r="Q1608" t="s">
        <v>8323</v>
      </c>
      <c r="R1608" s="14">
        <f t="shared" si="77"/>
        <v>40536.111550925925</v>
      </c>
      <c r="S1608">
        <f t="shared" si="76"/>
        <v>2010</v>
      </c>
    </row>
    <row r="1609" spans="1:19" ht="43.2" x14ac:dyDescent="0.3">
      <c r="A1609" s="9">
        <v>1607</v>
      </c>
      <c r="B1609" s="11" t="s">
        <v>1608</v>
      </c>
      <c r="C1609" s="3" t="s">
        <v>5717</v>
      </c>
      <c r="D1609" s="5">
        <v>10000</v>
      </c>
      <c r="E1609" s="7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">
        <f t="shared" si="75"/>
        <v>7078.5366000000004</v>
      </c>
      <c r="P1609" t="s">
        <v>8322</v>
      </c>
      <c r="Q1609" t="s">
        <v>8323</v>
      </c>
      <c r="R1609" s="14">
        <f t="shared" si="77"/>
        <v>41053.80846064815</v>
      </c>
      <c r="S1609">
        <f t="shared" si="76"/>
        <v>2012</v>
      </c>
    </row>
    <row r="1610" spans="1:19" ht="28.8" x14ac:dyDescent="0.3">
      <c r="A1610" s="9">
        <v>1608</v>
      </c>
      <c r="B1610" s="11" t="s">
        <v>1609</v>
      </c>
      <c r="C1610" s="3" t="s">
        <v>5718</v>
      </c>
      <c r="D1610" s="5">
        <v>1200</v>
      </c>
      <c r="E1610" s="7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">
        <f t="shared" si="75"/>
        <v>5282.6086999999998</v>
      </c>
      <c r="P1610" t="s">
        <v>8322</v>
      </c>
      <c r="Q1610" t="s">
        <v>8323</v>
      </c>
      <c r="R1610" s="14">
        <f t="shared" si="77"/>
        <v>41607.83085648148</v>
      </c>
      <c r="S1610">
        <f t="shared" si="76"/>
        <v>2013</v>
      </c>
    </row>
    <row r="1611" spans="1:19" ht="43.2" x14ac:dyDescent="0.3">
      <c r="A1611" s="9">
        <v>1609</v>
      </c>
      <c r="B1611" s="11" t="s">
        <v>1610</v>
      </c>
      <c r="C1611" s="3" t="s">
        <v>5719</v>
      </c>
      <c r="D1611" s="5">
        <v>1500</v>
      </c>
      <c r="E1611" s="7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">
        <f t="shared" si="75"/>
        <v>44375</v>
      </c>
      <c r="P1611" t="s">
        <v>8322</v>
      </c>
      <c r="Q1611" t="s">
        <v>8323</v>
      </c>
      <c r="R1611" s="14">
        <f t="shared" si="77"/>
        <v>40796.001261574071</v>
      </c>
      <c r="S1611">
        <f t="shared" si="76"/>
        <v>2011</v>
      </c>
    </row>
    <row r="1612" spans="1:19" ht="28.8" x14ac:dyDescent="0.3">
      <c r="A1612" s="9">
        <v>1610</v>
      </c>
      <c r="B1612" s="11" t="s">
        <v>1611</v>
      </c>
      <c r="C1612" s="3" t="s">
        <v>5720</v>
      </c>
      <c r="D1612" s="5">
        <v>2000</v>
      </c>
      <c r="E1612" s="7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">
        <f t="shared" si="75"/>
        <v>4854.4642999999996</v>
      </c>
      <c r="P1612" t="s">
        <v>8322</v>
      </c>
      <c r="Q1612" t="s">
        <v>8323</v>
      </c>
      <c r="R1612" s="14">
        <f t="shared" si="77"/>
        <v>41228.924884259257</v>
      </c>
      <c r="S1612">
        <f t="shared" si="76"/>
        <v>2012</v>
      </c>
    </row>
    <row r="1613" spans="1:19" x14ac:dyDescent="0.3">
      <c r="A1613" s="9">
        <v>1611</v>
      </c>
      <c r="B1613" s="11" t="s">
        <v>1612</v>
      </c>
      <c r="C1613" s="3" t="s">
        <v>5721</v>
      </c>
      <c r="D1613" s="5">
        <v>800</v>
      </c>
      <c r="E1613" s="7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">
        <f t="shared" si="75"/>
        <v>3707.4074000000001</v>
      </c>
      <c r="P1613" t="s">
        <v>8322</v>
      </c>
      <c r="Q1613" t="s">
        <v>8323</v>
      </c>
      <c r="R1613" s="14">
        <f t="shared" si="77"/>
        <v>41409.00037037037</v>
      </c>
      <c r="S1613">
        <f t="shared" si="76"/>
        <v>2013</v>
      </c>
    </row>
    <row r="1614" spans="1:19" ht="43.2" x14ac:dyDescent="0.3">
      <c r="A1614" s="9">
        <v>1612</v>
      </c>
      <c r="B1614" s="11" t="s">
        <v>1613</v>
      </c>
      <c r="C1614" s="3" t="s">
        <v>5722</v>
      </c>
      <c r="D1614" s="5">
        <v>500</v>
      </c>
      <c r="E1614" s="7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">
        <f t="shared" si="75"/>
        <v>5000</v>
      </c>
      <c r="P1614" t="s">
        <v>8322</v>
      </c>
      <c r="Q1614" t="s">
        <v>8323</v>
      </c>
      <c r="R1614" s="14">
        <f t="shared" si="77"/>
        <v>41246.874814814815</v>
      </c>
      <c r="S1614">
        <f t="shared" si="76"/>
        <v>2012</v>
      </c>
    </row>
    <row r="1615" spans="1:19" ht="43.2" x14ac:dyDescent="0.3">
      <c r="A1615" s="9">
        <v>1613</v>
      </c>
      <c r="B1615" s="11" t="s">
        <v>1614</v>
      </c>
      <c r="C1615" s="3" t="s">
        <v>5723</v>
      </c>
      <c r="D1615" s="5">
        <v>1000</v>
      </c>
      <c r="E1615" s="7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">
        <f t="shared" si="75"/>
        <v>3903.8462</v>
      </c>
      <c r="P1615" t="s">
        <v>8322</v>
      </c>
      <c r="Q1615" t="s">
        <v>8323</v>
      </c>
      <c r="R1615" s="14">
        <f t="shared" si="77"/>
        <v>41082.069467592592</v>
      </c>
      <c r="S1615">
        <f t="shared" si="76"/>
        <v>2012</v>
      </c>
    </row>
    <row r="1616" spans="1:19" ht="43.2" x14ac:dyDescent="0.3">
      <c r="A1616" s="9">
        <v>1614</v>
      </c>
      <c r="B1616" s="11" t="s">
        <v>1615</v>
      </c>
      <c r="C1616" s="3" t="s">
        <v>5724</v>
      </c>
      <c r="D1616" s="5">
        <v>5000</v>
      </c>
      <c r="E1616" s="7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">
        <f t="shared" si="75"/>
        <v>6668.8311999999996</v>
      </c>
      <c r="P1616" t="s">
        <v>8322</v>
      </c>
      <c r="Q1616" t="s">
        <v>8323</v>
      </c>
      <c r="R1616" s="14">
        <f t="shared" si="77"/>
        <v>41794.981122685182</v>
      </c>
      <c r="S1616">
        <f t="shared" si="76"/>
        <v>2014</v>
      </c>
    </row>
    <row r="1617" spans="1:19" ht="43.2" x14ac:dyDescent="0.3">
      <c r="A1617" s="9">
        <v>1615</v>
      </c>
      <c r="B1617" s="11" t="s">
        <v>1616</v>
      </c>
      <c r="C1617" s="3" t="s">
        <v>5725</v>
      </c>
      <c r="D1617" s="5">
        <v>8000</v>
      </c>
      <c r="E1617" s="7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">
        <f t="shared" si="75"/>
        <v>6713.2353000000003</v>
      </c>
      <c r="P1617" t="s">
        <v>8322</v>
      </c>
      <c r="Q1617" t="s">
        <v>8323</v>
      </c>
      <c r="R1617" s="14">
        <f t="shared" si="77"/>
        <v>40845.050879629627</v>
      </c>
      <c r="S1617">
        <f t="shared" si="76"/>
        <v>2011</v>
      </c>
    </row>
    <row r="1618" spans="1:19" ht="43.2" x14ac:dyDescent="0.3">
      <c r="A1618" s="9">
        <v>1616</v>
      </c>
      <c r="B1618" s="11" t="s">
        <v>1617</v>
      </c>
      <c r="C1618" s="3" t="s">
        <v>5726</v>
      </c>
      <c r="D1618" s="5">
        <v>10000</v>
      </c>
      <c r="E1618" s="7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">
        <f t="shared" si="75"/>
        <v>6636.9426999999996</v>
      </c>
      <c r="P1618" t="s">
        <v>8322</v>
      </c>
      <c r="Q1618" t="s">
        <v>8323</v>
      </c>
      <c r="R1618" s="14">
        <f t="shared" si="77"/>
        <v>41194.715520833335</v>
      </c>
      <c r="S1618">
        <f t="shared" si="76"/>
        <v>2012</v>
      </c>
    </row>
    <row r="1619" spans="1:19" ht="28.8" x14ac:dyDescent="0.3">
      <c r="A1619" s="9">
        <v>1617</v>
      </c>
      <c r="B1619" s="11" t="s">
        <v>1618</v>
      </c>
      <c r="C1619" s="3" t="s">
        <v>5727</v>
      </c>
      <c r="D1619" s="5">
        <v>7000</v>
      </c>
      <c r="E1619" s="7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">
        <f t="shared" si="75"/>
        <v>6462.0253000000002</v>
      </c>
      <c r="P1619" t="s">
        <v>8322</v>
      </c>
      <c r="Q1619" t="s">
        <v>8323</v>
      </c>
      <c r="R1619" s="14">
        <f t="shared" si="77"/>
        <v>41546.664212962962</v>
      </c>
      <c r="S1619">
        <f t="shared" si="76"/>
        <v>2013</v>
      </c>
    </row>
    <row r="1620" spans="1:19" ht="43.2" x14ac:dyDescent="0.3">
      <c r="A1620" s="9">
        <v>1618</v>
      </c>
      <c r="B1620" s="11" t="s">
        <v>1619</v>
      </c>
      <c r="C1620" s="3" t="s">
        <v>5728</v>
      </c>
      <c r="D1620" s="5">
        <v>1500</v>
      </c>
      <c r="E1620" s="7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">
        <f t="shared" si="75"/>
        <v>5837.0370000000003</v>
      </c>
      <c r="P1620" t="s">
        <v>8322</v>
      </c>
      <c r="Q1620" t="s">
        <v>8323</v>
      </c>
      <c r="R1620" s="14">
        <f t="shared" si="77"/>
        <v>41301.654340277775</v>
      </c>
      <c r="S1620">
        <f t="shared" si="76"/>
        <v>2013</v>
      </c>
    </row>
    <row r="1621" spans="1:19" ht="43.2" x14ac:dyDescent="0.3">
      <c r="A1621" s="9">
        <v>1619</v>
      </c>
      <c r="B1621" s="11" t="s">
        <v>1620</v>
      </c>
      <c r="C1621" s="3" t="s">
        <v>5729</v>
      </c>
      <c r="D1621" s="5">
        <v>1500</v>
      </c>
      <c r="E1621" s="7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">
        <f t="shared" si="75"/>
        <v>8695.6522000000004</v>
      </c>
      <c r="P1621" t="s">
        <v>8322</v>
      </c>
      <c r="Q1621" t="s">
        <v>8323</v>
      </c>
      <c r="R1621" s="14">
        <f t="shared" si="77"/>
        <v>41876.18618055556</v>
      </c>
      <c r="S1621">
        <f t="shared" si="76"/>
        <v>2014</v>
      </c>
    </row>
    <row r="1622" spans="1:19" ht="28.8" x14ac:dyDescent="0.3">
      <c r="A1622" s="9">
        <v>1620</v>
      </c>
      <c r="B1622" s="11" t="s">
        <v>1621</v>
      </c>
      <c r="C1622" s="3" t="s">
        <v>5730</v>
      </c>
      <c r="D1622" s="5">
        <v>1000</v>
      </c>
      <c r="E1622" s="7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">
        <f t="shared" si="75"/>
        <v>6647.0587999999998</v>
      </c>
      <c r="P1622" t="s">
        <v>8322</v>
      </c>
      <c r="Q1622" t="s">
        <v>8323</v>
      </c>
      <c r="R1622" s="14">
        <f t="shared" si="77"/>
        <v>41321.339583333334</v>
      </c>
      <c r="S1622">
        <f t="shared" si="76"/>
        <v>2013</v>
      </c>
    </row>
    <row r="1623" spans="1:19" ht="43.2" x14ac:dyDescent="0.3">
      <c r="A1623" s="9">
        <v>1621</v>
      </c>
      <c r="B1623" s="11" t="s">
        <v>1622</v>
      </c>
      <c r="C1623" s="3" t="s">
        <v>5731</v>
      </c>
      <c r="D1623" s="5">
        <v>5000</v>
      </c>
      <c r="E1623" s="7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">
        <f t="shared" si="75"/>
        <v>16378.3784</v>
      </c>
      <c r="P1623" t="s">
        <v>8322</v>
      </c>
      <c r="Q1623" t="s">
        <v>8323</v>
      </c>
      <c r="R1623" s="14">
        <f t="shared" si="77"/>
        <v>41003.60665509259</v>
      </c>
      <c r="S1623">
        <f t="shared" si="76"/>
        <v>2012</v>
      </c>
    </row>
    <row r="1624" spans="1:19" ht="43.2" x14ac:dyDescent="0.3">
      <c r="A1624" s="9">
        <v>1622</v>
      </c>
      <c r="B1624" s="11" t="s">
        <v>1623</v>
      </c>
      <c r="C1624" s="3" t="s">
        <v>5732</v>
      </c>
      <c r="D1624" s="5">
        <v>6900</v>
      </c>
      <c r="E1624" s="7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">
        <f t="shared" si="75"/>
        <v>10798.461499999999</v>
      </c>
      <c r="P1624" t="s">
        <v>8322</v>
      </c>
      <c r="Q1624" t="s">
        <v>8323</v>
      </c>
      <c r="R1624" s="14">
        <f t="shared" si="77"/>
        <v>41950.29483796296</v>
      </c>
      <c r="S1624">
        <f t="shared" si="76"/>
        <v>2014</v>
      </c>
    </row>
    <row r="1625" spans="1:19" ht="43.2" x14ac:dyDescent="0.3">
      <c r="A1625" s="9">
        <v>1623</v>
      </c>
      <c r="B1625" s="11" t="s">
        <v>1624</v>
      </c>
      <c r="C1625" s="3" t="s">
        <v>5733</v>
      </c>
      <c r="D1625" s="5">
        <v>750</v>
      </c>
      <c r="E1625" s="7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">
        <f t="shared" si="75"/>
        <v>4211.1111000000001</v>
      </c>
      <c r="P1625" t="s">
        <v>8322</v>
      </c>
      <c r="Q1625" t="s">
        <v>8323</v>
      </c>
      <c r="R1625" s="14">
        <f t="shared" si="77"/>
        <v>41453.688530092593</v>
      </c>
      <c r="S1625">
        <f t="shared" si="76"/>
        <v>2013</v>
      </c>
    </row>
    <row r="1626" spans="1:19" ht="43.2" x14ac:dyDescent="0.3">
      <c r="A1626" s="9">
        <v>1624</v>
      </c>
      <c r="B1626" s="11" t="s">
        <v>1625</v>
      </c>
      <c r="C1626" s="3" t="s">
        <v>5734</v>
      </c>
      <c r="D1626" s="5">
        <v>1000</v>
      </c>
      <c r="E1626" s="7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">
        <f t="shared" si="75"/>
        <v>4720</v>
      </c>
      <c r="P1626" t="s">
        <v>8322</v>
      </c>
      <c r="Q1626" t="s">
        <v>8323</v>
      </c>
      <c r="R1626" s="14">
        <f t="shared" si="77"/>
        <v>41243.367303240739</v>
      </c>
      <c r="S1626">
        <f t="shared" si="76"/>
        <v>2012</v>
      </c>
    </row>
    <row r="1627" spans="1:19" ht="57.6" x14ac:dyDescent="0.3">
      <c r="A1627" s="9">
        <v>1625</v>
      </c>
      <c r="B1627" s="11" t="s">
        <v>1626</v>
      </c>
      <c r="C1627" s="3" t="s">
        <v>5735</v>
      </c>
      <c r="D1627" s="5">
        <v>7500</v>
      </c>
      <c r="E1627" s="7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">
        <f t="shared" si="75"/>
        <v>11201.9231</v>
      </c>
      <c r="P1627" t="s">
        <v>8322</v>
      </c>
      <c r="Q1627" t="s">
        <v>8323</v>
      </c>
      <c r="R1627" s="14">
        <f t="shared" si="77"/>
        <v>41135.699687500004</v>
      </c>
      <c r="S1627">
        <f t="shared" si="76"/>
        <v>2012</v>
      </c>
    </row>
    <row r="1628" spans="1:19" ht="43.2" x14ac:dyDescent="0.3">
      <c r="A1628" s="9">
        <v>1626</v>
      </c>
      <c r="B1628" s="11" t="s">
        <v>1627</v>
      </c>
      <c r="C1628" s="3" t="s">
        <v>5736</v>
      </c>
      <c r="D1628" s="5">
        <v>8000</v>
      </c>
      <c r="E1628" s="7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">
        <f t="shared" si="75"/>
        <v>7495.3703999999998</v>
      </c>
      <c r="P1628" t="s">
        <v>8322</v>
      </c>
      <c r="Q1628" t="s">
        <v>8323</v>
      </c>
      <c r="R1628" s="14">
        <f t="shared" si="77"/>
        <v>41579.847997685189</v>
      </c>
      <c r="S1628">
        <f t="shared" si="76"/>
        <v>2013</v>
      </c>
    </row>
    <row r="1629" spans="1:19" ht="43.2" x14ac:dyDescent="0.3">
      <c r="A1629" s="9">
        <v>1627</v>
      </c>
      <c r="B1629" s="11" t="s">
        <v>1628</v>
      </c>
      <c r="C1629" s="3" t="s">
        <v>5737</v>
      </c>
      <c r="D1629" s="5">
        <v>2000</v>
      </c>
      <c r="E1629" s="7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">
        <f t="shared" si="75"/>
        <v>6157.8946999999998</v>
      </c>
      <c r="P1629" t="s">
        <v>8322</v>
      </c>
      <c r="Q1629" t="s">
        <v>8323</v>
      </c>
      <c r="R1629" s="14">
        <f t="shared" si="77"/>
        <v>41205.707048611112</v>
      </c>
      <c r="S1629">
        <f t="shared" si="76"/>
        <v>2012</v>
      </c>
    </row>
    <row r="1630" spans="1:19" ht="28.8" x14ac:dyDescent="0.3">
      <c r="A1630" s="9">
        <v>1628</v>
      </c>
      <c r="B1630" s="11" t="s">
        <v>1629</v>
      </c>
      <c r="C1630" s="3" t="s">
        <v>5738</v>
      </c>
      <c r="D1630" s="5">
        <v>4000</v>
      </c>
      <c r="E1630" s="7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">
        <f t="shared" si="75"/>
        <v>4587.5</v>
      </c>
      <c r="P1630" t="s">
        <v>8322</v>
      </c>
      <c r="Q1630" t="s">
        <v>8323</v>
      </c>
      <c r="R1630" s="14">
        <f t="shared" si="77"/>
        <v>41774.737060185187</v>
      </c>
      <c r="S1630">
        <f t="shared" si="76"/>
        <v>2014</v>
      </c>
    </row>
    <row r="1631" spans="1:19" ht="28.8" x14ac:dyDescent="0.3">
      <c r="A1631" s="9">
        <v>1629</v>
      </c>
      <c r="B1631" s="11" t="s">
        <v>1630</v>
      </c>
      <c r="C1631" s="3" t="s">
        <v>5739</v>
      </c>
      <c r="D1631" s="5">
        <v>6000</v>
      </c>
      <c r="E1631" s="7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">
        <f t="shared" si="75"/>
        <v>7585.3658999999998</v>
      </c>
      <c r="P1631" t="s">
        <v>8322</v>
      </c>
      <c r="Q1631" t="s">
        <v>8323</v>
      </c>
      <c r="R1631" s="14">
        <f t="shared" si="77"/>
        <v>41645.867280092592</v>
      </c>
      <c r="S1631">
        <f t="shared" si="76"/>
        <v>2014</v>
      </c>
    </row>
    <row r="1632" spans="1:19" ht="43.2" x14ac:dyDescent="0.3">
      <c r="A1632" s="9">
        <v>1630</v>
      </c>
      <c r="B1632" s="11" t="s">
        <v>1631</v>
      </c>
      <c r="C1632" s="3" t="s">
        <v>5740</v>
      </c>
      <c r="D1632" s="5">
        <v>4000</v>
      </c>
      <c r="E1632" s="7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">
        <f t="shared" si="75"/>
        <v>8420.6348999999991</v>
      </c>
      <c r="P1632" t="s">
        <v>8322</v>
      </c>
      <c r="Q1632" t="s">
        <v>8323</v>
      </c>
      <c r="R1632" s="14">
        <f t="shared" si="77"/>
        <v>40939.837673611109</v>
      </c>
      <c r="S1632">
        <f t="shared" si="76"/>
        <v>2012</v>
      </c>
    </row>
    <row r="1633" spans="1:19" ht="43.2" x14ac:dyDescent="0.3">
      <c r="A1633" s="9">
        <v>1631</v>
      </c>
      <c r="B1633" s="11" t="s">
        <v>1632</v>
      </c>
      <c r="C1633" s="3" t="s">
        <v>5741</v>
      </c>
      <c r="D1633" s="5">
        <v>10000</v>
      </c>
      <c r="E1633" s="7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">
        <f t="shared" si="75"/>
        <v>11722.556399999999</v>
      </c>
      <c r="P1633" t="s">
        <v>8322</v>
      </c>
      <c r="Q1633" t="s">
        <v>8323</v>
      </c>
      <c r="R1633" s="14">
        <f t="shared" si="77"/>
        <v>41164.859502314815</v>
      </c>
      <c r="S1633">
        <f t="shared" si="76"/>
        <v>2012</v>
      </c>
    </row>
    <row r="1634" spans="1:19" ht="43.2" x14ac:dyDescent="0.3">
      <c r="A1634" s="9">
        <v>1632</v>
      </c>
      <c r="B1634" s="11" t="s">
        <v>1633</v>
      </c>
      <c r="C1634" s="3" t="s">
        <v>5742</v>
      </c>
      <c r="D1634" s="5">
        <v>4000</v>
      </c>
      <c r="E1634" s="7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">
        <f t="shared" si="75"/>
        <v>8648.9362000000001</v>
      </c>
      <c r="P1634" t="s">
        <v>8322</v>
      </c>
      <c r="Q1634" t="s">
        <v>8323</v>
      </c>
      <c r="R1634" s="14">
        <f t="shared" si="77"/>
        <v>40750.340902777774</v>
      </c>
      <c r="S1634">
        <f t="shared" si="76"/>
        <v>2011</v>
      </c>
    </row>
    <row r="1635" spans="1:19" ht="43.2" x14ac:dyDescent="0.3">
      <c r="A1635" s="9">
        <v>1633</v>
      </c>
      <c r="B1635" s="11" t="s">
        <v>1634</v>
      </c>
      <c r="C1635" s="3" t="s">
        <v>5743</v>
      </c>
      <c r="D1635" s="5">
        <v>10000</v>
      </c>
      <c r="E1635" s="7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">
        <f t="shared" si="75"/>
        <v>17241.379300000001</v>
      </c>
      <c r="P1635" t="s">
        <v>8322</v>
      </c>
      <c r="Q1635" t="s">
        <v>8323</v>
      </c>
      <c r="R1635" s="14">
        <f t="shared" si="77"/>
        <v>40896.883750000001</v>
      </c>
      <c r="S1635">
        <f t="shared" si="76"/>
        <v>2011</v>
      </c>
    </row>
    <row r="1636" spans="1:19" ht="43.2" x14ac:dyDescent="0.3">
      <c r="A1636" s="9">
        <v>1634</v>
      </c>
      <c r="B1636" s="11" t="s">
        <v>1635</v>
      </c>
      <c r="C1636" s="3" t="s">
        <v>5744</v>
      </c>
      <c r="D1636" s="5">
        <v>2000</v>
      </c>
      <c r="E1636" s="7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">
        <f t="shared" si="75"/>
        <v>6281.25</v>
      </c>
      <c r="P1636" t="s">
        <v>8322</v>
      </c>
      <c r="Q1636" t="s">
        <v>8323</v>
      </c>
      <c r="R1636" s="14">
        <f t="shared" si="77"/>
        <v>40658.189826388887</v>
      </c>
      <c r="S1636">
        <f t="shared" si="76"/>
        <v>2011</v>
      </c>
    </row>
    <row r="1637" spans="1:19" ht="57.6" x14ac:dyDescent="0.3">
      <c r="A1637" s="9">
        <v>1635</v>
      </c>
      <c r="B1637" s="11" t="s">
        <v>1636</v>
      </c>
      <c r="C1637" s="3" t="s">
        <v>5745</v>
      </c>
      <c r="D1637" s="5">
        <v>2000</v>
      </c>
      <c r="E1637" s="7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">
        <f t="shared" si="75"/>
        <v>6772.973</v>
      </c>
      <c r="P1637" t="s">
        <v>8322</v>
      </c>
      <c r="Q1637" t="s">
        <v>8323</v>
      </c>
      <c r="R1637" s="14">
        <f t="shared" si="77"/>
        <v>42502.868761574078</v>
      </c>
      <c r="S1637">
        <f t="shared" si="76"/>
        <v>2016</v>
      </c>
    </row>
    <row r="1638" spans="1:19" ht="43.2" x14ac:dyDescent="0.3">
      <c r="A1638" s="9">
        <v>1636</v>
      </c>
      <c r="B1638" s="11" t="s">
        <v>1637</v>
      </c>
      <c r="C1638" s="3" t="s">
        <v>5746</v>
      </c>
      <c r="D1638" s="5">
        <v>4500</v>
      </c>
      <c r="E1638" s="7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">
        <f t="shared" si="75"/>
        <v>5356.3217999999997</v>
      </c>
      <c r="P1638" t="s">
        <v>8322</v>
      </c>
      <c r="Q1638" t="s">
        <v>8323</v>
      </c>
      <c r="R1638" s="14">
        <f t="shared" si="77"/>
        <v>40663.08666666667</v>
      </c>
      <c r="S1638">
        <f t="shared" si="76"/>
        <v>2011</v>
      </c>
    </row>
    <row r="1639" spans="1:19" ht="43.2" x14ac:dyDescent="0.3">
      <c r="A1639" s="9">
        <v>1637</v>
      </c>
      <c r="B1639" s="11" t="s">
        <v>1638</v>
      </c>
      <c r="C1639" s="3" t="s">
        <v>5747</v>
      </c>
      <c r="D1639" s="5">
        <v>500</v>
      </c>
      <c r="E1639" s="7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">
        <f t="shared" si="75"/>
        <v>3460</v>
      </c>
      <c r="P1639" t="s">
        <v>8322</v>
      </c>
      <c r="Q1639" t="s">
        <v>8323</v>
      </c>
      <c r="R1639" s="14">
        <f t="shared" si="77"/>
        <v>40122.751620370371</v>
      </c>
      <c r="S1639">
        <f t="shared" si="76"/>
        <v>2009</v>
      </c>
    </row>
    <row r="1640" spans="1:19" ht="28.8" x14ac:dyDescent="0.3">
      <c r="A1640" s="9">
        <v>1638</v>
      </c>
      <c r="B1640" s="11" t="s">
        <v>1639</v>
      </c>
      <c r="C1640" s="3" t="s">
        <v>5748</v>
      </c>
      <c r="D1640" s="5">
        <v>1000</v>
      </c>
      <c r="E1640" s="7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">
        <f t="shared" si="75"/>
        <v>3888.8888999999999</v>
      </c>
      <c r="P1640" t="s">
        <v>8322</v>
      </c>
      <c r="Q1640" t="s">
        <v>8323</v>
      </c>
      <c r="R1640" s="14">
        <f t="shared" si="77"/>
        <v>41288.68712962963</v>
      </c>
      <c r="S1640">
        <f t="shared" si="76"/>
        <v>2013</v>
      </c>
    </row>
    <row r="1641" spans="1:19" ht="43.2" x14ac:dyDescent="0.3">
      <c r="A1641" s="9">
        <v>1639</v>
      </c>
      <c r="B1641" s="11" t="s">
        <v>1640</v>
      </c>
      <c r="C1641" s="3" t="s">
        <v>5749</v>
      </c>
      <c r="D1641" s="5">
        <v>1800</v>
      </c>
      <c r="E1641" s="7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">
        <f t="shared" si="75"/>
        <v>9473.6841999999997</v>
      </c>
      <c r="P1641" t="s">
        <v>8322</v>
      </c>
      <c r="Q1641" t="s">
        <v>8323</v>
      </c>
      <c r="R1641" s="14">
        <f t="shared" si="77"/>
        <v>40941.652372685188</v>
      </c>
      <c r="S1641">
        <f t="shared" si="76"/>
        <v>2012</v>
      </c>
    </row>
    <row r="1642" spans="1:19" ht="43.2" x14ac:dyDescent="0.3">
      <c r="A1642" s="9">
        <v>1640</v>
      </c>
      <c r="B1642" s="11" t="s">
        <v>1641</v>
      </c>
      <c r="C1642" s="3" t="s">
        <v>5750</v>
      </c>
      <c r="D1642" s="5">
        <v>400</v>
      </c>
      <c r="E1642" s="7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">
        <f t="shared" si="75"/>
        <v>3996.7058999999999</v>
      </c>
      <c r="P1642" t="s">
        <v>8322</v>
      </c>
      <c r="Q1642" t="s">
        <v>8323</v>
      </c>
      <c r="R1642" s="14">
        <f t="shared" si="77"/>
        <v>40379.23096064815</v>
      </c>
      <c r="S1642">
        <f t="shared" si="76"/>
        <v>2010</v>
      </c>
    </row>
    <row r="1643" spans="1:19" ht="28.8" x14ac:dyDescent="0.3">
      <c r="A1643" s="9">
        <v>1641</v>
      </c>
      <c r="B1643" s="11" t="s">
        <v>1642</v>
      </c>
      <c r="C1643" s="3" t="s">
        <v>5751</v>
      </c>
      <c r="D1643" s="5">
        <v>2500</v>
      </c>
      <c r="E1643" s="7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">
        <f t="shared" si="75"/>
        <v>9750</v>
      </c>
      <c r="P1643" t="s">
        <v>8322</v>
      </c>
      <c r="Q1643" t="s">
        <v>8343</v>
      </c>
      <c r="R1643" s="14">
        <f t="shared" si="77"/>
        <v>41962.596574074079</v>
      </c>
      <c r="S1643">
        <f t="shared" si="76"/>
        <v>2014</v>
      </c>
    </row>
    <row r="1644" spans="1:19" ht="43.2" x14ac:dyDescent="0.3">
      <c r="A1644" s="9">
        <v>1642</v>
      </c>
      <c r="B1644" s="11" t="s">
        <v>1643</v>
      </c>
      <c r="C1644" s="3" t="s">
        <v>5752</v>
      </c>
      <c r="D1644" s="5">
        <v>1200</v>
      </c>
      <c r="E1644" s="7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">
        <f t="shared" si="75"/>
        <v>4285.7142999999996</v>
      </c>
      <c r="P1644" t="s">
        <v>8322</v>
      </c>
      <c r="Q1644" t="s">
        <v>8343</v>
      </c>
      <c r="R1644" s="14">
        <f t="shared" si="77"/>
        <v>40688.024618055555</v>
      </c>
      <c r="S1644">
        <f t="shared" si="76"/>
        <v>2011</v>
      </c>
    </row>
    <row r="1645" spans="1:19" ht="28.8" x14ac:dyDescent="0.3">
      <c r="A1645" s="9">
        <v>1643</v>
      </c>
      <c r="B1645" s="11" t="s">
        <v>1644</v>
      </c>
      <c r="C1645" s="3" t="s">
        <v>5753</v>
      </c>
      <c r="D1645" s="5">
        <v>5000</v>
      </c>
      <c r="E1645" s="7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">
        <f t="shared" si="75"/>
        <v>16851.3514</v>
      </c>
      <c r="P1645" t="s">
        <v>8322</v>
      </c>
      <c r="Q1645" t="s">
        <v>8343</v>
      </c>
      <c r="R1645" s="14">
        <f t="shared" si="77"/>
        <v>41146.824212962965</v>
      </c>
      <c r="S1645">
        <f t="shared" si="76"/>
        <v>2012</v>
      </c>
    </row>
    <row r="1646" spans="1:19" ht="43.2" x14ac:dyDescent="0.3">
      <c r="A1646" s="9">
        <v>1644</v>
      </c>
      <c r="B1646" s="11" t="s">
        <v>1645</v>
      </c>
      <c r="C1646" s="3" t="s">
        <v>5754</v>
      </c>
      <c r="D1646" s="5">
        <v>10000</v>
      </c>
      <c r="E1646" s="7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">
        <f t="shared" si="75"/>
        <v>8554.6875</v>
      </c>
      <c r="P1646" t="s">
        <v>8322</v>
      </c>
      <c r="Q1646" t="s">
        <v>8343</v>
      </c>
      <c r="R1646" s="14">
        <f t="shared" si="77"/>
        <v>41175.05972222222</v>
      </c>
      <c r="S1646">
        <f t="shared" si="76"/>
        <v>2012</v>
      </c>
    </row>
    <row r="1647" spans="1:19" ht="43.2" x14ac:dyDescent="0.3">
      <c r="A1647" s="9">
        <v>1645</v>
      </c>
      <c r="B1647" s="11" t="s">
        <v>1646</v>
      </c>
      <c r="C1647" s="3" t="s">
        <v>5755</v>
      </c>
      <c r="D1647" s="5">
        <v>5000</v>
      </c>
      <c r="E1647" s="7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">
        <f t="shared" si="75"/>
        <v>55400</v>
      </c>
      <c r="P1647" t="s">
        <v>8322</v>
      </c>
      <c r="Q1647" t="s">
        <v>8343</v>
      </c>
      <c r="R1647" s="14">
        <f t="shared" si="77"/>
        <v>41521.617361111108</v>
      </c>
      <c r="S1647">
        <f t="shared" si="76"/>
        <v>2013</v>
      </c>
    </row>
    <row r="1648" spans="1:19" ht="57.6" x14ac:dyDescent="0.3">
      <c r="A1648" s="9">
        <v>1646</v>
      </c>
      <c r="B1648" s="11" t="s">
        <v>1647</v>
      </c>
      <c r="C1648" s="3" t="s">
        <v>5756</v>
      </c>
      <c r="D1648" s="5">
        <v>2000</v>
      </c>
      <c r="E1648" s="7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">
        <f t="shared" si="75"/>
        <v>2655.4216999999999</v>
      </c>
      <c r="P1648" t="s">
        <v>8322</v>
      </c>
      <c r="Q1648" t="s">
        <v>8343</v>
      </c>
      <c r="R1648" s="14">
        <f t="shared" si="77"/>
        <v>41833.450266203705</v>
      </c>
      <c r="S1648">
        <f t="shared" si="76"/>
        <v>2014</v>
      </c>
    </row>
    <row r="1649" spans="1:19" ht="43.2" x14ac:dyDescent="0.3">
      <c r="A1649" s="9">
        <v>1647</v>
      </c>
      <c r="B1649" s="11" t="s">
        <v>1648</v>
      </c>
      <c r="C1649" s="3" t="s">
        <v>5757</v>
      </c>
      <c r="D1649" s="5">
        <v>5000</v>
      </c>
      <c r="E1649" s="7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">
        <f t="shared" si="75"/>
        <v>11382.608700000001</v>
      </c>
      <c r="P1649" t="s">
        <v>8322</v>
      </c>
      <c r="Q1649" t="s">
        <v>8343</v>
      </c>
      <c r="R1649" s="14">
        <f t="shared" si="77"/>
        <v>41039.409456018519</v>
      </c>
      <c r="S1649">
        <f t="shared" si="76"/>
        <v>2012</v>
      </c>
    </row>
    <row r="1650" spans="1:19" ht="43.2" x14ac:dyDescent="0.3">
      <c r="A1650" s="9">
        <v>1648</v>
      </c>
      <c r="B1650" s="11" t="s">
        <v>1649</v>
      </c>
      <c r="C1650" s="3" t="s">
        <v>5758</v>
      </c>
      <c r="D1650" s="5">
        <v>2300</v>
      </c>
      <c r="E1650" s="7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">
        <f t="shared" si="75"/>
        <v>3201.1111000000001</v>
      </c>
      <c r="P1650" t="s">
        <v>8322</v>
      </c>
      <c r="Q1650" t="s">
        <v>8343</v>
      </c>
      <c r="R1650" s="14">
        <f t="shared" si="77"/>
        <v>40592.704652777778</v>
      </c>
      <c r="S1650">
        <f t="shared" si="76"/>
        <v>2011</v>
      </c>
    </row>
    <row r="1651" spans="1:19" ht="43.2" x14ac:dyDescent="0.3">
      <c r="A1651" s="9">
        <v>1649</v>
      </c>
      <c r="B1651" s="11" t="s">
        <v>1650</v>
      </c>
      <c r="C1651" s="3" t="s">
        <v>5759</v>
      </c>
      <c r="D1651" s="5">
        <v>3800</v>
      </c>
      <c r="E1651" s="7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">
        <f t="shared" si="75"/>
        <v>4718.9259000000002</v>
      </c>
      <c r="P1651" t="s">
        <v>8322</v>
      </c>
      <c r="Q1651" t="s">
        <v>8343</v>
      </c>
      <c r="R1651" s="14">
        <f t="shared" si="77"/>
        <v>41737.684664351851</v>
      </c>
      <c r="S1651">
        <f t="shared" si="76"/>
        <v>2014</v>
      </c>
    </row>
    <row r="1652" spans="1:19" ht="43.2" x14ac:dyDescent="0.3">
      <c r="A1652" s="9">
        <v>1650</v>
      </c>
      <c r="B1652" s="11" t="s">
        <v>1651</v>
      </c>
      <c r="C1652" s="3" t="s">
        <v>5760</v>
      </c>
      <c r="D1652" s="5">
        <v>2000</v>
      </c>
      <c r="E1652" s="7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">
        <f t="shared" si="75"/>
        <v>8846.875</v>
      </c>
      <c r="P1652" t="s">
        <v>8322</v>
      </c>
      <c r="Q1652" t="s">
        <v>8343</v>
      </c>
      <c r="R1652" s="14">
        <f t="shared" si="77"/>
        <v>41526.435613425929</v>
      </c>
      <c r="S1652">
        <f t="shared" si="76"/>
        <v>2013</v>
      </c>
    </row>
    <row r="1653" spans="1:19" ht="43.2" x14ac:dyDescent="0.3">
      <c r="A1653" s="9">
        <v>1651</v>
      </c>
      <c r="B1653" s="11" t="s">
        <v>1652</v>
      </c>
      <c r="C1653" s="3" t="s">
        <v>5761</v>
      </c>
      <c r="D1653" s="5">
        <v>2000</v>
      </c>
      <c r="E1653" s="7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">
        <f t="shared" si="75"/>
        <v>10075</v>
      </c>
      <c r="P1653" t="s">
        <v>8322</v>
      </c>
      <c r="Q1653" t="s">
        <v>8343</v>
      </c>
      <c r="R1653" s="14">
        <f t="shared" si="77"/>
        <v>40625.900694444441</v>
      </c>
      <c r="S1653">
        <f t="shared" si="76"/>
        <v>2011</v>
      </c>
    </row>
    <row r="1654" spans="1:19" ht="43.2" x14ac:dyDescent="0.3">
      <c r="A1654" s="9">
        <v>1652</v>
      </c>
      <c r="B1654" s="11" t="s">
        <v>1653</v>
      </c>
      <c r="C1654" s="3" t="s">
        <v>5762</v>
      </c>
      <c r="D1654" s="5">
        <v>4500</v>
      </c>
      <c r="E1654" s="7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">
        <f t="shared" si="75"/>
        <v>6471.4286000000002</v>
      </c>
      <c r="P1654" t="s">
        <v>8322</v>
      </c>
      <c r="Q1654" t="s">
        <v>8343</v>
      </c>
      <c r="R1654" s="14">
        <f t="shared" si="77"/>
        <v>41572.492974537039</v>
      </c>
      <c r="S1654">
        <f t="shared" si="76"/>
        <v>2013</v>
      </c>
    </row>
    <row r="1655" spans="1:19" ht="43.2" x14ac:dyDescent="0.3">
      <c r="A1655" s="9">
        <v>1653</v>
      </c>
      <c r="B1655" s="11" t="s">
        <v>1654</v>
      </c>
      <c r="C1655" s="3" t="s">
        <v>5763</v>
      </c>
      <c r="D1655" s="5">
        <v>5000</v>
      </c>
      <c r="E1655" s="7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">
        <f t="shared" si="75"/>
        <v>5185.4286000000002</v>
      </c>
      <c r="P1655" t="s">
        <v>8322</v>
      </c>
      <c r="Q1655" t="s">
        <v>8343</v>
      </c>
      <c r="R1655" s="14">
        <f t="shared" si="77"/>
        <v>40626.834444444445</v>
      </c>
      <c r="S1655">
        <f t="shared" si="76"/>
        <v>2011</v>
      </c>
    </row>
    <row r="1656" spans="1:19" ht="43.2" x14ac:dyDescent="0.3">
      <c r="A1656" s="9">
        <v>1654</v>
      </c>
      <c r="B1656" s="11" t="s">
        <v>1655</v>
      </c>
      <c r="C1656" s="3" t="s">
        <v>5764</v>
      </c>
      <c r="D1656" s="5">
        <v>1100</v>
      </c>
      <c r="E1656" s="7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">
        <f t="shared" si="75"/>
        <v>3879.4117999999999</v>
      </c>
      <c r="P1656" t="s">
        <v>8322</v>
      </c>
      <c r="Q1656" t="s">
        <v>8343</v>
      </c>
      <c r="R1656" s="14">
        <f t="shared" si="77"/>
        <v>40987.890740740739</v>
      </c>
      <c r="S1656">
        <f t="shared" si="76"/>
        <v>2012</v>
      </c>
    </row>
    <row r="1657" spans="1:19" ht="28.8" x14ac:dyDescent="0.3">
      <c r="A1657" s="9">
        <v>1655</v>
      </c>
      <c r="B1657" s="11" t="s">
        <v>1656</v>
      </c>
      <c r="C1657" s="3" t="s">
        <v>5765</v>
      </c>
      <c r="D1657" s="5">
        <v>1500</v>
      </c>
      <c r="E1657" s="7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">
        <f t="shared" si="75"/>
        <v>4464.5833000000002</v>
      </c>
      <c r="P1657" t="s">
        <v>8322</v>
      </c>
      <c r="Q1657" t="s">
        <v>8343</v>
      </c>
      <c r="R1657" s="14">
        <f t="shared" si="77"/>
        <v>40974.791898148149</v>
      </c>
      <c r="S1657">
        <f t="shared" si="76"/>
        <v>2012</v>
      </c>
    </row>
    <row r="1658" spans="1:19" ht="57.6" x14ac:dyDescent="0.3">
      <c r="A1658" s="9">
        <v>1656</v>
      </c>
      <c r="B1658" s="11" t="s">
        <v>1657</v>
      </c>
      <c r="C1658" s="3" t="s">
        <v>5766</v>
      </c>
      <c r="D1658" s="5">
        <v>7500</v>
      </c>
      <c r="E1658" s="7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">
        <f t="shared" si="75"/>
        <v>15677.3333</v>
      </c>
      <c r="P1658" t="s">
        <v>8322</v>
      </c>
      <c r="Q1658" t="s">
        <v>8343</v>
      </c>
      <c r="R1658" s="14">
        <f t="shared" si="77"/>
        <v>41226.928842592592</v>
      </c>
      <c r="S1658">
        <f t="shared" si="76"/>
        <v>2012</v>
      </c>
    </row>
    <row r="1659" spans="1:19" ht="43.2" x14ac:dyDescent="0.3">
      <c r="A1659" s="9">
        <v>1657</v>
      </c>
      <c r="B1659" s="11" t="s">
        <v>1658</v>
      </c>
      <c r="C1659" s="3" t="s">
        <v>5767</v>
      </c>
      <c r="D1659" s="5">
        <v>25000</v>
      </c>
      <c r="E1659" s="7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">
        <f t="shared" si="75"/>
        <v>11870.339400000001</v>
      </c>
      <c r="P1659" t="s">
        <v>8322</v>
      </c>
      <c r="Q1659" t="s">
        <v>8343</v>
      </c>
      <c r="R1659" s="14">
        <f t="shared" si="77"/>
        <v>41023.782037037039</v>
      </c>
      <c r="S1659">
        <f t="shared" si="76"/>
        <v>2012</v>
      </c>
    </row>
    <row r="1660" spans="1:19" ht="43.2" x14ac:dyDescent="0.3">
      <c r="A1660" s="9">
        <v>1658</v>
      </c>
      <c r="B1660" s="11" t="s">
        <v>1659</v>
      </c>
      <c r="C1660" s="3" t="s">
        <v>5768</v>
      </c>
      <c r="D1660" s="5">
        <v>6000</v>
      </c>
      <c r="E1660" s="7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">
        <f t="shared" si="75"/>
        <v>7414.9533000000001</v>
      </c>
      <c r="P1660" t="s">
        <v>8322</v>
      </c>
      <c r="Q1660" t="s">
        <v>8343</v>
      </c>
      <c r="R1660" s="14">
        <f t="shared" si="77"/>
        <v>41223.22184027778</v>
      </c>
      <c r="S1660">
        <f t="shared" si="76"/>
        <v>2012</v>
      </c>
    </row>
    <row r="1661" spans="1:19" ht="43.2" x14ac:dyDescent="0.3">
      <c r="A1661" s="9">
        <v>1659</v>
      </c>
      <c r="B1661" s="11" t="s">
        <v>1660</v>
      </c>
      <c r="C1661" s="3" t="s">
        <v>5769</v>
      </c>
      <c r="D1661" s="5">
        <v>500</v>
      </c>
      <c r="E1661" s="7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">
        <f t="shared" si="75"/>
        <v>1253.3333</v>
      </c>
      <c r="P1661" t="s">
        <v>8322</v>
      </c>
      <c r="Q1661" t="s">
        <v>8343</v>
      </c>
      <c r="R1661" s="14">
        <f t="shared" si="77"/>
        <v>41596.913437499999</v>
      </c>
      <c r="S1661">
        <f t="shared" si="76"/>
        <v>2013</v>
      </c>
    </row>
    <row r="1662" spans="1:19" ht="57.6" x14ac:dyDescent="0.3">
      <c r="A1662" s="9">
        <v>1660</v>
      </c>
      <c r="B1662" s="11" t="s">
        <v>1661</v>
      </c>
      <c r="C1662" s="3" t="s">
        <v>5770</v>
      </c>
      <c r="D1662" s="5">
        <v>80</v>
      </c>
      <c r="E1662" s="7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">
        <f t="shared" si="75"/>
        <v>2786.1111000000001</v>
      </c>
      <c r="P1662" t="s">
        <v>8322</v>
      </c>
      <c r="Q1662" t="s">
        <v>8343</v>
      </c>
      <c r="R1662" s="14">
        <f t="shared" si="77"/>
        <v>42459.693865740745</v>
      </c>
      <c r="S1662">
        <f t="shared" si="76"/>
        <v>2016</v>
      </c>
    </row>
    <row r="1663" spans="1:19" ht="57.6" x14ac:dyDescent="0.3">
      <c r="A1663" s="9">
        <v>1661</v>
      </c>
      <c r="B1663" s="11" t="s">
        <v>1662</v>
      </c>
      <c r="C1663" s="3" t="s">
        <v>5771</v>
      </c>
      <c r="D1663" s="5">
        <v>7900</v>
      </c>
      <c r="E1663" s="7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">
        <f t="shared" si="75"/>
        <v>8017.8217999999997</v>
      </c>
      <c r="P1663" t="s">
        <v>8322</v>
      </c>
      <c r="Q1663" t="s">
        <v>8343</v>
      </c>
      <c r="R1663" s="14">
        <f t="shared" si="77"/>
        <v>42343.998043981483</v>
      </c>
      <c r="S1663">
        <f t="shared" si="76"/>
        <v>2015</v>
      </c>
    </row>
    <row r="1664" spans="1:19" ht="43.2" x14ac:dyDescent="0.3">
      <c r="A1664" s="9">
        <v>1662</v>
      </c>
      <c r="B1664" s="11" t="s">
        <v>1663</v>
      </c>
      <c r="C1664" s="3" t="s">
        <v>5772</v>
      </c>
      <c r="D1664" s="5">
        <v>8000</v>
      </c>
      <c r="E1664" s="7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">
        <f t="shared" si="75"/>
        <v>13243.5484</v>
      </c>
      <c r="P1664" t="s">
        <v>8322</v>
      </c>
      <c r="Q1664" t="s">
        <v>8343</v>
      </c>
      <c r="R1664" s="14">
        <f t="shared" si="77"/>
        <v>40848.198333333334</v>
      </c>
      <c r="S1664">
        <f t="shared" si="76"/>
        <v>2011</v>
      </c>
    </row>
    <row r="1665" spans="1:19" ht="43.2" x14ac:dyDescent="0.3">
      <c r="A1665" s="9">
        <v>1663</v>
      </c>
      <c r="B1665" s="11" t="s">
        <v>1664</v>
      </c>
      <c r="C1665" s="3" t="s">
        <v>5773</v>
      </c>
      <c r="D1665" s="5">
        <v>1000</v>
      </c>
      <c r="E1665" s="7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">
        <f t="shared" si="75"/>
        <v>3375</v>
      </c>
      <c r="P1665" t="s">
        <v>8322</v>
      </c>
      <c r="Q1665" t="s">
        <v>8343</v>
      </c>
      <c r="R1665" s="14">
        <f t="shared" si="77"/>
        <v>42006.02207175926</v>
      </c>
      <c r="S1665">
        <f t="shared" si="76"/>
        <v>2015</v>
      </c>
    </row>
    <row r="1666" spans="1:19" ht="43.2" x14ac:dyDescent="0.3">
      <c r="A1666" s="9">
        <v>1664</v>
      </c>
      <c r="B1666" s="11" t="s">
        <v>1665</v>
      </c>
      <c r="C1666" s="3" t="s">
        <v>5774</v>
      </c>
      <c r="D1666" s="5">
        <v>2500</v>
      </c>
      <c r="E1666" s="7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">
        <f t="shared" si="75"/>
        <v>3438.4494</v>
      </c>
      <c r="P1666" t="s">
        <v>8322</v>
      </c>
      <c r="Q1666" t="s">
        <v>8343</v>
      </c>
      <c r="R1666" s="14">
        <f t="shared" si="77"/>
        <v>40939.761782407404</v>
      </c>
      <c r="S1666">
        <f t="shared" si="76"/>
        <v>2012</v>
      </c>
    </row>
    <row r="1667" spans="1:19" ht="43.2" x14ac:dyDescent="0.3">
      <c r="A1667" s="9">
        <v>1665</v>
      </c>
      <c r="B1667" s="11" t="s">
        <v>1666</v>
      </c>
      <c r="C1667" s="3" t="s">
        <v>5775</v>
      </c>
      <c r="D1667" s="5">
        <v>3500</v>
      </c>
      <c r="E1667" s="7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">
        <f t="shared" ref="O1667:O1730" si="78">IFERROR(ROUND(E1667/L1667*100,4),0)</f>
        <v>4495.6989000000003</v>
      </c>
      <c r="P1667" t="s">
        <v>8322</v>
      </c>
      <c r="Q1667" t="s">
        <v>8343</v>
      </c>
      <c r="R1667" s="14">
        <f t="shared" si="77"/>
        <v>40564.649456018517</v>
      </c>
      <c r="S1667">
        <f t="shared" ref="S1667:S1730" si="79">YEAR(R1667)</f>
        <v>2011</v>
      </c>
    </row>
    <row r="1668" spans="1:19" ht="43.2" x14ac:dyDescent="0.3">
      <c r="A1668" s="9">
        <v>1666</v>
      </c>
      <c r="B1668" s="11" t="s">
        <v>1667</v>
      </c>
      <c r="C1668" s="3" t="s">
        <v>5776</v>
      </c>
      <c r="D1668" s="5">
        <v>2500</v>
      </c>
      <c r="E1668" s="7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">
        <f t="shared" si="78"/>
        <v>4104.0816000000004</v>
      </c>
      <c r="P1668" t="s">
        <v>8322</v>
      </c>
      <c r="Q1668" t="s">
        <v>8343</v>
      </c>
      <c r="R1668" s="14">
        <f t="shared" ref="R1668:R1731" si="80">(((J1668/60)/60)/24)+DATE(1970,1,1)</f>
        <v>41331.253159722226</v>
      </c>
      <c r="S1668">
        <f t="shared" si="79"/>
        <v>2013</v>
      </c>
    </row>
    <row r="1669" spans="1:19" ht="43.2" x14ac:dyDescent="0.3">
      <c r="A1669" s="9">
        <v>1667</v>
      </c>
      <c r="B1669" s="11" t="s">
        <v>1668</v>
      </c>
      <c r="C1669" s="3" t="s">
        <v>5777</v>
      </c>
      <c r="D1669" s="5">
        <v>3400</v>
      </c>
      <c r="E1669" s="7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">
        <f t="shared" si="78"/>
        <v>5259.7560999999996</v>
      </c>
      <c r="P1669" t="s">
        <v>8322</v>
      </c>
      <c r="Q1669" t="s">
        <v>8343</v>
      </c>
      <c r="R1669" s="14">
        <f t="shared" si="80"/>
        <v>41682.0705787037</v>
      </c>
      <c r="S1669">
        <f t="shared" si="79"/>
        <v>2014</v>
      </c>
    </row>
    <row r="1670" spans="1:19" ht="43.2" x14ac:dyDescent="0.3">
      <c r="A1670" s="9">
        <v>1668</v>
      </c>
      <c r="B1670" s="11" t="s">
        <v>1669</v>
      </c>
      <c r="C1670" s="3" t="s">
        <v>5778</v>
      </c>
      <c r="D1670" s="5">
        <v>8000</v>
      </c>
      <c r="E1670" s="7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">
        <f t="shared" si="78"/>
        <v>7078.4483</v>
      </c>
      <c r="P1670" t="s">
        <v>8322</v>
      </c>
      <c r="Q1670" t="s">
        <v>8343</v>
      </c>
      <c r="R1670" s="14">
        <f t="shared" si="80"/>
        <v>40845.14975694444</v>
      </c>
      <c r="S1670">
        <f t="shared" si="79"/>
        <v>2011</v>
      </c>
    </row>
    <row r="1671" spans="1:19" ht="57.6" x14ac:dyDescent="0.3">
      <c r="A1671" s="9">
        <v>1669</v>
      </c>
      <c r="B1671" s="11" t="s">
        <v>1670</v>
      </c>
      <c r="C1671" s="3" t="s">
        <v>5779</v>
      </c>
      <c r="D1671" s="5">
        <v>2000</v>
      </c>
      <c r="E1671" s="7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">
        <f t="shared" si="78"/>
        <v>5375</v>
      </c>
      <c r="P1671" t="s">
        <v>8322</v>
      </c>
      <c r="Q1671" t="s">
        <v>8343</v>
      </c>
      <c r="R1671" s="14">
        <f t="shared" si="80"/>
        <v>42461.885138888887</v>
      </c>
      <c r="S1671">
        <f t="shared" si="79"/>
        <v>2016</v>
      </c>
    </row>
    <row r="1672" spans="1:19" ht="57.6" x14ac:dyDescent="0.3">
      <c r="A1672" s="9">
        <v>1670</v>
      </c>
      <c r="B1672" s="11" t="s">
        <v>1671</v>
      </c>
      <c r="C1672" s="3" t="s">
        <v>5780</v>
      </c>
      <c r="D1672" s="5">
        <v>1000</v>
      </c>
      <c r="E1672" s="7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">
        <f t="shared" si="78"/>
        <v>4460.8696</v>
      </c>
      <c r="P1672" t="s">
        <v>8322</v>
      </c>
      <c r="Q1672" t="s">
        <v>8343</v>
      </c>
      <c r="R1672" s="14">
        <f t="shared" si="80"/>
        <v>40313.930543981485</v>
      </c>
      <c r="S1672">
        <f t="shared" si="79"/>
        <v>2010</v>
      </c>
    </row>
    <row r="1673" spans="1:19" ht="28.8" x14ac:dyDescent="0.3">
      <c r="A1673" s="9">
        <v>1671</v>
      </c>
      <c r="B1673" s="11" t="s">
        <v>1672</v>
      </c>
      <c r="C1673" s="3" t="s">
        <v>5781</v>
      </c>
      <c r="D1673" s="5">
        <v>2000</v>
      </c>
      <c r="E1673" s="7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">
        <f t="shared" si="78"/>
        <v>2614.8960999999999</v>
      </c>
      <c r="P1673" t="s">
        <v>8322</v>
      </c>
      <c r="Q1673" t="s">
        <v>8343</v>
      </c>
      <c r="R1673" s="14">
        <f t="shared" si="80"/>
        <v>42553.54414351852</v>
      </c>
      <c r="S1673">
        <f t="shared" si="79"/>
        <v>2016</v>
      </c>
    </row>
    <row r="1674" spans="1:19" ht="43.2" x14ac:dyDescent="0.3">
      <c r="A1674" s="9">
        <v>1672</v>
      </c>
      <c r="B1674" s="11" t="s">
        <v>1673</v>
      </c>
      <c r="C1674" s="3" t="s">
        <v>5782</v>
      </c>
      <c r="D1674" s="5">
        <v>1700</v>
      </c>
      <c r="E1674" s="7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">
        <f t="shared" si="78"/>
        <v>3918.3672999999999</v>
      </c>
      <c r="P1674" t="s">
        <v>8322</v>
      </c>
      <c r="Q1674" t="s">
        <v>8343</v>
      </c>
      <c r="R1674" s="14">
        <f t="shared" si="80"/>
        <v>41034.656597222223</v>
      </c>
      <c r="S1674">
        <f t="shared" si="79"/>
        <v>2012</v>
      </c>
    </row>
    <row r="1675" spans="1:19" ht="43.2" x14ac:dyDescent="0.3">
      <c r="A1675" s="9">
        <v>1673</v>
      </c>
      <c r="B1675" s="11" t="s">
        <v>1674</v>
      </c>
      <c r="C1675" s="3" t="s">
        <v>5783</v>
      </c>
      <c r="D1675" s="5">
        <v>2100</v>
      </c>
      <c r="E1675" s="7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">
        <f t="shared" si="78"/>
        <v>4559.3220000000001</v>
      </c>
      <c r="P1675" t="s">
        <v>8322</v>
      </c>
      <c r="Q1675" t="s">
        <v>8343</v>
      </c>
      <c r="R1675" s="14">
        <f t="shared" si="80"/>
        <v>42039.878379629634</v>
      </c>
      <c r="S1675">
        <f t="shared" si="79"/>
        <v>2015</v>
      </c>
    </row>
    <row r="1676" spans="1:19" ht="43.2" x14ac:dyDescent="0.3">
      <c r="A1676" s="9">
        <v>1674</v>
      </c>
      <c r="B1676" s="11" t="s">
        <v>1675</v>
      </c>
      <c r="C1676" s="3" t="s">
        <v>5784</v>
      </c>
      <c r="D1676" s="5">
        <v>5000</v>
      </c>
      <c r="E1676" s="7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">
        <f t="shared" si="78"/>
        <v>8924.7788</v>
      </c>
      <c r="P1676" t="s">
        <v>8322</v>
      </c>
      <c r="Q1676" t="s">
        <v>8343</v>
      </c>
      <c r="R1676" s="14">
        <f t="shared" si="80"/>
        <v>42569.605393518519</v>
      </c>
      <c r="S1676">
        <f t="shared" si="79"/>
        <v>2016</v>
      </c>
    </row>
    <row r="1677" spans="1:19" ht="28.8" x14ac:dyDescent="0.3">
      <c r="A1677" s="9">
        <v>1675</v>
      </c>
      <c r="B1677" s="11" t="s">
        <v>1676</v>
      </c>
      <c r="C1677" s="3" t="s">
        <v>5785</v>
      </c>
      <c r="D1677" s="5">
        <v>1000</v>
      </c>
      <c r="E1677" s="7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">
        <f t="shared" si="78"/>
        <v>4041.6471000000001</v>
      </c>
      <c r="P1677" t="s">
        <v>8322</v>
      </c>
      <c r="Q1677" t="s">
        <v>8343</v>
      </c>
      <c r="R1677" s="14">
        <f t="shared" si="80"/>
        <v>40802.733101851853</v>
      </c>
      <c r="S1677">
        <f t="shared" si="79"/>
        <v>2011</v>
      </c>
    </row>
    <row r="1678" spans="1:19" ht="28.8" x14ac:dyDescent="0.3">
      <c r="A1678" s="9">
        <v>1676</v>
      </c>
      <c r="B1678" s="11" t="s">
        <v>1677</v>
      </c>
      <c r="C1678" s="3" t="s">
        <v>5786</v>
      </c>
      <c r="D1678" s="5">
        <v>3000</v>
      </c>
      <c r="E1678" s="7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">
        <f t="shared" si="78"/>
        <v>8238.0951999999997</v>
      </c>
      <c r="P1678" t="s">
        <v>8322</v>
      </c>
      <c r="Q1678" t="s">
        <v>8343</v>
      </c>
      <c r="R1678" s="14">
        <f t="shared" si="80"/>
        <v>40973.72623842593</v>
      </c>
      <c r="S1678">
        <f t="shared" si="79"/>
        <v>2012</v>
      </c>
    </row>
    <row r="1679" spans="1:19" ht="43.2" x14ac:dyDescent="0.3">
      <c r="A1679" s="9">
        <v>1677</v>
      </c>
      <c r="B1679" s="11" t="s">
        <v>1678</v>
      </c>
      <c r="C1679" s="3" t="s">
        <v>5787</v>
      </c>
      <c r="D1679" s="5">
        <v>6000</v>
      </c>
      <c r="E1679" s="7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">
        <f t="shared" si="78"/>
        <v>15952.380999999999</v>
      </c>
      <c r="P1679" t="s">
        <v>8322</v>
      </c>
      <c r="Q1679" t="s">
        <v>8343</v>
      </c>
      <c r="R1679" s="14">
        <f t="shared" si="80"/>
        <v>42416.407129629632</v>
      </c>
      <c r="S1679">
        <f t="shared" si="79"/>
        <v>2016</v>
      </c>
    </row>
    <row r="1680" spans="1:19" ht="43.2" x14ac:dyDescent="0.3">
      <c r="A1680" s="9">
        <v>1678</v>
      </c>
      <c r="B1680" s="11" t="s">
        <v>1679</v>
      </c>
      <c r="C1680" s="3" t="s">
        <v>5788</v>
      </c>
      <c r="D1680" s="5">
        <v>1500</v>
      </c>
      <c r="E1680" s="7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">
        <f t="shared" si="78"/>
        <v>3624.4897999999998</v>
      </c>
      <c r="P1680" t="s">
        <v>8322</v>
      </c>
      <c r="Q1680" t="s">
        <v>8343</v>
      </c>
      <c r="R1680" s="14">
        <f t="shared" si="80"/>
        <v>41662.854988425926</v>
      </c>
      <c r="S1680">
        <f t="shared" si="79"/>
        <v>2014</v>
      </c>
    </row>
    <row r="1681" spans="1:19" ht="57.6" x14ac:dyDescent="0.3">
      <c r="A1681" s="9">
        <v>1679</v>
      </c>
      <c r="B1681" s="11" t="s">
        <v>1680</v>
      </c>
      <c r="C1681" s="3" t="s">
        <v>5789</v>
      </c>
      <c r="D1681" s="5">
        <v>2000</v>
      </c>
      <c r="E1681" s="7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">
        <f t="shared" si="78"/>
        <v>6250</v>
      </c>
      <c r="P1681" t="s">
        <v>8322</v>
      </c>
      <c r="Q1681" t="s">
        <v>8343</v>
      </c>
      <c r="R1681" s="14">
        <f t="shared" si="80"/>
        <v>40723.068807870368</v>
      </c>
      <c r="S1681">
        <f t="shared" si="79"/>
        <v>2011</v>
      </c>
    </row>
    <row r="1682" spans="1:19" ht="28.8" x14ac:dyDescent="0.3">
      <c r="A1682" s="9">
        <v>1680</v>
      </c>
      <c r="B1682" s="11" t="s">
        <v>1681</v>
      </c>
      <c r="C1682" s="3" t="s">
        <v>5790</v>
      </c>
      <c r="D1682" s="5">
        <v>1000</v>
      </c>
      <c r="E1682" s="7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">
        <f t="shared" si="78"/>
        <v>4700</v>
      </c>
      <c r="P1682" t="s">
        <v>8322</v>
      </c>
      <c r="Q1682" t="s">
        <v>8343</v>
      </c>
      <c r="R1682" s="14">
        <f t="shared" si="80"/>
        <v>41802.757719907408</v>
      </c>
      <c r="S1682">
        <f t="shared" si="79"/>
        <v>2014</v>
      </c>
    </row>
    <row r="1683" spans="1:19" ht="43.2" x14ac:dyDescent="0.3">
      <c r="A1683" s="9">
        <v>1681</v>
      </c>
      <c r="B1683" s="11" t="s">
        <v>1682</v>
      </c>
      <c r="C1683" s="3" t="s">
        <v>5791</v>
      </c>
      <c r="D1683" s="5">
        <v>65000</v>
      </c>
      <c r="E1683" s="7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">
        <f t="shared" si="78"/>
        <v>7457.509</v>
      </c>
      <c r="P1683" t="s">
        <v>8322</v>
      </c>
      <c r="Q1683" t="s">
        <v>8344</v>
      </c>
      <c r="R1683" s="14">
        <f t="shared" si="80"/>
        <v>42774.121342592596</v>
      </c>
      <c r="S1683">
        <f t="shared" si="79"/>
        <v>2017</v>
      </c>
    </row>
    <row r="1684" spans="1:19" ht="43.2" x14ac:dyDescent="0.3">
      <c r="A1684" s="9">
        <v>1682</v>
      </c>
      <c r="B1684" s="11" t="s">
        <v>1683</v>
      </c>
      <c r="C1684" s="3" t="s">
        <v>5792</v>
      </c>
      <c r="D1684" s="5">
        <v>6000</v>
      </c>
      <c r="E1684" s="7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">
        <f t="shared" si="78"/>
        <v>0</v>
      </c>
      <c r="P1684" t="s">
        <v>8322</v>
      </c>
      <c r="Q1684" t="s">
        <v>8344</v>
      </c>
      <c r="R1684" s="14">
        <f t="shared" si="80"/>
        <v>42779.21365740741</v>
      </c>
      <c r="S1684">
        <f t="shared" si="79"/>
        <v>2017</v>
      </c>
    </row>
    <row r="1685" spans="1:19" ht="43.2" x14ac:dyDescent="0.3">
      <c r="A1685" s="9">
        <v>1683</v>
      </c>
      <c r="B1685" s="11" t="s">
        <v>1684</v>
      </c>
      <c r="C1685" s="3" t="s">
        <v>5793</v>
      </c>
      <c r="D1685" s="5">
        <v>3500</v>
      </c>
      <c r="E1685" s="7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">
        <f t="shared" si="78"/>
        <v>7600</v>
      </c>
      <c r="P1685" t="s">
        <v>8322</v>
      </c>
      <c r="Q1685" t="s">
        <v>8344</v>
      </c>
      <c r="R1685" s="14">
        <f t="shared" si="80"/>
        <v>42808.781689814816</v>
      </c>
      <c r="S1685">
        <f t="shared" si="79"/>
        <v>2017</v>
      </c>
    </row>
    <row r="1686" spans="1:19" ht="28.8" x14ac:dyDescent="0.3">
      <c r="A1686" s="9">
        <v>1684</v>
      </c>
      <c r="B1686" s="11" t="s">
        <v>1685</v>
      </c>
      <c r="C1686" s="3" t="s">
        <v>5794</v>
      </c>
      <c r="D1686" s="5">
        <v>8000</v>
      </c>
      <c r="E1686" s="7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">
        <f t="shared" si="78"/>
        <v>8643.5643999999993</v>
      </c>
      <c r="P1686" t="s">
        <v>8322</v>
      </c>
      <c r="Q1686" t="s">
        <v>8344</v>
      </c>
      <c r="R1686" s="14">
        <f t="shared" si="80"/>
        <v>42783.815289351856</v>
      </c>
      <c r="S1686">
        <f t="shared" si="79"/>
        <v>2017</v>
      </c>
    </row>
    <row r="1687" spans="1:19" ht="43.2" x14ac:dyDescent="0.3">
      <c r="A1687" s="9">
        <v>1685</v>
      </c>
      <c r="B1687" s="11" t="s">
        <v>1686</v>
      </c>
      <c r="C1687" s="3" t="s">
        <v>5795</v>
      </c>
      <c r="D1687" s="5">
        <v>350</v>
      </c>
      <c r="E1687" s="7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">
        <f t="shared" si="78"/>
        <v>2400</v>
      </c>
      <c r="P1687" t="s">
        <v>8322</v>
      </c>
      <c r="Q1687" t="s">
        <v>8344</v>
      </c>
      <c r="R1687" s="14">
        <f t="shared" si="80"/>
        <v>42788.2502662037</v>
      </c>
      <c r="S1687">
        <f t="shared" si="79"/>
        <v>2017</v>
      </c>
    </row>
    <row r="1688" spans="1:19" ht="43.2" x14ac:dyDescent="0.3">
      <c r="A1688" s="9">
        <v>1686</v>
      </c>
      <c r="B1688" s="11" t="s">
        <v>1687</v>
      </c>
      <c r="C1688" s="3" t="s">
        <v>5796</v>
      </c>
      <c r="D1688" s="5">
        <v>5000</v>
      </c>
      <c r="E1688" s="7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">
        <f t="shared" si="78"/>
        <v>1800</v>
      </c>
      <c r="P1688" t="s">
        <v>8322</v>
      </c>
      <c r="Q1688" t="s">
        <v>8344</v>
      </c>
      <c r="R1688" s="14">
        <f t="shared" si="80"/>
        <v>42792.843969907408</v>
      </c>
      <c r="S1688">
        <f t="shared" si="79"/>
        <v>2017</v>
      </c>
    </row>
    <row r="1689" spans="1:19" ht="43.2" x14ac:dyDescent="0.3">
      <c r="A1689" s="9">
        <v>1687</v>
      </c>
      <c r="B1689" s="11" t="s">
        <v>1688</v>
      </c>
      <c r="C1689" s="3" t="s">
        <v>5797</v>
      </c>
      <c r="D1689" s="5">
        <v>10000</v>
      </c>
      <c r="E1689" s="7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">
        <f t="shared" si="78"/>
        <v>8012.8204999999998</v>
      </c>
      <c r="P1689" t="s">
        <v>8322</v>
      </c>
      <c r="Q1689" t="s">
        <v>8344</v>
      </c>
      <c r="R1689" s="14">
        <f t="shared" si="80"/>
        <v>42802.046817129631</v>
      </c>
      <c r="S1689">
        <f t="shared" si="79"/>
        <v>2017</v>
      </c>
    </row>
    <row r="1690" spans="1:19" ht="57.6" x14ac:dyDescent="0.3">
      <c r="A1690" s="9">
        <v>1688</v>
      </c>
      <c r="B1690" s="11" t="s">
        <v>1689</v>
      </c>
      <c r="C1690" s="3" t="s">
        <v>5798</v>
      </c>
      <c r="D1690" s="5">
        <v>4000</v>
      </c>
      <c r="E1690" s="7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">
        <f t="shared" si="78"/>
        <v>25314.2857</v>
      </c>
      <c r="P1690" t="s">
        <v>8322</v>
      </c>
      <c r="Q1690" t="s">
        <v>8344</v>
      </c>
      <c r="R1690" s="14">
        <f t="shared" si="80"/>
        <v>42804.534652777773</v>
      </c>
      <c r="S1690">
        <f t="shared" si="79"/>
        <v>2017</v>
      </c>
    </row>
    <row r="1691" spans="1:19" ht="28.8" x14ac:dyDescent="0.3">
      <c r="A1691" s="9">
        <v>1689</v>
      </c>
      <c r="B1691" s="11" t="s">
        <v>1690</v>
      </c>
      <c r="C1691" s="3" t="s">
        <v>5799</v>
      </c>
      <c r="D1691" s="5">
        <v>2400</v>
      </c>
      <c r="E1691" s="7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">
        <f t="shared" si="78"/>
        <v>17142.857100000001</v>
      </c>
      <c r="P1691" t="s">
        <v>8322</v>
      </c>
      <c r="Q1691" t="s">
        <v>8344</v>
      </c>
      <c r="R1691" s="14">
        <f t="shared" si="80"/>
        <v>42780.942476851851</v>
      </c>
      <c r="S1691">
        <f t="shared" si="79"/>
        <v>2017</v>
      </c>
    </row>
    <row r="1692" spans="1:19" ht="43.2" x14ac:dyDescent="0.3">
      <c r="A1692" s="9">
        <v>1690</v>
      </c>
      <c r="B1692" s="11" t="s">
        <v>1691</v>
      </c>
      <c r="C1692" s="3" t="s">
        <v>5800</v>
      </c>
      <c r="D1692" s="5">
        <v>2500</v>
      </c>
      <c r="E1692" s="7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">
        <f t="shared" si="78"/>
        <v>5772.7272999999996</v>
      </c>
      <c r="P1692" t="s">
        <v>8322</v>
      </c>
      <c r="Q1692" t="s">
        <v>8344</v>
      </c>
      <c r="R1692" s="14">
        <f t="shared" si="80"/>
        <v>42801.43104166667</v>
      </c>
      <c r="S1692">
        <f t="shared" si="79"/>
        <v>2017</v>
      </c>
    </row>
    <row r="1693" spans="1:19" ht="43.2" x14ac:dyDescent="0.3">
      <c r="A1693" s="9">
        <v>1691</v>
      </c>
      <c r="B1693" s="11" t="s">
        <v>1692</v>
      </c>
      <c r="C1693" s="3" t="s">
        <v>5801</v>
      </c>
      <c r="D1693" s="5">
        <v>30000</v>
      </c>
      <c r="E1693" s="7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">
        <f t="shared" si="78"/>
        <v>26426.3158</v>
      </c>
      <c r="P1693" t="s">
        <v>8322</v>
      </c>
      <c r="Q1693" t="s">
        <v>8344</v>
      </c>
      <c r="R1693" s="14">
        <f t="shared" si="80"/>
        <v>42795.701481481476</v>
      </c>
      <c r="S1693">
        <f t="shared" si="79"/>
        <v>2017</v>
      </c>
    </row>
    <row r="1694" spans="1:19" ht="43.2" x14ac:dyDescent="0.3">
      <c r="A1694" s="9">
        <v>1692</v>
      </c>
      <c r="B1694" s="11" t="s">
        <v>1693</v>
      </c>
      <c r="C1694" s="3" t="s">
        <v>5802</v>
      </c>
      <c r="D1694" s="5">
        <v>5000</v>
      </c>
      <c r="E1694" s="7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">
        <f t="shared" si="78"/>
        <v>15933.3333</v>
      </c>
      <c r="P1694" t="s">
        <v>8322</v>
      </c>
      <c r="Q1694" t="s">
        <v>8344</v>
      </c>
      <c r="R1694" s="14">
        <f t="shared" si="80"/>
        <v>42788.151238425926</v>
      </c>
      <c r="S1694">
        <f t="shared" si="79"/>
        <v>2017</v>
      </c>
    </row>
    <row r="1695" spans="1:19" ht="43.2" x14ac:dyDescent="0.3">
      <c r="A1695" s="9">
        <v>1693</v>
      </c>
      <c r="B1695" s="11" t="s">
        <v>1694</v>
      </c>
      <c r="C1695" s="3" t="s">
        <v>5803</v>
      </c>
      <c r="D1695" s="5">
        <v>3000</v>
      </c>
      <c r="E1695" s="7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">
        <f t="shared" si="78"/>
        <v>3500</v>
      </c>
      <c r="P1695" t="s">
        <v>8322</v>
      </c>
      <c r="Q1695" t="s">
        <v>8344</v>
      </c>
      <c r="R1695" s="14">
        <f t="shared" si="80"/>
        <v>42803.920277777783</v>
      </c>
      <c r="S1695">
        <f t="shared" si="79"/>
        <v>2017</v>
      </c>
    </row>
    <row r="1696" spans="1:19" ht="43.2" x14ac:dyDescent="0.3">
      <c r="A1696" s="9">
        <v>1694</v>
      </c>
      <c r="B1696" s="11" t="s">
        <v>1695</v>
      </c>
      <c r="C1696" s="3" t="s">
        <v>5804</v>
      </c>
      <c r="D1696" s="5">
        <v>10000</v>
      </c>
      <c r="E1696" s="7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">
        <f t="shared" si="78"/>
        <v>500</v>
      </c>
      <c r="P1696" t="s">
        <v>8322</v>
      </c>
      <c r="Q1696" t="s">
        <v>8344</v>
      </c>
      <c r="R1696" s="14">
        <f t="shared" si="80"/>
        <v>42791.669837962967</v>
      </c>
      <c r="S1696">
        <f t="shared" si="79"/>
        <v>2017</v>
      </c>
    </row>
    <row r="1697" spans="1:19" ht="57.6" x14ac:dyDescent="0.3">
      <c r="A1697" s="9">
        <v>1695</v>
      </c>
      <c r="B1697" s="11" t="s">
        <v>1696</v>
      </c>
      <c r="C1697" s="3" t="s">
        <v>5805</v>
      </c>
      <c r="D1697" s="5">
        <v>12000</v>
      </c>
      <c r="E1697" s="7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">
        <f t="shared" si="78"/>
        <v>6108.6957000000002</v>
      </c>
      <c r="P1697" t="s">
        <v>8322</v>
      </c>
      <c r="Q1697" t="s">
        <v>8344</v>
      </c>
      <c r="R1697" s="14">
        <f t="shared" si="80"/>
        <v>42801.031412037039</v>
      </c>
      <c r="S1697">
        <f t="shared" si="79"/>
        <v>2017</v>
      </c>
    </row>
    <row r="1698" spans="1:19" ht="43.2" x14ac:dyDescent="0.3">
      <c r="A1698" s="9">
        <v>1696</v>
      </c>
      <c r="B1698" s="11" t="s">
        <v>1697</v>
      </c>
      <c r="C1698" s="3" t="s">
        <v>5806</v>
      </c>
      <c r="D1698" s="5">
        <v>300000</v>
      </c>
      <c r="E1698" s="7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">
        <f t="shared" si="78"/>
        <v>0</v>
      </c>
      <c r="P1698" t="s">
        <v>8322</v>
      </c>
      <c r="Q1698" t="s">
        <v>8344</v>
      </c>
      <c r="R1698" s="14">
        <f t="shared" si="80"/>
        <v>42796.069571759261</v>
      </c>
      <c r="S1698">
        <f t="shared" si="79"/>
        <v>2017</v>
      </c>
    </row>
    <row r="1699" spans="1:19" ht="43.2" x14ac:dyDescent="0.3">
      <c r="A1699" s="9">
        <v>1697</v>
      </c>
      <c r="B1699" s="11" t="s">
        <v>1698</v>
      </c>
      <c r="C1699" s="3" t="s">
        <v>5807</v>
      </c>
      <c r="D1699" s="5">
        <v>12500</v>
      </c>
      <c r="E1699" s="7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">
        <f t="shared" si="78"/>
        <v>11481.8182</v>
      </c>
      <c r="P1699" t="s">
        <v>8322</v>
      </c>
      <c r="Q1699" t="s">
        <v>8344</v>
      </c>
      <c r="R1699" s="14">
        <f t="shared" si="80"/>
        <v>42805.032962962956</v>
      </c>
      <c r="S1699">
        <f t="shared" si="79"/>
        <v>2017</v>
      </c>
    </row>
    <row r="1700" spans="1:19" ht="72" x14ac:dyDescent="0.3">
      <c r="A1700" s="9">
        <v>1698</v>
      </c>
      <c r="B1700" s="11" t="s">
        <v>1699</v>
      </c>
      <c r="C1700" s="3" t="s">
        <v>5808</v>
      </c>
      <c r="D1700" s="5">
        <v>125000</v>
      </c>
      <c r="E1700" s="7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">
        <f t="shared" si="78"/>
        <v>0</v>
      </c>
      <c r="P1700" t="s">
        <v>8322</v>
      </c>
      <c r="Q1700" t="s">
        <v>8344</v>
      </c>
      <c r="R1700" s="14">
        <f t="shared" si="80"/>
        <v>42796.207870370374</v>
      </c>
      <c r="S1700">
        <f t="shared" si="79"/>
        <v>2017</v>
      </c>
    </row>
    <row r="1701" spans="1:19" ht="43.2" x14ac:dyDescent="0.3">
      <c r="A1701" s="9">
        <v>1699</v>
      </c>
      <c r="B1701" s="11" t="s">
        <v>1700</v>
      </c>
      <c r="C1701" s="3" t="s">
        <v>5809</v>
      </c>
      <c r="D1701" s="5">
        <v>5105</v>
      </c>
      <c r="E1701" s="7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">
        <f t="shared" si="78"/>
        <v>5400</v>
      </c>
      <c r="P1701" t="s">
        <v>8322</v>
      </c>
      <c r="Q1701" t="s">
        <v>8344</v>
      </c>
      <c r="R1701" s="14">
        <f t="shared" si="80"/>
        <v>42806.863946759258</v>
      </c>
      <c r="S1701">
        <f t="shared" si="79"/>
        <v>2017</v>
      </c>
    </row>
    <row r="1702" spans="1:19" ht="43.2" x14ac:dyDescent="0.3">
      <c r="A1702" s="9">
        <v>1700</v>
      </c>
      <c r="B1702" s="11" t="s">
        <v>1701</v>
      </c>
      <c r="C1702" s="3" t="s">
        <v>5810</v>
      </c>
      <c r="D1702" s="5">
        <v>20000</v>
      </c>
      <c r="E1702" s="7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">
        <f t="shared" si="78"/>
        <v>6597.4683999999997</v>
      </c>
      <c r="P1702" t="s">
        <v>8322</v>
      </c>
      <c r="Q1702" t="s">
        <v>8344</v>
      </c>
      <c r="R1702" s="14">
        <f t="shared" si="80"/>
        <v>42796.071643518517</v>
      </c>
      <c r="S1702">
        <f t="shared" si="79"/>
        <v>2017</v>
      </c>
    </row>
    <row r="1703" spans="1:19" ht="43.2" x14ac:dyDescent="0.3">
      <c r="A1703" s="9">
        <v>1701</v>
      </c>
      <c r="B1703" s="11" t="s">
        <v>1702</v>
      </c>
      <c r="C1703" s="3" t="s">
        <v>5811</v>
      </c>
      <c r="D1703" s="5">
        <v>5050</v>
      </c>
      <c r="E1703" s="7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">
        <f t="shared" si="78"/>
        <v>500</v>
      </c>
      <c r="P1703" t="s">
        <v>8322</v>
      </c>
      <c r="Q1703" t="s">
        <v>8344</v>
      </c>
      <c r="R1703" s="14">
        <f t="shared" si="80"/>
        <v>41989.664409722223</v>
      </c>
      <c r="S1703">
        <f t="shared" si="79"/>
        <v>2014</v>
      </c>
    </row>
    <row r="1704" spans="1:19" x14ac:dyDescent="0.3">
      <c r="A1704" s="9">
        <v>1702</v>
      </c>
      <c r="B1704" s="11" t="s">
        <v>1703</v>
      </c>
      <c r="C1704" s="3" t="s">
        <v>5812</v>
      </c>
      <c r="D1704" s="5">
        <v>16500</v>
      </c>
      <c r="E1704" s="7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">
        <f t="shared" si="78"/>
        <v>100</v>
      </c>
      <c r="P1704" t="s">
        <v>8322</v>
      </c>
      <c r="Q1704" t="s">
        <v>8344</v>
      </c>
      <c r="R1704" s="14">
        <f t="shared" si="80"/>
        <v>42063.869791666672</v>
      </c>
      <c r="S1704">
        <f t="shared" si="79"/>
        <v>2015</v>
      </c>
    </row>
    <row r="1705" spans="1:19" ht="43.2" x14ac:dyDescent="0.3">
      <c r="A1705" s="9">
        <v>1703</v>
      </c>
      <c r="B1705" s="11" t="s">
        <v>1704</v>
      </c>
      <c r="C1705" s="3" t="s">
        <v>5813</v>
      </c>
      <c r="D1705" s="5">
        <v>5000</v>
      </c>
      <c r="E1705" s="7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">
        <f t="shared" si="78"/>
        <v>2550</v>
      </c>
      <c r="P1705" t="s">
        <v>8322</v>
      </c>
      <c r="Q1705" t="s">
        <v>8344</v>
      </c>
      <c r="R1705" s="14">
        <f t="shared" si="80"/>
        <v>42187.281678240746</v>
      </c>
      <c r="S1705">
        <f t="shared" si="79"/>
        <v>2015</v>
      </c>
    </row>
    <row r="1706" spans="1:19" ht="43.2" x14ac:dyDescent="0.3">
      <c r="A1706" s="9">
        <v>1704</v>
      </c>
      <c r="B1706" s="11" t="s">
        <v>1705</v>
      </c>
      <c r="C1706" s="3" t="s">
        <v>5814</v>
      </c>
      <c r="D1706" s="5">
        <v>2000</v>
      </c>
      <c r="E1706" s="7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">
        <f t="shared" si="78"/>
        <v>11836.363600000001</v>
      </c>
      <c r="P1706" t="s">
        <v>8322</v>
      </c>
      <c r="Q1706" t="s">
        <v>8344</v>
      </c>
      <c r="R1706" s="14">
        <f t="shared" si="80"/>
        <v>42021.139733796299</v>
      </c>
      <c r="S1706">
        <f t="shared" si="79"/>
        <v>2015</v>
      </c>
    </row>
    <row r="1707" spans="1:19" ht="43.2" x14ac:dyDescent="0.3">
      <c r="A1707" s="9">
        <v>1705</v>
      </c>
      <c r="B1707" s="11" t="s">
        <v>1706</v>
      </c>
      <c r="C1707" s="3" t="s">
        <v>5815</v>
      </c>
      <c r="D1707" s="5">
        <v>2000</v>
      </c>
      <c r="E1707" s="7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">
        <f t="shared" si="78"/>
        <v>0</v>
      </c>
      <c r="P1707" t="s">
        <v>8322</v>
      </c>
      <c r="Q1707" t="s">
        <v>8344</v>
      </c>
      <c r="R1707" s="14">
        <f t="shared" si="80"/>
        <v>42245.016736111109</v>
      </c>
      <c r="S1707">
        <f t="shared" si="79"/>
        <v>2015</v>
      </c>
    </row>
    <row r="1708" spans="1:19" ht="43.2" x14ac:dyDescent="0.3">
      <c r="A1708" s="9">
        <v>1706</v>
      </c>
      <c r="B1708" s="11" t="s">
        <v>1707</v>
      </c>
      <c r="C1708" s="3" t="s">
        <v>5816</v>
      </c>
      <c r="D1708" s="5">
        <v>5500</v>
      </c>
      <c r="E1708" s="7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">
        <f t="shared" si="78"/>
        <v>0</v>
      </c>
      <c r="P1708" t="s">
        <v>8322</v>
      </c>
      <c r="Q1708" t="s">
        <v>8344</v>
      </c>
      <c r="R1708" s="14">
        <f t="shared" si="80"/>
        <v>42179.306388888886</v>
      </c>
      <c r="S1708">
        <f t="shared" si="79"/>
        <v>2015</v>
      </c>
    </row>
    <row r="1709" spans="1:19" ht="43.2" x14ac:dyDescent="0.3">
      <c r="A1709" s="9">
        <v>1707</v>
      </c>
      <c r="B1709" s="11" t="s">
        <v>1708</v>
      </c>
      <c r="C1709" s="3" t="s">
        <v>5817</v>
      </c>
      <c r="D1709" s="5">
        <v>5000</v>
      </c>
      <c r="E1709" s="7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">
        <f t="shared" si="78"/>
        <v>5411.1111000000001</v>
      </c>
      <c r="P1709" t="s">
        <v>8322</v>
      </c>
      <c r="Q1709" t="s">
        <v>8344</v>
      </c>
      <c r="R1709" s="14">
        <f t="shared" si="80"/>
        <v>42427.721006944441</v>
      </c>
      <c r="S1709">
        <f t="shared" si="79"/>
        <v>2016</v>
      </c>
    </row>
    <row r="1710" spans="1:19" ht="57.6" x14ac:dyDescent="0.3">
      <c r="A1710" s="9">
        <v>1708</v>
      </c>
      <c r="B1710" s="11" t="s">
        <v>1709</v>
      </c>
      <c r="C1710" s="3" t="s">
        <v>5818</v>
      </c>
      <c r="D1710" s="5">
        <v>7000</v>
      </c>
      <c r="E1710" s="7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">
        <f t="shared" si="78"/>
        <v>0</v>
      </c>
      <c r="P1710" t="s">
        <v>8322</v>
      </c>
      <c r="Q1710" t="s">
        <v>8344</v>
      </c>
      <c r="R1710" s="14">
        <f t="shared" si="80"/>
        <v>42451.866967592592</v>
      </c>
      <c r="S1710">
        <f t="shared" si="79"/>
        <v>2016</v>
      </c>
    </row>
    <row r="1711" spans="1:19" ht="43.2" x14ac:dyDescent="0.3">
      <c r="A1711" s="9">
        <v>1709</v>
      </c>
      <c r="B1711" s="11" t="s">
        <v>1710</v>
      </c>
      <c r="C1711" s="3" t="s">
        <v>5819</v>
      </c>
      <c r="D1711" s="5">
        <v>1750</v>
      </c>
      <c r="E1711" s="7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">
        <f t="shared" si="78"/>
        <v>2125</v>
      </c>
      <c r="P1711" t="s">
        <v>8322</v>
      </c>
      <c r="Q1711" t="s">
        <v>8344</v>
      </c>
      <c r="R1711" s="14">
        <f t="shared" si="80"/>
        <v>41841.56381944444</v>
      </c>
      <c r="S1711">
        <f t="shared" si="79"/>
        <v>2014</v>
      </c>
    </row>
    <row r="1712" spans="1:19" ht="28.8" x14ac:dyDescent="0.3">
      <c r="A1712" s="9">
        <v>1710</v>
      </c>
      <c r="B1712" s="11" t="s">
        <v>1711</v>
      </c>
      <c r="C1712" s="3" t="s">
        <v>5820</v>
      </c>
      <c r="D1712" s="5">
        <v>5000</v>
      </c>
      <c r="E1712" s="7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">
        <f t="shared" si="78"/>
        <v>3400</v>
      </c>
      <c r="P1712" t="s">
        <v>8322</v>
      </c>
      <c r="Q1712" t="s">
        <v>8344</v>
      </c>
      <c r="R1712" s="14">
        <f t="shared" si="80"/>
        <v>42341.59129629629</v>
      </c>
      <c r="S1712">
        <f t="shared" si="79"/>
        <v>2015</v>
      </c>
    </row>
    <row r="1713" spans="1:19" ht="43.2" x14ac:dyDescent="0.3">
      <c r="A1713" s="9">
        <v>1711</v>
      </c>
      <c r="B1713" s="11" t="s">
        <v>1712</v>
      </c>
      <c r="C1713" s="3" t="s">
        <v>5821</v>
      </c>
      <c r="D1713" s="5">
        <v>10000</v>
      </c>
      <c r="E1713" s="7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">
        <f t="shared" si="78"/>
        <v>52500</v>
      </c>
      <c r="P1713" t="s">
        <v>8322</v>
      </c>
      <c r="Q1713" t="s">
        <v>8344</v>
      </c>
      <c r="R1713" s="14">
        <f t="shared" si="80"/>
        <v>41852.646226851852</v>
      </c>
      <c r="S1713">
        <f t="shared" si="79"/>
        <v>2014</v>
      </c>
    </row>
    <row r="1714" spans="1:19" ht="57.6" x14ac:dyDescent="0.3">
      <c r="A1714" s="9">
        <v>1712</v>
      </c>
      <c r="B1714" s="11" t="s">
        <v>1713</v>
      </c>
      <c r="C1714" s="3" t="s">
        <v>5822</v>
      </c>
      <c r="D1714" s="5">
        <v>5000</v>
      </c>
      <c r="E1714" s="7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">
        <f t="shared" si="78"/>
        <v>0</v>
      </c>
      <c r="P1714" t="s">
        <v>8322</v>
      </c>
      <c r="Q1714" t="s">
        <v>8344</v>
      </c>
      <c r="R1714" s="14">
        <f t="shared" si="80"/>
        <v>42125.913807870369</v>
      </c>
      <c r="S1714">
        <f t="shared" si="79"/>
        <v>2015</v>
      </c>
    </row>
    <row r="1715" spans="1:19" ht="57.6" x14ac:dyDescent="0.3">
      <c r="A1715" s="9">
        <v>1713</v>
      </c>
      <c r="B1715" s="11" t="s">
        <v>1714</v>
      </c>
      <c r="C1715" s="3" t="s">
        <v>5823</v>
      </c>
      <c r="D1715" s="5">
        <v>3000</v>
      </c>
      <c r="E1715" s="7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">
        <f t="shared" si="78"/>
        <v>5000</v>
      </c>
      <c r="P1715" t="s">
        <v>8322</v>
      </c>
      <c r="Q1715" t="s">
        <v>8344</v>
      </c>
      <c r="R1715" s="14">
        <f t="shared" si="80"/>
        <v>41887.801064814819</v>
      </c>
      <c r="S1715">
        <f t="shared" si="79"/>
        <v>2014</v>
      </c>
    </row>
    <row r="1716" spans="1:19" ht="43.2" x14ac:dyDescent="0.3">
      <c r="A1716" s="9">
        <v>1714</v>
      </c>
      <c r="B1716" s="11" t="s">
        <v>1715</v>
      </c>
      <c r="C1716" s="3" t="s">
        <v>5824</v>
      </c>
      <c r="D1716" s="5">
        <v>25000</v>
      </c>
      <c r="E1716" s="7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">
        <f t="shared" si="78"/>
        <v>11570.5882</v>
      </c>
      <c r="P1716" t="s">
        <v>8322</v>
      </c>
      <c r="Q1716" t="s">
        <v>8344</v>
      </c>
      <c r="R1716" s="14">
        <f t="shared" si="80"/>
        <v>42095.918530092589</v>
      </c>
      <c r="S1716">
        <f t="shared" si="79"/>
        <v>2015</v>
      </c>
    </row>
    <row r="1717" spans="1:19" ht="43.2" x14ac:dyDescent="0.3">
      <c r="A1717" s="9">
        <v>1715</v>
      </c>
      <c r="B1717" s="11" t="s">
        <v>1716</v>
      </c>
      <c r="C1717" s="3" t="s">
        <v>5825</v>
      </c>
      <c r="D1717" s="5">
        <v>5000</v>
      </c>
      <c r="E1717" s="7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">
        <f t="shared" si="78"/>
        <v>550</v>
      </c>
      <c r="P1717" t="s">
        <v>8322</v>
      </c>
      <c r="Q1717" t="s">
        <v>8344</v>
      </c>
      <c r="R1717" s="14">
        <f t="shared" si="80"/>
        <v>42064.217418981483</v>
      </c>
      <c r="S1717">
        <f t="shared" si="79"/>
        <v>2015</v>
      </c>
    </row>
    <row r="1718" spans="1:19" ht="43.2" x14ac:dyDescent="0.3">
      <c r="A1718" s="9">
        <v>1716</v>
      </c>
      <c r="B1718" s="11" t="s">
        <v>1717</v>
      </c>
      <c r="C1718" s="3" t="s">
        <v>5826</v>
      </c>
      <c r="D1718" s="5">
        <v>2000</v>
      </c>
      <c r="E1718" s="7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">
        <f t="shared" si="78"/>
        <v>5000</v>
      </c>
      <c r="P1718" t="s">
        <v>8322</v>
      </c>
      <c r="Q1718" t="s">
        <v>8344</v>
      </c>
      <c r="R1718" s="14">
        <f t="shared" si="80"/>
        <v>42673.577534722222</v>
      </c>
      <c r="S1718">
        <f t="shared" si="79"/>
        <v>2016</v>
      </c>
    </row>
    <row r="1719" spans="1:19" ht="43.2" x14ac:dyDescent="0.3">
      <c r="A1719" s="9">
        <v>1717</v>
      </c>
      <c r="B1719" s="11" t="s">
        <v>1718</v>
      </c>
      <c r="C1719" s="3" t="s">
        <v>5827</v>
      </c>
      <c r="D1719" s="5">
        <v>3265</v>
      </c>
      <c r="E1719" s="7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">
        <f t="shared" si="78"/>
        <v>3402.4389999999999</v>
      </c>
      <c r="P1719" t="s">
        <v>8322</v>
      </c>
      <c r="Q1719" t="s">
        <v>8344</v>
      </c>
      <c r="R1719" s="14">
        <f t="shared" si="80"/>
        <v>42460.98192129629</v>
      </c>
      <c r="S1719">
        <f t="shared" si="79"/>
        <v>2016</v>
      </c>
    </row>
    <row r="1720" spans="1:19" x14ac:dyDescent="0.3">
      <c r="A1720" s="9">
        <v>1718</v>
      </c>
      <c r="B1720" s="11" t="s">
        <v>1719</v>
      </c>
      <c r="C1720" s="3" t="s">
        <v>5828</v>
      </c>
      <c r="D1720" s="5">
        <v>35000</v>
      </c>
      <c r="E1720" s="7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">
        <f t="shared" si="78"/>
        <v>3750</v>
      </c>
      <c r="P1720" t="s">
        <v>8322</v>
      </c>
      <c r="Q1720" t="s">
        <v>8344</v>
      </c>
      <c r="R1720" s="14">
        <f t="shared" si="80"/>
        <v>42460.610520833332</v>
      </c>
      <c r="S1720">
        <f t="shared" si="79"/>
        <v>2016</v>
      </c>
    </row>
    <row r="1721" spans="1:19" ht="43.2" x14ac:dyDescent="0.3">
      <c r="A1721" s="9">
        <v>1719</v>
      </c>
      <c r="B1721" s="11" t="s">
        <v>1720</v>
      </c>
      <c r="C1721" s="3" t="s">
        <v>5829</v>
      </c>
      <c r="D1721" s="5">
        <v>4000</v>
      </c>
      <c r="E1721" s="7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">
        <f t="shared" si="78"/>
        <v>1166.6667</v>
      </c>
      <c r="P1721" t="s">
        <v>8322</v>
      </c>
      <c r="Q1721" t="s">
        <v>8344</v>
      </c>
      <c r="R1721" s="14">
        <f t="shared" si="80"/>
        <v>41869.534618055557</v>
      </c>
      <c r="S1721">
        <f t="shared" si="79"/>
        <v>2014</v>
      </c>
    </row>
    <row r="1722" spans="1:19" ht="43.2" x14ac:dyDescent="0.3">
      <c r="A1722" s="9">
        <v>1720</v>
      </c>
      <c r="B1722" s="11" t="s">
        <v>1721</v>
      </c>
      <c r="C1722" s="3" t="s">
        <v>5830</v>
      </c>
      <c r="D1722" s="5">
        <v>4000</v>
      </c>
      <c r="E1722" s="7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">
        <f t="shared" si="78"/>
        <v>2812.5</v>
      </c>
      <c r="P1722" t="s">
        <v>8322</v>
      </c>
      <c r="Q1722" t="s">
        <v>8344</v>
      </c>
      <c r="R1722" s="14">
        <f t="shared" si="80"/>
        <v>41922.783229166671</v>
      </c>
      <c r="S1722">
        <f t="shared" si="79"/>
        <v>2014</v>
      </c>
    </row>
    <row r="1723" spans="1:19" ht="43.2" x14ac:dyDescent="0.3">
      <c r="A1723" s="9">
        <v>1721</v>
      </c>
      <c r="B1723" s="11" t="s">
        <v>1722</v>
      </c>
      <c r="C1723" s="3" t="s">
        <v>5831</v>
      </c>
      <c r="D1723" s="5">
        <v>5000</v>
      </c>
      <c r="E1723" s="7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">
        <f t="shared" si="78"/>
        <v>0</v>
      </c>
      <c r="P1723" t="s">
        <v>8322</v>
      </c>
      <c r="Q1723" t="s">
        <v>8344</v>
      </c>
      <c r="R1723" s="14">
        <f t="shared" si="80"/>
        <v>42319.461377314816</v>
      </c>
      <c r="S1723">
        <f t="shared" si="79"/>
        <v>2015</v>
      </c>
    </row>
    <row r="1724" spans="1:19" ht="43.2" x14ac:dyDescent="0.3">
      <c r="A1724" s="9">
        <v>1722</v>
      </c>
      <c r="B1724" s="11" t="s">
        <v>1723</v>
      </c>
      <c r="C1724" s="3" t="s">
        <v>5832</v>
      </c>
      <c r="D1724" s="5">
        <v>2880</v>
      </c>
      <c r="E1724" s="7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">
        <f t="shared" si="78"/>
        <v>100</v>
      </c>
      <c r="P1724" t="s">
        <v>8322</v>
      </c>
      <c r="Q1724" t="s">
        <v>8344</v>
      </c>
      <c r="R1724" s="14">
        <f t="shared" si="80"/>
        <v>42425.960983796293</v>
      </c>
      <c r="S1724">
        <f t="shared" si="79"/>
        <v>2016</v>
      </c>
    </row>
    <row r="1725" spans="1:19" ht="57.6" x14ac:dyDescent="0.3">
      <c r="A1725" s="9">
        <v>1723</v>
      </c>
      <c r="B1725" s="11" t="s">
        <v>1724</v>
      </c>
      <c r="C1725" s="3" t="s">
        <v>5833</v>
      </c>
      <c r="D1725" s="5">
        <v>10000</v>
      </c>
      <c r="E1725" s="7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">
        <f t="shared" si="78"/>
        <v>21666.666700000002</v>
      </c>
      <c r="P1725" t="s">
        <v>8322</v>
      </c>
      <c r="Q1725" t="s">
        <v>8344</v>
      </c>
      <c r="R1725" s="14">
        <f t="shared" si="80"/>
        <v>42129.82540509259</v>
      </c>
      <c r="S1725">
        <f t="shared" si="79"/>
        <v>2015</v>
      </c>
    </row>
    <row r="1726" spans="1:19" ht="43.2" x14ac:dyDescent="0.3">
      <c r="A1726" s="9">
        <v>1724</v>
      </c>
      <c r="B1726" s="11" t="s">
        <v>1725</v>
      </c>
      <c r="C1726" s="3" t="s">
        <v>5834</v>
      </c>
      <c r="D1726" s="5">
        <v>6000</v>
      </c>
      <c r="E1726" s="7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">
        <f t="shared" si="78"/>
        <v>875</v>
      </c>
      <c r="P1726" t="s">
        <v>8322</v>
      </c>
      <c r="Q1726" t="s">
        <v>8344</v>
      </c>
      <c r="R1726" s="14">
        <f t="shared" si="80"/>
        <v>41912.932430555556</v>
      </c>
      <c r="S1726">
        <f t="shared" si="79"/>
        <v>2014</v>
      </c>
    </row>
    <row r="1727" spans="1:19" ht="43.2" x14ac:dyDescent="0.3">
      <c r="A1727" s="9">
        <v>1725</v>
      </c>
      <c r="B1727" s="11" t="s">
        <v>1726</v>
      </c>
      <c r="C1727" s="3" t="s">
        <v>5835</v>
      </c>
      <c r="D1727" s="5">
        <v>5500</v>
      </c>
      <c r="E1727" s="7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">
        <f t="shared" si="78"/>
        <v>6222.2222000000002</v>
      </c>
      <c r="P1727" t="s">
        <v>8322</v>
      </c>
      <c r="Q1727" t="s">
        <v>8344</v>
      </c>
      <c r="R1727" s="14">
        <f t="shared" si="80"/>
        <v>41845.968159722222</v>
      </c>
      <c r="S1727">
        <f t="shared" si="79"/>
        <v>2014</v>
      </c>
    </row>
    <row r="1728" spans="1:19" ht="28.8" x14ac:dyDescent="0.3">
      <c r="A1728" s="9">
        <v>1726</v>
      </c>
      <c r="B1728" s="11" t="s">
        <v>1727</v>
      </c>
      <c r="C1728" s="3" t="s">
        <v>5836</v>
      </c>
      <c r="D1728" s="5">
        <v>6500</v>
      </c>
      <c r="E1728" s="7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">
        <f t="shared" si="78"/>
        <v>13725</v>
      </c>
      <c r="P1728" t="s">
        <v>8322</v>
      </c>
      <c r="Q1728" t="s">
        <v>8344</v>
      </c>
      <c r="R1728" s="14">
        <f t="shared" si="80"/>
        <v>41788.919722222221</v>
      </c>
      <c r="S1728">
        <f t="shared" si="79"/>
        <v>2014</v>
      </c>
    </row>
    <row r="1729" spans="1:19" ht="43.2" x14ac:dyDescent="0.3">
      <c r="A1729" s="9">
        <v>1727</v>
      </c>
      <c r="B1729" s="11" t="s">
        <v>1728</v>
      </c>
      <c r="C1729" s="3" t="s">
        <v>5837</v>
      </c>
      <c r="D1729" s="5">
        <v>3000</v>
      </c>
      <c r="E1729" s="7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">
        <f t="shared" si="78"/>
        <v>100</v>
      </c>
      <c r="P1729" t="s">
        <v>8322</v>
      </c>
      <c r="Q1729" t="s">
        <v>8344</v>
      </c>
      <c r="R1729" s="14">
        <f t="shared" si="80"/>
        <v>42044.927974537044</v>
      </c>
      <c r="S1729">
        <f t="shared" si="79"/>
        <v>2015</v>
      </c>
    </row>
    <row r="1730" spans="1:19" ht="43.2" x14ac:dyDescent="0.3">
      <c r="A1730" s="9">
        <v>1728</v>
      </c>
      <c r="B1730" s="11" t="s">
        <v>1729</v>
      </c>
      <c r="C1730" s="3" t="s">
        <v>5838</v>
      </c>
      <c r="D1730" s="5">
        <v>1250</v>
      </c>
      <c r="E1730" s="7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">
        <f t="shared" si="78"/>
        <v>12214.2857</v>
      </c>
      <c r="P1730" t="s">
        <v>8322</v>
      </c>
      <c r="Q1730" t="s">
        <v>8344</v>
      </c>
      <c r="R1730" s="14">
        <f t="shared" si="80"/>
        <v>42268.625856481478</v>
      </c>
      <c r="S1730">
        <f t="shared" si="79"/>
        <v>2015</v>
      </c>
    </row>
    <row r="1731" spans="1:19" ht="43.2" x14ac:dyDescent="0.3">
      <c r="A1731" s="9">
        <v>1729</v>
      </c>
      <c r="B1731" s="11" t="s">
        <v>1730</v>
      </c>
      <c r="C1731" s="3" t="s">
        <v>5839</v>
      </c>
      <c r="D1731" s="5">
        <v>10000</v>
      </c>
      <c r="E1731" s="7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">
        <f t="shared" ref="O1731:O1794" si="81">IFERROR(ROUND(E1731/L1731*100,4),0)</f>
        <v>0</v>
      </c>
      <c r="P1731" t="s">
        <v>8322</v>
      </c>
      <c r="Q1731" t="s">
        <v>8344</v>
      </c>
      <c r="R1731" s="14">
        <f t="shared" si="80"/>
        <v>42471.052152777775</v>
      </c>
      <c r="S1731">
        <f t="shared" ref="S1731:S1794" si="82">YEAR(R1731)</f>
        <v>2016</v>
      </c>
    </row>
    <row r="1732" spans="1:19" ht="43.2" x14ac:dyDescent="0.3">
      <c r="A1732" s="9">
        <v>1730</v>
      </c>
      <c r="B1732" s="11" t="s">
        <v>1731</v>
      </c>
      <c r="C1732" s="3" t="s">
        <v>5840</v>
      </c>
      <c r="D1732" s="5">
        <v>3000</v>
      </c>
      <c r="E1732" s="7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">
        <f t="shared" si="81"/>
        <v>0</v>
      </c>
      <c r="P1732" t="s">
        <v>8322</v>
      </c>
      <c r="Q1732" t="s">
        <v>8344</v>
      </c>
      <c r="R1732" s="14">
        <f t="shared" ref="R1732:R1795" si="83">(((J1732/60)/60)/24)+DATE(1970,1,1)</f>
        <v>42272.087766203709</v>
      </c>
      <c r="S1732">
        <f t="shared" si="82"/>
        <v>2015</v>
      </c>
    </row>
    <row r="1733" spans="1:19" ht="28.8" x14ac:dyDescent="0.3">
      <c r="A1733" s="9">
        <v>1731</v>
      </c>
      <c r="B1733" s="11" t="s">
        <v>1732</v>
      </c>
      <c r="C1733" s="3" t="s">
        <v>5841</v>
      </c>
      <c r="D1733" s="5">
        <v>1000</v>
      </c>
      <c r="E1733" s="7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">
        <f t="shared" si="81"/>
        <v>0</v>
      </c>
      <c r="P1733" t="s">
        <v>8322</v>
      </c>
      <c r="Q1733" t="s">
        <v>8344</v>
      </c>
      <c r="R1733" s="14">
        <f t="shared" si="83"/>
        <v>42152.906851851847</v>
      </c>
      <c r="S1733">
        <f t="shared" si="82"/>
        <v>2015</v>
      </c>
    </row>
    <row r="1734" spans="1:19" ht="43.2" x14ac:dyDescent="0.3">
      <c r="A1734" s="9">
        <v>1732</v>
      </c>
      <c r="B1734" s="11" t="s">
        <v>1733</v>
      </c>
      <c r="C1734" s="3" t="s">
        <v>5842</v>
      </c>
      <c r="D1734" s="5">
        <v>4000</v>
      </c>
      <c r="E1734" s="7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">
        <f t="shared" si="81"/>
        <v>0</v>
      </c>
      <c r="P1734" t="s">
        <v>8322</v>
      </c>
      <c r="Q1734" t="s">
        <v>8344</v>
      </c>
      <c r="R1734" s="14">
        <f t="shared" si="83"/>
        <v>42325.683807870373</v>
      </c>
      <c r="S1734">
        <f t="shared" si="82"/>
        <v>2015</v>
      </c>
    </row>
    <row r="1735" spans="1:19" ht="43.2" x14ac:dyDescent="0.3">
      <c r="A1735" s="9">
        <v>1733</v>
      </c>
      <c r="B1735" s="11" t="s">
        <v>1734</v>
      </c>
      <c r="C1735" s="3" t="s">
        <v>5843</v>
      </c>
      <c r="D1735" s="5">
        <v>10000</v>
      </c>
      <c r="E1735" s="7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">
        <f t="shared" si="81"/>
        <v>0</v>
      </c>
      <c r="P1735" t="s">
        <v>8322</v>
      </c>
      <c r="Q1735" t="s">
        <v>8344</v>
      </c>
      <c r="R1735" s="14">
        <f t="shared" si="83"/>
        <v>42614.675625000003</v>
      </c>
      <c r="S1735">
        <f t="shared" si="82"/>
        <v>2016</v>
      </c>
    </row>
    <row r="1736" spans="1:19" ht="43.2" x14ac:dyDescent="0.3">
      <c r="A1736" s="9">
        <v>1734</v>
      </c>
      <c r="B1736" s="11" t="s">
        <v>1735</v>
      </c>
      <c r="C1736" s="3" t="s">
        <v>5844</v>
      </c>
      <c r="D1736" s="5">
        <v>4500</v>
      </c>
      <c r="E1736" s="7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">
        <f t="shared" si="81"/>
        <v>100</v>
      </c>
      <c r="P1736" t="s">
        <v>8322</v>
      </c>
      <c r="Q1736" t="s">
        <v>8344</v>
      </c>
      <c r="R1736" s="14">
        <f t="shared" si="83"/>
        <v>42102.036527777775</v>
      </c>
      <c r="S1736">
        <f t="shared" si="82"/>
        <v>2015</v>
      </c>
    </row>
    <row r="1737" spans="1:19" ht="43.2" x14ac:dyDescent="0.3">
      <c r="A1737" s="9">
        <v>1735</v>
      </c>
      <c r="B1737" s="11" t="s">
        <v>1736</v>
      </c>
      <c r="C1737" s="3" t="s">
        <v>5845</v>
      </c>
      <c r="D1737" s="5">
        <v>1000</v>
      </c>
      <c r="E1737" s="7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">
        <f t="shared" si="81"/>
        <v>5500</v>
      </c>
      <c r="P1737" t="s">
        <v>8322</v>
      </c>
      <c r="Q1737" t="s">
        <v>8344</v>
      </c>
      <c r="R1737" s="14">
        <f t="shared" si="83"/>
        <v>42559.814178240747</v>
      </c>
      <c r="S1737">
        <f t="shared" si="82"/>
        <v>2016</v>
      </c>
    </row>
    <row r="1738" spans="1:19" ht="28.8" x14ac:dyDescent="0.3">
      <c r="A1738" s="9">
        <v>1736</v>
      </c>
      <c r="B1738" s="11" t="s">
        <v>1737</v>
      </c>
      <c r="C1738" s="3" t="s">
        <v>5846</v>
      </c>
      <c r="D1738" s="5">
        <v>3000</v>
      </c>
      <c r="E1738" s="7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">
        <f t="shared" si="81"/>
        <v>2200</v>
      </c>
      <c r="P1738" t="s">
        <v>8322</v>
      </c>
      <c r="Q1738" t="s">
        <v>8344</v>
      </c>
      <c r="R1738" s="14">
        <f t="shared" si="83"/>
        <v>42286.861493055556</v>
      </c>
      <c r="S1738">
        <f t="shared" si="82"/>
        <v>2015</v>
      </c>
    </row>
    <row r="1739" spans="1:19" ht="43.2" x14ac:dyDescent="0.3">
      <c r="A1739" s="9">
        <v>1737</v>
      </c>
      <c r="B1739" s="11" t="s">
        <v>1738</v>
      </c>
      <c r="C1739" s="3" t="s">
        <v>5847</v>
      </c>
      <c r="D1739" s="5">
        <v>4000</v>
      </c>
      <c r="E1739" s="7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">
        <f t="shared" si="81"/>
        <v>5666.6666999999998</v>
      </c>
      <c r="P1739" t="s">
        <v>8322</v>
      </c>
      <c r="Q1739" t="s">
        <v>8344</v>
      </c>
      <c r="R1739" s="14">
        <f t="shared" si="83"/>
        <v>42175.948981481488</v>
      </c>
      <c r="S1739">
        <f t="shared" si="82"/>
        <v>2015</v>
      </c>
    </row>
    <row r="1740" spans="1:19" ht="28.8" x14ac:dyDescent="0.3">
      <c r="A1740" s="9">
        <v>1738</v>
      </c>
      <c r="B1740" s="11" t="s">
        <v>1739</v>
      </c>
      <c r="C1740" s="3" t="s">
        <v>5848</v>
      </c>
      <c r="D1740" s="5">
        <v>5000</v>
      </c>
      <c r="E1740" s="7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">
        <f t="shared" si="81"/>
        <v>2000</v>
      </c>
      <c r="P1740" t="s">
        <v>8322</v>
      </c>
      <c r="Q1740" t="s">
        <v>8344</v>
      </c>
      <c r="R1740" s="14">
        <f t="shared" si="83"/>
        <v>41884.874328703707</v>
      </c>
      <c r="S1740">
        <f t="shared" si="82"/>
        <v>2014</v>
      </c>
    </row>
    <row r="1741" spans="1:19" ht="43.2" x14ac:dyDescent="0.3">
      <c r="A1741" s="9">
        <v>1739</v>
      </c>
      <c r="B1741" s="11" t="s">
        <v>1740</v>
      </c>
      <c r="C1741" s="3" t="s">
        <v>5849</v>
      </c>
      <c r="D1741" s="5">
        <v>1000</v>
      </c>
      <c r="E1741" s="7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">
        <f t="shared" si="81"/>
        <v>100</v>
      </c>
      <c r="P1741" t="s">
        <v>8322</v>
      </c>
      <c r="Q1741" t="s">
        <v>8344</v>
      </c>
      <c r="R1741" s="14">
        <f t="shared" si="83"/>
        <v>42435.874212962968</v>
      </c>
      <c r="S1741">
        <f t="shared" si="82"/>
        <v>2016</v>
      </c>
    </row>
    <row r="1742" spans="1:19" ht="43.2" x14ac:dyDescent="0.3">
      <c r="A1742" s="9">
        <v>1740</v>
      </c>
      <c r="B1742" s="11" t="s">
        <v>1741</v>
      </c>
      <c r="C1742" s="3" t="s">
        <v>5850</v>
      </c>
      <c r="D1742" s="5">
        <v>3000</v>
      </c>
      <c r="E1742" s="7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">
        <f t="shared" si="81"/>
        <v>0</v>
      </c>
      <c r="P1742" t="s">
        <v>8322</v>
      </c>
      <c r="Q1742" t="s">
        <v>8344</v>
      </c>
      <c r="R1742" s="14">
        <f t="shared" si="83"/>
        <v>42171.817384259266</v>
      </c>
      <c r="S1742">
        <f t="shared" si="82"/>
        <v>2015</v>
      </c>
    </row>
    <row r="1743" spans="1:19" ht="28.8" x14ac:dyDescent="0.3">
      <c r="A1743" s="9">
        <v>1741</v>
      </c>
      <c r="B1743" s="11" t="s">
        <v>1742</v>
      </c>
      <c r="C1743" s="3" t="s">
        <v>5851</v>
      </c>
      <c r="D1743" s="5">
        <v>1200</v>
      </c>
      <c r="E1743" s="7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">
        <f t="shared" si="81"/>
        <v>2557.6923000000002</v>
      </c>
      <c r="P1743" t="s">
        <v>8335</v>
      </c>
      <c r="Q1743" t="s">
        <v>8336</v>
      </c>
      <c r="R1743" s="14">
        <f t="shared" si="83"/>
        <v>42120.628136574072</v>
      </c>
      <c r="S1743">
        <f t="shared" si="82"/>
        <v>2015</v>
      </c>
    </row>
    <row r="1744" spans="1:19" ht="43.2" x14ac:dyDescent="0.3">
      <c r="A1744" s="9">
        <v>1742</v>
      </c>
      <c r="B1744" s="11" t="s">
        <v>1743</v>
      </c>
      <c r="C1744" s="3" t="s">
        <v>5852</v>
      </c>
      <c r="D1744" s="5">
        <v>2000</v>
      </c>
      <c r="E1744" s="7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">
        <f t="shared" si="81"/>
        <v>6397.0587999999998</v>
      </c>
      <c r="P1744" t="s">
        <v>8335</v>
      </c>
      <c r="Q1744" t="s">
        <v>8336</v>
      </c>
      <c r="R1744" s="14">
        <f t="shared" si="83"/>
        <v>42710.876967592587</v>
      </c>
      <c r="S1744">
        <f t="shared" si="82"/>
        <v>2016</v>
      </c>
    </row>
    <row r="1745" spans="1:19" ht="43.2" x14ac:dyDescent="0.3">
      <c r="A1745" s="9">
        <v>1743</v>
      </c>
      <c r="B1745" s="11" t="s">
        <v>1744</v>
      </c>
      <c r="C1745" s="3" t="s">
        <v>5853</v>
      </c>
      <c r="D1745" s="5">
        <v>6000</v>
      </c>
      <c r="E1745" s="7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">
        <f t="shared" si="81"/>
        <v>8992.5373</v>
      </c>
      <c r="P1745" t="s">
        <v>8335</v>
      </c>
      <c r="Q1745" t="s">
        <v>8336</v>
      </c>
      <c r="R1745" s="14">
        <f t="shared" si="83"/>
        <v>42586.925636574073</v>
      </c>
      <c r="S1745">
        <f t="shared" si="82"/>
        <v>2016</v>
      </c>
    </row>
    <row r="1746" spans="1:19" ht="43.2" x14ac:dyDescent="0.3">
      <c r="A1746" s="9">
        <v>1744</v>
      </c>
      <c r="B1746" s="11" t="s">
        <v>1745</v>
      </c>
      <c r="C1746" s="3" t="s">
        <v>5854</v>
      </c>
      <c r="D1746" s="5">
        <v>5500</v>
      </c>
      <c r="E1746" s="7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">
        <f t="shared" si="81"/>
        <v>9307.1429000000007</v>
      </c>
      <c r="P1746" t="s">
        <v>8335</v>
      </c>
      <c r="Q1746" t="s">
        <v>8336</v>
      </c>
      <c r="R1746" s="14">
        <f t="shared" si="83"/>
        <v>42026.605057870373</v>
      </c>
      <c r="S1746">
        <f t="shared" si="82"/>
        <v>2015</v>
      </c>
    </row>
    <row r="1747" spans="1:19" ht="43.2" x14ac:dyDescent="0.3">
      <c r="A1747" s="9">
        <v>1745</v>
      </c>
      <c r="B1747" s="11" t="s">
        <v>1746</v>
      </c>
      <c r="C1747" s="3" t="s">
        <v>5855</v>
      </c>
      <c r="D1747" s="5">
        <v>7000</v>
      </c>
      <c r="E1747" s="7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">
        <f t="shared" si="81"/>
        <v>8967.4156999999996</v>
      </c>
      <c r="P1747" t="s">
        <v>8335</v>
      </c>
      <c r="Q1747" t="s">
        <v>8336</v>
      </c>
      <c r="R1747" s="14">
        <f t="shared" si="83"/>
        <v>42690.259699074071</v>
      </c>
      <c r="S1747">
        <f t="shared" si="82"/>
        <v>2016</v>
      </c>
    </row>
    <row r="1748" spans="1:19" ht="57.6" x14ac:dyDescent="0.3">
      <c r="A1748" s="9">
        <v>1746</v>
      </c>
      <c r="B1748" s="11" t="s">
        <v>1747</v>
      </c>
      <c r="C1748" s="3" t="s">
        <v>5856</v>
      </c>
      <c r="D1748" s="5">
        <v>15000</v>
      </c>
      <c r="E1748" s="7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">
        <f t="shared" si="81"/>
        <v>20761.682199999999</v>
      </c>
      <c r="P1748" t="s">
        <v>8335</v>
      </c>
      <c r="Q1748" t="s">
        <v>8336</v>
      </c>
      <c r="R1748" s="14">
        <f t="shared" si="83"/>
        <v>42668.176701388889</v>
      </c>
      <c r="S1748">
        <f t="shared" si="82"/>
        <v>2016</v>
      </c>
    </row>
    <row r="1749" spans="1:19" ht="43.2" x14ac:dyDescent="0.3">
      <c r="A1749" s="9">
        <v>1747</v>
      </c>
      <c r="B1749" s="11" t="s">
        <v>1748</v>
      </c>
      <c r="C1749" s="3" t="s">
        <v>5857</v>
      </c>
      <c r="D1749" s="5">
        <v>9000</v>
      </c>
      <c r="E1749" s="7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">
        <f t="shared" si="81"/>
        <v>5940.8805000000002</v>
      </c>
      <c r="P1749" t="s">
        <v>8335</v>
      </c>
      <c r="Q1749" t="s">
        <v>8336</v>
      </c>
      <c r="R1749" s="14">
        <f t="shared" si="83"/>
        <v>42292.435532407413</v>
      </c>
      <c r="S1749">
        <f t="shared" si="82"/>
        <v>2015</v>
      </c>
    </row>
    <row r="1750" spans="1:19" ht="28.8" x14ac:dyDescent="0.3">
      <c r="A1750" s="9">
        <v>1748</v>
      </c>
      <c r="B1750" s="11" t="s">
        <v>1749</v>
      </c>
      <c r="C1750" s="3" t="s">
        <v>5858</v>
      </c>
      <c r="D1750" s="5">
        <v>50000</v>
      </c>
      <c r="E1750" s="7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">
        <f t="shared" si="81"/>
        <v>35897.2376</v>
      </c>
      <c r="P1750" t="s">
        <v>8335</v>
      </c>
      <c r="Q1750" t="s">
        <v>8336</v>
      </c>
      <c r="R1750" s="14">
        <f t="shared" si="83"/>
        <v>42219.950729166667</v>
      </c>
      <c r="S1750">
        <f t="shared" si="82"/>
        <v>2015</v>
      </c>
    </row>
    <row r="1751" spans="1:19" ht="28.8" x14ac:dyDescent="0.3">
      <c r="A1751" s="9">
        <v>1749</v>
      </c>
      <c r="B1751" s="11" t="s">
        <v>1750</v>
      </c>
      <c r="C1751" s="3" t="s">
        <v>5859</v>
      </c>
      <c r="D1751" s="5">
        <v>10050</v>
      </c>
      <c r="E1751" s="7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">
        <f t="shared" si="81"/>
        <v>9473.6641</v>
      </c>
      <c r="P1751" t="s">
        <v>8335</v>
      </c>
      <c r="Q1751" t="s">
        <v>8336</v>
      </c>
      <c r="R1751" s="14">
        <f t="shared" si="83"/>
        <v>42758.975937499999</v>
      </c>
      <c r="S1751">
        <f t="shared" si="82"/>
        <v>2017</v>
      </c>
    </row>
    <row r="1752" spans="1:19" ht="43.2" x14ac:dyDescent="0.3">
      <c r="A1752" s="9">
        <v>1750</v>
      </c>
      <c r="B1752" s="11" t="s">
        <v>1751</v>
      </c>
      <c r="C1752" s="3" t="s">
        <v>5860</v>
      </c>
      <c r="D1752" s="5">
        <v>5000</v>
      </c>
      <c r="E1752" s="7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">
        <f t="shared" si="81"/>
        <v>8064.8</v>
      </c>
      <c r="P1752" t="s">
        <v>8335</v>
      </c>
      <c r="Q1752" t="s">
        <v>8336</v>
      </c>
      <c r="R1752" s="14">
        <f t="shared" si="83"/>
        <v>42454.836851851855</v>
      </c>
      <c r="S1752">
        <f t="shared" si="82"/>
        <v>2016</v>
      </c>
    </row>
    <row r="1753" spans="1:19" ht="28.8" x14ac:dyDescent="0.3">
      <c r="A1753" s="9">
        <v>1751</v>
      </c>
      <c r="B1753" s="11" t="s">
        <v>1752</v>
      </c>
      <c r="C1753" s="3" t="s">
        <v>5861</v>
      </c>
      <c r="D1753" s="5">
        <v>10000</v>
      </c>
      <c r="E1753" s="7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">
        <f t="shared" si="81"/>
        <v>16868.852500000001</v>
      </c>
      <c r="P1753" t="s">
        <v>8335</v>
      </c>
      <c r="Q1753" t="s">
        <v>8336</v>
      </c>
      <c r="R1753" s="14">
        <f t="shared" si="83"/>
        <v>42052.7815162037</v>
      </c>
      <c r="S1753">
        <f t="shared" si="82"/>
        <v>2015</v>
      </c>
    </row>
    <row r="1754" spans="1:19" ht="28.8" x14ac:dyDescent="0.3">
      <c r="A1754" s="9">
        <v>1752</v>
      </c>
      <c r="B1754" s="11" t="s">
        <v>1753</v>
      </c>
      <c r="C1754" s="3" t="s">
        <v>5862</v>
      </c>
      <c r="D1754" s="5">
        <v>1200</v>
      </c>
      <c r="E1754" s="7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">
        <f t="shared" si="81"/>
        <v>3468.8888999999999</v>
      </c>
      <c r="P1754" t="s">
        <v>8335</v>
      </c>
      <c r="Q1754" t="s">
        <v>8336</v>
      </c>
      <c r="R1754" s="14">
        <f t="shared" si="83"/>
        <v>42627.253263888888</v>
      </c>
      <c r="S1754">
        <f t="shared" si="82"/>
        <v>2016</v>
      </c>
    </row>
    <row r="1755" spans="1:19" ht="43.2" x14ac:dyDescent="0.3">
      <c r="A1755" s="9">
        <v>1753</v>
      </c>
      <c r="B1755" s="11" t="s">
        <v>1754</v>
      </c>
      <c r="C1755" s="3" t="s">
        <v>5863</v>
      </c>
      <c r="D1755" s="5">
        <v>15000</v>
      </c>
      <c r="E1755" s="7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">
        <f t="shared" si="81"/>
        <v>46285.7143</v>
      </c>
      <c r="P1755" t="s">
        <v>8335</v>
      </c>
      <c r="Q1755" t="s">
        <v>8336</v>
      </c>
      <c r="R1755" s="14">
        <f t="shared" si="83"/>
        <v>42420.74962962963</v>
      </c>
      <c r="S1755">
        <f t="shared" si="82"/>
        <v>2016</v>
      </c>
    </row>
    <row r="1756" spans="1:19" ht="43.2" x14ac:dyDescent="0.3">
      <c r="A1756" s="9">
        <v>1754</v>
      </c>
      <c r="B1756" s="11" t="s">
        <v>1755</v>
      </c>
      <c r="C1756" s="3" t="s">
        <v>5864</v>
      </c>
      <c r="D1756" s="5">
        <v>8500</v>
      </c>
      <c r="E1756" s="7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">
        <f t="shared" si="81"/>
        <v>10438.8889</v>
      </c>
      <c r="P1756" t="s">
        <v>8335</v>
      </c>
      <c r="Q1756" t="s">
        <v>8336</v>
      </c>
      <c r="R1756" s="14">
        <f t="shared" si="83"/>
        <v>42067.876770833333</v>
      </c>
      <c r="S1756">
        <f t="shared" si="82"/>
        <v>2015</v>
      </c>
    </row>
    <row r="1757" spans="1:19" ht="43.2" x14ac:dyDescent="0.3">
      <c r="A1757" s="9">
        <v>1755</v>
      </c>
      <c r="B1757" s="11" t="s">
        <v>1756</v>
      </c>
      <c r="C1757" s="3" t="s">
        <v>5865</v>
      </c>
      <c r="D1757" s="5">
        <v>25</v>
      </c>
      <c r="E1757" s="7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">
        <f t="shared" si="81"/>
        <v>750</v>
      </c>
      <c r="P1757" t="s">
        <v>8335</v>
      </c>
      <c r="Q1757" t="s">
        <v>8336</v>
      </c>
      <c r="R1757" s="14">
        <f t="shared" si="83"/>
        <v>42252.788900462961</v>
      </c>
      <c r="S1757">
        <f t="shared" si="82"/>
        <v>2015</v>
      </c>
    </row>
    <row r="1758" spans="1:19" ht="43.2" x14ac:dyDescent="0.3">
      <c r="A1758" s="9">
        <v>1756</v>
      </c>
      <c r="B1758" s="11" t="s">
        <v>1757</v>
      </c>
      <c r="C1758" s="3" t="s">
        <v>5866</v>
      </c>
      <c r="D1758" s="5">
        <v>5500</v>
      </c>
      <c r="E1758" s="7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">
        <f t="shared" si="81"/>
        <v>4713</v>
      </c>
      <c r="P1758" t="s">
        <v>8335</v>
      </c>
      <c r="Q1758" t="s">
        <v>8336</v>
      </c>
      <c r="R1758" s="14">
        <f t="shared" si="83"/>
        <v>42571.167465277773</v>
      </c>
      <c r="S1758">
        <f t="shared" si="82"/>
        <v>2016</v>
      </c>
    </row>
    <row r="1759" spans="1:19" ht="28.8" x14ac:dyDescent="0.3">
      <c r="A1759" s="9">
        <v>1757</v>
      </c>
      <c r="B1759" s="11" t="s">
        <v>1758</v>
      </c>
      <c r="C1759" s="3" t="s">
        <v>5867</v>
      </c>
      <c r="D1759" s="5">
        <v>5000</v>
      </c>
      <c r="E1759" s="7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">
        <f t="shared" si="81"/>
        <v>41428.571400000001</v>
      </c>
      <c r="P1759" t="s">
        <v>8335</v>
      </c>
      <c r="Q1759" t="s">
        <v>8336</v>
      </c>
      <c r="R1759" s="14">
        <f t="shared" si="83"/>
        <v>42733.827349537038</v>
      </c>
      <c r="S1759">
        <f t="shared" si="82"/>
        <v>2016</v>
      </c>
    </row>
    <row r="1760" spans="1:19" ht="57.6" x14ac:dyDescent="0.3">
      <c r="A1760" s="9">
        <v>1758</v>
      </c>
      <c r="B1760" s="11" t="s">
        <v>1759</v>
      </c>
      <c r="C1760" s="3" t="s">
        <v>5868</v>
      </c>
      <c r="D1760" s="5">
        <v>1000</v>
      </c>
      <c r="E1760" s="7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">
        <f t="shared" si="81"/>
        <v>4248.1481000000003</v>
      </c>
      <c r="P1760" t="s">
        <v>8335</v>
      </c>
      <c r="Q1760" t="s">
        <v>8336</v>
      </c>
      <c r="R1760" s="14">
        <f t="shared" si="83"/>
        <v>42505.955925925926</v>
      </c>
      <c r="S1760">
        <f t="shared" si="82"/>
        <v>2016</v>
      </c>
    </row>
    <row r="1761" spans="1:19" ht="28.8" x14ac:dyDescent="0.3">
      <c r="A1761" s="9">
        <v>1759</v>
      </c>
      <c r="B1761" s="11" t="s">
        <v>1760</v>
      </c>
      <c r="C1761" s="3" t="s">
        <v>5869</v>
      </c>
      <c r="D1761" s="5">
        <v>5000</v>
      </c>
      <c r="E1761" s="7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">
        <f t="shared" si="81"/>
        <v>10877.550999999999</v>
      </c>
      <c r="P1761" t="s">
        <v>8335</v>
      </c>
      <c r="Q1761" t="s">
        <v>8336</v>
      </c>
      <c r="R1761" s="14">
        <f t="shared" si="83"/>
        <v>42068.829039351855</v>
      </c>
      <c r="S1761">
        <f t="shared" si="82"/>
        <v>2015</v>
      </c>
    </row>
    <row r="1762" spans="1:19" ht="43.2" x14ac:dyDescent="0.3">
      <c r="A1762" s="9">
        <v>1760</v>
      </c>
      <c r="B1762" s="11" t="s">
        <v>1761</v>
      </c>
      <c r="C1762" s="3" t="s">
        <v>5870</v>
      </c>
      <c r="D1762" s="5">
        <v>5000</v>
      </c>
      <c r="E1762" s="7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">
        <f t="shared" si="81"/>
        <v>8109.8038999999999</v>
      </c>
      <c r="P1762" t="s">
        <v>8335</v>
      </c>
      <c r="Q1762" t="s">
        <v>8336</v>
      </c>
      <c r="R1762" s="14">
        <f t="shared" si="83"/>
        <v>42405.67260416667</v>
      </c>
      <c r="S1762">
        <f t="shared" si="82"/>
        <v>2016</v>
      </c>
    </row>
    <row r="1763" spans="1:19" ht="28.8" x14ac:dyDescent="0.3">
      <c r="A1763" s="9">
        <v>1761</v>
      </c>
      <c r="B1763" s="11" t="s">
        <v>1762</v>
      </c>
      <c r="C1763" s="3" t="s">
        <v>5871</v>
      </c>
      <c r="D1763" s="5">
        <v>100</v>
      </c>
      <c r="E1763" s="7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">
        <f t="shared" si="81"/>
        <v>5166.6666999999998</v>
      </c>
      <c r="P1763" t="s">
        <v>8335</v>
      </c>
      <c r="Q1763" t="s">
        <v>8336</v>
      </c>
      <c r="R1763" s="14">
        <f t="shared" si="83"/>
        <v>42209.567824074074</v>
      </c>
      <c r="S1763">
        <f t="shared" si="82"/>
        <v>2015</v>
      </c>
    </row>
    <row r="1764" spans="1:19" ht="28.8" x14ac:dyDescent="0.3">
      <c r="A1764" s="9">
        <v>1762</v>
      </c>
      <c r="B1764" s="11" t="s">
        <v>1763</v>
      </c>
      <c r="C1764" s="3" t="s">
        <v>5872</v>
      </c>
      <c r="D1764" s="5">
        <v>100</v>
      </c>
      <c r="E1764" s="7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">
        <f t="shared" si="81"/>
        <v>3540</v>
      </c>
      <c r="P1764" t="s">
        <v>8335</v>
      </c>
      <c r="Q1764" t="s">
        <v>8336</v>
      </c>
      <c r="R1764" s="14">
        <f t="shared" si="83"/>
        <v>42410.982002314813</v>
      </c>
      <c r="S1764">
        <f t="shared" si="82"/>
        <v>2016</v>
      </c>
    </row>
    <row r="1765" spans="1:19" ht="57.6" x14ac:dyDescent="0.3">
      <c r="A1765" s="9">
        <v>1763</v>
      </c>
      <c r="B1765" s="11" t="s">
        <v>1764</v>
      </c>
      <c r="C1765" s="3" t="s">
        <v>5873</v>
      </c>
      <c r="D1765" s="5">
        <v>12000</v>
      </c>
      <c r="E1765" s="7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">
        <f t="shared" si="81"/>
        <v>10363.559300000001</v>
      </c>
      <c r="P1765" t="s">
        <v>8335</v>
      </c>
      <c r="Q1765" t="s">
        <v>8336</v>
      </c>
      <c r="R1765" s="14">
        <f t="shared" si="83"/>
        <v>42636.868518518517</v>
      </c>
      <c r="S1765">
        <f t="shared" si="82"/>
        <v>2016</v>
      </c>
    </row>
    <row r="1766" spans="1:19" ht="43.2" x14ac:dyDescent="0.3">
      <c r="A1766" s="9">
        <v>1764</v>
      </c>
      <c r="B1766" s="11" t="s">
        <v>1765</v>
      </c>
      <c r="C1766" s="3" t="s">
        <v>5874</v>
      </c>
      <c r="D1766" s="5">
        <v>11000</v>
      </c>
      <c r="E1766" s="7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">
        <f t="shared" si="81"/>
        <v>5528.2051000000001</v>
      </c>
      <c r="P1766" t="s">
        <v>8335</v>
      </c>
      <c r="Q1766" t="s">
        <v>8336</v>
      </c>
      <c r="R1766" s="14">
        <f t="shared" si="83"/>
        <v>41825.485868055555</v>
      </c>
      <c r="S1766">
        <f t="shared" si="82"/>
        <v>2014</v>
      </c>
    </row>
    <row r="1767" spans="1:19" ht="43.2" x14ac:dyDescent="0.3">
      <c r="A1767" s="9">
        <v>1765</v>
      </c>
      <c r="B1767" s="11" t="s">
        <v>1766</v>
      </c>
      <c r="C1767" s="3" t="s">
        <v>5875</v>
      </c>
      <c r="D1767" s="5">
        <v>12500</v>
      </c>
      <c r="E1767" s="7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">
        <f t="shared" si="81"/>
        <v>7216.9709000000003</v>
      </c>
      <c r="P1767" t="s">
        <v>8335</v>
      </c>
      <c r="Q1767" t="s">
        <v>8336</v>
      </c>
      <c r="R1767" s="14">
        <f t="shared" si="83"/>
        <v>41834.980462962965</v>
      </c>
      <c r="S1767">
        <f t="shared" si="82"/>
        <v>2014</v>
      </c>
    </row>
    <row r="1768" spans="1:19" ht="28.8" x14ac:dyDescent="0.3">
      <c r="A1768" s="9">
        <v>1766</v>
      </c>
      <c r="B1768" s="11" t="s">
        <v>1767</v>
      </c>
      <c r="C1768" s="3" t="s">
        <v>5876</v>
      </c>
      <c r="D1768" s="5">
        <v>1500</v>
      </c>
      <c r="E1768" s="7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">
        <f t="shared" si="81"/>
        <v>0</v>
      </c>
      <c r="P1768" t="s">
        <v>8335</v>
      </c>
      <c r="Q1768" t="s">
        <v>8336</v>
      </c>
      <c r="R1768" s="14">
        <f t="shared" si="83"/>
        <v>41855.859814814816</v>
      </c>
      <c r="S1768">
        <f t="shared" si="82"/>
        <v>2014</v>
      </c>
    </row>
    <row r="1769" spans="1:19" ht="28.8" x14ac:dyDescent="0.3">
      <c r="A1769" s="9">
        <v>1767</v>
      </c>
      <c r="B1769" s="11" t="s">
        <v>1768</v>
      </c>
      <c r="C1769" s="3" t="s">
        <v>5877</v>
      </c>
      <c r="D1769" s="5">
        <v>5000</v>
      </c>
      <c r="E1769" s="7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">
        <f t="shared" si="81"/>
        <v>5861.5384999999997</v>
      </c>
      <c r="P1769" t="s">
        <v>8335</v>
      </c>
      <c r="Q1769" t="s">
        <v>8336</v>
      </c>
      <c r="R1769" s="14">
        <f t="shared" si="83"/>
        <v>41824.658379629633</v>
      </c>
      <c r="S1769">
        <f t="shared" si="82"/>
        <v>2014</v>
      </c>
    </row>
    <row r="1770" spans="1:19" ht="43.2" x14ac:dyDescent="0.3">
      <c r="A1770" s="9">
        <v>1768</v>
      </c>
      <c r="B1770" s="11" t="s">
        <v>1769</v>
      </c>
      <c r="C1770" s="3" t="s">
        <v>5878</v>
      </c>
      <c r="D1770" s="5">
        <v>5000</v>
      </c>
      <c r="E1770" s="7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">
        <f t="shared" si="81"/>
        <v>1246.6667</v>
      </c>
      <c r="P1770" t="s">
        <v>8335</v>
      </c>
      <c r="Q1770" t="s">
        <v>8336</v>
      </c>
      <c r="R1770" s="14">
        <f t="shared" si="83"/>
        <v>41849.560694444444</v>
      </c>
      <c r="S1770">
        <f t="shared" si="82"/>
        <v>2014</v>
      </c>
    </row>
    <row r="1771" spans="1:19" ht="43.2" x14ac:dyDescent="0.3">
      <c r="A1771" s="9">
        <v>1769</v>
      </c>
      <c r="B1771" s="11" t="s">
        <v>1770</v>
      </c>
      <c r="C1771" s="3" t="s">
        <v>5879</v>
      </c>
      <c r="D1771" s="5">
        <v>40000</v>
      </c>
      <c r="E1771" s="7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">
        <f t="shared" si="81"/>
        <v>4913.6364000000003</v>
      </c>
      <c r="P1771" t="s">
        <v>8335</v>
      </c>
      <c r="Q1771" t="s">
        <v>8336</v>
      </c>
      <c r="R1771" s="14">
        <f t="shared" si="83"/>
        <v>41987.818969907406</v>
      </c>
      <c r="S1771">
        <f t="shared" si="82"/>
        <v>2014</v>
      </c>
    </row>
    <row r="1772" spans="1:19" ht="43.2" x14ac:dyDescent="0.3">
      <c r="A1772" s="9">
        <v>1770</v>
      </c>
      <c r="B1772" s="11" t="s">
        <v>1771</v>
      </c>
      <c r="C1772" s="3" t="s">
        <v>5880</v>
      </c>
      <c r="D1772" s="5">
        <v>24500</v>
      </c>
      <c r="E1772" s="7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">
        <f t="shared" si="81"/>
        <v>15050</v>
      </c>
      <c r="P1772" t="s">
        <v>8335</v>
      </c>
      <c r="Q1772" t="s">
        <v>8336</v>
      </c>
      <c r="R1772" s="14">
        <f t="shared" si="83"/>
        <v>41891.780023148152</v>
      </c>
      <c r="S1772">
        <f t="shared" si="82"/>
        <v>2014</v>
      </c>
    </row>
    <row r="1773" spans="1:19" ht="43.2" x14ac:dyDescent="0.3">
      <c r="A1773" s="9">
        <v>1771</v>
      </c>
      <c r="B1773" s="11" t="s">
        <v>1772</v>
      </c>
      <c r="C1773" s="3" t="s">
        <v>5881</v>
      </c>
      <c r="D1773" s="5">
        <v>4200</v>
      </c>
      <c r="E1773" s="7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">
        <f t="shared" si="81"/>
        <v>3580</v>
      </c>
      <c r="P1773" t="s">
        <v>8335</v>
      </c>
      <c r="Q1773" t="s">
        <v>8336</v>
      </c>
      <c r="R1773" s="14">
        <f t="shared" si="83"/>
        <v>41905.979629629634</v>
      </c>
      <c r="S1773">
        <f t="shared" si="82"/>
        <v>2014</v>
      </c>
    </row>
    <row r="1774" spans="1:19" ht="43.2" x14ac:dyDescent="0.3">
      <c r="A1774" s="9">
        <v>1772</v>
      </c>
      <c r="B1774" s="11" t="s">
        <v>1773</v>
      </c>
      <c r="C1774" s="3" t="s">
        <v>5882</v>
      </c>
      <c r="D1774" s="5">
        <v>5500</v>
      </c>
      <c r="E1774" s="7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">
        <f t="shared" si="81"/>
        <v>4515.7894999999999</v>
      </c>
      <c r="P1774" t="s">
        <v>8335</v>
      </c>
      <c r="Q1774" t="s">
        <v>8336</v>
      </c>
      <c r="R1774" s="14">
        <f t="shared" si="83"/>
        <v>41766.718009259261</v>
      </c>
      <c r="S1774">
        <f t="shared" si="82"/>
        <v>2014</v>
      </c>
    </row>
    <row r="1775" spans="1:19" ht="43.2" x14ac:dyDescent="0.3">
      <c r="A1775" s="9">
        <v>1773</v>
      </c>
      <c r="B1775" s="11" t="s">
        <v>1774</v>
      </c>
      <c r="C1775" s="3" t="s">
        <v>5883</v>
      </c>
      <c r="D1775" s="5">
        <v>30000</v>
      </c>
      <c r="E1775" s="7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">
        <f t="shared" si="81"/>
        <v>9878.9473999999991</v>
      </c>
      <c r="P1775" t="s">
        <v>8335</v>
      </c>
      <c r="Q1775" t="s">
        <v>8336</v>
      </c>
      <c r="R1775" s="14">
        <f t="shared" si="83"/>
        <v>41978.760393518518</v>
      </c>
      <c r="S1775">
        <f t="shared" si="82"/>
        <v>2014</v>
      </c>
    </row>
    <row r="1776" spans="1:19" ht="43.2" x14ac:dyDescent="0.3">
      <c r="A1776" s="9">
        <v>1774</v>
      </c>
      <c r="B1776" s="11" t="s">
        <v>1775</v>
      </c>
      <c r="C1776" s="3" t="s">
        <v>5884</v>
      </c>
      <c r="D1776" s="5">
        <v>2500</v>
      </c>
      <c r="E1776" s="7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">
        <f t="shared" si="81"/>
        <v>8830.7692000000006</v>
      </c>
      <c r="P1776" t="s">
        <v>8335</v>
      </c>
      <c r="Q1776" t="s">
        <v>8336</v>
      </c>
      <c r="R1776" s="14">
        <f t="shared" si="83"/>
        <v>41930.218657407408</v>
      </c>
      <c r="S1776">
        <f t="shared" si="82"/>
        <v>2014</v>
      </c>
    </row>
    <row r="1777" spans="1:19" ht="43.2" x14ac:dyDescent="0.3">
      <c r="A1777" s="9">
        <v>1775</v>
      </c>
      <c r="B1777" s="11" t="s">
        <v>1776</v>
      </c>
      <c r="C1777" s="3" t="s">
        <v>5885</v>
      </c>
      <c r="D1777" s="5">
        <v>32500</v>
      </c>
      <c r="E1777" s="7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">
        <f t="shared" si="81"/>
        <v>17062.903200000001</v>
      </c>
      <c r="P1777" t="s">
        <v>8335</v>
      </c>
      <c r="Q1777" t="s">
        <v>8336</v>
      </c>
      <c r="R1777" s="14">
        <f t="shared" si="83"/>
        <v>41891.976388888892</v>
      </c>
      <c r="S1777">
        <f t="shared" si="82"/>
        <v>2014</v>
      </c>
    </row>
    <row r="1778" spans="1:19" ht="43.2" x14ac:dyDescent="0.3">
      <c r="A1778" s="9">
        <v>1776</v>
      </c>
      <c r="B1778" s="11" t="s">
        <v>1777</v>
      </c>
      <c r="C1778" s="3" t="s">
        <v>5886</v>
      </c>
      <c r="D1778" s="5">
        <v>5000</v>
      </c>
      <c r="E1778" s="7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">
        <f t="shared" si="81"/>
        <v>8375</v>
      </c>
      <c r="P1778" t="s">
        <v>8335</v>
      </c>
      <c r="Q1778" t="s">
        <v>8336</v>
      </c>
      <c r="R1778" s="14">
        <f t="shared" si="83"/>
        <v>41905.95684027778</v>
      </c>
      <c r="S1778">
        <f t="shared" si="82"/>
        <v>2014</v>
      </c>
    </row>
    <row r="1779" spans="1:19" ht="43.2" x14ac:dyDescent="0.3">
      <c r="A1779" s="9">
        <v>1777</v>
      </c>
      <c r="B1779" s="11" t="s">
        <v>1778</v>
      </c>
      <c r="C1779" s="3" t="s">
        <v>5887</v>
      </c>
      <c r="D1779" s="5">
        <v>4800</v>
      </c>
      <c r="E1779" s="7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">
        <f t="shared" si="81"/>
        <v>6510</v>
      </c>
      <c r="P1779" t="s">
        <v>8335</v>
      </c>
      <c r="Q1779" t="s">
        <v>8336</v>
      </c>
      <c r="R1779" s="14">
        <f t="shared" si="83"/>
        <v>42025.357094907406</v>
      </c>
      <c r="S1779">
        <f t="shared" si="82"/>
        <v>2015</v>
      </c>
    </row>
    <row r="1780" spans="1:19" ht="43.2" x14ac:dyDescent="0.3">
      <c r="A1780" s="9">
        <v>1778</v>
      </c>
      <c r="B1780" s="11" t="s">
        <v>1779</v>
      </c>
      <c r="C1780" s="3" t="s">
        <v>5888</v>
      </c>
      <c r="D1780" s="5">
        <v>50000</v>
      </c>
      <c r="E1780" s="7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">
        <f t="shared" si="81"/>
        <v>6633.3333000000002</v>
      </c>
      <c r="P1780" t="s">
        <v>8335</v>
      </c>
      <c r="Q1780" t="s">
        <v>8336</v>
      </c>
      <c r="R1780" s="14">
        <f t="shared" si="83"/>
        <v>42045.86336805555</v>
      </c>
      <c r="S1780">
        <f t="shared" si="82"/>
        <v>2015</v>
      </c>
    </row>
    <row r="1781" spans="1:19" ht="43.2" x14ac:dyDescent="0.3">
      <c r="A1781" s="9">
        <v>1779</v>
      </c>
      <c r="B1781" s="11" t="s">
        <v>1780</v>
      </c>
      <c r="C1781" s="3" t="s">
        <v>5889</v>
      </c>
      <c r="D1781" s="5">
        <v>11000</v>
      </c>
      <c r="E1781" s="7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">
        <f t="shared" si="81"/>
        <v>10489.4737</v>
      </c>
      <c r="P1781" t="s">
        <v>8335</v>
      </c>
      <c r="Q1781" t="s">
        <v>8336</v>
      </c>
      <c r="R1781" s="14">
        <f t="shared" si="83"/>
        <v>42585.691898148143</v>
      </c>
      <c r="S1781">
        <f t="shared" si="82"/>
        <v>2016</v>
      </c>
    </row>
    <row r="1782" spans="1:19" ht="43.2" x14ac:dyDescent="0.3">
      <c r="A1782" s="9">
        <v>1780</v>
      </c>
      <c r="B1782" s="11" t="s">
        <v>1781</v>
      </c>
      <c r="C1782" s="3" t="s">
        <v>5890</v>
      </c>
      <c r="D1782" s="5">
        <v>30000</v>
      </c>
      <c r="E1782" s="7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">
        <f t="shared" si="81"/>
        <v>7844.0789000000004</v>
      </c>
      <c r="P1782" t="s">
        <v>8335</v>
      </c>
      <c r="Q1782" t="s">
        <v>8336</v>
      </c>
      <c r="R1782" s="14">
        <f t="shared" si="83"/>
        <v>42493.600810185191</v>
      </c>
      <c r="S1782">
        <f t="shared" si="82"/>
        <v>2016</v>
      </c>
    </row>
    <row r="1783" spans="1:19" ht="43.2" x14ac:dyDescent="0.3">
      <c r="A1783" s="9">
        <v>1781</v>
      </c>
      <c r="B1783" s="11" t="s">
        <v>1782</v>
      </c>
      <c r="C1783" s="3" t="s">
        <v>5891</v>
      </c>
      <c r="D1783" s="5">
        <v>5500</v>
      </c>
      <c r="E1783" s="7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">
        <f t="shared" si="81"/>
        <v>5904.1666999999998</v>
      </c>
      <c r="P1783" t="s">
        <v>8335</v>
      </c>
      <c r="Q1783" t="s">
        <v>8336</v>
      </c>
      <c r="R1783" s="14">
        <f t="shared" si="83"/>
        <v>42597.617418981477</v>
      </c>
      <c r="S1783">
        <f t="shared" si="82"/>
        <v>2016</v>
      </c>
    </row>
    <row r="1784" spans="1:19" ht="57.6" x14ac:dyDescent="0.3">
      <c r="A1784" s="9">
        <v>1782</v>
      </c>
      <c r="B1784" s="11" t="s">
        <v>1783</v>
      </c>
      <c r="C1784" s="3" t="s">
        <v>5892</v>
      </c>
      <c r="D1784" s="5">
        <v>35000</v>
      </c>
      <c r="E1784" s="7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">
        <f t="shared" si="81"/>
        <v>7134.2105000000001</v>
      </c>
      <c r="P1784" t="s">
        <v>8335</v>
      </c>
      <c r="Q1784" t="s">
        <v>8336</v>
      </c>
      <c r="R1784" s="14">
        <f t="shared" si="83"/>
        <v>42388.575104166666</v>
      </c>
      <c r="S1784">
        <f t="shared" si="82"/>
        <v>2016</v>
      </c>
    </row>
    <row r="1785" spans="1:19" ht="43.2" x14ac:dyDescent="0.3">
      <c r="A1785" s="9">
        <v>1783</v>
      </c>
      <c r="B1785" s="11" t="s">
        <v>1784</v>
      </c>
      <c r="C1785" s="3" t="s">
        <v>5893</v>
      </c>
      <c r="D1785" s="5">
        <v>40000</v>
      </c>
      <c r="E1785" s="7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">
        <f t="shared" si="81"/>
        <v>5122.7026999999998</v>
      </c>
      <c r="P1785" t="s">
        <v>8335</v>
      </c>
      <c r="Q1785" t="s">
        <v>8336</v>
      </c>
      <c r="R1785" s="14">
        <f t="shared" si="83"/>
        <v>42115.949976851851</v>
      </c>
      <c r="S1785">
        <f t="shared" si="82"/>
        <v>2015</v>
      </c>
    </row>
    <row r="1786" spans="1:19" ht="43.2" x14ac:dyDescent="0.3">
      <c r="A1786" s="9">
        <v>1784</v>
      </c>
      <c r="B1786" s="11" t="s">
        <v>1785</v>
      </c>
      <c r="C1786" s="3" t="s">
        <v>5894</v>
      </c>
      <c r="D1786" s="5">
        <v>5000</v>
      </c>
      <c r="E1786" s="7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">
        <f t="shared" si="81"/>
        <v>6024.2424000000001</v>
      </c>
      <c r="P1786" t="s">
        <v>8335</v>
      </c>
      <c r="Q1786" t="s">
        <v>8336</v>
      </c>
      <c r="R1786" s="14">
        <f t="shared" si="83"/>
        <v>42003.655555555553</v>
      </c>
      <c r="S1786">
        <f t="shared" si="82"/>
        <v>2014</v>
      </c>
    </row>
    <row r="1787" spans="1:19" ht="43.2" x14ac:dyDescent="0.3">
      <c r="A1787" s="9">
        <v>1785</v>
      </c>
      <c r="B1787" s="11" t="s">
        <v>1786</v>
      </c>
      <c r="C1787" s="3" t="s">
        <v>5895</v>
      </c>
      <c r="D1787" s="5">
        <v>24000</v>
      </c>
      <c r="E1787" s="7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">
        <f t="shared" si="81"/>
        <v>4493.5185000000001</v>
      </c>
      <c r="P1787" t="s">
        <v>8335</v>
      </c>
      <c r="Q1787" t="s">
        <v>8336</v>
      </c>
      <c r="R1787" s="14">
        <f t="shared" si="83"/>
        <v>41897.134895833333</v>
      </c>
      <c r="S1787">
        <f t="shared" si="82"/>
        <v>2014</v>
      </c>
    </row>
    <row r="1788" spans="1:19" ht="43.2" x14ac:dyDescent="0.3">
      <c r="A1788" s="9">
        <v>1786</v>
      </c>
      <c r="B1788" s="11" t="s">
        <v>1787</v>
      </c>
      <c r="C1788" s="3" t="s">
        <v>5896</v>
      </c>
      <c r="D1788" s="5">
        <v>1900</v>
      </c>
      <c r="E1788" s="7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">
        <f t="shared" si="81"/>
        <v>3120.6896999999999</v>
      </c>
      <c r="P1788" t="s">
        <v>8335</v>
      </c>
      <c r="Q1788" t="s">
        <v>8336</v>
      </c>
      <c r="R1788" s="14">
        <f t="shared" si="83"/>
        <v>41958.550659722227</v>
      </c>
      <c r="S1788">
        <f t="shared" si="82"/>
        <v>2014</v>
      </c>
    </row>
    <row r="1789" spans="1:19" ht="43.2" x14ac:dyDescent="0.3">
      <c r="A1789" s="9">
        <v>1787</v>
      </c>
      <c r="B1789" s="11" t="s">
        <v>1788</v>
      </c>
      <c r="C1789" s="3" t="s">
        <v>5897</v>
      </c>
      <c r="D1789" s="5">
        <v>10000</v>
      </c>
      <c r="E1789" s="7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">
        <f t="shared" si="81"/>
        <v>6387.5</v>
      </c>
      <c r="P1789" t="s">
        <v>8335</v>
      </c>
      <c r="Q1789" t="s">
        <v>8336</v>
      </c>
      <c r="R1789" s="14">
        <f t="shared" si="83"/>
        <v>42068.65552083333</v>
      </c>
      <c r="S1789">
        <f t="shared" si="82"/>
        <v>2015</v>
      </c>
    </row>
    <row r="1790" spans="1:19" ht="43.2" x14ac:dyDescent="0.3">
      <c r="A1790" s="9">
        <v>1788</v>
      </c>
      <c r="B1790" s="11" t="s">
        <v>1789</v>
      </c>
      <c r="C1790" s="3" t="s">
        <v>5898</v>
      </c>
      <c r="D1790" s="5">
        <v>5500</v>
      </c>
      <c r="E1790" s="7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">
        <f t="shared" si="81"/>
        <v>1900</v>
      </c>
      <c r="P1790" t="s">
        <v>8335</v>
      </c>
      <c r="Q1790" t="s">
        <v>8336</v>
      </c>
      <c r="R1790" s="14">
        <f t="shared" si="83"/>
        <v>41913.94840277778</v>
      </c>
      <c r="S1790">
        <f t="shared" si="82"/>
        <v>2014</v>
      </c>
    </row>
    <row r="1791" spans="1:19" ht="43.2" x14ac:dyDescent="0.3">
      <c r="A1791" s="9">
        <v>1789</v>
      </c>
      <c r="B1791" s="11" t="s">
        <v>1790</v>
      </c>
      <c r="C1791" s="3" t="s">
        <v>5899</v>
      </c>
      <c r="D1791" s="5">
        <v>8000</v>
      </c>
      <c r="E1791" s="7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">
        <f t="shared" si="81"/>
        <v>1000</v>
      </c>
      <c r="P1791" t="s">
        <v>8335</v>
      </c>
      <c r="Q1791" t="s">
        <v>8336</v>
      </c>
      <c r="R1791" s="14">
        <f t="shared" si="83"/>
        <v>41956.250034722223</v>
      </c>
      <c r="S1791">
        <f t="shared" si="82"/>
        <v>2014</v>
      </c>
    </row>
    <row r="1792" spans="1:19" ht="43.2" x14ac:dyDescent="0.3">
      <c r="A1792" s="9">
        <v>1790</v>
      </c>
      <c r="B1792" s="11" t="s">
        <v>1791</v>
      </c>
      <c r="C1792" s="3" t="s">
        <v>5900</v>
      </c>
      <c r="D1792" s="5">
        <v>33000</v>
      </c>
      <c r="E1792" s="7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">
        <f t="shared" si="81"/>
        <v>10906.6667</v>
      </c>
      <c r="P1792" t="s">
        <v>8335</v>
      </c>
      <c r="Q1792" t="s">
        <v>8336</v>
      </c>
      <c r="R1792" s="14">
        <f t="shared" si="83"/>
        <v>42010.674513888895</v>
      </c>
      <c r="S1792">
        <f t="shared" si="82"/>
        <v>2015</v>
      </c>
    </row>
    <row r="1793" spans="1:19" ht="28.8" x14ac:dyDescent="0.3">
      <c r="A1793" s="9">
        <v>1791</v>
      </c>
      <c r="B1793" s="11" t="s">
        <v>1792</v>
      </c>
      <c r="C1793" s="3" t="s">
        <v>5901</v>
      </c>
      <c r="D1793" s="5">
        <v>3000</v>
      </c>
      <c r="E1793" s="7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">
        <f t="shared" si="81"/>
        <v>2675</v>
      </c>
      <c r="P1793" t="s">
        <v>8335</v>
      </c>
      <c r="Q1793" t="s">
        <v>8336</v>
      </c>
      <c r="R1793" s="14">
        <f t="shared" si="83"/>
        <v>41973.740335648152</v>
      </c>
      <c r="S1793">
        <f t="shared" si="82"/>
        <v>2014</v>
      </c>
    </row>
    <row r="1794" spans="1:19" ht="28.8" x14ac:dyDescent="0.3">
      <c r="A1794" s="9">
        <v>1792</v>
      </c>
      <c r="B1794" s="11" t="s">
        <v>1793</v>
      </c>
      <c r="C1794" s="3" t="s">
        <v>5902</v>
      </c>
      <c r="D1794" s="5">
        <v>25000</v>
      </c>
      <c r="E1794" s="7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">
        <f t="shared" si="81"/>
        <v>10993.5252</v>
      </c>
      <c r="P1794" t="s">
        <v>8335</v>
      </c>
      <c r="Q1794" t="s">
        <v>8336</v>
      </c>
      <c r="R1794" s="14">
        <f t="shared" si="83"/>
        <v>42189.031041666662</v>
      </c>
      <c r="S1794">
        <f t="shared" si="82"/>
        <v>2015</v>
      </c>
    </row>
    <row r="1795" spans="1:19" ht="43.2" x14ac:dyDescent="0.3">
      <c r="A1795" s="9">
        <v>1793</v>
      </c>
      <c r="B1795" s="11" t="s">
        <v>1794</v>
      </c>
      <c r="C1795" s="3" t="s">
        <v>5903</v>
      </c>
      <c r="D1795" s="5">
        <v>3000</v>
      </c>
      <c r="E1795" s="7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">
        <f t="shared" ref="O1795:O1858" si="84">IFERROR(ROUND(E1795/L1795*100,4),0)</f>
        <v>2000</v>
      </c>
      <c r="P1795" t="s">
        <v>8335</v>
      </c>
      <c r="Q1795" t="s">
        <v>8336</v>
      </c>
      <c r="R1795" s="14">
        <f t="shared" si="83"/>
        <v>41940.89166666667</v>
      </c>
      <c r="S1795">
        <f t="shared" ref="S1795:S1858" si="85">YEAR(R1795)</f>
        <v>2014</v>
      </c>
    </row>
    <row r="1796" spans="1:19" ht="43.2" x14ac:dyDescent="0.3">
      <c r="A1796" s="9">
        <v>1794</v>
      </c>
      <c r="B1796" s="11" t="s">
        <v>1795</v>
      </c>
      <c r="C1796" s="3" t="s">
        <v>5904</v>
      </c>
      <c r="D1796" s="5">
        <v>9000</v>
      </c>
      <c r="E1796" s="7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">
        <f t="shared" si="84"/>
        <v>5538.8888999999999</v>
      </c>
      <c r="P1796" t="s">
        <v>8335</v>
      </c>
      <c r="Q1796" t="s">
        <v>8336</v>
      </c>
      <c r="R1796" s="14">
        <f t="shared" ref="R1796:R1859" si="86">(((J1796/60)/60)/24)+DATE(1970,1,1)</f>
        <v>42011.551180555558</v>
      </c>
      <c r="S1796">
        <f t="shared" si="85"/>
        <v>2015</v>
      </c>
    </row>
    <row r="1797" spans="1:19" ht="43.2" x14ac:dyDescent="0.3">
      <c r="A1797" s="9">
        <v>1795</v>
      </c>
      <c r="B1797" s="11" t="s">
        <v>1796</v>
      </c>
      <c r="C1797" s="3" t="s">
        <v>5905</v>
      </c>
      <c r="D1797" s="5">
        <v>28000</v>
      </c>
      <c r="E1797" s="7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">
        <f t="shared" si="84"/>
        <v>13390.1235</v>
      </c>
      <c r="P1797" t="s">
        <v>8335</v>
      </c>
      <c r="Q1797" t="s">
        <v>8336</v>
      </c>
      <c r="R1797" s="14">
        <f t="shared" si="86"/>
        <v>42628.288668981477</v>
      </c>
      <c r="S1797">
        <f t="shared" si="85"/>
        <v>2016</v>
      </c>
    </row>
    <row r="1798" spans="1:19" ht="57.6" x14ac:dyDescent="0.3">
      <c r="A1798" s="9">
        <v>1796</v>
      </c>
      <c r="B1798" s="11" t="s">
        <v>1797</v>
      </c>
      <c r="C1798" s="3" t="s">
        <v>5906</v>
      </c>
      <c r="D1798" s="5">
        <v>19000</v>
      </c>
      <c r="E1798" s="7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">
        <f t="shared" si="84"/>
        <v>4872.0929999999998</v>
      </c>
      <c r="P1798" t="s">
        <v>8335</v>
      </c>
      <c r="Q1798" t="s">
        <v>8336</v>
      </c>
      <c r="R1798" s="14">
        <f t="shared" si="86"/>
        <v>42515.439421296294</v>
      </c>
      <c r="S1798">
        <f t="shared" si="85"/>
        <v>2016</v>
      </c>
    </row>
    <row r="1799" spans="1:19" ht="43.2" x14ac:dyDescent="0.3">
      <c r="A1799" s="9">
        <v>1797</v>
      </c>
      <c r="B1799" s="11" t="s">
        <v>1798</v>
      </c>
      <c r="C1799" s="3" t="s">
        <v>5907</v>
      </c>
      <c r="D1799" s="5">
        <v>10000</v>
      </c>
      <c r="E1799" s="7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">
        <f t="shared" si="84"/>
        <v>4825</v>
      </c>
      <c r="P1799" t="s">
        <v>8335</v>
      </c>
      <c r="Q1799" t="s">
        <v>8336</v>
      </c>
      <c r="R1799" s="14">
        <f t="shared" si="86"/>
        <v>42689.56931712963</v>
      </c>
      <c r="S1799">
        <f t="shared" si="85"/>
        <v>2016</v>
      </c>
    </row>
    <row r="1800" spans="1:19" ht="43.2" x14ac:dyDescent="0.3">
      <c r="A1800" s="9">
        <v>1798</v>
      </c>
      <c r="B1800" s="11" t="s">
        <v>1799</v>
      </c>
      <c r="C1800" s="3" t="s">
        <v>5908</v>
      </c>
      <c r="D1800" s="5">
        <v>16000</v>
      </c>
      <c r="E1800" s="7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">
        <f t="shared" si="84"/>
        <v>5897.2973000000002</v>
      </c>
      <c r="P1800" t="s">
        <v>8335</v>
      </c>
      <c r="Q1800" t="s">
        <v>8336</v>
      </c>
      <c r="R1800" s="14">
        <f t="shared" si="86"/>
        <v>42344.32677083333</v>
      </c>
      <c r="S1800">
        <f t="shared" si="85"/>
        <v>2015</v>
      </c>
    </row>
    <row r="1801" spans="1:19" ht="28.8" x14ac:dyDescent="0.3">
      <c r="A1801" s="9">
        <v>1799</v>
      </c>
      <c r="B1801" s="11" t="s">
        <v>1800</v>
      </c>
      <c r="C1801" s="3" t="s">
        <v>5909</v>
      </c>
      <c r="D1801" s="5">
        <v>4000</v>
      </c>
      <c r="E1801" s="7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">
        <f t="shared" si="84"/>
        <v>1163.8333</v>
      </c>
      <c r="P1801" t="s">
        <v>8335</v>
      </c>
      <c r="Q1801" t="s">
        <v>8336</v>
      </c>
      <c r="R1801" s="14">
        <f t="shared" si="86"/>
        <v>41934.842685185184</v>
      </c>
      <c r="S1801">
        <f t="shared" si="85"/>
        <v>2014</v>
      </c>
    </row>
    <row r="1802" spans="1:19" ht="43.2" x14ac:dyDescent="0.3">
      <c r="A1802" s="9">
        <v>1800</v>
      </c>
      <c r="B1802" s="11" t="s">
        <v>1801</v>
      </c>
      <c r="C1802" s="3" t="s">
        <v>5910</v>
      </c>
      <c r="D1802" s="5">
        <v>46260</v>
      </c>
      <c r="E1802" s="7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">
        <f t="shared" si="84"/>
        <v>8371.6813999999995</v>
      </c>
      <c r="P1802" t="s">
        <v>8335</v>
      </c>
      <c r="Q1802" t="s">
        <v>8336</v>
      </c>
      <c r="R1802" s="14">
        <f t="shared" si="86"/>
        <v>42623.606134259258</v>
      </c>
      <c r="S1802">
        <f t="shared" si="85"/>
        <v>2016</v>
      </c>
    </row>
    <row r="1803" spans="1:19" ht="43.2" x14ac:dyDescent="0.3">
      <c r="A1803" s="9">
        <v>1801</v>
      </c>
      <c r="B1803" s="11" t="s">
        <v>1802</v>
      </c>
      <c r="C1803" s="3" t="s">
        <v>5911</v>
      </c>
      <c r="D1803" s="5">
        <v>17000</v>
      </c>
      <c r="E1803" s="7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">
        <f t="shared" si="84"/>
        <v>6364.8648999999996</v>
      </c>
      <c r="P1803" t="s">
        <v>8335</v>
      </c>
      <c r="Q1803" t="s">
        <v>8336</v>
      </c>
      <c r="R1803" s="14">
        <f t="shared" si="86"/>
        <v>42321.660509259258</v>
      </c>
      <c r="S1803">
        <f t="shared" si="85"/>
        <v>2015</v>
      </c>
    </row>
    <row r="1804" spans="1:19" ht="43.2" x14ac:dyDescent="0.3">
      <c r="A1804" s="9">
        <v>1802</v>
      </c>
      <c r="B1804" s="11" t="s">
        <v>1803</v>
      </c>
      <c r="C1804" s="3" t="s">
        <v>5912</v>
      </c>
      <c r="D1804" s="5">
        <v>3500</v>
      </c>
      <c r="E1804" s="7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">
        <f t="shared" si="84"/>
        <v>9427.7777999999998</v>
      </c>
      <c r="P1804" t="s">
        <v>8335</v>
      </c>
      <c r="Q1804" t="s">
        <v>8336</v>
      </c>
      <c r="R1804" s="14">
        <f t="shared" si="86"/>
        <v>42159.47256944445</v>
      </c>
      <c r="S1804">
        <f t="shared" si="85"/>
        <v>2015</v>
      </c>
    </row>
    <row r="1805" spans="1:19" ht="43.2" x14ac:dyDescent="0.3">
      <c r="A1805" s="9">
        <v>1803</v>
      </c>
      <c r="B1805" s="11" t="s">
        <v>1804</v>
      </c>
      <c r="C1805" s="3" t="s">
        <v>5913</v>
      </c>
      <c r="D1805" s="5">
        <v>17500</v>
      </c>
      <c r="E1805" s="7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">
        <f t="shared" si="84"/>
        <v>7186.6666999999998</v>
      </c>
      <c r="P1805" t="s">
        <v>8335</v>
      </c>
      <c r="Q1805" t="s">
        <v>8336</v>
      </c>
      <c r="R1805" s="14">
        <f t="shared" si="86"/>
        <v>42018.071550925932</v>
      </c>
      <c r="S1805">
        <f t="shared" si="85"/>
        <v>2015</v>
      </c>
    </row>
    <row r="1806" spans="1:19" ht="43.2" x14ac:dyDescent="0.3">
      <c r="A1806" s="9">
        <v>1804</v>
      </c>
      <c r="B1806" s="11" t="s">
        <v>1805</v>
      </c>
      <c r="C1806" s="3" t="s">
        <v>5914</v>
      </c>
      <c r="D1806" s="5">
        <v>15500</v>
      </c>
      <c r="E1806" s="7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">
        <f t="shared" si="84"/>
        <v>10484.615400000001</v>
      </c>
      <c r="P1806" t="s">
        <v>8335</v>
      </c>
      <c r="Q1806" t="s">
        <v>8336</v>
      </c>
      <c r="R1806" s="14">
        <f t="shared" si="86"/>
        <v>42282.678287037037</v>
      </c>
      <c r="S1806">
        <f t="shared" si="85"/>
        <v>2015</v>
      </c>
    </row>
    <row r="1807" spans="1:19" ht="43.2" x14ac:dyDescent="0.3">
      <c r="A1807" s="9">
        <v>1805</v>
      </c>
      <c r="B1807" s="11" t="s">
        <v>1806</v>
      </c>
      <c r="C1807" s="3" t="s">
        <v>5915</v>
      </c>
      <c r="D1807" s="5">
        <v>22500</v>
      </c>
      <c r="E1807" s="7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">
        <f t="shared" si="84"/>
        <v>6713.9344000000001</v>
      </c>
      <c r="P1807" t="s">
        <v>8335</v>
      </c>
      <c r="Q1807" t="s">
        <v>8336</v>
      </c>
      <c r="R1807" s="14">
        <f t="shared" si="86"/>
        <v>42247.803912037038</v>
      </c>
      <c r="S1807">
        <f t="shared" si="85"/>
        <v>2015</v>
      </c>
    </row>
    <row r="1808" spans="1:19" ht="43.2" x14ac:dyDescent="0.3">
      <c r="A1808" s="9">
        <v>1806</v>
      </c>
      <c r="B1808" s="11" t="s">
        <v>1807</v>
      </c>
      <c r="C1808" s="3" t="s">
        <v>5916</v>
      </c>
      <c r="D1808" s="5">
        <v>20000</v>
      </c>
      <c r="E1808" s="7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">
        <f t="shared" si="84"/>
        <v>7387.5</v>
      </c>
      <c r="P1808" t="s">
        <v>8335</v>
      </c>
      <c r="Q1808" t="s">
        <v>8336</v>
      </c>
      <c r="R1808" s="14">
        <f t="shared" si="86"/>
        <v>41877.638298611113</v>
      </c>
      <c r="S1808">
        <f t="shared" si="85"/>
        <v>2014</v>
      </c>
    </row>
    <row r="1809" spans="1:19" ht="28.8" x14ac:dyDescent="0.3">
      <c r="A1809" s="9">
        <v>1807</v>
      </c>
      <c r="B1809" s="11" t="s">
        <v>1808</v>
      </c>
      <c r="C1809" s="3" t="s">
        <v>5917</v>
      </c>
      <c r="D1809" s="5">
        <v>5000</v>
      </c>
      <c r="E1809" s="7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">
        <f t="shared" si="84"/>
        <v>6912.5</v>
      </c>
      <c r="P1809" t="s">
        <v>8335</v>
      </c>
      <c r="Q1809" t="s">
        <v>8336</v>
      </c>
      <c r="R1809" s="14">
        <f t="shared" si="86"/>
        <v>41880.068437499998</v>
      </c>
      <c r="S1809">
        <f t="shared" si="85"/>
        <v>2014</v>
      </c>
    </row>
    <row r="1810" spans="1:19" ht="43.2" x14ac:dyDescent="0.3">
      <c r="A1810" s="9">
        <v>1808</v>
      </c>
      <c r="B1810" s="11" t="s">
        <v>1809</v>
      </c>
      <c r="C1810" s="3" t="s">
        <v>5918</v>
      </c>
      <c r="D1810" s="5">
        <v>28000</v>
      </c>
      <c r="E1810" s="7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">
        <f t="shared" si="84"/>
        <v>12077.0833</v>
      </c>
      <c r="P1810" t="s">
        <v>8335</v>
      </c>
      <c r="Q1810" t="s">
        <v>8336</v>
      </c>
      <c r="R1810" s="14">
        <f t="shared" si="86"/>
        <v>42742.680902777778</v>
      </c>
      <c r="S1810">
        <f t="shared" si="85"/>
        <v>2017</v>
      </c>
    </row>
    <row r="1811" spans="1:19" ht="43.2" x14ac:dyDescent="0.3">
      <c r="A1811" s="9">
        <v>1809</v>
      </c>
      <c r="B1811" s="11" t="s">
        <v>1810</v>
      </c>
      <c r="C1811" s="3" t="s">
        <v>5919</v>
      </c>
      <c r="D1811" s="5">
        <v>3500</v>
      </c>
      <c r="E1811" s="7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">
        <f t="shared" si="84"/>
        <v>4222.2222000000002</v>
      </c>
      <c r="P1811" t="s">
        <v>8335</v>
      </c>
      <c r="Q1811" t="s">
        <v>8336</v>
      </c>
      <c r="R1811" s="14">
        <f t="shared" si="86"/>
        <v>42029.907858796301</v>
      </c>
      <c r="S1811">
        <f t="shared" si="85"/>
        <v>2015</v>
      </c>
    </row>
    <row r="1812" spans="1:19" ht="43.2" x14ac:dyDescent="0.3">
      <c r="A1812" s="9">
        <v>1810</v>
      </c>
      <c r="B1812" s="11" t="s">
        <v>1811</v>
      </c>
      <c r="C1812" s="3" t="s">
        <v>5920</v>
      </c>
      <c r="D1812" s="5">
        <v>450</v>
      </c>
      <c r="E1812" s="7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">
        <f t="shared" si="84"/>
        <v>750</v>
      </c>
      <c r="P1812" t="s">
        <v>8335</v>
      </c>
      <c r="Q1812" t="s">
        <v>8336</v>
      </c>
      <c r="R1812" s="14">
        <f t="shared" si="86"/>
        <v>41860.91002314815</v>
      </c>
      <c r="S1812">
        <f t="shared" si="85"/>
        <v>2014</v>
      </c>
    </row>
    <row r="1813" spans="1:19" ht="43.2" x14ac:dyDescent="0.3">
      <c r="A1813" s="9">
        <v>1811</v>
      </c>
      <c r="B1813" s="11" t="s">
        <v>1812</v>
      </c>
      <c r="C1813" s="3" t="s">
        <v>5921</v>
      </c>
      <c r="D1813" s="5">
        <v>54000</v>
      </c>
      <c r="E1813" s="7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">
        <f t="shared" si="84"/>
        <v>153.84620000000001</v>
      </c>
      <c r="P1813" t="s">
        <v>8335</v>
      </c>
      <c r="Q1813" t="s">
        <v>8336</v>
      </c>
      <c r="R1813" s="14">
        <f t="shared" si="86"/>
        <v>41876.433680555558</v>
      </c>
      <c r="S1813">
        <f t="shared" si="85"/>
        <v>2014</v>
      </c>
    </row>
    <row r="1814" spans="1:19" ht="43.2" x14ac:dyDescent="0.3">
      <c r="A1814" s="9">
        <v>1812</v>
      </c>
      <c r="B1814" s="11" t="s">
        <v>1813</v>
      </c>
      <c r="C1814" s="3" t="s">
        <v>5922</v>
      </c>
      <c r="D1814" s="5">
        <v>6500</v>
      </c>
      <c r="E1814" s="7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">
        <f t="shared" si="84"/>
        <v>3760.8696</v>
      </c>
      <c r="P1814" t="s">
        <v>8335</v>
      </c>
      <c r="Q1814" t="s">
        <v>8336</v>
      </c>
      <c r="R1814" s="14">
        <f t="shared" si="86"/>
        <v>42524.318703703699</v>
      </c>
      <c r="S1814">
        <f t="shared" si="85"/>
        <v>2016</v>
      </c>
    </row>
    <row r="1815" spans="1:19" ht="43.2" x14ac:dyDescent="0.3">
      <c r="A1815" s="9">
        <v>1813</v>
      </c>
      <c r="B1815" s="11" t="s">
        <v>1814</v>
      </c>
      <c r="C1815" s="3" t="s">
        <v>5923</v>
      </c>
      <c r="D1815" s="5">
        <v>8750</v>
      </c>
      <c r="E1815" s="7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">
        <f t="shared" si="84"/>
        <v>0</v>
      </c>
      <c r="P1815" t="s">
        <v>8335</v>
      </c>
      <c r="Q1815" t="s">
        <v>8336</v>
      </c>
      <c r="R1815" s="14">
        <f t="shared" si="86"/>
        <v>41829.889027777775</v>
      </c>
      <c r="S1815">
        <f t="shared" si="85"/>
        <v>2014</v>
      </c>
    </row>
    <row r="1816" spans="1:19" ht="43.2" x14ac:dyDescent="0.3">
      <c r="A1816" s="9">
        <v>1814</v>
      </c>
      <c r="B1816" s="11" t="s">
        <v>1815</v>
      </c>
      <c r="C1816" s="3" t="s">
        <v>5924</v>
      </c>
      <c r="D1816" s="5">
        <v>12000</v>
      </c>
      <c r="E1816" s="7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">
        <f t="shared" si="84"/>
        <v>4215.7142999999996</v>
      </c>
      <c r="P1816" t="s">
        <v>8335</v>
      </c>
      <c r="Q1816" t="s">
        <v>8336</v>
      </c>
      <c r="R1816" s="14">
        <f t="shared" si="86"/>
        <v>42033.314074074078</v>
      </c>
      <c r="S1816">
        <f t="shared" si="85"/>
        <v>2015</v>
      </c>
    </row>
    <row r="1817" spans="1:19" ht="57.6" x14ac:dyDescent="0.3">
      <c r="A1817" s="9">
        <v>1815</v>
      </c>
      <c r="B1817" s="11" t="s">
        <v>1816</v>
      </c>
      <c r="C1817" s="3" t="s">
        <v>5925</v>
      </c>
      <c r="D1817" s="5">
        <v>3000</v>
      </c>
      <c r="E1817" s="7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">
        <f t="shared" si="84"/>
        <v>0</v>
      </c>
      <c r="P1817" t="s">
        <v>8335</v>
      </c>
      <c r="Q1817" t="s">
        <v>8336</v>
      </c>
      <c r="R1817" s="14">
        <f t="shared" si="86"/>
        <v>42172.906678240746</v>
      </c>
      <c r="S1817">
        <f t="shared" si="85"/>
        <v>2015</v>
      </c>
    </row>
    <row r="1818" spans="1:19" ht="43.2" x14ac:dyDescent="0.3">
      <c r="A1818" s="9">
        <v>1816</v>
      </c>
      <c r="B1818" s="11" t="s">
        <v>1817</v>
      </c>
      <c r="C1818" s="3" t="s">
        <v>5926</v>
      </c>
      <c r="D1818" s="5">
        <v>25000</v>
      </c>
      <c r="E1818" s="7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">
        <f t="shared" si="84"/>
        <v>8483.3333000000002</v>
      </c>
      <c r="P1818" t="s">
        <v>8335</v>
      </c>
      <c r="Q1818" t="s">
        <v>8336</v>
      </c>
      <c r="R1818" s="14">
        <f t="shared" si="86"/>
        <v>42548.876192129625</v>
      </c>
      <c r="S1818">
        <f t="shared" si="85"/>
        <v>2016</v>
      </c>
    </row>
    <row r="1819" spans="1:19" ht="28.8" x14ac:dyDescent="0.3">
      <c r="A1819" s="9">
        <v>1817</v>
      </c>
      <c r="B1819" s="11" t="s">
        <v>1818</v>
      </c>
      <c r="C1819" s="3" t="s">
        <v>5927</v>
      </c>
      <c r="D1819" s="5">
        <v>18000</v>
      </c>
      <c r="E1819" s="7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">
        <f t="shared" si="84"/>
        <v>9419</v>
      </c>
      <c r="P1819" t="s">
        <v>8335</v>
      </c>
      <c r="Q1819" t="s">
        <v>8336</v>
      </c>
      <c r="R1819" s="14">
        <f t="shared" si="86"/>
        <v>42705.662118055552</v>
      </c>
      <c r="S1819">
        <f t="shared" si="85"/>
        <v>2016</v>
      </c>
    </row>
    <row r="1820" spans="1:19" ht="28.8" x14ac:dyDescent="0.3">
      <c r="A1820" s="9">
        <v>1818</v>
      </c>
      <c r="B1820" s="11" t="s">
        <v>1819</v>
      </c>
      <c r="C1820" s="3" t="s">
        <v>5928</v>
      </c>
      <c r="D1820" s="5">
        <v>15000</v>
      </c>
      <c r="E1820" s="7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">
        <f t="shared" si="84"/>
        <v>0</v>
      </c>
      <c r="P1820" t="s">
        <v>8335</v>
      </c>
      <c r="Q1820" t="s">
        <v>8336</v>
      </c>
      <c r="R1820" s="14">
        <f t="shared" si="86"/>
        <v>42067.234375</v>
      </c>
      <c r="S1820">
        <f t="shared" si="85"/>
        <v>2015</v>
      </c>
    </row>
    <row r="1821" spans="1:19" ht="43.2" x14ac:dyDescent="0.3">
      <c r="A1821" s="9">
        <v>1819</v>
      </c>
      <c r="B1821" s="11" t="s">
        <v>1820</v>
      </c>
      <c r="C1821" s="3" t="s">
        <v>5929</v>
      </c>
      <c r="D1821" s="5">
        <v>1200</v>
      </c>
      <c r="E1821" s="7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">
        <f t="shared" si="84"/>
        <v>625</v>
      </c>
      <c r="P1821" t="s">
        <v>8335</v>
      </c>
      <c r="Q1821" t="s">
        <v>8336</v>
      </c>
      <c r="R1821" s="14">
        <f t="shared" si="86"/>
        <v>41820.752268518518</v>
      </c>
      <c r="S1821">
        <f t="shared" si="85"/>
        <v>2014</v>
      </c>
    </row>
    <row r="1822" spans="1:19" ht="57.6" x14ac:dyDescent="0.3">
      <c r="A1822" s="9">
        <v>1820</v>
      </c>
      <c r="B1822" s="11" t="s">
        <v>1821</v>
      </c>
      <c r="C1822" s="3" t="s">
        <v>5930</v>
      </c>
      <c r="D1822" s="5">
        <v>26000</v>
      </c>
      <c r="E1822" s="7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">
        <f t="shared" si="84"/>
        <v>21337.5</v>
      </c>
      <c r="P1822" t="s">
        <v>8335</v>
      </c>
      <c r="Q1822" t="s">
        <v>8336</v>
      </c>
      <c r="R1822" s="14">
        <f t="shared" si="86"/>
        <v>42065.084375000006</v>
      </c>
      <c r="S1822">
        <f t="shared" si="85"/>
        <v>2015</v>
      </c>
    </row>
    <row r="1823" spans="1:19" ht="43.2" x14ac:dyDescent="0.3">
      <c r="A1823" s="9">
        <v>1821</v>
      </c>
      <c r="B1823" s="11" t="s">
        <v>1822</v>
      </c>
      <c r="C1823" s="3" t="s">
        <v>5931</v>
      </c>
      <c r="D1823" s="5">
        <v>2500</v>
      </c>
      <c r="E1823" s="7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">
        <f t="shared" si="84"/>
        <v>5916.2281000000003</v>
      </c>
      <c r="P1823" t="s">
        <v>8322</v>
      </c>
      <c r="Q1823" t="s">
        <v>8323</v>
      </c>
      <c r="R1823" s="14">
        <f t="shared" si="86"/>
        <v>40926.319062499999</v>
      </c>
      <c r="S1823">
        <f t="shared" si="85"/>
        <v>2012</v>
      </c>
    </row>
    <row r="1824" spans="1:19" ht="28.8" x14ac:dyDescent="0.3">
      <c r="A1824" s="9">
        <v>1822</v>
      </c>
      <c r="B1824" s="11" t="s">
        <v>1823</v>
      </c>
      <c r="C1824" s="3" t="s">
        <v>5932</v>
      </c>
      <c r="D1824" s="5">
        <v>300</v>
      </c>
      <c r="E1824" s="7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">
        <f t="shared" si="84"/>
        <v>2727.2727</v>
      </c>
      <c r="P1824" t="s">
        <v>8322</v>
      </c>
      <c r="Q1824" t="s">
        <v>8323</v>
      </c>
      <c r="R1824" s="14">
        <f t="shared" si="86"/>
        <v>41634.797013888885</v>
      </c>
      <c r="S1824">
        <f t="shared" si="85"/>
        <v>2013</v>
      </c>
    </row>
    <row r="1825" spans="1:19" ht="43.2" x14ac:dyDescent="0.3">
      <c r="A1825" s="9">
        <v>1823</v>
      </c>
      <c r="B1825" s="11" t="s">
        <v>1824</v>
      </c>
      <c r="C1825" s="3" t="s">
        <v>5933</v>
      </c>
      <c r="D1825" s="5">
        <v>700</v>
      </c>
      <c r="E1825" s="7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">
        <f t="shared" si="84"/>
        <v>2457.5758000000001</v>
      </c>
      <c r="P1825" t="s">
        <v>8322</v>
      </c>
      <c r="Q1825" t="s">
        <v>8323</v>
      </c>
      <c r="R1825" s="14">
        <f t="shared" si="86"/>
        <v>41176.684907407405</v>
      </c>
      <c r="S1825">
        <f t="shared" si="85"/>
        <v>2012</v>
      </c>
    </row>
    <row r="1826" spans="1:19" x14ac:dyDescent="0.3">
      <c r="A1826" s="9">
        <v>1824</v>
      </c>
      <c r="B1826" s="11" t="s">
        <v>1825</v>
      </c>
      <c r="C1826" s="3" t="s">
        <v>5934</v>
      </c>
      <c r="D1826" s="5">
        <v>3000</v>
      </c>
      <c r="E1826" s="7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">
        <f t="shared" si="84"/>
        <v>7505</v>
      </c>
      <c r="P1826" t="s">
        <v>8322</v>
      </c>
      <c r="Q1826" t="s">
        <v>8323</v>
      </c>
      <c r="R1826" s="14">
        <f t="shared" si="86"/>
        <v>41626.916284722225</v>
      </c>
      <c r="S1826">
        <f t="shared" si="85"/>
        <v>2013</v>
      </c>
    </row>
    <row r="1827" spans="1:19" ht="43.2" x14ac:dyDescent="0.3">
      <c r="A1827" s="9">
        <v>1825</v>
      </c>
      <c r="B1827" s="11" t="s">
        <v>1826</v>
      </c>
      <c r="C1827" s="3" t="s">
        <v>5935</v>
      </c>
      <c r="D1827" s="5">
        <v>2000</v>
      </c>
      <c r="E1827" s="7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">
        <f t="shared" si="84"/>
        <v>4202</v>
      </c>
      <c r="P1827" t="s">
        <v>8322</v>
      </c>
      <c r="Q1827" t="s">
        <v>8323</v>
      </c>
      <c r="R1827" s="14">
        <f t="shared" si="86"/>
        <v>41443.83452546296</v>
      </c>
      <c r="S1827">
        <f t="shared" si="85"/>
        <v>2013</v>
      </c>
    </row>
    <row r="1828" spans="1:19" ht="28.8" x14ac:dyDescent="0.3">
      <c r="A1828" s="9">
        <v>1826</v>
      </c>
      <c r="B1828" s="11" t="s">
        <v>1827</v>
      </c>
      <c r="C1828" s="3" t="s">
        <v>5936</v>
      </c>
      <c r="D1828" s="5">
        <v>2000</v>
      </c>
      <c r="E1828" s="7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">
        <f t="shared" si="84"/>
        <v>5315.7894999999999</v>
      </c>
      <c r="P1828" t="s">
        <v>8322</v>
      </c>
      <c r="Q1828" t="s">
        <v>8323</v>
      </c>
      <c r="R1828" s="14">
        <f t="shared" si="86"/>
        <v>41657.923807870371</v>
      </c>
      <c r="S1828">
        <f t="shared" si="85"/>
        <v>2014</v>
      </c>
    </row>
    <row r="1829" spans="1:19" ht="43.2" x14ac:dyDescent="0.3">
      <c r="A1829" s="9">
        <v>1827</v>
      </c>
      <c r="B1829" s="11" t="s">
        <v>1828</v>
      </c>
      <c r="C1829" s="3" t="s">
        <v>5937</v>
      </c>
      <c r="D1829" s="5">
        <v>8000</v>
      </c>
      <c r="E1829" s="7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">
        <f t="shared" si="84"/>
        <v>8388.5416999999998</v>
      </c>
      <c r="P1829" t="s">
        <v>8322</v>
      </c>
      <c r="Q1829" t="s">
        <v>8323</v>
      </c>
      <c r="R1829" s="14">
        <f t="shared" si="86"/>
        <v>40555.325937499998</v>
      </c>
      <c r="S1829">
        <f t="shared" si="85"/>
        <v>2011</v>
      </c>
    </row>
    <row r="1830" spans="1:19" ht="57.6" x14ac:dyDescent="0.3">
      <c r="A1830" s="9">
        <v>1828</v>
      </c>
      <c r="B1830" s="11" t="s">
        <v>1829</v>
      </c>
      <c r="C1830" s="3" t="s">
        <v>5938</v>
      </c>
      <c r="D1830" s="5">
        <v>20000</v>
      </c>
      <c r="E1830" s="7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">
        <f t="shared" si="84"/>
        <v>41733.333299999998</v>
      </c>
      <c r="P1830" t="s">
        <v>8322</v>
      </c>
      <c r="Q1830" t="s">
        <v>8323</v>
      </c>
      <c r="R1830" s="14">
        <f t="shared" si="86"/>
        <v>41736.899652777778</v>
      </c>
      <c r="S1830">
        <f t="shared" si="85"/>
        <v>2014</v>
      </c>
    </row>
    <row r="1831" spans="1:19" ht="43.2" x14ac:dyDescent="0.3">
      <c r="A1831" s="9">
        <v>1829</v>
      </c>
      <c r="B1831" s="11" t="s">
        <v>1830</v>
      </c>
      <c r="C1831" s="3" t="s">
        <v>5939</v>
      </c>
      <c r="D1831" s="5">
        <v>1500</v>
      </c>
      <c r="E1831" s="7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">
        <f t="shared" si="84"/>
        <v>7576.5151999999998</v>
      </c>
      <c r="P1831" t="s">
        <v>8322</v>
      </c>
      <c r="Q1831" t="s">
        <v>8323</v>
      </c>
      <c r="R1831" s="14">
        <f t="shared" si="86"/>
        <v>40516.087627314817</v>
      </c>
      <c r="S1831">
        <f t="shared" si="85"/>
        <v>2010</v>
      </c>
    </row>
    <row r="1832" spans="1:19" ht="43.2" x14ac:dyDescent="0.3">
      <c r="A1832" s="9">
        <v>1830</v>
      </c>
      <c r="B1832" s="11" t="s">
        <v>1831</v>
      </c>
      <c r="C1832" s="3" t="s">
        <v>5940</v>
      </c>
      <c r="D1832" s="5">
        <v>15000</v>
      </c>
      <c r="E1832" s="7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">
        <f t="shared" si="84"/>
        <v>6738.9381000000003</v>
      </c>
      <c r="P1832" t="s">
        <v>8322</v>
      </c>
      <c r="Q1832" t="s">
        <v>8323</v>
      </c>
      <c r="R1832" s="14">
        <f t="shared" si="86"/>
        <v>41664.684108796297</v>
      </c>
      <c r="S1832">
        <f t="shared" si="85"/>
        <v>2014</v>
      </c>
    </row>
    <row r="1833" spans="1:19" ht="43.2" x14ac:dyDescent="0.3">
      <c r="A1833" s="9">
        <v>1831</v>
      </c>
      <c r="B1833" s="11" t="s">
        <v>1832</v>
      </c>
      <c r="C1833" s="3" t="s">
        <v>5941</v>
      </c>
      <c r="D1833" s="5">
        <v>1000</v>
      </c>
      <c r="E1833" s="7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">
        <f t="shared" si="84"/>
        <v>7357.1428999999998</v>
      </c>
      <c r="P1833" t="s">
        <v>8322</v>
      </c>
      <c r="Q1833" t="s">
        <v>8323</v>
      </c>
      <c r="R1833" s="14">
        <f t="shared" si="86"/>
        <v>41026.996099537035</v>
      </c>
      <c r="S1833">
        <f t="shared" si="85"/>
        <v>2012</v>
      </c>
    </row>
    <row r="1834" spans="1:19" ht="43.2" x14ac:dyDescent="0.3">
      <c r="A1834" s="9">
        <v>1832</v>
      </c>
      <c r="B1834" s="11" t="s">
        <v>1833</v>
      </c>
      <c r="C1834" s="3" t="s">
        <v>5942</v>
      </c>
      <c r="D1834" s="5">
        <v>350</v>
      </c>
      <c r="E1834" s="7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">
        <f t="shared" si="84"/>
        <v>2500</v>
      </c>
      <c r="P1834" t="s">
        <v>8322</v>
      </c>
      <c r="Q1834" t="s">
        <v>8323</v>
      </c>
      <c r="R1834" s="14">
        <f t="shared" si="86"/>
        <v>40576.539664351854</v>
      </c>
      <c r="S1834">
        <f t="shared" si="85"/>
        <v>2011</v>
      </c>
    </row>
    <row r="1835" spans="1:19" ht="43.2" x14ac:dyDescent="0.3">
      <c r="A1835" s="9">
        <v>1833</v>
      </c>
      <c r="B1835" s="11" t="s">
        <v>1834</v>
      </c>
      <c r="C1835" s="3" t="s">
        <v>5943</v>
      </c>
      <c r="D1835" s="5">
        <v>400</v>
      </c>
      <c r="E1835" s="7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">
        <f t="shared" si="84"/>
        <v>4200</v>
      </c>
      <c r="P1835" t="s">
        <v>8322</v>
      </c>
      <c r="Q1835" t="s">
        <v>8323</v>
      </c>
      <c r="R1835" s="14">
        <f t="shared" si="86"/>
        <v>41303.044016203705</v>
      </c>
      <c r="S1835">
        <f t="shared" si="85"/>
        <v>2013</v>
      </c>
    </row>
    <row r="1836" spans="1:19" ht="28.8" x14ac:dyDescent="0.3">
      <c r="A1836" s="9">
        <v>1834</v>
      </c>
      <c r="B1836" s="11" t="s">
        <v>1835</v>
      </c>
      <c r="C1836" s="3" t="s">
        <v>5944</v>
      </c>
      <c r="D1836" s="5">
        <v>10000</v>
      </c>
      <c r="E1836" s="7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">
        <f t="shared" si="84"/>
        <v>13116.6667</v>
      </c>
      <c r="P1836" t="s">
        <v>8322</v>
      </c>
      <c r="Q1836" t="s">
        <v>8323</v>
      </c>
      <c r="R1836" s="14">
        <f t="shared" si="86"/>
        <v>41988.964062500003</v>
      </c>
      <c r="S1836">
        <f t="shared" si="85"/>
        <v>2014</v>
      </c>
    </row>
    <row r="1837" spans="1:19" ht="57.6" x14ac:dyDescent="0.3">
      <c r="A1837" s="9">
        <v>1835</v>
      </c>
      <c r="B1837" s="11" t="s">
        <v>1836</v>
      </c>
      <c r="C1837" s="3" t="s">
        <v>5945</v>
      </c>
      <c r="D1837" s="5">
        <v>500</v>
      </c>
      <c r="E1837" s="7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">
        <f t="shared" si="84"/>
        <v>4727.2727000000004</v>
      </c>
      <c r="P1837" t="s">
        <v>8322</v>
      </c>
      <c r="Q1837" t="s">
        <v>8323</v>
      </c>
      <c r="R1837" s="14">
        <f t="shared" si="86"/>
        <v>42430.702210648145</v>
      </c>
      <c r="S1837">
        <f t="shared" si="85"/>
        <v>2016</v>
      </c>
    </row>
    <row r="1838" spans="1:19" ht="28.8" x14ac:dyDescent="0.3">
      <c r="A1838" s="9">
        <v>1836</v>
      </c>
      <c r="B1838" s="11" t="s">
        <v>1837</v>
      </c>
      <c r="C1838" s="3" t="s">
        <v>5946</v>
      </c>
      <c r="D1838" s="5">
        <v>5000</v>
      </c>
      <c r="E1838" s="7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">
        <f t="shared" si="84"/>
        <v>18212.727299999999</v>
      </c>
      <c r="P1838" t="s">
        <v>8322</v>
      </c>
      <c r="Q1838" t="s">
        <v>8323</v>
      </c>
      <c r="R1838" s="14">
        <f t="shared" si="86"/>
        <v>41305.809363425928</v>
      </c>
      <c r="S1838">
        <f t="shared" si="85"/>
        <v>2013</v>
      </c>
    </row>
    <row r="1839" spans="1:19" ht="57.6" x14ac:dyDescent="0.3">
      <c r="A1839" s="9">
        <v>1837</v>
      </c>
      <c r="B1839" s="11" t="s">
        <v>1838</v>
      </c>
      <c r="C1839" s="3" t="s">
        <v>5947</v>
      </c>
      <c r="D1839" s="5">
        <v>600</v>
      </c>
      <c r="E1839" s="7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">
        <f t="shared" si="84"/>
        <v>6136.6666999999998</v>
      </c>
      <c r="P1839" t="s">
        <v>8322</v>
      </c>
      <c r="Q1839" t="s">
        <v>8323</v>
      </c>
      <c r="R1839" s="14">
        <f t="shared" si="86"/>
        <v>40926.047858796301</v>
      </c>
      <c r="S1839">
        <f t="shared" si="85"/>
        <v>2012</v>
      </c>
    </row>
    <row r="1840" spans="1:19" ht="43.2" x14ac:dyDescent="0.3">
      <c r="A1840" s="9">
        <v>1838</v>
      </c>
      <c r="B1840" s="11" t="s">
        <v>1839</v>
      </c>
      <c r="C1840" s="3" t="s">
        <v>5948</v>
      </c>
      <c r="D1840" s="5">
        <v>1000</v>
      </c>
      <c r="E1840" s="7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">
        <f t="shared" si="84"/>
        <v>3576.75</v>
      </c>
      <c r="P1840" t="s">
        <v>8322</v>
      </c>
      <c r="Q1840" t="s">
        <v>8323</v>
      </c>
      <c r="R1840" s="14">
        <f t="shared" si="86"/>
        <v>40788.786539351851</v>
      </c>
      <c r="S1840">
        <f t="shared" si="85"/>
        <v>2011</v>
      </c>
    </row>
    <row r="1841" spans="1:19" ht="43.2" x14ac:dyDescent="0.3">
      <c r="A1841" s="9">
        <v>1839</v>
      </c>
      <c r="B1841" s="11" t="s">
        <v>1840</v>
      </c>
      <c r="C1841" s="3" t="s">
        <v>5949</v>
      </c>
      <c r="D1841" s="5">
        <v>1000</v>
      </c>
      <c r="E1841" s="7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">
        <f t="shared" si="84"/>
        <v>4562.2222000000002</v>
      </c>
      <c r="P1841" t="s">
        <v>8322</v>
      </c>
      <c r="Q1841" t="s">
        <v>8323</v>
      </c>
      <c r="R1841" s="14">
        <f t="shared" si="86"/>
        <v>42614.722013888888</v>
      </c>
      <c r="S1841">
        <f t="shared" si="85"/>
        <v>2016</v>
      </c>
    </row>
    <row r="1842" spans="1:19" ht="43.2" x14ac:dyDescent="0.3">
      <c r="A1842" s="9">
        <v>1840</v>
      </c>
      <c r="B1842" s="11" t="s">
        <v>1841</v>
      </c>
      <c r="C1842" s="3" t="s">
        <v>5950</v>
      </c>
      <c r="D1842" s="5">
        <v>900</v>
      </c>
      <c r="E1842" s="7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">
        <f t="shared" si="84"/>
        <v>7538.4615000000003</v>
      </c>
      <c r="P1842" t="s">
        <v>8322</v>
      </c>
      <c r="Q1842" t="s">
        <v>8323</v>
      </c>
      <c r="R1842" s="14">
        <f t="shared" si="86"/>
        <v>41382.096180555556</v>
      </c>
      <c r="S1842">
        <f t="shared" si="85"/>
        <v>2013</v>
      </c>
    </row>
    <row r="1843" spans="1:19" ht="28.8" x14ac:dyDescent="0.3">
      <c r="A1843" s="9">
        <v>1841</v>
      </c>
      <c r="B1843" s="11" t="s">
        <v>1842</v>
      </c>
      <c r="C1843" s="3" t="s">
        <v>5951</v>
      </c>
      <c r="D1843" s="5">
        <v>2000</v>
      </c>
      <c r="E1843" s="7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">
        <f t="shared" si="84"/>
        <v>5087.5</v>
      </c>
      <c r="P1843" t="s">
        <v>8322</v>
      </c>
      <c r="Q1843" t="s">
        <v>8323</v>
      </c>
      <c r="R1843" s="14">
        <f t="shared" si="86"/>
        <v>41745.84542824074</v>
      </c>
      <c r="S1843">
        <f t="shared" si="85"/>
        <v>2014</v>
      </c>
    </row>
    <row r="1844" spans="1:19" ht="43.2" x14ac:dyDescent="0.3">
      <c r="A1844" s="9">
        <v>1842</v>
      </c>
      <c r="B1844" s="11" t="s">
        <v>1843</v>
      </c>
      <c r="C1844" s="3" t="s">
        <v>5952</v>
      </c>
      <c r="D1844" s="5">
        <v>2000</v>
      </c>
      <c r="E1844" s="7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">
        <f t="shared" si="84"/>
        <v>11928.571400000001</v>
      </c>
      <c r="P1844" t="s">
        <v>8322</v>
      </c>
      <c r="Q1844" t="s">
        <v>8323</v>
      </c>
      <c r="R1844" s="14">
        <f t="shared" si="86"/>
        <v>42031.631724537037</v>
      </c>
      <c r="S1844">
        <f t="shared" si="85"/>
        <v>2015</v>
      </c>
    </row>
    <row r="1845" spans="1:19" ht="57.6" x14ac:dyDescent="0.3">
      <c r="A1845" s="9">
        <v>1843</v>
      </c>
      <c r="B1845" s="11" t="s">
        <v>1844</v>
      </c>
      <c r="C1845" s="3" t="s">
        <v>5953</v>
      </c>
      <c r="D1845" s="5">
        <v>10000</v>
      </c>
      <c r="E1845" s="7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">
        <f t="shared" si="84"/>
        <v>9254.1866000000009</v>
      </c>
      <c r="P1845" t="s">
        <v>8322</v>
      </c>
      <c r="Q1845" t="s">
        <v>8323</v>
      </c>
      <c r="R1845" s="14">
        <f t="shared" si="86"/>
        <v>40564.994837962964</v>
      </c>
      <c r="S1845">
        <f t="shared" si="85"/>
        <v>2011</v>
      </c>
    </row>
    <row r="1846" spans="1:19" ht="43.2" x14ac:dyDescent="0.3">
      <c r="A1846" s="9">
        <v>1844</v>
      </c>
      <c r="B1846" s="11" t="s">
        <v>1845</v>
      </c>
      <c r="C1846" s="3" t="s">
        <v>5954</v>
      </c>
      <c r="D1846" s="5">
        <v>1500</v>
      </c>
      <c r="E1846" s="7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">
        <f t="shared" si="84"/>
        <v>7605</v>
      </c>
      <c r="P1846" t="s">
        <v>8322</v>
      </c>
      <c r="Q1846" t="s">
        <v>8323</v>
      </c>
      <c r="R1846" s="14">
        <f t="shared" si="86"/>
        <v>40666.973541666666</v>
      </c>
      <c r="S1846">
        <f t="shared" si="85"/>
        <v>2011</v>
      </c>
    </row>
    <row r="1847" spans="1:19" ht="86.4" x14ac:dyDescent="0.3">
      <c r="A1847" s="9">
        <v>1845</v>
      </c>
      <c r="B1847" s="11" t="s">
        <v>1846</v>
      </c>
      <c r="C1847" s="3" t="s">
        <v>5955</v>
      </c>
      <c r="D1847" s="5">
        <v>1000</v>
      </c>
      <c r="E1847" s="7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">
        <f t="shared" si="84"/>
        <v>5263.1579000000002</v>
      </c>
      <c r="P1847" t="s">
        <v>8322</v>
      </c>
      <c r="Q1847" t="s">
        <v>8323</v>
      </c>
      <c r="R1847" s="14">
        <f t="shared" si="86"/>
        <v>42523.333310185189</v>
      </c>
      <c r="S1847">
        <f t="shared" si="85"/>
        <v>2016</v>
      </c>
    </row>
    <row r="1848" spans="1:19" ht="43.2" x14ac:dyDescent="0.3">
      <c r="A1848" s="9">
        <v>1846</v>
      </c>
      <c r="B1848" s="11" t="s">
        <v>1847</v>
      </c>
      <c r="C1848" s="3" t="s">
        <v>5956</v>
      </c>
      <c r="D1848" s="5">
        <v>15000</v>
      </c>
      <c r="E1848" s="7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">
        <f t="shared" si="84"/>
        <v>9899.0431000000008</v>
      </c>
      <c r="P1848" t="s">
        <v>8322</v>
      </c>
      <c r="Q1848" t="s">
        <v>8323</v>
      </c>
      <c r="R1848" s="14">
        <f t="shared" si="86"/>
        <v>41228.650196759263</v>
      </c>
      <c r="S1848">
        <f t="shared" si="85"/>
        <v>2012</v>
      </c>
    </row>
    <row r="1849" spans="1:19" ht="57.6" x14ac:dyDescent="0.3">
      <c r="A1849" s="9">
        <v>1847</v>
      </c>
      <c r="B1849" s="11" t="s">
        <v>1848</v>
      </c>
      <c r="C1849" s="3" t="s">
        <v>5957</v>
      </c>
      <c r="D1849" s="5">
        <v>2500</v>
      </c>
      <c r="E1849" s="7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">
        <f t="shared" si="84"/>
        <v>7952.6315999999997</v>
      </c>
      <c r="P1849" t="s">
        <v>8322</v>
      </c>
      <c r="Q1849" t="s">
        <v>8323</v>
      </c>
      <c r="R1849" s="14">
        <f t="shared" si="86"/>
        <v>42094.236481481479</v>
      </c>
      <c r="S1849">
        <f t="shared" si="85"/>
        <v>2015</v>
      </c>
    </row>
    <row r="1850" spans="1:19" ht="43.2" x14ac:dyDescent="0.3">
      <c r="A1850" s="9">
        <v>1848</v>
      </c>
      <c r="B1850" s="11" t="s">
        <v>1849</v>
      </c>
      <c r="C1850" s="3" t="s">
        <v>5958</v>
      </c>
      <c r="D1850" s="5">
        <v>3000</v>
      </c>
      <c r="E1850" s="7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">
        <f t="shared" si="84"/>
        <v>13420.8333</v>
      </c>
      <c r="P1850" t="s">
        <v>8322</v>
      </c>
      <c r="Q1850" t="s">
        <v>8323</v>
      </c>
      <c r="R1850" s="14">
        <f t="shared" si="86"/>
        <v>40691.788055555553</v>
      </c>
      <c r="S1850">
        <f t="shared" si="85"/>
        <v>2011</v>
      </c>
    </row>
    <row r="1851" spans="1:19" ht="28.8" x14ac:dyDescent="0.3">
      <c r="A1851" s="9">
        <v>1849</v>
      </c>
      <c r="B1851" s="11" t="s">
        <v>1850</v>
      </c>
      <c r="C1851" s="3" t="s">
        <v>5959</v>
      </c>
      <c r="D1851" s="5">
        <v>300</v>
      </c>
      <c r="E1851" s="7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">
        <f t="shared" si="84"/>
        <v>3762.5</v>
      </c>
      <c r="P1851" t="s">
        <v>8322</v>
      </c>
      <c r="Q1851" t="s">
        <v>8323</v>
      </c>
      <c r="R1851" s="14">
        <f t="shared" si="86"/>
        <v>41169.845590277779</v>
      </c>
      <c r="S1851">
        <f t="shared" si="85"/>
        <v>2012</v>
      </c>
    </row>
    <row r="1852" spans="1:19" ht="43.2" x14ac:dyDescent="0.3">
      <c r="A1852" s="9">
        <v>1850</v>
      </c>
      <c r="B1852" s="11" t="s">
        <v>1851</v>
      </c>
      <c r="C1852" s="3" t="s">
        <v>5960</v>
      </c>
      <c r="D1852" s="5">
        <v>9000</v>
      </c>
      <c r="E1852" s="7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">
        <f t="shared" si="84"/>
        <v>5104.4692999999997</v>
      </c>
      <c r="P1852" t="s">
        <v>8322</v>
      </c>
      <c r="Q1852" t="s">
        <v>8323</v>
      </c>
      <c r="R1852" s="14">
        <f t="shared" si="86"/>
        <v>41800.959490740745</v>
      </c>
      <c r="S1852">
        <f t="shared" si="85"/>
        <v>2014</v>
      </c>
    </row>
    <row r="1853" spans="1:19" ht="43.2" x14ac:dyDescent="0.3">
      <c r="A1853" s="9">
        <v>1851</v>
      </c>
      <c r="B1853" s="11" t="s">
        <v>1852</v>
      </c>
      <c r="C1853" s="3" t="s">
        <v>5961</v>
      </c>
      <c r="D1853" s="5">
        <v>1300</v>
      </c>
      <c r="E1853" s="7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">
        <f t="shared" si="84"/>
        <v>5003.8462</v>
      </c>
      <c r="P1853" t="s">
        <v>8322</v>
      </c>
      <c r="Q1853" t="s">
        <v>8323</v>
      </c>
      <c r="R1853" s="14">
        <f t="shared" si="86"/>
        <v>41827.906689814816</v>
      </c>
      <c r="S1853">
        <f t="shared" si="85"/>
        <v>2014</v>
      </c>
    </row>
    <row r="1854" spans="1:19" ht="43.2" x14ac:dyDescent="0.3">
      <c r="A1854" s="9">
        <v>1852</v>
      </c>
      <c r="B1854" s="11" t="s">
        <v>1853</v>
      </c>
      <c r="C1854" s="3" t="s">
        <v>5962</v>
      </c>
      <c r="D1854" s="5">
        <v>15000</v>
      </c>
      <c r="E1854" s="7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">
        <f t="shared" si="84"/>
        <v>13393.129800000001</v>
      </c>
      <c r="P1854" t="s">
        <v>8322</v>
      </c>
      <c r="Q1854" t="s">
        <v>8323</v>
      </c>
      <c r="R1854" s="14">
        <f t="shared" si="86"/>
        <v>42081.77143518519</v>
      </c>
      <c r="S1854">
        <f t="shared" si="85"/>
        <v>2015</v>
      </c>
    </row>
    <row r="1855" spans="1:19" ht="43.2" x14ac:dyDescent="0.3">
      <c r="A1855" s="9">
        <v>1853</v>
      </c>
      <c r="B1855" s="11" t="s">
        <v>1854</v>
      </c>
      <c r="C1855" s="3" t="s">
        <v>5963</v>
      </c>
      <c r="D1855" s="5">
        <v>800</v>
      </c>
      <c r="E1855" s="7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">
        <f t="shared" si="84"/>
        <v>5821.4286000000002</v>
      </c>
      <c r="P1855" t="s">
        <v>8322</v>
      </c>
      <c r="Q1855" t="s">
        <v>8323</v>
      </c>
      <c r="R1855" s="14">
        <f t="shared" si="86"/>
        <v>41177.060381944444</v>
      </c>
      <c r="S1855">
        <f t="shared" si="85"/>
        <v>2012</v>
      </c>
    </row>
    <row r="1856" spans="1:19" ht="43.2" x14ac:dyDescent="0.3">
      <c r="A1856" s="9">
        <v>1854</v>
      </c>
      <c r="B1856" s="11" t="s">
        <v>1855</v>
      </c>
      <c r="C1856" s="3" t="s">
        <v>5964</v>
      </c>
      <c r="D1856" s="5">
        <v>15000</v>
      </c>
      <c r="E1856" s="7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">
        <f t="shared" si="84"/>
        <v>8803.7644</v>
      </c>
      <c r="P1856" t="s">
        <v>8322</v>
      </c>
      <c r="Q1856" t="s">
        <v>8323</v>
      </c>
      <c r="R1856" s="14">
        <f t="shared" si="86"/>
        <v>41388.021261574075</v>
      </c>
      <c r="S1856">
        <f t="shared" si="85"/>
        <v>2013</v>
      </c>
    </row>
    <row r="1857" spans="1:19" ht="43.2" x14ac:dyDescent="0.3">
      <c r="A1857" s="9">
        <v>1855</v>
      </c>
      <c r="B1857" s="11" t="s">
        <v>1856</v>
      </c>
      <c r="C1857" s="3" t="s">
        <v>5965</v>
      </c>
      <c r="D1857" s="5">
        <v>8750</v>
      </c>
      <c r="E1857" s="7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">
        <f t="shared" si="84"/>
        <v>7057.6754000000001</v>
      </c>
      <c r="P1857" t="s">
        <v>8322</v>
      </c>
      <c r="Q1857" t="s">
        <v>8323</v>
      </c>
      <c r="R1857" s="14">
        <f t="shared" si="86"/>
        <v>41600.538657407407</v>
      </c>
      <c r="S1857">
        <f t="shared" si="85"/>
        <v>2013</v>
      </c>
    </row>
    <row r="1858" spans="1:19" ht="57.6" x14ac:dyDescent="0.3">
      <c r="A1858" s="9">
        <v>1856</v>
      </c>
      <c r="B1858" s="11" t="s">
        <v>1857</v>
      </c>
      <c r="C1858" s="3" t="s">
        <v>5966</v>
      </c>
      <c r="D1858" s="5">
        <v>2000</v>
      </c>
      <c r="E1858" s="7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">
        <f t="shared" si="84"/>
        <v>5328.9474</v>
      </c>
      <c r="P1858" t="s">
        <v>8322</v>
      </c>
      <c r="Q1858" t="s">
        <v>8323</v>
      </c>
      <c r="R1858" s="14">
        <f t="shared" si="86"/>
        <v>41817.854999999996</v>
      </c>
      <c r="S1858">
        <f t="shared" si="85"/>
        <v>2014</v>
      </c>
    </row>
    <row r="1859" spans="1:19" ht="43.2" x14ac:dyDescent="0.3">
      <c r="A1859" s="9">
        <v>1857</v>
      </c>
      <c r="B1859" s="11" t="s">
        <v>1858</v>
      </c>
      <c r="C1859" s="3" t="s">
        <v>5967</v>
      </c>
      <c r="D1859" s="5">
        <v>3000</v>
      </c>
      <c r="E1859" s="7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">
        <f t="shared" ref="O1859:O1922" si="87">IFERROR(ROUND(E1859/L1859*100,4),0)</f>
        <v>13636.363600000001</v>
      </c>
      <c r="P1859" t="s">
        <v>8322</v>
      </c>
      <c r="Q1859" t="s">
        <v>8323</v>
      </c>
      <c r="R1859" s="14">
        <f t="shared" si="86"/>
        <v>41864.76866898148</v>
      </c>
      <c r="S1859">
        <f t="shared" ref="S1859:S1922" si="88">YEAR(R1859)</f>
        <v>2014</v>
      </c>
    </row>
    <row r="1860" spans="1:19" ht="57.6" x14ac:dyDescent="0.3">
      <c r="A1860" s="9">
        <v>1858</v>
      </c>
      <c r="B1860" s="11" t="s">
        <v>1859</v>
      </c>
      <c r="C1860" s="3" t="s">
        <v>5968</v>
      </c>
      <c r="D1860" s="5">
        <v>5555.55</v>
      </c>
      <c r="E1860" s="7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">
        <f t="shared" si="87"/>
        <v>4054.7314999999999</v>
      </c>
      <c r="P1860" t="s">
        <v>8322</v>
      </c>
      <c r="Q1860" t="s">
        <v>8323</v>
      </c>
      <c r="R1860" s="14">
        <f t="shared" ref="R1860:R1923" si="89">(((J1860/60)/60)/24)+DATE(1970,1,1)</f>
        <v>40833.200474537036</v>
      </c>
      <c r="S1860">
        <f t="shared" si="88"/>
        <v>2011</v>
      </c>
    </row>
    <row r="1861" spans="1:19" ht="28.8" x14ac:dyDescent="0.3">
      <c r="A1861" s="9">
        <v>1859</v>
      </c>
      <c r="B1861" s="11" t="s">
        <v>1860</v>
      </c>
      <c r="C1861" s="3" t="s">
        <v>5969</v>
      </c>
      <c r="D1861" s="5">
        <v>3000</v>
      </c>
      <c r="E1861" s="7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">
        <f t="shared" si="87"/>
        <v>7062.5</v>
      </c>
      <c r="P1861" t="s">
        <v>8322</v>
      </c>
      <c r="Q1861" t="s">
        <v>8323</v>
      </c>
      <c r="R1861" s="14">
        <f t="shared" si="89"/>
        <v>40778.770011574074</v>
      </c>
      <c r="S1861">
        <f t="shared" si="88"/>
        <v>2011</v>
      </c>
    </row>
    <row r="1862" spans="1:19" ht="43.2" x14ac:dyDescent="0.3">
      <c r="A1862" s="9">
        <v>1860</v>
      </c>
      <c r="B1862" s="11" t="s">
        <v>1861</v>
      </c>
      <c r="C1862" s="3" t="s">
        <v>5970</v>
      </c>
      <c r="D1862" s="5">
        <v>750</v>
      </c>
      <c r="E1862" s="7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">
        <f t="shared" si="87"/>
        <v>5268.4210999999996</v>
      </c>
      <c r="P1862" t="s">
        <v>8322</v>
      </c>
      <c r="Q1862" t="s">
        <v>8323</v>
      </c>
      <c r="R1862" s="14">
        <f t="shared" si="89"/>
        <v>41655.709305555552</v>
      </c>
      <c r="S1862">
        <f t="shared" si="88"/>
        <v>2014</v>
      </c>
    </row>
    <row r="1863" spans="1:19" ht="43.2" x14ac:dyDescent="0.3">
      <c r="A1863" s="9">
        <v>1861</v>
      </c>
      <c r="B1863" s="11" t="s">
        <v>1862</v>
      </c>
      <c r="C1863" s="3" t="s">
        <v>5971</v>
      </c>
      <c r="D1863" s="5">
        <v>250000</v>
      </c>
      <c r="E1863" s="7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">
        <f t="shared" si="87"/>
        <v>0</v>
      </c>
      <c r="P1863" t="s">
        <v>8330</v>
      </c>
      <c r="Q1863" t="s">
        <v>8332</v>
      </c>
      <c r="R1863" s="14">
        <f t="shared" si="89"/>
        <v>42000.300243055557</v>
      </c>
      <c r="S1863">
        <f t="shared" si="88"/>
        <v>2014</v>
      </c>
    </row>
    <row r="1864" spans="1:19" ht="43.2" x14ac:dyDescent="0.3">
      <c r="A1864" s="9">
        <v>1862</v>
      </c>
      <c r="B1864" s="11" t="s">
        <v>1863</v>
      </c>
      <c r="C1864" s="3" t="s">
        <v>5972</v>
      </c>
      <c r="D1864" s="5">
        <v>18000</v>
      </c>
      <c r="E1864" s="7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">
        <f t="shared" si="87"/>
        <v>9093.75</v>
      </c>
      <c r="P1864" t="s">
        <v>8330</v>
      </c>
      <c r="Q1864" t="s">
        <v>8332</v>
      </c>
      <c r="R1864" s="14">
        <f t="shared" si="89"/>
        <v>42755.492754629624</v>
      </c>
      <c r="S1864">
        <f t="shared" si="88"/>
        <v>2017</v>
      </c>
    </row>
    <row r="1865" spans="1:19" ht="43.2" x14ac:dyDescent="0.3">
      <c r="A1865" s="9">
        <v>1863</v>
      </c>
      <c r="B1865" s="11" t="s">
        <v>1864</v>
      </c>
      <c r="C1865" s="3" t="s">
        <v>5973</v>
      </c>
      <c r="D1865" s="5">
        <v>2500</v>
      </c>
      <c r="E1865" s="7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">
        <f t="shared" si="87"/>
        <v>500</v>
      </c>
      <c r="P1865" t="s">
        <v>8330</v>
      </c>
      <c r="Q1865" t="s">
        <v>8332</v>
      </c>
      <c r="R1865" s="14">
        <f t="shared" si="89"/>
        <v>41772.797280092593</v>
      </c>
      <c r="S1865">
        <f t="shared" si="88"/>
        <v>2014</v>
      </c>
    </row>
    <row r="1866" spans="1:19" ht="43.2" x14ac:dyDescent="0.3">
      <c r="A1866" s="9">
        <v>1864</v>
      </c>
      <c r="B1866" s="11" t="s">
        <v>1865</v>
      </c>
      <c r="C1866" s="3" t="s">
        <v>5974</v>
      </c>
      <c r="D1866" s="5">
        <v>6500</v>
      </c>
      <c r="E1866" s="7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">
        <f t="shared" si="87"/>
        <v>5808.3333000000002</v>
      </c>
      <c r="P1866" t="s">
        <v>8330</v>
      </c>
      <c r="Q1866" t="s">
        <v>8332</v>
      </c>
      <c r="R1866" s="14">
        <f t="shared" si="89"/>
        <v>41733.716435185182</v>
      </c>
      <c r="S1866">
        <f t="shared" si="88"/>
        <v>2014</v>
      </c>
    </row>
    <row r="1867" spans="1:19" ht="57.6" x14ac:dyDescent="0.3">
      <c r="A1867" s="9">
        <v>1865</v>
      </c>
      <c r="B1867" s="11" t="s">
        <v>1866</v>
      </c>
      <c r="C1867" s="3" t="s">
        <v>5975</v>
      </c>
      <c r="D1867" s="5">
        <v>110000</v>
      </c>
      <c r="E1867" s="7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">
        <f t="shared" si="87"/>
        <v>200</v>
      </c>
      <c r="P1867" t="s">
        <v>8330</v>
      </c>
      <c r="Q1867" t="s">
        <v>8332</v>
      </c>
      <c r="R1867" s="14">
        <f t="shared" si="89"/>
        <v>42645.367442129631</v>
      </c>
      <c r="S1867">
        <f t="shared" si="88"/>
        <v>2016</v>
      </c>
    </row>
    <row r="1868" spans="1:19" ht="43.2" x14ac:dyDescent="0.3">
      <c r="A1868" s="9">
        <v>1866</v>
      </c>
      <c r="B1868" s="11" t="s">
        <v>1867</v>
      </c>
      <c r="C1868" s="3" t="s">
        <v>5976</v>
      </c>
      <c r="D1868" s="5">
        <v>25000</v>
      </c>
      <c r="E1868" s="7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">
        <f t="shared" si="87"/>
        <v>6250</v>
      </c>
      <c r="P1868" t="s">
        <v>8330</v>
      </c>
      <c r="Q1868" t="s">
        <v>8332</v>
      </c>
      <c r="R1868" s="14">
        <f t="shared" si="89"/>
        <v>42742.246493055558</v>
      </c>
      <c r="S1868">
        <f t="shared" si="88"/>
        <v>2017</v>
      </c>
    </row>
    <row r="1869" spans="1:19" ht="43.2" x14ac:dyDescent="0.3">
      <c r="A1869" s="9">
        <v>1867</v>
      </c>
      <c r="B1869" s="11" t="s">
        <v>1868</v>
      </c>
      <c r="C1869" s="3" t="s">
        <v>5977</v>
      </c>
      <c r="D1869" s="5">
        <v>20000</v>
      </c>
      <c r="E1869" s="7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">
        <f t="shared" si="87"/>
        <v>1000</v>
      </c>
      <c r="P1869" t="s">
        <v>8330</v>
      </c>
      <c r="Q1869" t="s">
        <v>8332</v>
      </c>
      <c r="R1869" s="14">
        <f t="shared" si="89"/>
        <v>42649.924907407403</v>
      </c>
      <c r="S1869">
        <f t="shared" si="88"/>
        <v>2016</v>
      </c>
    </row>
    <row r="1870" spans="1:19" ht="43.2" x14ac:dyDescent="0.3">
      <c r="A1870" s="9">
        <v>1868</v>
      </c>
      <c r="B1870" s="11" t="s">
        <v>1869</v>
      </c>
      <c r="C1870" s="3" t="s">
        <v>5978</v>
      </c>
      <c r="D1870" s="5">
        <v>25000</v>
      </c>
      <c r="E1870" s="7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">
        <f t="shared" si="87"/>
        <v>7158.8235000000004</v>
      </c>
      <c r="P1870" t="s">
        <v>8330</v>
      </c>
      <c r="Q1870" t="s">
        <v>8332</v>
      </c>
      <c r="R1870" s="14">
        <f t="shared" si="89"/>
        <v>42328.779224537036</v>
      </c>
      <c r="S1870">
        <f t="shared" si="88"/>
        <v>2015</v>
      </c>
    </row>
    <row r="1871" spans="1:19" ht="43.2" x14ac:dyDescent="0.3">
      <c r="A1871" s="9">
        <v>1869</v>
      </c>
      <c r="B1871" s="11" t="s">
        <v>1870</v>
      </c>
      <c r="C1871" s="3" t="s">
        <v>5979</v>
      </c>
      <c r="D1871" s="5">
        <v>10000</v>
      </c>
      <c r="E1871" s="7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">
        <f t="shared" si="87"/>
        <v>0</v>
      </c>
      <c r="P1871" t="s">
        <v>8330</v>
      </c>
      <c r="Q1871" t="s">
        <v>8332</v>
      </c>
      <c r="R1871" s="14">
        <f t="shared" si="89"/>
        <v>42709.002881944441</v>
      </c>
      <c r="S1871">
        <f t="shared" si="88"/>
        <v>2016</v>
      </c>
    </row>
    <row r="1872" spans="1:19" ht="43.2" x14ac:dyDescent="0.3">
      <c r="A1872" s="9">
        <v>1870</v>
      </c>
      <c r="B1872" s="11" t="s">
        <v>1871</v>
      </c>
      <c r="C1872" s="3" t="s">
        <v>5980</v>
      </c>
      <c r="D1872" s="5">
        <v>3500</v>
      </c>
      <c r="E1872" s="7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">
        <f t="shared" si="87"/>
        <v>3281.8182000000002</v>
      </c>
      <c r="P1872" t="s">
        <v>8330</v>
      </c>
      <c r="Q1872" t="s">
        <v>8332</v>
      </c>
      <c r="R1872" s="14">
        <f t="shared" si="89"/>
        <v>42371.355729166666</v>
      </c>
      <c r="S1872">
        <f t="shared" si="88"/>
        <v>2016</v>
      </c>
    </row>
    <row r="1873" spans="1:19" ht="43.2" x14ac:dyDescent="0.3">
      <c r="A1873" s="9">
        <v>1871</v>
      </c>
      <c r="B1873" s="11" t="s">
        <v>1872</v>
      </c>
      <c r="C1873" s="3" t="s">
        <v>5981</v>
      </c>
      <c r="D1873" s="5">
        <v>6500</v>
      </c>
      <c r="E1873" s="7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">
        <f t="shared" si="87"/>
        <v>4911.5789000000004</v>
      </c>
      <c r="P1873" t="s">
        <v>8330</v>
      </c>
      <c r="Q1873" t="s">
        <v>8332</v>
      </c>
      <c r="R1873" s="14">
        <f t="shared" si="89"/>
        <v>41923.783576388887</v>
      </c>
      <c r="S1873">
        <f t="shared" si="88"/>
        <v>2014</v>
      </c>
    </row>
    <row r="1874" spans="1:19" ht="43.2" x14ac:dyDescent="0.3">
      <c r="A1874" s="9">
        <v>1872</v>
      </c>
      <c r="B1874" s="11" t="s">
        <v>1873</v>
      </c>
      <c r="C1874" s="3" t="s">
        <v>5982</v>
      </c>
      <c r="D1874" s="5">
        <v>20000</v>
      </c>
      <c r="E1874" s="7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">
        <f t="shared" si="87"/>
        <v>1630.7692</v>
      </c>
      <c r="P1874" t="s">
        <v>8330</v>
      </c>
      <c r="Q1874" t="s">
        <v>8332</v>
      </c>
      <c r="R1874" s="14">
        <f t="shared" si="89"/>
        <v>42155.129652777774</v>
      </c>
      <c r="S1874">
        <f t="shared" si="88"/>
        <v>2015</v>
      </c>
    </row>
    <row r="1875" spans="1:19" ht="43.2" x14ac:dyDescent="0.3">
      <c r="A1875" s="9">
        <v>1873</v>
      </c>
      <c r="B1875" s="11" t="s">
        <v>1874</v>
      </c>
      <c r="C1875" s="3" t="s">
        <v>5983</v>
      </c>
      <c r="D1875" s="5">
        <v>8000</v>
      </c>
      <c r="E1875" s="7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">
        <f t="shared" si="87"/>
        <v>1800</v>
      </c>
      <c r="P1875" t="s">
        <v>8330</v>
      </c>
      <c r="Q1875" t="s">
        <v>8332</v>
      </c>
      <c r="R1875" s="14">
        <f t="shared" si="89"/>
        <v>42164.615856481483</v>
      </c>
      <c r="S1875">
        <f t="shared" si="88"/>
        <v>2015</v>
      </c>
    </row>
    <row r="1876" spans="1:19" ht="57.6" x14ac:dyDescent="0.3">
      <c r="A1876" s="9">
        <v>1874</v>
      </c>
      <c r="B1876" s="11" t="s">
        <v>1875</v>
      </c>
      <c r="C1876" s="3" t="s">
        <v>5984</v>
      </c>
      <c r="D1876" s="5">
        <v>160000</v>
      </c>
      <c r="E1876" s="7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">
        <f t="shared" si="87"/>
        <v>1300</v>
      </c>
      <c r="P1876" t="s">
        <v>8330</v>
      </c>
      <c r="Q1876" t="s">
        <v>8332</v>
      </c>
      <c r="R1876" s="14">
        <f t="shared" si="89"/>
        <v>42529.969131944439</v>
      </c>
      <c r="S1876">
        <f t="shared" si="88"/>
        <v>2016</v>
      </c>
    </row>
    <row r="1877" spans="1:19" ht="43.2" x14ac:dyDescent="0.3">
      <c r="A1877" s="9">
        <v>1875</v>
      </c>
      <c r="B1877" s="11" t="s">
        <v>1876</v>
      </c>
      <c r="C1877" s="3" t="s">
        <v>5985</v>
      </c>
      <c r="D1877" s="5">
        <v>10000</v>
      </c>
      <c r="E1877" s="7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">
        <f t="shared" si="87"/>
        <v>1700</v>
      </c>
      <c r="P1877" t="s">
        <v>8330</v>
      </c>
      <c r="Q1877" t="s">
        <v>8332</v>
      </c>
      <c r="R1877" s="14">
        <f t="shared" si="89"/>
        <v>42528.899398148147</v>
      </c>
      <c r="S1877">
        <f t="shared" si="88"/>
        <v>2016</v>
      </c>
    </row>
    <row r="1878" spans="1:19" ht="43.2" x14ac:dyDescent="0.3">
      <c r="A1878" s="9">
        <v>1876</v>
      </c>
      <c r="B1878" s="11" t="s">
        <v>1877</v>
      </c>
      <c r="C1878" s="3" t="s">
        <v>5986</v>
      </c>
      <c r="D1878" s="5">
        <v>280</v>
      </c>
      <c r="E1878" s="7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">
        <f t="shared" si="87"/>
        <v>0</v>
      </c>
      <c r="P1878" t="s">
        <v>8330</v>
      </c>
      <c r="Q1878" t="s">
        <v>8332</v>
      </c>
      <c r="R1878" s="14">
        <f t="shared" si="89"/>
        <v>41776.284780092588</v>
      </c>
      <c r="S1878">
        <f t="shared" si="88"/>
        <v>2014</v>
      </c>
    </row>
    <row r="1879" spans="1:19" ht="43.2" x14ac:dyDescent="0.3">
      <c r="A1879" s="9">
        <v>1877</v>
      </c>
      <c r="B1879" s="11" t="s">
        <v>1878</v>
      </c>
      <c r="C1879" s="3" t="s">
        <v>5987</v>
      </c>
      <c r="D1879" s="5">
        <v>60</v>
      </c>
      <c r="E1879" s="7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">
        <f t="shared" si="87"/>
        <v>0</v>
      </c>
      <c r="P1879" t="s">
        <v>8330</v>
      </c>
      <c r="Q1879" t="s">
        <v>8332</v>
      </c>
      <c r="R1879" s="14">
        <f t="shared" si="89"/>
        <v>42035.029224537036</v>
      </c>
      <c r="S1879">
        <f t="shared" si="88"/>
        <v>2015</v>
      </c>
    </row>
    <row r="1880" spans="1:19" ht="57.6" x14ac:dyDescent="0.3">
      <c r="A1880" s="9">
        <v>1878</v>
      </c>
      <c r="B1880" s="11" t="s">
        <v>1879</v>
      </c>
      <c r="C1880" s="3" t="s">
        <v>5988</v>
      </c>
      <c r="D1880" s="5">
        <v>8000</v>
      </c>
      <c r="E1880" s="7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">
        <f t="shared" si="87"/>
        <v>0</v>
      </c>
      <c r="P1880" t="s">
        <v>8330</v>
      </c>
      <c r="Q1880" t="s">
        <v>8332</v>
      </c>
      <c r="R1880" s="14">
        <f t="shared" si="89"/>
        <v>41773.008738425924</v>
      </c>
      <c r="S1880">
        <f t="shared" si="88"/>
        <v>2014</v>
      </c>
    </row>
    <row r="1881" spans="1:19" ht="43.2" x14ac:dyDescent="0.3">
      <c r="A1881" s="9">
        <v>1879</v>
      </c>
      <c r="B1881" s="11" t="s">
        <v>1880</v>
      </c>
      <c r="C1881" s="3" t="s">
        <v>5989</v>
      </c>
      <c r="D1881" s="5">
        <v>5000</v>
      </c>
      <c r="E1881" s="7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">
        <f t="shared" si="87"/>
        <v>300</v>
      </c>
      <c r="P1881" t="s">
        <v>8330</v>
      </c>
      <c r="Q1881" t="s">
        <v>8332</v>
      </c>
      <c r="R1881" s="14">
        <f t="shared" si="89"/>
        <v>42413.649641203709</v>
      </c>
      <c r="S1881">
        <f t="shared" si="88"/>
        <v>2016</v>
      </c>
    </row>
    <row r="1882" spans="1:19" ht="28.8" x14ac:dyDescent="0.3">
      <c r="A1882" s="9">
        <v>1880</v>
      </c>
      <c r="B1882" s="11" t="s">
        <v>1881</v>
      </c>
      <c r="C1882" s="3" t="s">
        <v>5990</v>
      </c>
      <c r="D1882" s="5">
        <v>5000</v>
      </c>
      <c r="E1882" s="7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">
        <f t="shared" si="87"/>
        <v>4183.3333000000002</v>
      </c>
      <c r="P1882" t="s">
        <v>8330</v>
      </c>
      <c r="Q1882" t="s">
        <v>8332</v>
      </c>
      <c r="R1882" s="14">
        <f t="shared" si="89"/>
        <v>42430.566898148143</v>
      </c>
      <c r="S1882">
        <f t="shared" si="88"/>
        <v>2016</v>
      </c>
    </row>
    <row r="1883" spans="1:19" ht="43.2" x14ac:dyDescent="0.3">
      <c r="A1883" s="9">
        <v>1881</v>
      </c>
      <c r="B1883" s="11" t="s">
        <v>1882</v>
      </c>
      <c r="C1883" s="3" t="s">
        <v>5991</v>
      </c>
      <c r="D1883" s="5">
        <v>2000</v>
      </c>
      <c r="E1883" s="7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">
        <f t="shared" si="87"/>
        <v>4933.8428999999996</v>
      </c>
      <c r="P1883" t="s">
        <v>8322</v>
      </c>
      <c r="Q1883" t="s">
        <v>8326</v>
      </c>
      <c r="R1883" s="14">
        <f t="shared" si="89"/>
        <v>42043.152650462958</v>
      </c>
      <c r="S1883">
        <f t="shared" si="88"/>
        <v>2015</v>
      </c>
    </row>
    <row r="1884" spans="1:19" ht="43.2" x14ac:dyDescent="0.3">
      <c r="A1884" s="9">
        <v>1882</v>
      </c>
      <c r="B1884" s="11" t="s">
        <v>1883</v>
      </c>
      <c r="C1884" s="3" t="s">
        <v>5992</v>
      </c>
      <c r="D1884" s="5">
        <v>3350</v>
      </c>
      <c r="E1884" s="7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">
        <f t="shared" si="87"/>
        <v>4172.8395</v>
      </c>
      <c r="P1884" t="s">
        <v>8322</v>
      </c>
      <c r="Q1884" t="s">
        <v>8326</v>
      </c>
      <c r="R1884" s="14">
        <f t="shared" si="89"/>
        <v>41067.949212962965</v>
      </c>
      <c r="S1884">
        <f t="shared" si="88"/>
        <v>2012</v>
      </c>
    </row>
    <row r="1885" spans="1:19" ht="43.2" x14ac:dyDescent="0.3">
      <c r="A1885" s="9">
        <v>1883</v>
      </c>
      <c r="B1885" s="11" t="s">
        <v>1884</v>
      </c>
      <c r="C1885" s="3" t="s">
        <v>5993</v>
      </c>
      <c r="D1885" s="5">
        <v>999</v>
      </c>
      <c r="E1885" s="7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">
        <f t="shared" si="87"/>
        <v>3271.875</v>
      </c>
      <c r="P1885" t="s">
        <v>8322</v>
      </c>
      <c r="Q1885" t="s">
        <v>8326</v>
      </c>
      <c r="R1885" s="14">
        <f t="shared" si="89"/>
        <v>40977.948009259257</v>
      </c>
      <c r="S1885">
        <f t="shared" si="88"/>
        <v>2012</v>
      </c>
    </row>
    <row r="1886" spans="1:19" ht="43.2" x14ac:dyDescent="0.3">
      <c r="A1886" s="9">
        <v>1884</v>
      </c>
      <c r="B1886" s="11" t="s">
        <v>1885</v>
      </c>
      <c r="C1886" s="3" t="s">
        <v>5994</v>
      </c>
      <c r="D1886" s="5">
        <v>1000</v>
      </c>
      <c r="E1886" s="7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">
        <f t="shared" si="87"/>
        <v>5196.1538</v>
      </c>
      <c r="P1886" t="s">
        <v>8322</v>
      </c>
      <c r="Q1886" t="s">
        <v>8326</v>
      </c>
      <c r="R1886" s="14">
        <f t="shared" si="89"/>
        <v>41205.198321759257</v>
      </c>
      <c r="S1886">
        <f t="shared" si="88"/>
        <v>2012</v>
      </c>
    </row>
    <row r="1887" spans="1:19" ht="43.2" x14ac:dyDescent="0.3">
      <c r="A1887" s="9">
        <v>1885</v>
      </c>
      <c r="B1887" s="11" t="s">
        <v>1886</v>
      </c>
      <c r="C1887" s="3" t="s">
        <v>5995</v>
      </c>
      <c r="D1887" s="5">
        <v>4575</v>
      </c>
      <c r="E1887" s="7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">
        <f t="shared" si="87"/>
        <v>5068.5713999999998</v>
      </c>
      <c r="P1887" t="s">
        <v>8322</v>
      </c>
      <c r="Q1887" t="s">
        <v>8326</v>
      </c>
      <c r="R1887" s="14">
        <f t="shared" si="89"/>
        <v>41099.093865740739</v>
      </c>
      <c r="S1887">
        <f t="shared" si="88"/>
        <v>2012</v>
      </c>
    </row>
    <row r="1888" spans="1:19" ht="43.2" x14ac:dyDescent="0.3">
      <c r="A1888" s="9">
        <v>1886</v>
      </c>
      <c r="B1888" s="11" t="s">
        <v>1887</v>
      </c>
      <c r="C1888" s="3" t="s">
        <v>5996</v>
      </c>
      <c r="D1888" s="5">
        <v>1200</v>
      </c>
      <c r="E1888" s="7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">
        <f t="shared" si="87"/>
        <v>4224.1378999999997</v>
      </c>
      <c r="P1888" t="s">
        <v>8322</v>
      </c>
      <c r="Q1888" t="s">
        <v>8326</v>
      </c>
      <c r="R1888" s="14">
        <f t="shared" si="89"/>
        <v>41925.906689814816</v>
      </c>
      <c r="S1888">
        <f t="shared" si="88"/>
        <v>2014</v>
      </c>
    </row>
    <row r="1889" spans="1:19" ht="43.2" x14ac:dyDescent="0.3">
      <c r="A1889" s="9">
        <v>1887</v>
      </c>
      <c r="B1889" s="11" t="s">
        <v>1888</v>
      </c>
      <c r="C1889" s="3" t="s">
        <v>5997</v>
      </c>
      <c r="D1889" s="5">
        <v>3000</v>
      </c>
      <c r="E1889" s="7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">
        <f t="shared" si="87"/>
        <v>41687.5</v>
      </c>
      <c r="P1889" t="s">
        <v>8322</v>
      </c>
      <c r="Q1889" t="s">
        <v>8326</v>
      </c>
      <c r="R1889" s="14">
        <f t="shared" si="89"/>
        <v>42323.800138888888</v>
      </c>
      <c r="S1889">
        <f t="shared" si="88"/>
        <v>2015</v>
      </c>
    </row>
    <row r="1890" spans="1:19" ht="57.6" x14ac:dyDescent="0.3">
      <c r="A1890" s="9">
        <v>1888</v>
      </c>
      <c r="B1890" s="11" t="s">
        <v>1889</v>
      </c>
      <c r="C1890" s="3" t="s">
        <v>5998</v>
      </c>
      <c r="D1890" s="5">
        <v>2500</v>
      </c>
      <c r="E1890" s="7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">
        <f t="shared" si="87"/>
        <v>4665.1684999999998</v>
      </c>
      <c r="P1890" t="s">
        <v>8322</v>
      </c>
      <c r="Q1890" t="s">
        <v>8326</v>
      </c>
      <c r="R1890" s="14">
        <f t="shared" si="89"/>
        <v>40299.239953703705</v>
      </c>
      <c r="S1890">
        <f t="shared" si="88"/>
        <v>2010</v>
      </c>
    </row>
    <row r="1891" spans="1:19" ht="43.2" x14ac:dyDescent="0.3">
      <c r="A1891" s="9">
        <v>1889</v>
      </c>
      <c r="B1891" s="11" t="s">
        <v>1890</v>
      </c>
      <c r="C1891" s="3" t="s">
        <v>5999</v>
      </c>
      <c r="D1891" s="5">
        <v>2000</v>
      </c>
      <c r="E1891" s="7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">
        <f t="shared" si="87"/>
        <v>4845.4544999999998</v>
      </c>
      <c r="P1891" t="s">
        <v>8322</v>
      </c>
      <c r="Q1891" t="s">
        <v>8326</v>
      </c>
      <c r="R1891" s="14">
        <f t="shared" si="89"/>
        <v>41299.793356481481</v>
      </c>
      <c r="S1891">
        <f t="shared" si="88"/>
        <v>2013</v>
      </c>
    </row>
    <row r="1892" spans="1:19" ht="43.2" x14ac:dyDescent="0.3">
      <c r="A1892" s="9">
        <v>1890</v>
      </c>
      <c r="B1892" s="11" t="s">
        <v>1891</v>
      </c>
      <c r="C1892" s="3" t="s">
        <v>6000</v>
      </c>
      <c r="D1892" s="5">
        <v>12000</v>
      </c>
      <c r="E1892" s="7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">
        <f t="shared" si="87"/>
        <v>7052.8984</v>
      </c>
      <c r="P1892" t="s">
        <v>8322</v>
      </c>
      <c r="Q1892" t="s">
        <v>8326</v>
      </c>
      <c r="R1892" s="14">
        <f t="shared" si="89"/>
        <v>41228.786203703705</v>
      </c>
      <c r="S1892">
        <f t="shared" si="88"/>
        <v>2012</v>
      </c>
    </row>
    <row r="1893" spans="1:19" ht="57.6" x14ac:dyDescent="0.3">
      <c r="A1893" s="9">
        <v>1891</v>
      </c>
      <c r="B1893" s="11" t="s">
        <v>1892</v>
      </c>
      <c r="C1893" s="3" t="s">
        <v>6001</v>
      </c>
      <c r="D1893" s="5">
        <v>10000</v>
      </c>
      <c r="E1893" s="7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">
        <f t="shared" si="87"/>
        <v>8795.8333000000002</v>
      </c>
      <c r="P1893" t="s">
        <v>8322</v>
      </c>
      <c r="Q1893" t="s">
        <v>8326</v>
      </c>
      <c r="R1893" s="14">
        <f t="shared" si="89"/>
        <v>40335.798078703701</v>
      </c>
      <c r="S1893">
        <f t="shared" si="88"/>
        <v>2010</v>
      </c>
    </row>
    <row r="1894" spans="1:19" ht="43.2" x14ac:dyDescent="0.3">
      <c r="A1894" s="9">
        <v>1892</v>
      </c>
      <c r="B1894" s="11" t="s">
        <v>1893</v>
      </c>
      <c r="C1894" s="3" t="s">
        <v>6002</v>
      </c>
      <c r="D1894" s="5">
        <v>500</v>
      </c>
      <c r="E1894" s="7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">
        <f t="shared" si="87"/>
        <v>2626.9231</v>
      </c>
      <c r="P1894" t="s">
        <v>8322</v>
      </c>
      <c r="Q1894" t="s">
        <v>8326</v>
      </c>
      <c r="R1894" s="14">
        <f t="shared" si="89"/>
        <v>40671.637511574074</v>
      </c>
      <c r="S1894">
        <f t="shared" si="88"/>
        <v>2011</v>
      </c>
    </row>
    <row r="1895" spans="1:19" ht="43.2" x14ac:dyDescent="0.3">
      <c r="A1895" s="9">
        <v>1893</v>
      </c>
      <c r="B1895" s="11" t="s">
        <v>1894</v>
      </c>
      <c r="C1895" s="3" t="s">
        <v>6003</v>
      </c>
      <c r="D1895" s="5">
        <v>2500</v>
      </c>
      <c r="E1895" s="7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">
        <f t="shared" si="87"/>
        <v>5777.7777999999998</v>
      </c>
      <c r="P1895" t="s">
        <v>8322</v>
      </c>
      <c r="Q1895" t="s">
        <v>8326</v>
      </c>
      <c r="R1895" s="14">
        <f t="shared" si="89"/>
        <v>40632.94195601852</v>
      </c>
      <c r="S1895">
        <f t="shared" si="88"/>
        <v>2011</v>
      </c>
    </row>
    <row r="1896" spans="1:19" ht="28.8" x14ac:dyDescent="0.3">
      <c r="A1896" s="9">
        <v>1894</v>
      </c>
      <c r="B1896" s="11" t="s">
        <v>1895</v>
      </c>
      <c r="C1896" s="3" t="s">
        <v>6004</v>
      </c>
      <c r="D1896" s="5">
        <v>1000</v>
      </c>
      <c r="E1896" s="7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">
        <f t="shared" si="87"/>
        <v>5725</v>
      </c>
      <c r="P1896" t="s">
        <v>8322</v>
      </c>
      <c r="Q1896" t="s">
        <v>8326</v>
      </c>
      <c r="R1896" s="14">
        <f t="shared" si="89"/>
        <v>40920.904895833337</v>
      </c>
      <c r="S1896">
        <f t="shared" si="88"/>
        <v>2012</v>
      </c>
    </row>
    <row r="1897" spans="1:19" ht="57.6" x14ac:dyDescent="0.3">
      <c r="A1897" s="9">
        <v>1895</v>
      </c>
      <c r="B1897" s="11" t="s">
        <v>1896</v>
      </c>
      <c r="C1897" s="3" t="s">
        <v>6005</v>
      </c>
      <c r="D1897" s="5">
        <v>9072</v>
      </c>
      <c r="E1897" s="7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">
        <f t="shared" si="87"/>
        <v>19634.042600000001</v>
      </c>
      <c r="P1897" t="s">
        <v>8322</v>
      </c>
      <c r="Q1897" t="s">
        <v>8326</v>
      </c>
      <c r="R1897" s="14">
        <f t="shared" si="89"/>
        <v>42267.746782407412</v>
      </c>
      <c r="S1897">
        <f t="shared" si="88"/>
        <v>2015</v>
      </c>
    </row>
    <row r="1898" spans="1:19" ht="43.2" x14ac:dyDescent="0.3">
      <c r="A1898" s="9">
        <v>1896</v>
      </c>
      <c r="B1898" s="11" t="s">
        <v>1897</v>
      </c>
      <c r="C1898" s="3" t="s">
        <v>6006</v>
      </c>
      <c r="D1898" s="5">
        <v>451</v>
      </c>
      <c r="E1898" s="7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">
        <f t="shared" si="87"/>
        <v>4300</v>
      </c>
      <c r="P1898" t="s">
        <v>8322</v>
      </c>
      <c r="Q1898" t="s">
        <v>8326</v>
      </c>
      <c r="R1898" s="14">
        <f t="shared" si="89"/>
        <v>40981.710243055553</v>
      </c>
      <c r="S1898">
        <f t="shared" si="88"/>
        <v>2012</v>
      </c>
    </row>
    <row r="1899" spans="1:19" ht="43.2" x14ac:dyDescent="0.3">
      <c r="A1899" s="9">
        <v>1897</v>
      </c>
      <c r="B1899" s="11" t="s">
        <v>1898</v>
      </c>
      <c r="C1899" s="3" t="s">
        <v>6007</v>
      </c>
      <c r="D1899" s="5">
        <v>6350</v>
      </c>
      <c r="E1899" s="7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">
        <f t="shared" si="87"/>
        <v>3555.1913</v>
      </c>
      <c r="P1899" t="s">
        <v>8322</v>
      </c>
      <c r="Q1899" t="s">
        <v>8326</v>
      </c>
      <c r="R1899" s="14">
        <f t="shared" si="89"/>
        <v>41680.583402777782</v>
      </c>
      <c r="S1899">
        <f t="shared" si="88"/>
        <v>2014</v>
      </c>
    </row>
    <row r="1900" spans="1:19" ht="43.2" x14ac:dyDescent="0.3">
      <c r="A1900" s="9">
        <v>1898</v>
      </c>
      <c r="B1900" s="11" t="s">
        <v>1899</v>
      </c>
      <c r="C1900" s="3" t="s">
        <v>6008</v>
      </c>
      <c r="D1900" s="5">
        <v>1000</v>
      </c>
      <c r="E1900" s="7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">
        <f t="shared" si="87"/>
        <v>6880.9524000000001</v>
      </c>
      <c r="P1900" t="s">
        <v>8322</v>
      </c>
      <c r="Q1900" t="s">
        <v>8326</v>
      </c>
      <c r="R1900" s="14">
        <f t="shared" si="89"/>
        <v>42366.192974537036</v>
      </c>
      <c r="S1900">
        <f t="shared" si="88"/>
        <v>2015</v>
      </c>
    </row>
    <row r="1901" spans="1:19" ht="43.2" x14ac:dyDescent="0.3">
      <c r="A1901" s="9">
        <v>1899</v>
      </c>
      <c r="B1901" s="11" t="s">
        <v>1900</v>
      </c>
      <c r="C1901" s="3" t="s">
        <v>6009</v>
      </c>
      <c r="D1901" s="5">
        <v>900</v>
      </c>
      <c r="E1901" s="7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">
        <f t="shared" si="87"/>
        <v>2857.1428999999998</v>
      </c>
      <c r="P1901" t="s">
        <v>8322</v>
      </c>
      <c r="Q1901" t="s">
        <v>8326</v>
      </c>
      <c r="R1901" s="14">
        <f t="shared" si="89"/>
        <v>42058.941736111112</v>
      </c>
      <c r="S1901">
        <f t="shared" si="88"/>
        <v>2015</v>
      </c>
    </row>
    <row r="1902" spans="1:19" ht="57.6" x14ac:dyDescent="0.3">
      <c r="A1902" s="9">
        <v>1900</v>
      </c>
      <c r="B1902" s="11" t="s">
        <v>1901</v>
      </c>
      <c r="C1902" s="3" t="s">
        <v>6010</v>
      </c>
      <c r="D1902" s="5">
        <v>2500</v>
      </c>
      <c r="E1902" s="7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">
        <f t="shared" si="87"/>
        <v>5063.1666999999998</v>
      </c>
      <c r="P1902" t="s">
        <v>8322</v>
      </c>
      <c r="Q1902" t="s">
        <v>8326</v>
      </c>
      <c r="R1902" s="14">
        <f t="shared" si="89"/>
        <v>41160.871886574074</v>
      </c>
      <c r="S1902">
        <f t="shared" si="88"/>
        <v>2012</v>
      </c>
    </row>
    <row r="1903" spans="1:19" ht="43.2" x14ac:dyDescent="0.3">
      <c r="A1903" s="9">
        <v>1901</v>
      </c>
      <c r="B1903" s="11" t="s">
        <v>1902</v>
      </c>
      <c r="C1903" s="3" t="s">
        <v>6011</v>
      </c>
      <c r="D1903" s="5">
        <v>99000</v>
      </c>
      <c r="E1903" s="7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">
        <f t="shared" si="87"/>
        <v>10680</v>
      </c>
      <c r="P1903" t="s">
        <v>8316</v>
      </c>
      <c r="Q1903" t="s">
        <v>8345</v>
      </c>
      <c r="R1903" s="14">
        <f t="shared" si="89"/>
        <v>42116.54315972222</v>
      </c>
      <c r="S1903">
        <f t="shared" si="88"/>
        <v>2015</v>
      </c>
    </row>
    <row r="1904" spans="1:19" ht="43.2" x14ac:dyDescent="0.3">
      <c r="A1904" s="9">
        <v>1902</v>
      </c>
      <c r="B1904" s="11" t="s">
        <v>1903</v>
      </c>
      <c r="C1904" s="3" t="s">
        <v>6012</v>
      </c>
      <c r="D1904" s="5">
        <v>1000</v>
      </c>
      <c r="E1904" s="7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">
        <f t="shared" si="87"/>
        <v>400</v>
      </c>
      <c r="P1904" t="s">
        <v>8316</v>
      </c>
      <c r="Q1904" t="s">
        <v>8345</v>
      </c>
      <c r="R1904" s="14">
        <f t="shared" si="89"/>
        <v>42037.789895833332</v>
      </c>
      <c r="S1904">
        <f t="shared" si="88"/>
        <v>2015</v>
      </c>
    </row>
    <row r="1905" spans="1:19" ht="43.2" x14ac:dyDescent="0.3">
      <c r="A1905" s="9">
        <v>1903</v>
      </c>
      <c r="B1905" s="11" t="s">
        <v>1904</v>
      </c>
      <c r="C1905" s="3" t="s">
        <v>6013</v>
      </c>
      <c r="D1905" s="5">
        <v>3000</v>
      </c>
      <c r="E1905" s="7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">
        <f t="shared" si="87"/>
        <v>3409.7561000000001</v>
      </c>
      <c r="P1905" t="s">
        <v>8316</v>
      </c>
      <c r="Q1905" t="s">
        <v>8345</v>
      </c>
      <c r="R1905" s="14">
        <f t="shared" si="89"/>
        <v>42702.770729166667</v>
      </c>
      <c r="S1905">
        <f t="shared" si="88"/>
        <v>2016</v>
      </c>
    </row>
    <row r="1906" spans="1:19" ht="43.2" x14ac:dyDescent="0.3">
      <c r="A1906" s="9">
        <v>1904</v>
      </c>
      <c r="B1906" s="11" t="s">
        <v>1905</v>
      </c>
      <c r="C1906" s="3" t="s">
        <v>6014</v>
      </c>
      <c r="D1906" s="5">
        <v>50000</v>
      </c>
      <c r="E1906" s="7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">
        <f t="shared" si="87"/>
        <v>2500</v>
      </c>
      <c r="P1906" t="s">
        <v>8316</v>
      </c>
      <c r="Q1906" t="s">
        <v>8345</v>
      </c>
      <c r="R1906" s="14">
        <f t="shared" si="89"/>
        <v>42326.685428240744</v>
      </c>
      <c r="S1906">
        <f t="shared" si="88"/>
        <v>2015</v>
      </c>
    </row>
    <row r="1907" spans="1:19" ht="57.6" x14ac:dyDescent="0.3">
      <c r="A1907" s="9">
        <v>1905</v>
      </c>
      <c r="B1907" s="11" t="s">
        <v>1906</v>
      </c>
      <c r="C1907" s="3" t="s">
        <v>6015</v>
      </c>
      <c r="D1907" s="5">
        <v>25000</v>
      </c>
      <c r="E1907" s="7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">
        <f t="shared" si="87"/>
        <v>1050</v>
      </c>
      <c r="P1907" t="s">
        <v>8316</v>
      </c>
      <c r="Q1907" t="s">
        <v>8345</v>
      </c>
      <c r="R1907" s="14">
        <f t="shared" si="89"/>
        <v>41859.925856481481</v>
      </c>
      <c r="S1907">
        <f t="shared" si="88"/>
        <v>2014</v>
      </c>
    </row>
    <row r="1908" spans="1:19" ht="43.2" x14ac:dyDescent="0.3">
      <c r="A1908" s="9">
        <v>1906</v>
      </c>
      <c r="B1908" s="11" t="s">
        <v>1907</v>
      </c>
      <c r="C1908" s="3" t="s">
        <v>6016</v>
      </c>
      <c r="D1908" s="5">
        <v>50000</v>
      </c>
      <c r="E1908" s="7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">
        <f t="shared" si="87"/>
        <v>21595.959599999998</v>
      </c>
      <c r="P1908" t="s">
        <v>8316</v>
      </c>
      <c r="Q1908" t="s">
        <v>8345</v>
      </c>
      <c r="R1908" s="14">
        <f t="shared" si="89"/>
        <v>42514.671099537038</v>
      </c>
      <c r="S1908">
        <f t="shared" si="88"/>
        <v>2016</v>
      </c>
    </row>
    <row r="1909" spans="1:19" ht="43.2" x14ac:dyDescent="0.3">
      <c r="A1909" s="9">
        <v>1907</v>
      </c>
      <c r="B1909" s="11" t="s">
        <v>1908</v>
      </c>
      <c r="C1909" s="3" t="s">
        <v>6017</v>
      </c>
      <c r="D1909" s="5">
        <v>30000</v>
      </c>
      <c r="E1909" s="7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">
        <f t="shared" si="87"/>
        <v>2125</v>
      </c>
      <c r="P1909" t="s">
        <v>8316</v>
      </c>
      <c r="Q1909" t="s">
        <v>8345</v>
      </c>
      <c r="R1909" s="14">
        <f t="shared" si="89"/>
        <v>41767.587094907409</v>
      </c>
      <c r="S1909">
        <f t="shared" si="88"/>
        <v>2014</v>
      </c>
    </row>
    <row r="1910" spans="1:19" ht="43.2" x14ac:dyDescent="0.3">
      <c r="A1910" s="9">
        <v>1908</v>
      </c>
      <c r="B1910" s="11" t="s">
        <v>1909</v>
      </c>
      <c r="C1910" s="3" t="s">
        <v>6018</v>
      </c>
      <c r="D1910" s="5">
        <v>25000</v>
      </c>
      <c r="E1910" s="7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">
        <f t="shared" si="87"/>
        <v>10825</v>
      </c>
      <c r="P1910" t="s">
        <v>8316</v>
      </c>
      <c r="Q1910" t="s">
        <v>8345</v>
      </c>
      <c r="R1910" s="14">
        <f t="shared" si="89"/>
        <v>42703.917824074073</v>
      </c>
      <c r="S1910">
        <f t="shared" si="88"/>
        <v>2016</v>
      </c>
    </row>
    <row r="1911" spans="1:19" ht="43.2" x14ac:dyDescent="0.3">
      <c r="A1911" s="9">
        <v>1909</v>
      </c>
      <c r="B1911" s="11" t="s">
        <v>1910</v>
      </c>
      <c r="C1911" s="3" t="s">
        <v>6019</v>
      </c>
      <c r="D1911" s="5">
        <v>35000</v>
      </c>
      <c r="E1911" s="7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">
        <f t="shared" si="87"/>
        <v>12997.368399999999</v>
      </c>
      <c r="P1911" t="s">
        <v>8316</v>
      </c>
      <c r="Q1911" t="s">
        <v>8345</v>
      </c>
      <c r="R1911" s="14">
        <f t="shared" si="89"/>
        <v>41905.429155092592</v>
      </c>
      <c r="S1911">
        <f t="shared" si="88"/>
        <v>2014</v>
      </c>
    </row>
    <row r="1912" spans="1:19" ht="43.2" x14ac:dyDescent="0.3">
      <c r="A1912" s="9">
        <v>1910</v>
      </c>
      <c r="B1912" s="11" t="s">
        <v>1911</v>
      </c>
      <c r="C1912" s="3" t="s">
        <v>6020</v>
      </c>
      <c r="D1912" s="5">
        <v>85000</v>
      </c>
      <c r="E1912" s="7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">
        <f t="shared" si="87"/>
        <v>11749.4737</v>
      </c>
      <c r="P1912" t="s">
        <v>8316</v>
      </c>
      <c r="Q1912" t="s">
        <v>8345</v>
      </c>
      <c r="R1912" s="14">
        <f t="shared" si="89"/>
        <v>42264.963159722218</v>
      </c>
      <c r="S1912">
        <f t="shared" si="88"/>
        <v>2015</v>
      </c>
    </row>
    <row r="1913" spans="1:19" ht="57.6" x14ac:dyDescent="0.3">
      <c r="A1913" s="9">
        <v>1911</v>
      </c>
      <c r="B1913" s="11" t="s">
        <v>1912</v>
      </c>
      <c r="C1913" s="3" t="s">
        <v>6021</v>
      </c>
      <c r="D1913" s="5">
        <v>42500</v>
      </c>
      <c r="E1913" s="7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">
        <f t="shared" si="87"/>
        <v>1000</v>
      </c>
      <c r="P1913" t="s">
        <v>8316</v>
      </c>
      <c r="Q1913" t="s">
        <v>8345</v>
      </c>
      <c r="R1913" s="14">
        <f t="shared" si="89"/>
        <v>41830.033958333333</v>
      </c>
      <c r="S1913">
        <f t="shared" si="88"/>
        <v>2014</v>
      </c>
    </row>
    <row r="1914" spans="1:19" ht="43.2" x14ac:dyDescent="0.3">
      <c r="A1914" s="9">
        <v>1912</v>
      </c>
      <c r="B1914" s="11" t="s">
        <v>1913</v>
      </c>
      <c r="C1914" s="3" t="s">
        <v>6022</v>
      </c>
      <c r="D1914" s="5">
        <v>5000</v>
      </c>
      <c r="E1914" s="7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">
        <f t="shared" si="87"/>
        <v>7059.5237999999999</v>
      </c>
      <c r="P1914" t="s">
        <v>8316</v>
      </c>
      <c r="Q1914" t="s">
        <v>8345</v>
      </c>
      <c r="R1914" s="14">
        <f t="shared" si="89"/>
        <v>42129.226388888885</v>
      </c>
      <c r="S1914">
        <f t="shared" si="88"/>
        <v>2015</v>
      </c>
    </row>
    <row r="1915" spans="1:19" ht="28.8" x14ac:dyDescent="0.3">
      <c r="A1915" s="9">
        <v>1913</v>
      </c>
      <c r="B1915" s="11" t="s">
        <v>1914</v>
      </c>
      <c r="C1915" s="3" t="s">
        <v>6023</v>
      </c>
      <c r="D1915" s="5">
        <v>48000</v>
      </c>
      <c r="E1915" s="7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">
        <f t="shared" si="87"/>
        <v>2450</v>
      </c>
      <c r="P1915" t="s">
        <v>8316</v>
      </c>
      <c r="Q1915" t="s">
        <v>8345</v>
      </c>
      <c r="R1915" s="14">
        <f t="shared" si="89"/>
        <v>41890.511319444442</v>
      </c>
      <c r="S1915">
        <f t="shared" si="88"/>
        <v>2014</v>
      </c>
    </row>
    <row r="1916" spans="1:19" ht="43.2" x14ac:dyDescent="0.3">
      <c r="A1916" s="9">
        <v>1914</v>
      </c>
      <c r="B1916" s="11" t="s">
        <v>1915</v>
      </c>
      <c r="C1916" s="3" t="s">
        <v>6024</v>
      </c>
      <c r="D1916" s="5">
        <v>666</v>
      </c>
      <c r="E1916" s="7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">
        <f t="shared" si="87"/>
        <v>3000</v>
      </c>
      <c r="P1916" t="s">
        <v>8316</v>
      </c>
      <c r="Q1916" t="s">
        <v>8345</v>
      </c>
      <c r="R1916" s="14">
        <f t="shared" si="89"/>
        <v>41929.174456018518</v>
      </c>
      <c r="S1916">
        <f t="shared" si="88"/>
        <v>2014</v>
      </c>
    </row>
    <row r="1917" spans="1:19" ht="43.2" x14ac:dyDescent="0.3">
      <c r="A1917" s="9">
        <v>1915</v>
      </c>
      <c r="B1917" s="11" t="s">
        <v>1916</v>
      </c>
      <c r="C1917" s="3" t="s">
        <v>6025</v>
      </c>
      <c r="D1917" s="5">
        <v>500</v>
      </c>
      <c r="E1917" s="7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">
        <f t="shared" si="87"/>
        <v>200</v>
      </c>
      <c r="P1917" t="s">
        <v>8316</v>
      </c>
      <c r="Q1917" t="s">
        <v>8345</v>
      </c>
      <c r="R1917" s="14">
        <f t="shared" si="89"/>
        <v>41864.04886574074</v>
      </c>
      <c r="S1917">
        <f t="shared" si="88"/>
        <v>2014</v>
      </c>
    </row>
    <row r="1918" spans="1:19" ht="28.8" x14ac:dyDescent="0.3">
      <c r="A1918" s="9">
        <v>1916</v>
      </c>
      <c r="B1918" s="11" t="s">
        <v>1917</v>
      </c>
      <c r="C1918" s="3" t="s">
        <v>6026</v>
      </c>
      <c r="D1918" s="5">
        <v>20000</v>
      </c>
      <c r="E1918" s="7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">
        <f t="shared" si="87"/>
        <v>1700</v>
      </c>
      <c r="P1918" t="s">
        <v>8316</v>
      </c>
      <c r="Q1918" t="s">
        <v>8345</v>
      </c>
      <c r="R1918" s="14">
        <f t="shared" si="89"/>
        <v>42656.717303240745</v>
      </c>
      <c r="S1918">
        <f t="shared" si="88"/>
        <v>2016</v>
      </c>
    </row>
    <row r="1919" spans="1:19" ht="28.8" x14ac:dyDescent="0.3">
      <c r="A1919" s="9">
        <v>1917</v>
      </c>
      <c r="B1919" s="11" t="s">
        <v>1918</v>
      </c>
      <c r="C1919" s="3" t="s">
        <v>6027</v>
      </c>
      <c r="D1919" s="5">
        <v>390000</v>
      </c>
      <c r="E1919" s="7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">
        <f t="shared" si="87"/>
        <v>292892.85710000002</v>
      </c>
      <c r="P1919" t="s">
        <v>8316</v>
      </c>
      <c r="Q1919" t="s">
        <v>8345</v>
      </c>
      <c r="R1919" s="14">
        <f t="shared" si="89"/>
        <v>42746.270057870366</v>
      </c>
      <c r="S1919">
        <f t="shared" si="88"/>
        <v>2017</v>
      </c>
    </row>
    <row r="1920" spans="1:19" ht="43.2" x14ac:dyDescent="0.3">
      <c r="A1920" s="9">
        <v>1918</v>
      </c>
      <c r="B1920" s="11" t="s">
        <v>1919</v>
      </c>
      <c r="C1920" s="3" t="s">
        <v>6028</v>
      </c>
      <c r="D1920" s="5">
        <v>25000</v>
      </c>
      <c r="E1920" s="7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">
        <f t="shared" si="87"/>
        <v>2888.8888999999999</v>
      </c>
      <c r="P1920" t="s">
        <v>8316</v>
      </c>
      <c r="Q1920" t="s">
        <v>8345</v>
      </c>
      <c r="R1920" s="14">
        <f t="shared" si="89"/>
        <v>41828.789942129632</v>
      </c>
      <c r="S1920">
        <f t="shared" si="88"/>
        <v>2014</v>
      </c>
    </row>
    <row r="1921" spans="1:19" ht="43.2" x14ac:dyDescent="0.3">
      <c r="A1921" s="9">
        <v>1919</v>
      </c>
      <c r="B1921" s="11" t="s">
        <v>1920</v>
      </c>
      <c r="C1921" s="3" t="s">
        <v>6029</v>
      </c>
      <c r="D1921" s="5">
        <v>500</v>
      </c>
      <c r="E1921" s="7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">
        <f t="shared" si="87"/>
        <v>2962.5</v>
      </c>
      <c r="P1921" t="s">
        <v>8316</v>
      </c>
      <c r="Q1921" t="s">
        <v>8345</v>
      </c>
      <c r="R1921" s="14">
        <f t="shared" si="89"/>
        <v>42113.875567129624</v>
      </c>
      <c r="S1921">
        <f t="shared" si="88"/>
        <v>2015</v>
      </c>
    </row>
    <row r="1922" spans="1:19" ht="43.2" x14ac:dyDescent="0.3">
      <c r="A1922" s="9">
        <v>1920</v>
      </c>
      <c r="B1922" s="11" t="s">
        <v>1921</v>
      </c>
      <c r="C1922" s="3" t="s">
        <v>6030</v>
      </c>
      <c r="D1922" s="5">
        <v>10000</v>
      </c>
      <c r="E1922" s="7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">
        <f t="shared" si="87"/>
        <v>4098.0951999999997</v>
      </c>
      <c r="P1922" t="s">
        <v>8316</v>
      </c>
      <c r="Q1922" t="s">
        <v>8345</v>
      </c>
      <c r="R1922" s="14">
        <f t="shared" si="89"/>
        <v>42270.875706018516</v>
      </c>
      <c r="S1922">
        <f t="shared" si="88"/>
        <v>2015</v>
      </c>
    </row>
    <row r="1923" spans="1:19" ht="28.8" x14ac:dyDescent="0.3">
      <c r="A1923" s="9">
        <v>1921</v>
      </c>
      <c r="B1923" s="11" t="s">
        <v>1922</v>
      </c>
      <c r="C1923" s="3" t="s">
        <v>6031</v>
      </c>
      <c r="D1923" s="5">
        <v>1500</v>
      </c>
      <c r="E1923" s="7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">
        <f t="shared" ref="O1923:O1986" si="90">IFERROR(ROUND(E1923/L1923*100,4),0)</f>
        <v>5400</v>
      </c>
      <c r="P1923" t="s">
        <v>8322</v>
      </c>
      <c r="Q1923" t="s">
        <v>8326</v>
      </c>
      <c r="R1923" s="14">
        <f t="shared" si="89"/>
        <v>41074.221562500003</v>
      </c>
      <c r="S1923">
        <f t="shared" ref="S1923:S1986" si="91">YEAR(R1923)</f>
        <v>2012</v>
      </c>
    </row>
    <row r="1924" spans="1:19" ht="43.2" x14ac:dyDescent="0.3">
      <c r="A1924" s="9">
        <v>1922</v>
      </c>
      <c r="B1924" s="11" t="s">
        <v>1923</v>
      </c>
      <c r="C1924" s="3" t="s">
        <v>6032</v>
      </c>
      <c r="D1924" s="5">
        <v>2000</v>
      </c>
      <c r="E1924" s="7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">
        <f t="shared" si="90"/>
        <v>3610.9375</v>
      </c>
      <c r="P1924" t="s">
        <v>8322</v>
      </c>
      <c r="Q1924" t="s">
        <v>8326</v>
      </c>
      <c r="R1924" s="14">
        <f t="shared" ref="R1924:R1987" si="92">(((J1924/60)/60)/24)+DATE(1970,1,1)</f>
        <v>41590.255868055552</v>
      </c>
      <c r="S1924">
        <f t="shared" si="91"/>
        <v>2013</v>
      </c>
    </row>
    <row r="1925" spans="1:19" ht="43.2" x14ac:dyDescent="0.3">
      <c r="A1925" s="9">
        <v>1923</v>
      </c>
      <c r="B1925" s="11" t="s">
        <v>1924</v>
      </c>
      <c r="C1925" s="3" t="s">
        <v>6033</v>
      </c>
      <c r="D1925" s="5">
        <v>125</v>
      </c>
      <c r="E1925" s="7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">
        <f t="shared" si="90"/>
        <v>2315.3845999999999</v>
      </c>
      <c r="P1925" t="s">
        <v>8322</v>
      </c>
      <c r="Q1925" t="s">
        <v>8326</v>
      </c>
      <c r="R1925" s="14">
        <f t="shared" si="92"/>
        <v>40772.848749999997</v>
      </c>
      <c r="S1925">
        <f t="shared" si="91"/>
        <v>2011</v>
      </c>
    </row>
    <row r="1926" spans="1:19" ht="57.6" x14ac:dyDescent="0.3">
      <c r="A1926" s="9">
        <v>1924</v>
      </c>
      <c r="B1926" s="11" t="s">
        <v>1925</v>
      </c>
      <c r="C1926" s="3" t="s">
        <v>6034</v>
      </c>
      <c r="D1926" s="5">
        <v>3000</v>
      </c>
      <c r="E1926" s="7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">
        <f t="shared" si="90"/>
        <v>10400</v>
      </c>
      <c r="P1926" t="s">
        <v>8322</v>
      </c>
      <c r="Q1926" t="s">
        <v>8326</v>
      </c>
      <c r="R1926" s="14">
        <f t="shared" si="92"/>
        <v>41626.761053240742</v>
      </c>
      <c r="S1926">
        <f t="shared" si="91"/>
        <v>2013</v>
      </c>
    </row>
    <row r="1927" spans="1:19" ht="43.2" x14ac:dyDescent="0.3">
      <c r="A1927" s="9">
        <v>1925</v>
      </c>
      <c r="B1927" s="11" t="s">
        <v>1926</v>
      </c>
      <c r="C1927" s="3" t="s">
        <v>6035</v>
      </c>
      <c r="D1927" s="5">
        <v>1500</v>
      </c>
      <c r="E1927" s="7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">
        <f t="shared" si="90"/>
        <v>3182.6923000000002</v>
      </c>
      <c r="P1927" t="s">
        <v>8322</v>
      </c>
      <c r="Q1927" t="s">
        <v>8326</v>
      </c>
      <c r="R1927" s="14">
        <f t="shared" si="92"/>
        <v>41535.90148148148</v>
      </c>
      <c r="S1927">
        <f t="shared" si="91"/>
        <v>2013</v>
      </c>
    </row>
    <row r="1928" spans="1:19" ht="57.6" x14ac:dyDescent="0.3">
      <c r="A1928" s="9">
        <v>1926</v>
      </c>
      <c r="B1928" s="11" t="s">
        <v>1927</v>
      </c>
      <c r="C1928" s="3" t="s">
        <v>6036</v>
      </c>
      <c r="D1928" s="5">
        <v>1500</v>
      </c>
      <c r="E1928" s="7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">
        <f t="shared" si="90"/>
        <v>2738.9625999999998</v>
      </c>
      <c r="P1928" t="s">
        <v>8322</v>
      </c>
      <c r="Q1928" t="s">
        <v>8326</v>
      </c>
      <c r="R1928" s="14">
        <f t="shared" si="92"/>
        <v>40456.954351851848</v>
      </c>
      <c r="S1928">
        <f t="shared" si="91"/>
        <v>2010</v>
      </c>
    </row>
    <row r="1929" spans="1:19" x14ac:dyDescent="0.3">
      <c r="A1929" s="9">
        <v>1927</v>
      </c>
      <c r="B1929" s="11" t="s">
        <v>1928</v>
      </c>
      <c r="C1929" s="3" t="s">
        <v>6037</v>
      </c>
      <c r="D1929" s="5">
        <v>600</v>
      </c>
      <c r="E1929" s="7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">
        <f t="shared" si="90"/>
        <v>5636.3635999999997</v>
      </c>
      <c r="P1929" t="s">
        <v>8322</v>
      </c>
      <c r="Q1929" t="s">
        <v>8326</v>
      </c>
      <c r="R1929" s="14">
        <f t="shared" si="92"/>
        <v>40960.861562500002</v>
      </c>
      <c r="S1929">
        <f t="shared" si="91"/>
        <v>2012</v>
      </c>
    </row>
    <row r="1930" spans="1:19" ht="28.8" x14ac:dyDescent="0.3">
      <c r="A1930" s="9">
        <v>1928</v>
      </c>
      <c r="B1930" s="11" t="s">
        <v>1929</v>
      </c>
      <c r="C1930" s="3" t="s">
        <v>6038</v>
      </c>
      <c r="D1930" s="5">
        <v>2550</v>
      </c>
      <c r="E1930" s="7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">
        <f t="shared" si="90"/>
        <v>7735.2941000000001</v>
      </c>
      <c r="P1930" t="s">
        <v>8322</v>
      </c>
      <c r="Q1930" t="s">
        <v>8326</v>
      </c>
      <c r="R1930" s="14">
        <f t="shared" si="92"/>
        <v>41371.648078703707</v>
      </c>
      <c r="S1930">
        <f t="shared" si="91"/>
        <v>2013</v>
      </c>
    </row>
    <row r="1931" spans="1:19" ht="43.2" x14ac:dyDescent="0.3">
      <c r="A1931" s="9">
        <v>1929</v>
      </c>
      <c r="B1931" s="11" t="s">
        <v>1930</v>
      </c>
      <c r="C1931" s="3" t="s">
        <v>6039</v>
      </c>
      <c r="D1931" s="5">
        <v>3200</v>
      </c>
      <c r="E1931" s="7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">
        <f t="shared" si="90"/>
        <v>4280</v>
      </c>
      <c r="P1931" t="s">
        <v>8322</v>
      </c>
      <c r="Q1931" t="s">
        <v>8326</v>
      </c>
      <c r="R1931" s="14">
        <f t="shared" si="92"/>
        <v>40687.021597222221</v>
      </c>
      <c r="S1931">
        <f t="shared" si="91"/>
        <v>2011</v>
      </c>
    </row>
    <row r="1932" spans="1:19" ht="28.8" x14ac:dyDescent="0.3">
      <c r="A1932" s="9">
        <v>1930</v>
      </c>
      <c r="B1932" s="11" t="s">
        <v>1931</v>
      </c>
      <c r="C1932" s="3" t="s">
        <v>6040</v>
      </c>
      <c r="D1932" s="5">
        <v>1000</v>
      </c>
      <c r="E1932" s="7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">
        <f t="shared" si="90"/>
        <v>4884.6153999999997</v>
      </c>
      <c r="P1932" t="s">
        <v>8322</v>
      </c>
      <c r="Q1932" t="s">
        <v>8326</v>
      </c>
      <c r="R1932" s="14">
        <f t="shared" si="92"/>
        <v>41402.558819444443</v>
      </c>
      <c r="S1932">
        <f t="shared" si="91"/>
        <v>2013</v>
      </c>
    </row>
    <row r="1933" spans="1:19" ht="43.2" x14ac:dyDescent="0.3">
      <c r="A1933" s="9">
        <v>1931</v>
      </c>
      <c r="B1933" s="11" t="s">
        <v>1932</v>
      </c>
      <c r="C1933" s="3" t="s">
        <v>6041</v>
      </c>
      <c r="D1933" s="5">
        <v>2000</v>
      </c>
      <c r="E1933" s="7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">
        <f t="shared" si="90"/>
        <v>4824.04</v>
      </c>
      <c r="P1933" t="s">
        <v>8322</v>
      </c>
      <c r="Q1933" t="s">
        <v>8326</v>
      </c>
      <c r="R1933" s="14">
        <f t="shared" si="92"/>
        <v>41037.892465277779</v>
      </c>
      <c r="S1933">
        <f t="shared" si="91"/>
        <v>2012</v>
      </c>
    </row>
    <row r="1934" spans="1:19" ht="57.6" x14ac:dyDescent="0.3">
      <c r="A1934" s="9">
        <v>1932</v>
      </c>
      <c r="B1934" s="11" t="s">
        <v>1933</v>
      </c>
      <c r="C1934" s="3" t="s">
        <v>6042</v>
      </c>
      <c r="D1934" s="5">
        <v>5250</v>
      </c>
      <c r="E1934" s="7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">
        <f t="shared" si="90"/>
        <v>7021.25</v>
      </c>
      <c r="P1934" t="s">
        <v>8322</v>
      </c>
      <c r="Q1934" t="s">
        <v>8326</v>
      </c>
      <c r="R1934" s="14">
        <f t="shared" si="92"/>
        <v>40911.809872685182</v>
      </c>
      <c r="S1934">
        <f t="shared" si="91"/>
        <v>2012</v>
      </c>
    </row>
    <row r="1935" spans="1:19" ht="43.2" x14ac:dyDescent="0.3">
      <c r="A1935" s="9">
        <v>1933</v>
      </c>
      <c r="B1935" s="11" t="s">
        <v>1934</v>
      </c>
      <c r="C1935" s="3" t="s">
        <v>6043</v>
      </c>
      <c r="D1935" s="5">
        <v>6000</v>
      </c>
      <c r="E1935" s="7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">
        <f t="shared" si="90"/>
        <v>9405.4544999999998</v>
      </c>
      <c r="P1935" t="s">
        <v>8322</v>
      </c>
      <c r="Q1935" t="s">
        <v>8326</v>
      </c>
      <c r="R1935" s="14">
        <f t="shared" si="92"/>
        <v>41879.130868055552</v>
      </c>
      <c r="S1935">
        <f t="shared" si="91"/>
        <v>2014</v>
      </c>
    </row>
    <row r="1936" spans="1:19" ht="43.2" x14ac:dyDescent="0.3">
      <c r="A1936" s="9">
        <v>1934</v>
      </c>
      <c r="B1936" s="11" t="s">
        <v>1935</v>
      </c>
      <c r="C1936" s="3" t="s">
        <v>6044</v>
      </c>
      <c r="D1936" s="5">
        <v>5000</v>
      </c>
      <c r="E1936" s="7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">
        <f t="shared" si="90"/>
        <v>8027.2727000000004</v>
      </c>
      <c r="P1936" t="s">
        <v>8322</v>
      </c>
      <c r="Q1936" t="s">
        <v>8326</v>
      </c>
      <c r="R1936" s="14">
        <f t="shared" si="92"/>
        <v>40865.867141203707</v>
      </c>
      <c r="S1936">
        <f t="shared" si="91"/>
        <v>2011</v>
      </c>
    </row>
    <row r="1937" spans="1:19" ht="43.2" x14ac:dyDescent="0.3">
      <c r="A1937" s="9">
        <v>1935</v>
      </c>
      <c r="B1937" s="11" t="s">
        <v>1936</v>
      </c>
      <c r="C1937" s="3" t="s">
        <v>6045</v>
      </c>
      <c r="D1937" s="5">
        <v>2500</v>
      </c>
      <c r="E1937" s="7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">
        <f t="shared" si="90"/>
        <v>5420</v>
      </c>
      <c r="P1937" t="s">
        <v>8322</v>
      </c>
      <c r="Q1937" t="s">
        <v>8326</v>
      </c>
      <c r="R1937" s="14">
        <f t="shared" si="92"/>
        <v>41773.932534722226</v>
      </c>
      <c r="S1937">
        <f t="shared" si="91"/>
        <v>2014</v>
      </c>
    </row>
    <row r="1938" spans="1:19" ht="43.2" x14ac:dyDescent="0.3">
      <c r="A1938" s="9">
        <v>1936</v>
      </c>
      <c r="B1938" s="11" t="s">
        <v>1937</v>
      </c>
      <c r="C1938" s="3" t="s">
        <v>6046</v>
      </c>
      <c r="D1938" s="5">
        <v>7500</v>
      </c>
      <c r="E1938" s="7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">
        <f t="shared" si="90"/>
        <v>6026.9034000000001</v>
      </c>
      <c r="P1938" t="s">
        <v>8322</v>
      </c>
      <c r="Q1938" t="s">
        <v>8326</v>
      </c>
      <c r="R1938" s="14">
        <f t="shared" si="92"/>
        <v>40852.889699074076</v>
      </c>
      <c r="S1938">
        <f t="shared" si="91"/>
        <v>2011</v>
      </c>
    </row>
    <row r="1939" spans="1:19" ht="43.2" x14ac:dyDescent="0.3">
      <c r="A1939" s="9">
        <v>1937</v>
      </c>
      <c r="B1939" s="11" t="s">
        <v>1938</v>
      </c>
      <c r="C1939" s="3" t="s">
        <v>6047</v>
      </c>
      <c r="D1939" s="5">
        <v>600</v>
      </c>
      <c r="E1939" s="7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">
        <f t="shared" si="90"/>
        <v>3874.0345000000002</v>
      </c>
      <c r="P1939" t="s">
        <v>8322</v>
      </c>
      <c r="Q1939" t="s">
        <v>8326</v>
      </c>
      <c r="R1939" s="14">
        <f t="shared" si="92"/>
        <v>41059.118993055556</v>
      </c>
      <c r="S1939">
        <f t="shared" si="91"/>
        <v>2012</v>
      </c>
    </row>
    <row r="1940" spans="1:19" ht="43.2" x14ac:dyDescent="0.3">
      <c r="A1940" s="9">
        <v>1938</v>
      </c>
      <c r="B1940" s="11" t="s">
        <v>1939</v>
      </c>
      <c r="C1940" s="3" t="s">
        <v>6048</v>
      </c>
      <c r="D1940" s="5">
        <v>15000</v>
      </c>
      <c r="E1940" s="7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">
        <f t="shared" si="90"/>
        <v>15254.386</v>
      </c>
      <c r="P1940" t="s">
        <v>8322</v>
      </c>
      <c r="Q1940" t="s">
        <v>8326</v>
      </c>
      <c r="R1940" s="14">
        <f t="shared" si="92"/>
        <v>41426.259618055556</v>
      </c>
      <c r="S1940">
        <f t="shared" si="91"/>
        <v>2013</v>
      </c>
    </row>
    <row r="1941" spans="1:19" ht="57.6" x14ac:dyDescent="0.3">
      <c r="A1941" s="9">
        <v>1939</v>
      </c>
      <c r="B1941" s="11" t="s">
        <v>1940</v>
      </c>
      <c r="C1941" s="3" t="s">
        <v>6049</v>
      </c>
      <c r="D1941" s="5">
        <v>10000</v>
      </c>
      <c r="E1941" s="7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">
        <f t="shared" si="90"/>
        <v>11531.25</v>
      </c>
      <c r="P1941" t="s">
        <v>8322</v>
      </c>
      <c r="Q1941" t="s">
        <v>8326</v>
      </c>
      <c r="R1941" s="14">
        <f t="shared" si="92"/>
        <v>41313.985046296293</v>
      </c>
      <c r="S1941">
        <f t="shared" si="91"/>
        <v>2013</v>
      </c>
    </row>
    <row r="1942" spans="1:19" ht="43.2" x14ac:dyDescent="0.3">
      <c r="A1942" s="9">
        <v>1940</v>
      </c>
      <c r="B1942" s="11" t="s">
        <v>1941</v>
      </c>
      <c r="C1942" s="3" t="s">
        <v>6050</v>
      </c>
      <c r="D1942" s="5">
        <v>650</v>
      </c>
      <c r="E1942" s="7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">
        <f t="shared" si="90"/>
        <v>3583.8710000000001</v>
      </c>
      <c r="P1942" t="s">
        <v>8322</v>
      </c>
      <c r="Q1942" t="s">
        <v>8326</v>
      </c>
      <c r="R1942" s="14">
        <f t="shared" si="92"/>
        <v>40670.507326388892</v>
      </c>
      <c r="S1942">
        <f t="shared" si="91"/>
        <v>2011</v>
      </c>
    </row>
    <row r="1943" spans="1:19" ht="43.2" x14ac:dyDescent="0.3">
      <c r="A1943" s="9">
        <v>1941</v>
      </c>
      <c r="B1943" s="11" t="s">
        <v>1942</v>
      </c>
      <c r="C1943" s="3" t="s">
        <v>6051</v>
      </c>
      <c r="D1943" s="5">
        <v>250000</v>
      </c>
      <c r="E1943" s="7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">
        <f t="shared" si="90"/>
        <v>6457.0119000000004</v>
      </c>
      <c r="P1943" t="s">
        <v>8316</v>
      </c>
      <c r="Q1943" t="s">
        <v>8346</v>
      </c>
      <c r="R1943" s="14">
        <f t="shared" si="92"/>
        <v>41744.290868055556</v>
      </c>
      <c r="S1943">
        <f t="shared" si="91"/>
        <v>2014</v>
      </c>
    </row>
    <row r="1944" spans="1:19" ht="43.2" x14ac:dyDescent="0.3">
      <c r="A1944" s="9">
        <v>1942</v>
      </c>
      <c r="B1944" s="11" t="s">
        <v>1943</v>
      </c>
      <c r="C1944" s="3" t="s">
        <v>6052</v>
      </c>
      <c r="D1944" s="5">
        <v>6000</v>
      </c>
      <c r="E1944" s="7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">
        <f t="shared" si="90"/>
        <v>8743.6</v>
      </c>
      <c r="P1944" t="s">
        <v>8316</v>
      </c>
      <c r="Q1944" t="s">
        <v>8346</v>
      </c>
      <c r="R1944" s="14">
        <f t="shared" si="92"/>
        <v>40638.828009259261</v>
      </c>
      <c r="S1944">
        <f t="shared" si="91"/>
        <v>2011</v>
      </c>
    </row>
    <row r="1945" spans="1:19" ht="43.2" x14ac:dyDescent="0.3">
      <c r="A1945" s="9">
        <v>1943</v>
      </c>
      <c r="B1945" s="11" t="s">
        <v>1944</v>
      </c>
      <c r="C1945" s="3" t="s">
        <v>6053</v>
      </c>
      <c r="D1945" s="5">
        <v>10000</v>
      </c>
      <c r="E1945" s="7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">
        <f t="shared" si="90"/>
        <v>6881.5577000000003</v>
      </c>
      <c r="P1945" t="s">
        <v>8316</v>
      </c>
      <c r="Q1945" t="s">
        <v>8346</v>
      </c>
      <c r="R1945" s="14">
        <f t="shared" si="92"/>
        <v>42548.269861111112</v>
      </c>
      <c r="S1945">
        <f t="shared" si="91"/>
        <v>2016</v>
      </c>
    </row>
    <row r="1946" spans="1:19" ht="43.2" x14ac:dyDescent="0.3">
      <c r="A1946" s="9">
        <v>1944</v>
      </c>
      <c r="B1946" s="11" t="s">
        <v>1945</v>
      </c>
      <c r="C1946" s="3" t="s">
        <v>6054</v>
      </c>
      <c r="D1946" s="5">
        <v>40000</v>
      </c>
      <c r="E1946" s="7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">
        <f t="shared" si="90"/>
        <v>17620.022400000002</v>
      </c>
      <c r="P1946" t="s">
        <v>8316</v>
      </c>
      <c r="Q1946" t="s">
        <v>8346</v>
      </c>
      <c r="R1946" s="14">
        <f t="shared" si="92"/>
        <v>41730.584374999999</v>
      </c>
      <c r="S1946">
        <f t="shared" si="91"/>
        <v>2014</v>
      </c>
    </row>
    <row r="1947" spans="1:19" ht="43.2" x14ac:dyDescent="0.3">
      <c r="A1947" s="9">
        <v>1945</v>
      </c>
      <c r="B1947" s="11" t="s">
        <v>1946</v>
      </c>
      <c r="C1947" s="3" t="s">
        <v>6055</v>
      </c>
      <c r="D1947" s="5">
        <v>100000</v>
      </c>
      <c r="E1947" s="7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">
        <f t="shared" si="90"/>
        <v>51179.117599999998</v>
      </c>
      <c r="P1947" t="s">
        <v>8316</v>
      </c>
      <c r="Q1947" t="s">
        <v>8346</v>
      </c>
      <c r="R1947" s="14">
        <f t="shared" si="92"/>
        <v>42157.251828703709</v>
      </c>
      <c r="S1947">
        <f t="shared" si="91"/>
        <v>2015</v>
      </c>
    </row>
    <row r="1948" spans="1:19" ht="43.2" x14ac:dyDescent="0.3">
      <c r="A1948" s="9">
        <v>1946</v>
      </c>
      <c r="B1948" s="11" t="s">
        <v>1947</v>
      </c>
      <c r="C1948" s="3" t="s">
        <v>6056</v>
      </c>
      <c r="D1948" s="5">
        <v>7500</v>
      </c>
      <c r="E1948" s="7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">
        <f t="shared" si="90"/>
        <v>16044.2857</v>
      </c>
      <c r="P1948" t="s">
        <v>8316</v>
      </c>
      <c r="Q1948" t="s">
        <v>8346</v>
      </c>
      <c r="R1948" s="14">
        <f t="shared" si="92"/>
        <v>41689.150011574071</v>
      </c>
      <c r="S1948">
        <f t="shared" si="91"/>
        <v>2014</v>
      </c>
    </row>
    <row r="1949" spans="1:19" ht="57.6" x14ac:dyDescent="0.3">
      <c r="A1949" s="9">
        <v>1947</v>
      </c>
      <c r="B1949" s="11" t="s">
        <v>1948</v>
      </c>
      <c r="C1949" s="3" t="s">
        <v>6057</v>
      </c>
      <c r="D1949" s="5">
        <v>800</v>
      </c>
      <c r="E1949" s="7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">
        <f t="shared" si="90"/>
        <v>3500.3042999999998</v>
      </c>
      <c r="P1949" t="s">
        <v>8316</v>
      </c>
      <c r="Q1949" t="s">
        <v>8346</v>
      </c>
      <c r="R1949" s="14">
        <f t="shared" si="92"/>
        <v>40102.918055555558</v>
      </c>
      <c r="S1949">
        <f t="shared" si="91"/>
        <v>2009</v>
      </c>
    </row>
    <row r="1950" spans="1:19" ht="28.8" x14ac:dyDescent="0.3">
      <c r="A1950" s="9">
        <v>1948</v>
      </c>
      <c r="B1950" s="11" t="s">
        <v>1949</v>
      </c>
      <c r="C1950" s="3" t="s">
        <v>6058</v>
      </c>
      <c r="D1950" s="5">
        <v>100000</v>
      </c>
      <c r="E1950" s="7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">
        <f t="shared" si="90"/>
        <v>18850.671399999999</v>
      </c>
      <c r="P1950" t="s">
        <v>8316</v>
      </c>
      <c r="Q1950" t="s">
        <v>8346</v>
      </c>
      <c r="R1950" s="14">
        <f t="shared" si="92"/>
        <v>42473.604270833333</v>
      </c>
      <c r="S1950">
        <f t="shared" si="91"/>
        <v>2016</v>
      </c>
    </row>
    <row r="1951" spans="1:19" ht="43.2" x14ac:dyDescent="0.3">
      <c r="A1951" s="9">
        <v>1949</v>
      </c>
      <c r="B1951" s="11" t="s">
        <v>1950</v>
      </c>
      <c r="C1951" s="3" t="s">
        <v>6059</v>
      </c>
      <c r="D1951" s="5">
        <v>50000</v>
      </c>
      <c r="E1951" s="7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">
        <f t="shared" si="90"/>
        <v>5620.4984000000004</v>
      </c>
      <c r="P1951" t="s">
        <v>8316</v>
      </c>
      <c r="Q1951" t="s">
        <v>8346</v>
      </c>
      <c r="R1951" s="14">
        <f t="shared" si="92"/>
        <v>41800.423043981478</v>
      </c>
      <c r="S1951">
        <f t="shared" si="91"/>
        <v>2014</v>
      </c>
    </row>
    <row r="1952" spans="1:19" ht="43.2" x14ac:dyDescent="0.3">
      <c r="A1952" s="9">
        <v>1950</v>
      </c>
      <c r="B1952" s="11" t="s">
        <v>1951</v>
      </c>
      <c r="C1952" s="3" t="s">
        <v>6060</v>
      </c>
      <c r="D1952" s="5">
        <v>48000</v>
      </c>
      <c r="E1952" s="7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">
        <f t="shared" si="90"/>
        <v>5130.5415999999996</v>
      </c>
      <c r="P1952" t="s">
        <v>8316</v>
      </c>
      <c r="Q1952" t="s">
        <v>8346</v>
      </c>
      <c r="R1952" s="14">
        <f t="shared" si="92"/>
        <v>40624.181400462963</v>
      </c>
      <c r="S1952">
        <f t="shared" si="91"/>
        <v>2011</v>
      </c>
    </row>
    <row r="1953" spans="1:19" ht="43.2" x14ac:dyDescent="0.3">
      <c r="A1953" s="9">
        <v>1951</v>
      </c>
      <c r="B1953" s="11" t="s">
        <v>1952</v>
      </c>
      <c r="C1953" s="3" t="s">
        <v>6061</v>
      </c>
      <c r="D1953" s="5">
        <v>50000</v>
      </c>
      <c r="E1953" s="7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">
        <f t="shared" si="90"/>
        <v>12736.450800000001</v>
      </c>
      <c r="P1953" t="s">
        <v>8316</v>
      </c>
      <c r="Q1953" t="s">
        <v>8346</v>
      </c>
      <c r="R1953" s="14">
        <f t="shared" si="92"/>
        <v>42651.420567129629</v>
      </c>
      <c r="S1953">
        <f t="shared" si="91"/>
        <v>2016</v>
      </c>
    </row>
    <row r="1954" spans="1:19" ht="43.2" x14ac:dyDescent="0.3">
      <c r="A1954" s="9">
        <v>1952</v>
      </c>
      <c r="B1954" s="11" t="s">
        <v>1953</v>
      </c>
      <c r="C1954" s="3" t="s">
        <v>6062</v>
      </c>
      <c r="D1954" s="5">
        <v>35000</v>
      </c>
      <c r="E1954" s="7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">
        <f t="shared" si="90"/>
        <v>10185.532300000001</v>
      </c>
      <c r="P1954" t="s">
        <v>8316</v>
      </c>
      <c r="Q1954" t="s">
        <v>8346</v>
      </c>
      <c r="R1954" s="14">
        <f t="shared" si="92"/>
        <v>41526.60665509259</v>
      </c>
      <c r="S1954">
        <f t="shared" si="91"/>
        <v>2013</v>
      </c>
    </row>
    <row r="1955" spans="1:19" ht="43.2" x14ac:dyDescent="0.3">
      <c r="A1955" s="9">
        <v>1953</v>
      </c>
      <c r="B1955" s="11" t="s">
        <v>1954</v>
      </c>
      <c r="C1955" s="3" t="s">
        <v>6063</v>
      </c>
      <c r="D1955" s="5">
        <v>15000</v>
      </c>
      <c r="E1955" s="7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">
        <f t="shared" si="90"/>
        <v>23055.782299999999</v>
      </c>
      <c r="P1955" t="s">
        <v>8316</v>
      </c>
      <c r="Q1955" t="s">
        <v>8346</v>
      </c>
      <c r="R1955" s="14">
        <f t="shared" si="92"/>
        <v>40941.199826388889</v>
      </c>
      <c r="S1955">
        <f t="shared" si="91"/>
        <v>2012</v>
      </c>
    </row>
    <row r="1956" spans="1:19" ht="28.8" x14ac:dyDescent="0.3">
      <c r="A1956" s="9">
        <v>1954</v>
      </c>
      <c r="B1956" s="11" t="s">
        <v>1955</v>
      </c>
      <c r="C1956" s="3" t="s">
        <v>6064</v>
      </c>
      <c r="D1956" s="5">
        <v>50000</v>
      </c>
      <c r="E1956" s="7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">
        <f t="shared" si="90"/>
        <v>84210.602400000003</v>
      </c>
      <c r="P1956" t="s">
        <v>8316</v>
      </c>
      <c r="Q1956" t="s">
        <v>8346</v>
      </c>
      <c r="R1956" s="14">
        <f t="shared" si="92"/>
        <v>42394.580740740741</v>
      </c>
      <c r="S1956">
        <f t="shared" si="91"/>
        <v>2016</v>
      </c>
    </row>
    <row r="1957" spans="1:19" ht="43.2" x14ac:dyDescent="0.3">
      <c r="A1957" s="9">
        <v>1955</v>
      </c>
      <c r="B1957" s="11" t="s">
        <v>1956</v>
      </c>
      <c r="C1957" s="3" t="s">
        <v>6065</v>
      </c>
      <c r="D1957" s="5">
        <v>42000</v>
      </c>
      <c r="E1957" s="7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">
        <f t="shared" si="90"/>
        <v>57727.593099999998</v>
      </c>
      <c r="P1957" t="s">
        <v>8316</v>
      </c>
      <c r="Q1957" t="s">
        <v>8346</v>
      </c>
      <c r="R1957" s="14">
        <f t="shared" si="92"/>
        <v>41020.271770833337</v>
      </c>
      <c r="S1957">
        <f t="shared" si="91"/>
        <v>2012</v>
      </c>
    </row>
    <row r="1958" spans="1:19" ht="43.2" x14ac:dyDescent="0.3">
      <c r="A1958" s="9">
        <v>1956</v>
      </c>
      <c r="B1958" s="11" t="s">
        <v>1957</v>
      </c>
      <c r="C1958" s="3" t="s">
        <v>6066</v>
      </c>
      <c r="D1958" s="5">
        <v>60000</v>
      </c>
      <c r="E1958" s="7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">
        <f t="shared" si="90"/>
        <v>48334.246599999999</v>
      </c>
      <c r="P1958" t="s">
        <v>8316</v>
      </c>
      <c r="Q1958" t="s">
        <v>8346</v>
      </c>
      <c r="R1958" s="14">
        <f t="shared" si="92"/>
        <v>42067.923668981486</v>
      </c>
      <c r="S1958">
        <f t="shared" si="91"/>
        <v>2015</v>
      </c>
    </row>
    <row r="1959" spans="1:19" ht="28.8" x14ac:dyDescent="0.3">
      <c r="A1959" s="9">
        <v>1957</v>
      </c>
      <c r="B1959" s="11" t="s">
        <v>1958</v>
      </c>
      <c r="C1959" s="3" t="s">
        <v>6067</v>
      </c>
      <c r="D1959" s="5">
        <v>30000</v>
      </c>
      <c r="E1959" s="7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">
        <f t="shared" si="90"/>
        <v>7613.85</v>
      </c>
      <c r="P1959" t="s">
        <v>8316</v>
      </c>
      <c r="Q1959" t="s">
        <v>8346</v>
      </c>
      <c r="R1959" s="14">
        <f t="shared" si="92"/>
        <v>41179.098530092589</v>
      </c>
      <c r="S1959">
        <f t="shared" si="91"/>
        <v>2012</v>
      </c>
    </row>
    <row r="1960" spans="1:19" ht="43.2" x14ac:dyDescent="0.3">
      <c r="A1960" s="9">
        <v>1958</v>
      </c>
      <c r="B1960" s="11" t="s">
        <v>1959</v>
      </c>
      <c r="C1960" s="3" t="s">
        <v>6068</v>
      </c>
      <c r="D1960" s="5">
        <v>7000</v>
      </c>
      <c r="E1960" s="7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">
        <f t="shared" si="90"/>
        <v>7410.7683999999999</v>
      </c>
      <c r="P1960" t="s">
        <v>8316</v>
      </c>
      <c r="Q1960" t="s">
        <v>8346</v>
      </c>
      <c r="R1960" s="14">
        <f t="shared" si="92"/>
        <v>41326.987974537034</v>
      </c>
      <c r="S1960">
        <f t="shared" si="91"/>
        <v>2013</v>
      </c>
    </row>
    <row r="1961" spans="1:19" ht="57.6" x14ac:dyDescent="0.3">
      <c r="A1961" s="9">
        <v>1959</v>
      </c>
      <c r="B1961" s="11" t="s">
        <v>1960</v>
      </c>
      <c r="C1961" s="3" t="s">
        <v>6069</v>
      </c>
      <c r="D1961" s="5">
        <v>10000</v>
      </c>
      <c r="E1961" s="7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">
        <f t="shared" si="90"/>
        <v>3696.5659999999998</v>
      </c>
      <c r="P1961" t="s">
        <v>8316</v>
      </c>
      <c r="Q1961" t="s">
        <v>8346</v>
      </c>
      <c r="R1961" s="14">
        <f t="shared" si="92"/>
        <v>41871.845601851855</v>
      </c>
      <c r="S1961">
        <f t="shared" si="91"/>
        <v>2014</v>
      </c>
    </row>
    <row r="1962" spans="1:19" ht="43.2" x14ac:dyDescent="0.3">
      <c r="A1962" s="9">
        <v>1960</v>
      </c>
      <c r="B1962" s="11" t="s">
        <v>1961</v>
      </c>
      <c r="C1962" s="3" t="s">
        <v>6070</v>
      </c>
      <c r="D1962" s="5">
        <v>70000</v>
      </c>
      <c r="E1962" s="7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">
        <f t="shared" si="90"/>
        <v>250096.96969999999</v>
      </c>
      <c r="P1962" t="s">
        <v>8316</v>
      </c>
      <c r="Q1962" t="s">
        <v>8346</v>
      </c>
      <c r="R1962" s="14">
        <f t="shared" si="92"/>
        <v>41964.362743055557</v>
      </c>
      <c r="S1962">
        <f t="shared" si="91"/>
        <v>2014</v>
      </c>
    </row>
    <row r="1963" spans="1:19" ht="43.2" x14ac:dyDescent="0.3">
      <c r="A1963" s="9">
        <v>1961</v>
      </c>
      <c r="B1963" s="11" t="s">
        <v>1962</v>
      </c>
      <c r="C1963" s="3" t="s">
        <v>6071</v>
      </c>
      <c r="D1963" s="5">
        <v>10000</v>
      </c>
      <c r="E1963" s="7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">
        <f t="shared" si="90"/>
        <v>6769.0213999999996</v>
      </c>
      <c r="P1963" t="s">
        <v>8316</v>
      </c>
      <c r="Q1963" t="s">
        <v>8346</v>
      </c>
      <c r="R1963" s="14">
        <f t="shared" si="92"/>
        <v>41148.194641203707</v>
      </c>
      <c r="S1963">
        <f t="shared" si="91"/>
        <v>2012</v>
      </c>
    </row>
    <row r="1964" spans="1:19" ht="43.2" x14ac:dyDescent="0.3">
      <c r="A1964" s="9">
        <v>1962</v>
      </c>
      <c r="B1964" s="11" t="s">
        <v>1963</v>
      </c>
      <c r="C1964" s="3" t="s">
        <v>6072</v>
      </c>
      <c r="D1964" s="5">
        <v>10000</v>
      </c>
      <c r="E1964" s="7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">
        <f t="shared" si="90"/>
        <v>6304.7385999999997</v>
      </c>
      <c r="P1964" t="s">
        <v>8316</v>
      </c>
      <c r="Q1964" t="s">
        <v>8346</v>
      </c>
      <c r="R1964" s="14">
        <f t="shared" si="92"/>
        <v>41742.780509259261</v>
      </c>
      <c r="S1964">
        <f t="shared" si="91"/>
        <v>2014</v>
      </c>
    </row>
    <row r="1965" spans="1:19" ht="43.2" x14ac:dyDescent="0.3">
      <c r="A1965" s="9">
        <v>1963</v>
      </c>
      <c r="B1965" s="11" t="s">
        <v>1964</v>
      </c>
      <c r="C1965" s="3" t="s">
        <v>6073</v>
      </c>
      <c r="D1965" s="5">
        <v>19000</v>
      </c>
      <c r="E1965" s="7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">
        <f t="shared" si="90"/>
        <v>11760</v>
      </c>
      <c r="P1965" t="s">
        <v>8316</v>
      </c>
      <c r="Q1965" t="s">
        <v>8346</v>
      </c>
      <c r="R1965" s="14">
        <f t="shared" si="92"/>
        <v>41863.429791666669</v>
      </c>
      <c r="S1965">
        <f t="shared" si="91"/>
        <v>2014</v>
      </c>
    </row>
    <row r="1966" spans="1:19" ht="43.2" x14ac:dyDescent="0.3">
      <c r="A1966" s="9">
        <v>1964</v>
      </c>
      <c r="B1966" s="11" t="s">
        <v>1965</v>
      </c>
      <c r="C1966" s="3" t="s">
        <v>6074</v>
      </c>
      <c r="D1966" s="5">
        <v>89200</v>
      </c>
      <c r="E1966" s="7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">
        <f t="shared" si="90"/>
        <v>18075.185000000001</v>
      </c>
      <c r="P1966" t="s">
        <v>8316</v>
      </c>
      <c r="Q1966" t="s">
        <v>8346</v>
      </c>
      <c r="R1966" s="14">
        <f t="shared" si="92"/>
        <v>42452.272824074069</v>
      </c>
      <c r="S1966">
        <f t="shared" si="91"/>
        <v>2016</v>
      </c>
    </row>
    <row r="1967" spans="1:19" ht="43.2" x14ac:dyDescent="0.3">
      <c r="A1967" s="9">
        <v>1965</v>
      </c>
      <c r="B1967" s="11" t="s">
        <v>1966</v>
      </c>
      <c r="C1967" s="3" t="s">
        <v>6075</v>
      </c>
      <c r="D1967" s="5">
        <v>5000</v>
      </c>
      <c r="E1967" s="7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">
        <f t="shared" si="90"/>
        <v>12732.0388</v>
      </c>
      <c r="P1967" t="s">
        <v>8316</v>
      </c>
      <c r="Q1967" t="s">
        <v>8346</v>
      </c>
      <c r="R1967" s="14">
        <f t="shared" si="92"/>
        <v>40898.089236111111</v>
      </c>
      <c r="S1967">
        <f t="shared" si="91"/>
        <v>2011</v>
      </c>
    </row>
    <row r="1968" spans="1:19" ht="43.2" x14ac:dyDescent="0.3">
      <c r="A1968" s="9">
        <v>1966</v>
      </c>
      <c r="B1968" s="11" t="s">
        <v>1967</v>
      </c>
      <c r="C1968" s="3" t="s">
        <v>6076</v>
      </c>
      <c r="D1968" s="5">
        <v>100000</v>
      </c>
      <c r="E1968" s="7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">
        <f t="shared" si="90"/>
        <v>13664.4475</v>
      </c>
      <c r="P1968" t="s">
        <v>8316</v>
      </c>
      <c r="Q1968" t="s">
        <v>8346</v>
      </c>
      <c r="R1968" s="14">
        <f t="shared" si="92"/>
        <v>41835.540486111109</v>
      </c>
      <c r="S1968">
        <f t="shared" si="91"/>
        <v>2014</v>
      </c>
    </row>
    <row r="1969" spans="1:19" ht="43.2" x14ac:dyDescent="0.3">
      <c r="A1969" s="9">
        <v>1967</v>
      </c>
      <c r="B1969" s="11" t="s">
        <v>1968</v>
      </c>
      <c r="C1969" s="3" t="s">
        <v>6077</v>
      </c>
      <c r="D1969" s="5">
        <v>20000</v>
      </c>
      <c r="E1969" s="7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">
        <f t="shared" si="90"/>
        <v>18278.024700000002</v>
      </c>
      <c r="P1969" t="s">
        <v>8316</v>
      </c>
      <c r="Q1969" t="s">
        <v>8346</v>
      </c>
      <c r="R1969" s="14">
        <f t="shared" si="92"/>
        <v>41730.663530092592</v>
      </c>
      <c r="S1969">
        <f t="shared" si="91"/>
        <v>2014</v>
      </c>
    </row>
    <row r="1970" spans="1:19" ht="28.8" x14ac:dyDescent="0.3">
      <c r="A1970" s="9">
        <v>1968</v>
      </c>
      <c r="B1970" s="11" t="s">
        <v>1969</v>
      </c>
      <c r="C1970" s="3" t="s">
        <v>6078</v>
      </c>
      <c r="D1970" s="5">
        <v>50000</v>
      </c>
      <c r="E1970" s="7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">
        <f t="shared" si="90"/>
        <v>27937.843099999998</v>
      </c>
      <c r="P1970" t="s">
        <v>8316</v>
      </c>
      <c r="Q1970" t="s">
        <v>8346</v>
      </c>
      <c r="R1970" s="14">
        <f t="shared" si="92"/>
        <v>42676.586979166663</v>
      </c>
      <c r="S1970">
        <f t="shared" si="91"/>
        <v>2016</v>
      </c>
    </row>
    <row r="1971" spans="1:19" ht="43.2" x14ac:dyDescent="0.3">
      <c r="A1971" s="9">
        <v>1969</v>
      </c>
      <c r="B1971" s="11" t="s">
        <v>1970</v>
      </c>
      <c r="C1971" s="3" t="s">
        <v>6079</v>
      </c>
      <c r="D1971" s="5">
        <v>20000</v>
      </c>
      <c r="E1971" s="7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">
        <f t="shared" si="90"/>
        <v>6137.5729000000001</v>
      </c>
      <c r="P1971" t="s">
        <v>8316</v>
      </c>
      <c r="Q1971" t="s">
        <v>8346</v>
      </c>
      <c r="R1971" s="14">
        <f t="shared" si="92"/>
        <v>42557.792453703703</v>
      </c>
      <c r="S1971">
        <f t="shared" si="91"/>
        <v>2016</v>
      </c>
    </row>
    <row r="1972" spans="1:19" ht="43.2" x14ac:dyDescent="0.3">
      <c r="A1972" s="9">
        <v>1970</v>
      </c>
      <c r="B1972" s="11" t="s">
        <v>1971</v>
      </c>
      <c r="C1972" s="3" t="s">
        <v>6080</v>
      </c>
      <c r="D1972" s="5">
        <v>5000</v>
      </c>
      <c r="E1972" s="7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">
        <f t="shared" si="90"/>
        <v>8072.7532000000001</v>
      </c>
      <c r="P1972" t="s">
        <v>8316</v>
      </c>
      <c r="Q1972" t="s">
        <v>8346</v>
      </c>
      <c r="R1972" s="14">
        <f t="shared" si="92"/>
        <v>41324.193298611113</v>
      </c>
      <c r="S1972">
        <f t="shared" si="91"/>
        <v>2013</v>
      </c>
    </row>
    <row r="1973" spans="1:19" ht="43.2" x14ac:dyDescent="0.3">
      <c r="A1973" s="9">
        <v>1971</v>
      </c>
      <c r="B1973" s="11" t="s">
        <v>1972</v>
      </c>
      <c r="C1973" s="3" t="s">
        <v>6081</v>
      </c>
      <c r="D1973" s="5">
        <v>400000</v>
      </c>
      <c r="E1973" s="7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">
        <f t="shared" si="90"/>
        <v>27235.590700000001</v>
      </c>
      <c r="P1973" t="s">
        <v>8316</v>
      </c>
      <c r="Q1973" t="s">
        <v>8346</v>
      </c>
      <c r="R1973" s="14">
        <f t="shared" si="92"/>
        <v>41561.500706018516</v>
      </c>
      <c r="S1973">
        <f t="shared" si="91"/>
        <v>2013</v>
      </c>
    </row>
    <row r="1974" spans="1:19" ht="43.2" x14ac:dyDescent="0.3">
      <c r="A1974" s="9">
        <v>1972</v>
      </c>
      <c r="B1974" s="11" t="s">
        <v>1973</v>
      </c>
      <c r="C1974" s="3" t="s">
        <v>6082</v>
      </c>
      <c r="D1974" s="5">
        <v>2500</v>
      </c>
      <c r="E1974" s="7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">
        <f t="shared" si="90"/>
        <v>7084.8738999999996</v>
      </c>
      <c r="P1974" t="s">
        <v>8316</v>
      </c>
      <c r="Q1974" t="s">
        <v>8346</v>
      </c>
      <c r="R1974" s="14">
        <f t="shared" si="92"/>
        <v>41201.012083333335</v>
      </c>
      <c r="S1974">
        <f t="shared" si="91"/>
        <v>2012</v>
      </c>
    </row>
    <row r="1975" spans="1:19" ht="43.2" x14ac:dyDescent="0.3">
      <c r="A1975" s="9">
        <v>1973</v>
      </c>
      <c r="B1975" s="11" t="s">
        <v>1974</v>
      </c>
      <c r="C1975" s="3" t="s">
        <v>6083</v>
      </c>
      <c r="D1975" s="5">
        <v>198000</v>
      </c>
      <c r="E1975" s="7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">
        <f t="shared" si="90"/>
        <v>24794.003400000001</v>
      </c>
      <c r="P1975" t="s">
        <v>8316</v>
      </c>
      <c r="Q1975" t="s">
        <v>8346</v>
      </c>
      <c r="R1975" s="14">
        <f t="shared" si="92"/>
        <v>42549.722962962958</v>
      </c>
      <c r="S1975">
        <f t="shared" si="91"/>
        <v>2016</v>
      </c>
    </row>
    <row r="1976" spans="1:19" ht="43.2" x14ac:dyDescent="0.3">
      <c r="A1976" s="9">
        <v>1974</v>
      </c>
      <c r="B1976" s="11" t="s">
        <v>1975</v>
      </c>
      <c r="C1976" s="3" t="s">
        <v>6084</v>
      </c>
      <c r="D1976" s="5">
        <v>20000</v>
      </c>
      <c r="E1976" s="7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">
        <f t="shared" si="90"/>
        <v>18681.393</v>
      </c>
      <c r="P1976" t="s">
        <v>8316</v>
      </c>
      <c r="Q1976" t="s">
        <v>8346</v>
      </c>
      <c r="R1976" s="14">
        <f t="shared" si="92"/>
        <v>41445.334131944444</v>
      </c>
      <c r="S1976">
        <f t="shared" si="91"/>
        <v>2013</v>
      </c>
    </row>
    <row r="1977" spans="1:19" ht="28.8" x14ac:dyDescent="0.3">
      <c r="A1977" s="9">
        <v>1975</v>
      </c>
      <c r="B1977" s="11" t="s">
        <v>1976</v>
      </c>
      <c r="C1977" s="3" t="s">
        <v>6085</v>
      </c>
      <c r="D1977" s="5">
        <v>16000</v>
      </c>
      <c r="E1977" s="7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">
        <f t="shared" si="90"/>
        <v>13198.9486</v>
      </c>
      <c r="P1977" t="s">
        <v>8316</v>
      </c>
      <c r="Q1977" t="s">
        <v>8346</v>
      </c>
      <c r="R1977" s="14">
        <f t="shared" si="92"/>
        <v>41313.755219907405</v>
      </c>
      <c r="S1977">
        <f t="shared" si="91"/>
        <v>2013</v>
      </c>
    </row>
    <row r="1978" spans="1:19" ht="28.8" x14ac:dyDescent="0.3">
      <c r="A1978" s="9">
        <v>1976</v>
      </c>
      <c r="B1978" s="11" t="s">
        <v>1977</v>
      </c>
      <c r="C1978" s="3" t="s">
        <v>6086</v>
      </c>
      <c r="D1978" s="5">
        <v>4000</v>
      </c>
      <c r="E1978" s="7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">
        <f t="shared" si="90"/>
        <v>2931.0781999999999</v>
      </c>
      <c r="P1978" t="s">
        <v>8316</v>
      </c>
      <c r="Q1978" t="s">
        <v>8346</v>
      </c>
      <c r="R1978" s="14">
        <f t="shared" si="92"/>
        <v>41438.899594907409</v>
      </c>
      <c r="S1978">
        <f t="shared" si="91"/>
        <v>2013</v>
      </c>
    </row>
    <row r="1979" spans="1:19" ht="43.2" x14ac:dyDescent="0.3">
      <c r="A1979" s="9">
        <v>1977</v>
      </c>
      <c r="B1979" s="11" t="s">
        <v>1978</v>
      </c>
      <c r="C1979" s="3" t="s">
        <v>6087</v>
      </c>
      <c r="D1979" s="5">
        <v>50000</v>
      </c>
      <c r="E1979" s="7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">
        <f t="shared" si="90"/>
        <v>24502.436099999999</v>
      </c>
      <c r="P1979" t="s">
        <v>8316</v>
      </c>
      <c r="Q1979" t="s">
        <v>8346</v>
      </c>
      <c r="R1979" s="14">
        <f t="shared" si="92"/>
        <v>42311.216898148152</v>
      </c>
      <c r="S1979">
        <f t="shared" si="91"/>
        <v>2015</v>
      </c>
    </row>
    <row r="1980" spans="1:19" ht="43.2" x14ac:dyDescent="0.3">
      <c r="A1980" s="9">
        <v>1978</v>
      </c>
      <c r="B1980" s="11" t="s">
        <v>1979</v>
      </c>
      <c r="C1980" s="3" t="s">
        <v>6088</v>
      </c>
      <c r="D1980" s="5">
        <v>50000</v>
      </c>
      <c r="E1980" s="7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">
        <f t="shared" si="90"/>
        <v>132325.40460000001</v>
      </c>
      <c r="P1980" t="s">
        <v>8316</v>
      </c>
      <c r="Q1980" t="s">
        <v>8346</v>
      </c>
      <c r="R1980" s="14">
        <f t="shared" si="92"/>
        <v>41039.225601851853</v>
      </c>
      <c r="S1980">
        <f t="shared" si="91"/>
        <v>2012</v>
      </c>
    </row>
    <row r="1981" spans="1:19" ht="43.2" x14ac:dyDescent="0.3">
      <c r="A1981" s="9">
        <v>1979</v>
      </c>
      <c r="B1981" s="11" t="s">
        <v>1980</v>
      </c>
      <c r="C1981" s="3" t="s">
        <v>6089</v>
      </c>
      <c r="D1981" s="5">
        <v>200000</v>
      </c>
      <c r="E1981" s="7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">
        <f t="shared" si="90"/>
        <v>28265.966799999998</v>
      </c>
      <c r="P1981" t="s">
        <v>8316</v>
      </c>
      <c r="Q1981" t="s">
        <v>8346</v>
      </c>
      <c r="R1981" s="14">
        <f t="shared" si="92"/>
        <v>42290.460023148145</v>
      </c>
      <c r="S1981">
        <f t="shared" si="91"/>
        <v>2015</v>
      </c>
    </row>
    <row r="1982" spans="1:19" ht="28.8" x14ac:dyDescent="0.3">
      <c r="A1982" s="9">
        <v>1980</v>
      </c>
      <c r="B1982" s="11" t="s">
        <v>1981</v>
      </c>
      <c r="C1982" s="3" t="s">
        <v>6090</v>
      </c>
      <c r="D1982" s="5">
        <v>50000</v>
      </c>
      <c r="E1982" s="7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">
        <f t="shared" si="90"/>
        <v>9121.4400999999998</v>
      </c>
      <c r="P1982" t="s">
        <v>8316</v>
      </c>
      <c r="Q1982" t="s">
        <v>8346</v>
      </c>
      <c r="R1982" s="14">
        <f t="shared" si="92"/>
        <v>42423.542384259257</v>
      </c>
      <c r="S1982">
        <f t="shared" si="91"/>
        <v>2016</v>
      </c>
    </row>
    <row r="1983" spans="1:19" ht="43.2" x14ac:dyDescent="0.3">
      <c r="A1983" s="9">
        <v>1981</v>
      </c>
      <c r="B1983" s="11" t="s">
        <v>1982</v>
      </c>
      <c r="C1983" s="3" t="s">
        <v>6091</v>
      </c>
      <c r="D1983" s="5">
        <v>7500</v>
      </c>
      <c r="E1983" s="7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">
        <f t="shared" si="90"/>
        <v>3175</v>
      </c>
      <c r="P1983" t="s">
        <v>8335</v>
      </c>
      <c r="Q1983" t="s">
        <v>8347</v>
      </c>
      <c r="R1983" s="14">
        <f t="shared" si="92"/>
        <v>41799.725289351853</v>
      </c>
      <c r="S1983">
        <f t="shared" si="91"/>
        <v>2014</v>
      </c>
    </row>
    <row r="1984" spans="1:19" ht="43.2" x14ac:dyDescent="0.3">
      <c r="A1984" s="9">
        <v>1982</v>
      </c>
      <c r="B1984" s="11" t="s">
        <v>1983</v>
      </c>
      <c r="C1984" s="3" t="s">
        <v>6092</v>
      </c>
      <c r="D1984" s="5">
        <v>180000</v>
      </c>
      <c r="E1984" s="7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">
        <f t="shared" si="90"/>
        <v>0</v>
      </c>
      <c r="P1984" t="s">
        <v>8335</v>
      </c>
      <c r="Q1984" t="s">
        <v>8347</v>
      </c>
      <c r="R1984" s="14">
        <f t="shared" si="92"/>
        <v>42678.586655092593</v>
      </c>
      <c r="S1984">
        <f t="shared" si="91"/>
        <v>2016</v>
      </c>
    </row>
    <row r="1985" spans="1:19" ht="43.2" x14ac:dyDescent="0.3">
      <c r="A1985" s="9">
        <v>1983</v>
      </c>
      <c r="B1985" s="11" t="s">
        <v>1984</v>
      </c>
      <c r="C1985" s="3" t="s">
        <v>6093</v>
      </c>
      <c r="D1985" s="5">
        <v>33000</v>
      </c>
      <c r="E1985" s="7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">
        <f t="shared" si="90"/>
        <v>8868.75</v>
      </c>
      <c r="P1985" t="s">
        <v>8335</v>
      </c>
      <c r="Q1985" t="s">
        <v>8347</v>
      </c>
      <c r="R1985" s="14">
        <f t="shared" si="92"/>
        <v>42593.011782407411</v>
      </c>
      <c r="S1985">
        <f t="shared" si="91"/>
        <v>2016</v>
      </c>
    </row>
    <row r="1986" spans="1:19" ht="57.6" x14ac:dyDescent="0.3">
      <c r="A1986" s="9">
        <v>1984</v>
      </c>
      <c r="B1986" s="11" t="s">
        <v>1985</v>
      </c>
      <c r="C1986" s="3" t="s">
        <v>6094</v>
      </c>
      <c r="D1986" s="5">
        <v>15000</v>
      </c>
      <c r="E1986" s="7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">
        <f t="shared" si="90"/>
        <v>45314.2857</v>
      </c>
      <c r="P1986" t="s">
        <v>8335</v>
      </c>
      <c r="Q1986" t="s">
        <v>8347</v>
      </c>
      <c r="R1986" s="14">
        <f t="shared" si="92"/>
        <v>41913.790289351848</v>
      </c>
      <c r="S1986">
        <f t="shared" si="91"/>
        <v>2014</v>
      </c>
    </row>
    <row r="1987" spans="1:19" ht="43.2" x14ac:dyDescent="0.3">
      <c r="A1987" s="9">
        <v>1985</v>
      </c>
      <c r="B1987" s="11" t="s">
        <v>1986</v>
      </c>
      <c r="C1987" s="3" t="s">
        <v>6095</v>
      </c>
      <c r="D1987" s="5">
        <v>1600</v>
      </c>
      <c r="E1987" s="7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">
        <f t="shared" ref="O1987:O2050" si="93">IFERROR(ROUND(E1987/L1987*100,4),0)</f>
        <v>1275</v>
      </c>
      <c r="P1987" t="s">
        <v>8335</v>
      </c>
      <c r="Q1987" t="s">
        <v>8347</v>
      </c>
      <c r="R1987" s="14">
        <f t="shared" si="92"/>
        <v>42555.698738425926</v>
      </c>
      <c r="S1987">
        <f t="shared" ref="S1987:S2050" si="94">YEAR(R1987)</f>
        <v>2016</v>
      </c>
    </row>
    <row r="1988" spans="1:19" ht="43.2" x14ac:dyDescent="0.3">
      <c r="A1988" s="9">
        <v>1986</v>
      </c>
      <c r="B1988" s="11" t="s">
        <v>1987</v>
      </c>
      <c r="C1988" s="3" t="s">
        <v>6096</v>
      </c>
      <c r="D1988" s="5">
        <v>2000</v>
      </c>
      <c r="E1988" s="7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">
        <f t="shared" si="93"/>
        <v>100</v>
      </c>
      <c r="P1988" t="s">
        <v>8335</v>
      </c>
      <c r="Q1988" t="s">
        <v>8347</v>
      </c>
      <c r="R1988" s="14">
        <f t="shared" ref="R1988:R2051" si="95">(((J1988/60)/60)/24)+DATE(1970,1,1)</f>
        <v>42413.433831018512</v>
      </c>
      <c r="S1988">
        <f t="shared" si="94"/>
        <v>2016</v>
      </c>
    </row>
    <row r="1989" spans="1:19" ht="28.8" x14ac:dyDescent="0.3">
      <c r="A1989" s="9">
        <v>1987</v>
      </c>
      <c r="B1989" s="11" t="s">
        <v>1988</v>
      </c>
      <c r="C1989" s="3" t="s">
        <v>6097</v>
      </c>
      <c r="D1989" s="5">
        <v>5500</v>
      </c>
      <c r="E1989" s="7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">
        <f t="shared" si="93"/>
        <v>8342.8570999999993</v>
      </c>
      <c r="P1989" t="s">
        <v>8335</v>
      </c>
      <c r="Q1989" t="s">
        <v>8347</v>
      </c>
      <c r="R1989" s="14">
        <f t="shared" si="95"/>
        <v>42034.639768518522</v>
      </c>
      <c r="S1989">
        <f t="shared" si="94"/>
        <v>2015</v>
      </c>
    </row>
    <row r="1990" spans="1:19" x14ac:dyDescent="0.3">
      <c r="A1990" s="9">
        <v>1988</v>
      </c>
      <c r="B1990" s="11" t="s">
        <v>1989</v>
      </c>
      <c r="C1990" s="3" t="s">
        <v>6098</v>
      </c>
      <c r="D1990" s="5">
        <v>6000</v>
      </c>
      <c r="E1990" s="7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">
        <f t="shared" si="93"/>
        <v>2500</v>
      </c>
      <c r="P1990" t="s">
        <v>8335</v>
      </c>
      <c r="Q1990" t="s">
        <v>8347</v>
      </c>
      <c r="R1990" s="14">
        <f t="shared" si="95"/>
        <v>42206.763217592597</v>
      </c>
      <c r="S1990">
        <f t="shared" si="94"/>
        <v>2015</v>
      </c>
    </row>
    <row r="1991" spans="1:19" ht="43.2" x14ac:dyDescent="0.3">
      <c r="A1991" s="9">
        <v>1989</v>
      </c>
      <c r="B1991" s="11" t="s">
        <v>1990</v>
      </c>
      <c r="C1991" s="3" t="s">
        <v>6099</v>
      </c>
      <c r="D1991" s="5">
        <v>5000</v>
      </c>
      <c r="E1991" s="7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">
        <f t="shared" si="93"/>
        <v>5000</v>
      </c>
      <c r="P1991" t="s">
        <v>8335</v>
      </c>
      <c r="Q1991" t="s">
        <v>8347</v>
      </c>
      <c r="R1991" s="14">
        <f t="shared" si="95"/>
        <v>42685.680648148147</v>
      </c>
      <c r="S1991">
        <f t="shared" si="94"/>
        <v>2016</v>
      </c>
    </row>
    <row r="1992" spans="1:19" ht="43.2" x14ac:dyDescent="0.3">
      <c r="A1992" s="9">
        <v>1990</v>
      </c>
      <c r="B1992" s="11" t="s">
        <v>1991</v>
      </c>
      <c r="C1992" s="3" t="s">
        <v>6100</v>
      </c>
      <c r="D1992" s="5">
        <v>3000</v>
      </c>
      <c r="E1992" s="7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">
        <f t="shared" si="93"/>
        <v>10180</v>
      </c>
      <c r="P1992" t="s">
        <v>8335</v>
      </c>
      <c r="Q1992" t="s">
        <v>8347</v>
      </c>
      <c r="R1992" s="14">
        <f t="shared" si="95"/>
        <v>42398.195972222224</v>
      </c>
      <c r="S1992">
        <f t="shared" si="94"/>
        <v>2016</v>
      </c>
    </row>
    <row r="1993" spans="1:19" ht="28.8" x14ac:dyDescent="0.3">
      <c r="A1993" s="9">
        <v>1991</v>
      </c>
      <c r="B1993" s="11" t="s">
        <v>1992</v>
      </c>
      <c r="C1993" s="3" t="s">
        <v>6101</v>
      </c>
      <c r="D1993" s="5">
        <v>2000</v>
      </c>
      <c r="E1993" s="7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">
        <f t="shared" si="93"/>
        <v>4666.6666999999998</v>
      </c>
      <c r="P1993" t="s">
        <v>8335</v>
      </c>
      <c r="Q1993" t="s">
        <v>8347</v>
      </c>
      <c r="R1993" s="14">
        <f t="shared" si="95"/>
        <v>42167.89335648148</v>
      </c>
      <c r="S1993">
        <f t="shared" si="94"/>
        <v>2015</v>
      </c>
    </row>
    <row r="1994" spans="1:19" ht="28.8" x14ac:dyDescent="0.3">
      <c r="A1994" s="9">
        <v>1992</v>
      </c>
      <c r="B1994" s="11" t="s">
        <v>1993</v>
      </c>
      <c r="C1994" s="3" t="s">
        <v>6102</v>
      </c>
      <c r="D1994" s="5">
        <v>1500</v>
      </c>
      <c r="E1994" s="7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">
        <f t="shared" si="93"/>
        <v>100</v>
      </c>
      <c r="P1994" t="s">
        <v>8335</v>
      </c>
      <c r="Q1994" t="s">
        <v>8347</v>
      </c>
      <c r="R1994" s="14">
        <f t="shared" si="95"/>
        <v>42023.143414351856</v>
      </c>
      <c r="S1994">
        <f t="shared" si="94"/>
        <v>2015</v>
      </c>
    </row>
    <row r="1995" spans="1:19" ht="43.2" x14ac:dyDescent="0.3">
      <c r="A1995" s="9">
        <v>1993</v>
      </c>
      <c r="B1995" s="11" t="s">
        <v>1994</v>
      </c>
      <c r="C1995" s="3" t="s">
        <v>6103</v>
      </c>
      <c r="D1995" s="5">
        <v>2000</v>
      </c>
      <c r="E1995" s="7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">
        <f t="shared" si="93"/>
        <v>0</v>
      </c>
      <c r="P1995" t="s">
        <v>8335</v>
      </c>
      <c r="Q1995" t="s">
        <v>8347</v>
      </c>
      <c r="R1995" s="14">
        <f t="shared" si="95"/>
        <v>42329.58839120371</v>
      </c>
      <c r="S1995">
        <f t="shared" si="94"/>
        <v>2015</v>
      </c>
    </row>
    <row r="1996" spans="1:19" ht="57.6" x14ac:dyDescent="0.3">
      <c r="A1996" s="9">
        <v>1994</v>
      </c>
      <c r="B1996" s="11" t="s">
        <v>1995</v>
      </c>
      <c r="C1996" s="3" t="s">
        <v>6104</v>
      </c>
      <c r="D1996" s="5">
        <v>3200</v>
      </c>
      <c r="E1996" s="7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">
        <f t="shared" si="93"/>
        <v>0</v>
      </c>
      <c r="P1996" t="s">
        <v>8335</v>
      </c>
      <c r="Q1996" t="s">
        <v>8347</v>
      </c>
      <c r="R1996" s="14">
        <f t="shared" si="95"/>
        <v>42651.006273148145</v>
      </c>
      <c r="S1996">
        <f t="shared" si="94"/>
        <v>2016</v>
      </c>
    </row>
    <row r="1997" spans="1:19" ht="43.2" x14ac:dyDescent="0.3">
      <c r="A1997" s="9">
        <v>1995</v>
      </c>
      <c r="B1997" s="11" t="s">
        <v>1996</v>
      </c>
      <c r="C1997" s="3" t="s">
        <v>6105</v>
      </c>
      <c r="D1997" s="5">
        <v>1000</v>
      </c>
      <c r="E1997" s="7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">
        <f t="shared" si="93"/>
        <v>2600</v>
      </c>
      <c r="P1997" t="s">
        <v>8335</v>
      </c>
      <c r="Q1997" t="s">
        <v>8347</v>
      </c>
      <c r="R1997" s="14">
        <f t="shared" si="95"/>
        <v>42181.902037037042</v>
      </c>
      <c r="S1997">
        <f t="shared" si="94"/>
        <v>2015</v>
      </c>
    </row>
    <row r="1998" spans="1:19" ht="57.6" x14ac:dyDescent="0.3">
      <c r="A1998" s="9">
        <v>1996</v>
      </c>
      <c r="B1998" s="11" t="s">
        <v>1997</v>
      </c>
      <c r="C1998" s="3" t="s">
        <v>6106</v>
      </c>
      <c r="D1998" s="5">
        <v>133800</v>
      </c>
      <c r="E1998" s="7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">
        <f t="shared" si="93"/>
        <v>0</v>
      </c>
      <c r="P1998" t="s">
        <v>8335</v>
      </c>
      <c r="Q1998" t="s">
        <v>8347</v>
      </c>
      <c r="R1998" s="14">
        <f t="shared" si="95"/>
        <v>41800.819571759261</v>
      </c>
      <c r="S1998">
        <f t="shared" si="94"/>
        <v>2014</v>
      </c>
    </row>
    <row r="1999" spans="1:19" ht="43.2" x14ac:dyDescent="0.3">
      <c r="A1999" s="9">
        <v>1997</v>
      </c>
      <c r="B1999" s="11" t="s">
        <v>1998</v>
      </c>
      <c r="C1999" s="3" t="s">
        <v>6107</v>
      </c>
      <c r="D1999" s="5">
        <v>6500</v>
      </c>
      <c r="E1999" s="7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">
        <f t="shared" si="93"/>
        <v>0</v>
      </c>
      <c r="P1999" t="s">
        <v>8335</v>
      </c>
      <c r="Q1999" t="s">
        <v>8347</v>
      </c>
      <c r="R1999" s="14">
        <f t="shared" si="95"/>
        <v>41847.930694444447</v>
      </c>
      <c r="S1999">
        <f t="shared" si="94"/>
        <v>2014</v>
      </c>
    </row>
    <row r="2000" spans="1:19" ht="43.2" x14ac:dyDescent="0.3">
      <c r="A2000" s="9">
        <v>1998</v>
      </c>
      <c r="B2000" s="11" t="s">
        <v>1999</v>
      </c>
      <c r="C2000" s="3" t="s">
        <v>6108</v>
      </c>
      <c r="D2000" s="5">
        <v>2500</v>
      </c>
      <c r="E2000" s="7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">
        <f t="shared" si="93"/>
        <v>21833.333299999998</v>
      </c>
      <c r="P2000" t="s">
        <v>8335</v>
      </c>
      <c r="Q2000" t="s">
        <v>8347</v>
      </c>
      <c r="R2000" s="14">
        <f t="shared" si="95"/>
        <v>41807.118495370371</v>
      </c>
      <c r="S2000">
        <f t="shared" si="94"/>
        <v>2014</v>
      </c>
    </row>
    <row r="2001" spans="1:19" ht="43.2" x14ac:dyDescent="0.3">
      <c r="A2001" s="9">
        <v>1999</v>
      </c>
      <c r="B2001" s="11" t="s">
        <v>2000</v>
      </c>
      <c r="C2001" s="3" t="s">
        <v>6109</v>
      </c>
      <c r="D2001" s="5">
        <v>31000</v>
      </c>
      <c r="E2001" s="7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">
        <f t="shared" si="93"/>
        <v>3371.4286000000002</v>
      </c>
      <c r="P2001" t="s">
        <v>8335</v>
      </c>
      <c r="Q2001" t="s">
        <v>8347</v>
      </c>
      <c r="R2001" s="14">
        <f t="shared" si="95"/>
        <v>41926.482731481483</v>
      </c>
      <c r="S2001">
        <f t="shared" si="94"/>
        <v>2014</v>
      </c>
    </row>
    <row r="2002" spans="1:19" ht="43.2" x14ac:dyDescent="0.3">
      <c r="A2002" s="9">
        <v>2000</v>
      </c>
      <c r="B2002" s="11" t="s">
        <v>2001</v>
      </c>
      <c r="C2002" s="3" t="s">
        <v>6110</v>
      </c>
      <c r="D2002" s="5">
        <v>5000</v>
      </c>
      <c r="E2002" s="7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">
        <f t="shared" si="93"/>
        <v>2500</v>
      </c>
      <c r="P2002" t="s">
        <v>8335</v>
      </c>
      <c r="Q2002" t="s">
        <v>8347</v>
      </c>
      <c r="R2002" s="14">
        <f t="shared" si="95"/>
        <v>42345.951539351852</v>
      </c>
      <c r="S2002">
        <f t="shared" si="94"/>
        <v>2015</v>
      </c>
    </row>
    <row r="2003" spans="1:19" ht="43.2" x14ac:dyDescent="0.3">
      <c r="A2003" s="9">
        <v>2001</v>
      </c>
      <c r="B2003" s="11" t="s">
        <v>2002</v>
      </c>
      <c r="C2003" s="3" t="s">
        <v>6111</v>
      </c>
      <c r="D2003" s="5">
        <v>55000</v>
      </c>
      <c r="E2003" s="7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">
        <f t="shared" si="93"/>
        <v>12838.790499999999</v>
      </c>
      <c r="P2003" t="s">
        <v>8316</v>
      </c>
      <c r="Q2003" t="s">
        <v>8346</v>
      </c>
      <c r="R2003" s="14">
        <f t="shared" si="95"/>
        <v>42136.209675925929</v>
      </c>
      <c r="S2003">
        <f t="shared" si="94"/>
        <v>2015</v>
      </c>
    </row>
    <row r="2004" spans="1:19" ht="43.2" x14ac:dyDescent="0.3">
      <c r="A2004" s="9">
        <v>2002</v>
      </c>
      <c r="B2004" s="11" t="s">
        <v>2003</v>
      </c>
      <c r="C2004" s="3" t="s">
        <v>6112</v>
      </c>
      <c r="D2004" s="5">
        <v>50000</v>
      </c>
      <c r="E2004" s="7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">
        <f t="shared" si="93"/>
        <v>7883.4261999999999</v>
      </c>
      <c r="P2004" t="s">
        <v>8316</v>
      </c>
      <c r="Q2004" t="s">
        <v>8346</v>
      </c>
      <c r="R2004" s="14">
        <f t="shared" si="95"/>
        <v>42728.71230324074</v>
      </c>
      <c r="S2004">
        <f t="shared" si="94"/>
        <v>2016</v>
      </c>
    </row>
    <row r="2005" spans="1:19" ht="57.6" x14ac:dyDescent="0.3">
      <c r="A2005" s="9">
        <v>2003</v>
      </c>
      <c r="B2005" s="11" t="s">
        <v>2004</v>
      </c>
      <c r="C2005" s="3" t="s">
        <v>6113</v>
      </c>
      <c r="D2005" s="5">
        <v>500</v>
      </c>
      <c r="E2005" s="7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">
        <f t="shared" si="93"/>
        <v>9176.4706000000006</v>
      </c>
      <c r="P2005" t="s">
        <v>8316</v>
      </c>
      <c r="Q2005" t="s">
        <v>8346</v>
      </c>
      <c r="R2005" s="14">
        <f t="shared" si="95"/>
        <v>40347.125601851854</v>
      </c>
      <c r="S2005">
        <f t="shared" si="94"/>
        <v>2010</v>
      </c>
    </row>
    <row r="2006" spans="1:19" ht="43.2" x14ac:dyDescent="0.3">
      <c r="A2006" s="9">
        <v>2004</v>
      </c>
      <c r="B2006" s="11" t="s">
        <v>2005</v>
      </c>
      <c r="C2006" s="3" t="s">
        <v>6114</v>
      </c>
      <c r="D2006" s="5">
        <v>50000</v>
      </c>
      <c r="E2006" s="7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">
        <f t="shared" si="93"/>
        <v>33110.237300000001</v>
      </c>
      <c r="P2006" t="s">
        <v>8316</v>
      </c>
      <c r="Q2006" t="s">
        <v>8346</v>
      </c>
      <c r="R2006" s="14">
        <f t="shared" si="95"/>
        <v>41800.604895833334</v>
      </c>
      <c r="S2006">
        <f t="shared" si="94"/>
        <v>2014</v>
      </c>
    </row>
    <row r="2007" spans="1:19" ht="43.2" x14ac:dyDescent="0.3">
      <c r="A2007" s="9">
        <v>2005</v>
      </c>
      <c r="B2007" s="11" t="s">
        <v>2006</v>
      </c>
      <c r="C2007" s="3" t="s">
        <v>6115</v>
      </c>
      <c r="D2007" s="5">
        <v>30000</v>
      </c>
      <c r="E2007" s="7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">
        <f t="shared" si="93"/>
        <v>19426.1937</v>
      </c>
      <c r="P2007" t="s">
        <v>8316</v>
      </c>
      <c r="Q2007" t="s">
        <v>8346</v>
      </c>
      <c r="R2007" s="14">
        <f t="shared" si="95"/>
        <v>41535.812708333331</v>
      </c>
      <c r="S2007">
        <f t="shared" si="94"/>
        <v>2013</v>
      </c>
    </row>
    <row r="2008" spans="1:19" ht="57.6" x14ac:dyDescent="0.3">
      <c r="A2008" s="9">
        <v>2006</v>
      </c>
      <c r="B2008" s="11" t="s">
        <v>2007</v>
      </c>
      <c r="C2008" s="3" t="s">
        <v>6116</v>
      </c>
      <c r="D2008" s="5">
        <v>50000</v>
      </c>
      <c r="E2008" s="7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">
        <f t="shared" si="93"/>
        <v>40897.6898</v>
      </c>
      <c r="P2008" t="s">
        <v>8316</v>
      </c>
      <c r="Q2008" t="s">
        <v>8346</v>
      </c>
      <c r="R2008" s="14">
        <f t="shared" si="95"/>
        <v>41941.500520833331</v>
      </c>
      <c r="S2008">
        <f t="shared" si="94"/>
        <v>2014</v>
      </c>
    </row>
    <row r="2009" spans="1:19" ht="57.6" x14ac:dyDescent="0.3">
      <c r="A2009" s="9">
        <v>2007</v>
      </c>
      <c r="B2009" s="11" t="s">
        <v>2008</v>
      </c>
      <c r="C2009" s="3" t="s">
        <v>6117</v>
      </c>
      <c r="D2009" s="5">
        <v>10000</v>
      </c>
      <c r="E2009" s="7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">
        <f t="shared" si="93"/>
        <v>8445.9269999999997</v>
      </c>
      <c r="P2009" t="s">
        <v>8316</v>
      </c>
      <c r="Q2009" t="s">
        <v>8346</v>
      </c>
      <c r="R2009" s="14">
        <f t="shared" si="95"/>
        <v>40347.837800925925</v>
      </c>
      <c r="S2009">
        <f t="shared" si="94"/>
        <v>2010</v>
      </c>
    </row>
    <row r="2010" spans="1:19" ht="43.2" x14ac:dyDescent="0.3">
      <c r="A2010" s="9">
        <v>2008</v>
      </c>
      <c r="B2010" s="11" t="s">
        <v>2009</v>
      </c>
      <c r="C2010" s="3" t="s">
        <v>6118</v>
      </c>
      <c r="D2010" s="5">
        <v>1570.79</v>
      </c>
      <c r="E2010" s="7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">
        <f t="shared" si="93"/>
        <v>4485.3658999999998</v>
      </c>
      <c r="P2010" t="s">
        <v>8316</v>
      </c>
      <c r="Q2010" t="s">
        <v>8346</v>
      </c>
      <c r="R2010" s="14">
        <f t="shared" si="95"/>
        <v>40761.604421296295</v>
      </c>
      <c r="S2010">
        <f t="shared" si="94"/>
        <v>2011</v>
      </c>
    </row>
    <row r="2011" spans="1:19" ht="43.2" x14ac:dyDescent="0.3">
      <c r="A2011" s="9">
        <v>2009</v>
      </c>
      <c r="B2011" s="11" t="s">
        <v>2010</v>
      </c>
      <c r="C2011" s="3" t="s">
        <v>6119</v>
      </c>
      <c r="D2011" s="5">
        <v>50000</v>
      </c>
      <c r="E2011" s="7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">
        <f t="shared" si="93"/>
        <v>38336.432200000003</v>
      </c>
      <c r="P2011" t="s">
        <v>8316</v>
      </c>
      <c r="Q2011" t="s">
        <v>8346</v>
      </c>
      <c r="R2011" s="14">
        <f t="shared" si="95"/>
        <v>42661.323414351849</v>
      </c>
      <c r="S2011">
        <f t="shared" si="94"/>
        <v>2016</v>
      </c>
    </row>
    <row r="2012" spans="1:19" ht="28.8" x14ac:dyDescent="0.3">
      <c r="A2012" s="9">
        <v>2010</v>
      </c>
      <c r="B2012" s="11" t="s">
        <v>2011</v>
      </c>
      <c r="C2012" s="3" t="s">
        <v>6120</v>
      </c>
      <c r="D2012" s="5">
        <v>30000</v>
      </c>
      <c r="E2012" s="7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">
        <f t="shared" si="93"/>
        <v>5527.6857</v>
      </c>
      <c r="P2012" t="s">
        <v>8316</v>
      </c>
      <c r="Q2012" t="s">
        <v>8346</v>
      </c>
      <c r="R2012" s="14">
        <f t="shared" si="95"/>
        <v>42570.996423611112</v>
      </c>
      <c r="S2012">
        <f t="shared" si="94"/>
        <v>2016</v>
      </c>
    </row>
    <row r="2013" spans="1:19" ht="43.2" x14ac:dyDescent="0.3">
      <c r="A2013" s="9">
        <v>2011</v>
      </c>
      <c r="B2013" s="11" t="s">
        <v>2012</v>
      </c>
      <c r="C2013" s="3" t="s">
        <v>6121</v>
      </c>
      <c r="D2013" s="5">
        <v>50000</v>
      </c>
      <c r="E2013" s="7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">
        <f t="shared" si="93"/>
        <v>42202.059699999998</v>
      </c>
      <c r="P2013" t="s">
        <v>8316</v>
      </c>
      <c r="Q2013" t="s">
        <v>8346</v>
      </c>
      <c r="R2013" s="14">
        <f t="shared" si="95"/>
        <v>42347.358483796299</v>
      </c>
      <c r="S2013">
        <f t="shared" si="94"/>
        <v>2015</v>
      </c>
    </row>
    <row r="2014" spans="1:19" ht="43.2" x14ac:dyDescent="0.3">
      <c r="A2014" s="9">
        <v>2012</v>
      </c>
      <c r="B2014" s="11" t="s">
        <v>2013</v>
      </c>
      <c r="C2014" s="3" t="s">
        <v>6122</v>
      </c>
      <c r="D2014" s="5">
        <v>5000</v>
      </c>
      <c r="E2014" s="7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">
        <f t="shared" si="93"/>
        <v>6418.0328</v>
      </c>
      <c r="P2014" t="s">
        <v>8316</v>
      </c>
      <c r="Q2014" t="s">
        <v>8346</v>
      </c>
      <c r="R2014" s="14">
        <f t="shared" si="95"/>
        <v>42010.822233796294</v>
      </c>
      <c r="S2014">
        <f t="shared" si="94"/>
        <v>2015</v>
      </c>
    </row>
    <row r="2015" spans="1:19" ht="43.2" x14ac:dyDescent="0.3">
      <c r="A2015" s="9">
        <v>2013</v>
      </c>
      <c r="B2015" s="11" t="s">
        <v>2014</v>
      </c>
      <c r="C2015" s="3" t="s">
        <v>6123</v>
      </c>
      <c r="D2015" s="5">
        <v>160000</v>
      </c>
      <c r="E2015" s="7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">
        <f t="shared" si="93"/>
        <v>17357.7817</v>
      </c>
      <c r="P2015" t="s">
        <v>8316</v>
      </c>
      <c r="Q2015" t="s">
        <v>8346</v>
      </c>
      <c r="R2015" s="14">
        <f t="shared" si="95"/>
        <v>42499.960810185185</v>
      </c>
      <c r="S2015">
        <f t="shared" si="94"/>
        <v>2016</v>
      </c>
    </row>
    <row r="2016" spans="1:19" ht="43.2" x14ac:dyDescent="0.3">
      <c r="A2016" s="9">
        <v>2014</v>
      </c>
      <c r="B2016" s="11" t="s">
        <v>2015</v>
      </c>
      <c r="C2016" s="3" t="s">
        <v>6124</v>
      </c>
      <c r="D2016" s="5">
        <v>30000</v>
      </c>
      <c r="E2016" s="7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">
        <f t="shared" si="93"/>
        <v>8860.1681000000008</v>
      </c>
      <c r="P2016" t="s">
        <v>8316</v>
      </c>
      <c r="Q2016" t="s">
        <v>8346</v>
      </c>
      <c r="R2016" s="14">
        <f t="shared" si="95"/>
        <v>41324.214571759258</v>
      </c>
      <c r="S2016">
        <f t="shared" si="94"/>
        <v>2013</v>
      </c>
    </row>
    <row r="2017" spans="1:19" ht="43.2" x14ac:dyDescent="0.3">
      <c r="A2017" s="9">
        <v>2015</v>
      </c>
      <c r="B2017" s="11" t="s">
        <v>2016</v>
      </c>
      <c r="C2017" s="3" t="s">
        <v>6125</v>
      </c>
      <c r="D2017" s="5">
        <v>7200</v>
      </c>
      <c r="E2017" s="7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">
        <f t="shared" si="93"/>
        <v>5022.2284</v>
      </c>
      <c r="P2017" t="s">
        <v>8316</v>
      </c>
      <c r="Q2017" t="s">
        <v>8346</v>
      </c>
      <c r="R2017" s="14">
        <f t="shared" si="95"/>
        <v>40765.876886574071</v>
      </c>
      <c r="S2017">
        <f t="shared" si="94"/>
        <v>2011</v>
      </c>
    </row>
    <row r="2018" spans="1:19" ht="28.8" x14ac:dyDescent="0.3">
      <c r="A2018" s="9">
        <v>2016</v>
      </c>
      <c r="B2018" s="11" t="s">
        <v>2017</v>
      </c>
      <c r="C2018" s="3" t="s">
        <v>6126</v>
      </c>
      <c r="D2018" s="5">
        <v>10000</v>
      </c>
      <c r="E2018" s="7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">
        <f t="shared" si="93"/>
        <v>19238.876799999998</v>
      </c>
      <c r="P2018" t="s">
        <v>8316</v>
      </c>
      <c r="Q2018" t="s">
        <v>8346</v>
      </c>
      <c r="R2018" s="14">
        <f t="shared" si="95"/>
        <v>41312.88077546296</v>
      </c>
      <c r="S2018">
        <f t="shared" si="94"/>
        <v>2013</v>
      </c>
    </row>
    <row r="2019" spans="1:19" ht="43.2" x14ac:dyDescent="0.3">
      <c r="A2019" s="9">
        <v>2017</v>
      </c>
      <c r="B2019" s="11" t="s">
        <v>2018</v>
      </c>
      <c r="C2019" s="3" t="s">
        <v>6127</v>
      </c>
      <c r="D2019" s="5">
        <v>25000</v>
      </c>
      <c r="E2019" s="7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">
        <f t="shared" si="93"/>
        <v>7341.6900999999998</v>
      </c>
      <c r="P2019" t="s">
        <v>8316</v>
      </c>
      <c r="Q2019" t="s">
        <v>8346</v>
      </c>
      <c r="R2019" s="14">
        <f t="shared" si="95"/>
        <v>40961.057349537034</v>
      </c>
      <c r="S2019">
        <f t="shared" si="94"/>
        <v>2012</v>
      </c>
    </row>
    <row r="2020" spans="1:19" ht="43.2" x14ac:dyDescent="0.3">
      <c r="A2020" s="9">
        <v>2018</v>
      </c>
      <c r="B2020" s="11" t="s">
        <v>2019</v>
      </c>
      <c r="C2020" s="3" t="s">
        <v>6128</v>
      </c>
      <c r="D2020" s="5">
        <v>65000</v>
      </c>
      <c r="E2020" s="7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">
        <f t="shared" si="93"/>
        <v>14768.4956</v>
      </c>
      <c r="P2020" t="s">
        <v>8316</v>
      </c>
      <c r="Q2020" t="s">
        <v>8346</v>
      </c>
      <c r="R2020" s="14">
        <f t="shared" si="95"/>
        <v>42199.365844907406</v>
      </c>
      <c r="S2020">
        <f t="shared" si="94"/>
        <v>2015</v>
      </c>
    </row>
    <row r="2021" spans="1:19" ht="57.6" x14ac:dyDescent="0.3">
      <c r="A2021" s="9">
        <v>2019</v>
      </c>
      <c r="B2021" s="11" t="s">
        <v>2020</v>
      </c>
      <c r="C2021" s="3" t="s">
        <v>6129</v>
      </c>
      <c r="D2021" s="5">
        <v>40000</v>
      </c>
      <c r="E2021" s="7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">
        <f t="shared" si="93"/>
        <v>10896.8483</v>
      </c>
      <c r="P2021" t="s">
        <v>8316</v>
      </c>
      <c r="Q2021" t="s">
        <v>8346</v>
      </c>
      <c r="R2021" s="14">
        <f t="shared" si="95"/>
        <v>42605.70857638889</v>
      </c>
      <c r="S2021">
        <f t="shared" si="94"/>
        <v>2016</v>
      </c>
    </row>
    <row r="2022" spans="1:19" ht="43.2" x14ac:dyDescent="0.3">
      <c r="A2022" s="9">
        <v>2020</v>
      </c>
      <c r="B2022" s="11" t="s">
        <v>2021</v>
      </c>
      <c r="C2022" s="3" t="s">
        <v>6130</v>
      </c>
      <c r="D2022" s="5">
        <v>1500</v>
      </c>
      <c r="E2022" s="7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">
        <f t="shared" si="93"/>
        <v>2364.7541000000001</v>
      </c>
      <c r="P2022" t="s">
        <v>8316</v>
      </c>
      <c r="Q2022" t="s">
        <v>8346</v>
      </c>
      <c r="R2022" s="14">
        <f t="shared" si="95"/>
        <v>41737.097499999996</v>
      </c>
      <c r="S2022">
        <f t="shared" si="94"/>
        <v>2014</v>
      </c>
    </row>
    <row r="2023" spans="1:19" ht="43.2" x14ac:dyDescent="0.3">
      <c r="A2023" s="9">
        <v>2021</v>
      </c>
      <c r="B2023" s="11" t="s">
        <v>2022</v>
      </c>
      <c r="C2023" s="3" t="s">
        <v>6131</v>
      </c>
      <c r="D2023" s="5">
        <v>5000</v>
      </c>
      <c r="E2023" s="7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">
        <f t="shared" si="93"/>
        <v>14794.736800000001</v>
      </c>
      <c r="P2023" t="s">
        <v>8316</v>
      </c>
      <c r="Q2023" t="s">
        <v>8346</v>
      </c>
      <c r="R2023" s="14">
        <f t="shared" si="95"/>
        <v>41861.070567129631</v>
      </c>
      <c r="S2023">
        <f t="shared" si="94"/>
        <v>2014</v>
      </c>
    </row>
    <row r="2024" spans="1:19" ht="43.2" x14ac:dyDescent="0.3">
      <c r="A2024" s="9">
        <v>2022</v>
      </c>
      <c r="B2024" s="11" t="s">
        <v>2023</v>
      </c>
      <c r="C2024" s="3" t="s">
        <v>6132</v>
      </c>
      <c r="D2024" s="5">
        <v>100000</v>
      </c>
      <c r="E2024" s="7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">
        <f t="shared" si="93"/>
        <v>38503.692300000002</v>
      </c>
      <c r="P2024" t="s">
        <v>8316</v>
      </c>
      <c r="Q2024" t="s">
        <v>8346</v>
      </c>
      <c r="R2024" s="14">
        <f t="shared" si="95"/>
        <v>42502.569120370375</v>
      </c>
      <c r="S2024">
        <f t="shared" si="94"/>
        <v>2016</v>
      </c>
    </row>
    <row r="2025" spans="1:19" ht="57.6" x14ac:dyDescent="0.3">
      <c r="A2025" s="9">
        <v>2023</v>
      </c>
      <c r="B2025" s="11" t="s">
        <v>2024</v>
      </c>
      <c r="C2025" s="3" t="s">
        <v>6133</v>
      </c>
      <c r="D2025" s="5">
        <v>100000</v>
      </c>
      <c r="E2025" s="7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">
        <f t="shared" si="93"/>
        <v>45739.093500000003</v>
      </c>
      <c r="P2025" t="s">
        <v>8316</v>
      </c>
      <c r="Q2025" t="s">
        <v>8346</v>
      </c>
      <c r="R2025" s="14">
        <f t="shared" si="95"/>
        <v>42136.420752314814</v>
      </c>
      <c r="S2025">
        <f t="shared" si="94"/>
        <v>2015</v>
      </c>
    </row>
    <row r="2026" spans="1:19" ht="43.2" x14ac:dyDescent="0.3">
      <c r="A2026" s="9">
        <v>2024</v>
      </c>
      <c r="B2026" s="11" t="s">
        <v>2025</v>
      </c>
      <c r="C2026" s="3" t="s">
        <v>6134</v>
      </c>
      <c r="D2026" s="5">
        <v>4000</v>
      </c>
      <c r="E2026" s="7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">
        <f t="shared" si="93"/>
        <v>22299.047600000002</v>
      </c>
      <c r="P2026" t="s">
        <v>8316</v>
      </c>
      <c r="Q2026" t="s">
        <v>8346</v>
      </c>
      <c r="R2026" s="14">
        <f t="shared" si="95"/>
        <v>41099.966944444444</v>
      </c>
      <c r="S2026">
        <f t="shared" si="94"/>
        <v>2012</v>
      </c>
    </row>
    <row r="2027" spans="1:19" ht="43.2" x14ac:dyDescent="0.3">
      <c r="A2027" s="9">
        <v>2025</v>
      </c>
      <c r="B2027" s="11" t="s">
        <v>2026</v>
      </c>
      <c r="C2027" s="3" t="s">
        <v>6135</v>
      </c>
      <c r="D2027" s="5">
        <v>80000</v>
      </c>
      <c r="E2027" s="7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">
        <f t="shared" si="93"/>
        <v>22074.074100000002</v>
      </c>
      <c r="P2027" t="s">
        <v>8316</v>
      </c>
      <c r="Q2027" t="s">
        <v>8346</v>
      </c>
      <c r="R2027" s="14">
        <f t="shared" si="95"/>
        <v>42136.184560185182</v>
      </c>
      <c r="S2027">
        <f t="shared" si="94"/>
        <v>2015</v>
      </c>
    </row>
    <row r="2028" spans="1:19" ht="28.8" x14ac:dyDescent="0.3">
      <c r="A2028" s="9">
        <v>2026</v>
      </c>
      <c r="B2028" s="11" t="s">
        <v>2027</v>
      </c>
      <c r="C2028" s="3" t="s">
        <v>6136</v>
      </c>
      <c r="D2028" s="5">
        <v>25000</v>
      </c>
      <c r="E2028" s="7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">
        <f t="shared" si="93"/>
        <v>7350.3899000000001</v>
      </c>
      <c r="P2028" t="s">
        <v>8316</v>
      </c>
      <c r="Q2028" t="s">
        <v>8346</v>
      </c>
      <c r="R2028" s="14">
        <f t="shared" si="95"/>
        <v>41704.735937500001</v>
      </c>
      <c r="S2028">
        <f t="shared" si="94"/>
        <v>2014</v>
      </c>
    </row>
    <row r="2029" spans="1:19" ht="43.2" x14ac:dyDescent="0.3">
      <c r="A2029" s="9">
        <v>2027</v>
      </c>
      <c r="B2029" s="11" t="s">
        <v>2028</v>
      </c>
      <c r="C2029" s="3" t="s">
        <v>6137</v>
      </c>
      <c r="D2029" s="5">
        <v>100000</v>
      </c>
      <c r="E2029" s="7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">
        <f t="shared" si="93"/>
        <v>22309.647499999999</v>
      </c>
      <c r="P2029" t="s">
        <v>8316</v>
      </c>
      <c r="Q2029" t="s">
        <v>8346</v>
      </c>
      <c r="R2029" s="14">
        <f t="shared" si="95"/>
        <v>42048.813877314817</v>
      </c>
      <c r="S2029">
        <f t="shared" si="94"/>
        <v>2015</v>
      </c>
    </row>
    <row r="2030" spans="1:19" ht="28.8" x14ac:dyDescent="0.3">
      <c r="A2030" s="9">
        <v>2028</v>
      </c>
      <c r="B2030" s="11" t="s">
        <v>2029</v>
      </c>
      <c r="C2030" s="3" t="s">
        <v>6138</v>
      </c>
      <c r="D2030" s="5">
        <v>3000</v>
      </c>
      <c r="E2030" s="7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">
        <f t="shared" si="93"/>
        <v>4791.1391999999996</v>
      </c>
      <c r="P2030" t="s">
        <v>8316</v>
      </c>
      <c r="Q2030" t="s">
        <v>8346</v>
      </c>
      <c r="R2030" s="14">
        <f t="shared" si="95"/>
        <v>40215.919050925928</v>
      </c>
      <c r="S2030">
        <f t="shared" si="94"/>
        <v>2010</v>
      </c>
    </row>
    <row r="2031" spans="1:19" ht="43.2" x14ac:dyDescent="0.3">
      <c r="A2031" s="9">
        <v>2029</v>
      </c>
      <c r="B2031" s="11" t="s">
        <v>2030</v>
      </c>
      <c r="C2031" s="3" t="s">
        <v>6139</v>
      </c>
      <c r="D2031" s="5">
        <v>2500</v>
      </c>
      <c r="E2031" s="7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">
        <f t="shared" si="93"/>
        <v>9606.3829999999998</v>
      </c>
      <c r="P2031" t="s">
        <v>8316</v>
      </c>
      <c r="Q2031" t="s">
        <v>8346</v>
      </c>
      <c r="R2031" s="14">
        <f t="shared" si="95"/>
        <v>41848.021770833337</v>
      </c>
      <c r="S2031">
        <f t="shared" si="94"/>
        <v>2014</v>
      </c>
    </row>
    <row r="2032" spans="1:19" ht="43.2" x14ac:dyDescent="0.3">
      <c r="A2032" s="9">
        <v>2030</v>
      </c>
      <c r="B2032" s="11" t="s">
        <v>2031</v>
      </c>
      <c r="C2032" s="3" t="s">
        <v>6140</v>
      </c>
      <c r="D2032" s="5">
        <v>32768</v>
      </c>
      <c r="E2032" s="7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">
        <f t="shared" si="93"/>
        <v>11861.44</v>
      </c>
      <c r="P2032" t="s">
        <v>8316</v>
      </c>
      <c r="Q2032" t="s">
        <v>8346</v>
      </c>
      <c r="R2032" s="14">
        <f t="shared" si="95"/>
        <v>41212.996481481481</v>
      </c>
      <c r="S2032">
        <f t="shared" si="94"/>
        <v>2012</v>
      </c>
    </row>
    <row r="2033" spans="1:19" ht="43.2" x14ac:dyDescent="0.3">
      <c r="A2033" s="9">
        <v>2031</v>
      </c>
      <c r="B2033" s="11" t="s">
        <v>2032</v>
      </c>
      <c r="C2033" s="3" t="s">
        <v>6141</v>
      </c>
      <c r="D2033" s="5">
        <v>50000</v>
      </c>
      <c r="E2033" s="7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">
        <f t="shared" si="93"/>
        <v>11845.472400000001</v>
      </c>
      <c r="P2033" t="s">
        <v>8316</v>
      </c>
      <c r="Q2033" t="s">
        <v>8346</v>
      </c>
      <c r="R2033" s="14">
        <f t="shared" si="95"/>
        <v>41975.329317129625</v>
      </c>
      <c r="S2033">
        <f t="shared" si="94"/>
        <v>2014</v>
      </c>
    </row>
    <row r="2034" spans="1:19" ht="43.2" x14ac:dyDescent="0.3">
      <c r="A2034" s="9">
        <v>2032</v>
      </c>
      <c r="B2034" s="11" t="s">
        <v>2033</v>
      </c>
      <c r="C2034" s="3" t="s">
        <v>6142</v>
      </c>
      <c r="D2034" s="5">
        <v>25000</v>
      </c>
      <c r="E2034" s="7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">
        <f t="shared" si="93"/>
        <v>14321.4689</v>
      </c>
      <c r="P2034" t="s">
        <v>8316</v>
      </c>
      <c r="Q2034" t="s">
        <v>8346</v>
      </c>
      <c r="R2034" s="14">
        <f t="shared" si="95"/>
        <v>42689.565671296295</v>
      </c>
      <c r="S2034">
        <f t="shared" si="94"/>
        <v>2016</v>
      </c>
    </row>
    <row r="2035" spans="1:19" ht="43.2" x14ac:dyDescent="0.3">
      <c r="A2035" s="9">
        <v>2033</v>
      </c>
      <c r="B2035" s="11" t="s">
        <v>2034</v>
      </c>
      <c r="C2035" s="3" t="s">
        <v>6143</v>
      </c>
      <c r="D2035" s="5">
        <v>25000</v>
      </c>
      <c r="E2035" s="7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">
        <f t="shared" si="93"/>
        <v>28271.519</v>
      </c>
      <c r="P2035" t="s">
        <v>8316</v>
      </c>
      <c r="Q2035" t="s">
        <v>8346</v>
      </c>
      <c r="R2035" s="14">
        <f t="shared" si="95"/>
        <v>41725.082384259258</v>
      </c>
      <c r="S2035">
        <f t="shared" si="94"/>
        <v>2014</v>
      </c>
    </row>
    <row r="2036" spans="1:19" ht="57.6" x14ac:dyDescent="0.3">
      <c r="A2036" s="9">
        <v>2034</v>
      </c>
      <c r="B2036" s="11" t="s">
        <v>2035</v>
      </c>
      <c r="C2036" s="3" t="s">
        <v>6144</v>
      </c>
      <c r="D2036" s="5">
        <v>78000</v>
      </c>
      <c r="E2036" s="7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">
        <f t="shared" si="93"/>
        <v>59393.6201</v>
      </c>
      <c r="P2036" t="s">
        <v>8316</v>
      </c>
      <c r="Q2036" t="s">
        <v>8346</v>
      </c>
      <c r="R2036" s="14">
        <f t="shared" si="95"/>
        <v>42076.130011574074</v>
      </c>
      <c r="S2036">
        <f t="shared" si="94"/>
        <v>2015</v>
      </c>
    </row>
    <row r="2037" spans="1:19" ht="43.2" x14ac:dyDescent="0.3">
      <c r="A2037" s="9">
        <v>2035</v>
      </c>
      <c r="B2037" s="11" t="s">
        <v>2036</v>
      </c>
      <c r="C2037" s="3" t="s">
        <v>6145</v>
      </c>
      <c r="D2037" s="5">
        <v>80000</v>
      </c>
      <c r="E2037" s="7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">
        <f t="shared" si="93"/>
        <v>26215.705000000002</v>
      </c>
      <c r="P2037" t="s">
        <v>8316</v>
      </c>
      <c r="Q2037" t="s">
        <v>8346</v>
      </c>
      <c r="R2037" s="14">
        <f t="shared" si="95"/>
        <v>42311.625081018516</v>
      </c>
      <c r="S2037">
        <f t="shared" si="94"/>
        <v>2015</v>
      </c>
    </row>
    <row r="2038" spans="1:19" ht="43.2" x14ac:dyDescent="0.3">
      <c r="A2038" s="9">
        <v>2036</v>
      </c>
      <c r="B2038" s="11" t="s">
        <v>2037</v>
      </c>
      <c r="C2038" s="3" t="s">
        <v>6146</v>
      </c>
      <c r="D2038" s="5">
        <v>30000</v>
      </c>
      <c r="E2038" s="7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">
        <f t="shared" si="93"/>
        <v>4658.0778</v>
      </c>
      <c r="P2038" t="s">
        <v>8316</v>
      </c>
      <c r="Q2038" t="s">
        <v>8346</v>
      </c>
      <c r="R2038" s="14">
        <f t="shared" si="95"/>
        <v>41738.864803240744</v>
      </c>
      <c r="S2038">
        <f t="shared" si="94"/>
        <v>2014</v>
      </c>
    </row>
    <row r="2039" spans="1:19" ht="43.2" x14ac:dyDescent="0.3">
      <c r="A2039" s="9">
        <v>2037</v>
      </c>
      <c r="B2039" s="11" t="s">
        <v>2038</v>
      </c>
      <c r="C2039" s="3" t="s">
        <v>6147</v>
      </c>
      <c r="D2039" s="5">
        <v>10000</v>
      </c>
      <c r="E2039" s="7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">
        <f t="shared" si="93"/>
        <v>7004.1118999999999</v>
      </c>
      <c r="P2039" t="s">
        <v>8316</v>
      </c>
      <c r="Q2039" t="s">
        <v>8346</v>
      </c>
      <c r="R2039" s="14">
        <f t="shared" si="95"/>
        <v>41578.210104166668</v>
      </c>
      <c r="S2039">
        <f t="shared" si="94"/>
        <v>2013</v>
      </c>
    </row>
    <row r="2040" spans="1:19" ht="43.2" x14ac:dyDescent="0.3">
      <c r="A2040" s="9">
        <v>2038</v>
      </c>
      <c r="B2040" s="11" t="s">
        <v>2039</v>
      </c>
      <c r="C2040" s="3" t="s">
        <v>6148</v>
      </c>
      <c r="D2040" s="5">
        <v>8000</v>
      </c>
      <c r="E2040" s="7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">
        <f t="shared" si="93"/>
        <v>16490.686300000001</v>
      </c>
      <c r="P2040" t="s">
        <v>8316</v>
      </c>
      <c r="Q2040" t="s">
        <v>8346</v>
      </c>
      <c r="R2040" s="14">
        <f t="shared" si="95"/>
        <v>41424.27107638889</v>
      </c>
      <c r="S2040">
        <f t="shared" si="94"/>
        <v>2013</v>
      </c>
    </row>
    <row r="2041" spans="1:19" ht="28.8" x14ac:dyDescent="0.3">
      <c r="A2041" s="9">
        <v>2039</v>
      </c>
      <c r="B2041" s="11" t="s">
        <v>2040</v>
      </c>
      <c r="C2041" s="3" t="s">
        <v>6149</v>
      </c>
      <c r="D2041" s="5">
        <v>125000</v>
      </c>
      <c r="E2041" s="7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">
        <f t="shared" si="93"/>
        <v>44926.385199999997</v>
      </c>
      <c r="P2041" t="s">
        <v>8316</v>
      </c>
      <c r="Q2041" t="s">
        <v>8346</v>
      </c>
      <c r="R2041" s="14">
        <f t="shared" si="95"/>
        <v>42675.438946759255</v>
      </c>
      <c r="S2041">
        <f t="shared" si="94"/>
        <v>2016</v>
      </c>
    </row>
    <row r="2042" spans="1:19" ht="28.8" x14ac:dyDescent="0.3">
      <c r="A2042" s="9">
        <v>2040</v>
      </c>
      <c r="B2042" s="11" t="s">
        <v>2041</v>
      </c>
      <c r="C2042" s="3" t="s">
        <v>6150</v>
      </c>
      <c r="D2042" s="5">
        <v>3000</v>
      </c>
      <c r="E2042" s="7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">
        <f t="shared" si="93"/>
        <v>2747.2840999999999</v>
      </c>
      <c r="P2042" t="s">
        <v>8316</v>
      </c>
      <c r="Q2042" t="s">
        <v>8346</v>
      </c>
      <c r="R2042" s="14">
        <f t="shared" si="95"/>
        <v>41578.927118055559</v>
      </c>
      <c r="S2042">
        <f t="shared" si="94"/>
        <v>2013</v>
      </c>
    </row>
    <row r="2043" spans="1:19" ht="43.2" x14ac:dyDescent="0.3">
      <c r="A2043" s="9">
        <v>2041</v>
      </c>
      <c r="B2043" s="11" t="s">
        <v>2042</v>
      </c>
      <c r="C2043" s="3" t="s">
        <v>6151</v>
      </c>
      <c r="D2043" s="5">
        <v>9500</v>
      </c>
      <c r="E2043" s="7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">
        <f t="shared" si="93"/>
        <v>14397.5</v>
      </c>
      <c r="P2043" t="s">
        <v>8316</v>
      </c>
      <c r="Q2043" t="s">
        <v>8346</v>
      </c>
      <c r="R2043" s="14">
        <f t="shared" si="95"/>
        <v>42654.525775462964</v>
      </c>
      <c r="S2043">
        <f t="shared" si="94"/>
        <v>2016</v>
      </c>
    </row>
    <row r="2044" spans="1:19" ht="43.2" x14ac:dyDescent="0.3">
      <c r="A2044" s="9">
        <v>2042</v>
      </c>
      <c r="B2044" s="11" t="s">
        <v>2043</v>
      </c>
      <c r="C2044" s="3" t="s">
        <v>6152</v>
      </c>
      <c r="D2044" s="5">
        <v>10000</v>
      </c>
      <c r="E2044" s="7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">
        <f t="shared" si="93"/>
        <v>8823.5714000000007</v>
      </c>
      <c r="P2044" t="s">
        <v>8316</v>
      </c>
      <c r="Q2044" t="s">
        <v>8346</v>
      </c>
      <c r="R2044" s="14">
        <f t="shared" si="95"/>
        <v>42331.708032407405</v>
      </c>
      <c r="S2044">
        <f t="shared" si="94"/>
        <v>2015</v>
      </c>
    </row>
    <row r="2045" spans="1:19" ht="43.2" x14ac:dyDescent="0.3">
      <c r="A2045" s="9">
        <v>2043</v>
      </c>
      <c r="B2045" s="11" t="s">
        <v>2044</v>
      </c>
      <c r="C2045" s="3" t="s">
        <v>6153</v>
      </c>
      <c r="D2045" s="5">
        <v>1385</v>
      </c>
      <c r="E2045" s="7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">
        <f t="shared" si="93"/>
        <v>3632.6424999999999</v>
      </c>
      <c r="P2045" t="s">
        <v>8316</v>
      </c>
      <c r="Q2045" t="s">
        <v>8346</v>
      </c>
      <c r="R2045" s="14">
        <f t="shared" si="95"/>
        <v>42661.176817129628</v>
      </c>
      <c r="S2045">
        <f t="shared" si="94"/>
        <v>2016</v>
      </c>
    </row>
    <row r="2046" spans="1:19" ht="43.2" x14ac:dyDescent="0.3">
      <c r="A2046" s="9">
        <v>2044</v>
      </c>
      <c r="B2046" s="11" t="s">
        <v>2045</v>
      </c>
      <c r="C2046" s="3" t="s">
        <v>6154</v>
      </c>
      <c r="D2046" s="5">
        <v>15000</v>
      </c>
      <c r="E2046" s="7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">
        <f t="shared" si="93"/>
        <v>9017.7777999999998</v>
      </c>
      <c r="P2046" t="s">
        <v>8316</v>
      </c>
      <c r="Q2046" t="s">
        <v>8346</v>
      </c>
      <c r="R2046" s="14">
        <f t="shared" si="95"/>
        <v>42138.684189814812</v>
      </c>
      <c r="S2046">
        <f t="shared" si="94"/>
        <v>2015</v>
      </c>
    </row>
    <row r="2047" spans="1:19" ht="43.2" x14ac:dyDescent="0.3">
      <c r="A2047" s="9">
        <v>2045</v>
      </c>
      <c r="B2047" s="11" t="s">
        <v>2046</v>
      </c>
      <c r="C2047" s="3" t="s">
        <v>6155</v>
      </c>
      <c r="D2047" s="5">
        <v>4900</v>
      </c>
      <c r="E2047" s="7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">
        <f t="shared" si="93"/>
        <v>15262.361199999999</v>
      </c>
      <c r="P2047" t="s">
        <v>8316</v>
      </c>
      <c r="Q2047" t="s">
        <v>8346</v>
      </c>
      <c r="R2047" s="14">
        <f t="shared" si="95"/>
        <v>41069.088506944441</v>
      </c>
      <c r="S2047">
        <f t="shared" si="94"/>
        <v>2012</v>
      </c>
    </row>
    <row r="2048" spans="1:19" ht="43.2" x14ac:dyDescent="0.3">
      <c r="A2048" s="9">
        <v>2046</v>
      </c>
      <c r="B2048" s="11" t="s">
        <v>2047</v>
      </c>
      <c r="C2048" s="3" t="s">
        <v>6156</v>
      </c>
      <c r="D2048" s="5">
        <v>10000</v>
      </c>
      <c r="E2048" s="7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">
        <f t="shared" si="93"/>
        <v>5580.6451999999999</v>
      </c>
      <c r="P2048" t="s">
        <v>8316</v>
      </c>
      <c r="Q2048" t="s">
        <v>8346</v>
      </c>
      <c r="R2048" s="14">
        <f t="shared" si="95"/>
        <v>41387.171805555554</v>
      </c>
      <c r="S2048">
        <f t="shared" si="94"/>
        <v>2013</v>
      </c>
    </row>
    <row r="2049" spans="1:19" ht="43.2" x14ac:dyDescent="0.3">
      <c r="A2049" s="9">
        <v>2047</v>
      </c>
      <c r="B2049" s="11" t="s">
        <v>2048</v>
      </c>
      <c r="C2049" s="3" t="s">
        <v>6157</v>
      </c>
      <c r="D2049" s="5">
        <v>98000</v>
      </c>
      <c r="E2049" s="7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">
        <f t="shared" si="93"/>
        <v>22785.327300000001</v>
      </c>
      <c r="P2049" t="s">
        <v>8316</v>
      </c>
      <c r="Q2049" t="s">
        <v>8346</v>
      </c>
      <c r="R2049" s="14">
        <f t="shared" si="95"/>
        <v>42081.903587962966</v>
      </c>
      <c r="S2049">
        <f t="shared" si="94"/>
        <v>2015</v>
      </c>
    </row>
    <row r="2050" spans="1:19" ht="43.2" x14ac:dyDescent="0.3">
      <c r="A2050" s="9">
        <v>2048</v>
      </c>
      <c r="B2050" s="11" t="s">
        <v>2049</v>
      </c>
      <c r="C2050" s="3" t="s">
        <v>6158</v>
      </c>
      <c r="D2050" s="5">
        <v>85000</v>
      </c>
      <c r="E2050" s="7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">
        <f t="shared" si="93"/>
        <v>9182.9897999999994</v>
      </c>
      <c r="P2050" t="s">
        <v>8316</v>
      </c>
      <c r="Q2050" t="s">
        <v>8346</v>
      </c>
      <c r="R2050" s="14">
        <f t="shared" si="95"/>
        <v>41387.651516203703</v>
      </c>
      <c r="S2050">
        <f t="shared" si="94"/>
        <v>2013</v>
      </c>
    </row>
    <row r="2051" spans="1:19" x14ac:dyDescent="0.3">
      <c r="A2051" s="9">
        <v>2049</v>
      </c>
      <c r="B2051" s="11" t="s">
        <v>2050</v>
      </c>
      <c r="C2051" s="3" t="s">
        <v>6159</v>
      </c>
      <c r="D2051" s="5">
        <v>50000</v>
      </c>
      <c r="E2051" s="7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">
        <f t="shared" ref="O2051:O2114" si="96">IFERROR(ROUND(E2051/L2051*100,4),0)</f>
        <v>8099.1037999999999</v>
      </c>
      <c r="P2051" t="s">
        <v>8316</v>
      </c>
      <c r="Q2051" t="s">
        <v>8346</v>
      </c>
      <c r="R2051" s="14">
        <f t="shared" si="95"/>
        <v>41575.527349537035</v>
      </c>
      <c r="S2051">
        <f t="shared" ref="S2051:S2114" si="97">YEAR(R2051)</f>
        <v>2013</v>
      </c>
    </row>
    <row r="2052" spans="1:19" ht="43.2" x14ac:dyDescent="0.3">
      <c r="A2052" s="9">
        <v>2050</v>
      </c>
      <c r="B2052" s="11" t="s">
        <v>2051</v>
      </c>
      <c r="C2052" s="3" t="s">
        <v>6160</v>
      </c>
      <c r="D2052" s="5">
        <v>10000</v>
      </c>
      <c r="E2052" s="7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">
        <f t="shared" si="96"/>
        <v>27839.411800000002</v>
      </c>
      <c r="P2052" t="s">
        <v>8316</v>
      </c>
      <c r="Q2052" t="s">
        <v>8346</v>
      </c>
      <c r="R2052" s="14">
        <f t="shared" ref="R2052:R2115" si="98">(((J2052/60)/60)/24)+DATE(1970,1,1)</f>
        <v>42115.071504629625</v>
      </c>
      <c r="S2052">
        <f t="shared" si="97"/>
        <v>2015</v>
      </c>
    </row>
    <row r="2053" spans="1:19" ht="43.2" x14ac:dyDescent="0.3">
      <c r="A2053" s="9">
        <v>2051</v>
      </c>
      <c r="B2053" s="11" t="s">
        <v>2052</v>
      </c>
      <c r="C2053" s="3" t="s">
        <v>6161</v>
      </c>
      <c r="D2053" s="5">
        <v>8000</v>
      </c>
      <c r="E2053" s="7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">
        <f t="shared" si="96"/>
        <v>4309.5041000000001</v>
      </c>
      <c r="P2053" t="s">
        <v>8316</v>
      </c>
      <c r="Q2053" t="s">
        <v>8346</v>
      </c>
      <c r="R2053" s="14">
        <f t="shared" si="98"/>
        <v>41604.022418981483</v>
      </c>
      <c r="S2053">
        <f t="shared" si="97"/>
        <v>2013</v>
      </c>
    </row>
    <row r="2054" spans="1:19" ht="43.2" x14ac:dyDescent="0.3">
      <c r="A2054" s="9">
        <v>2052</v>
      </c>
      <c r="B2054" s="11" t="s">
        <v>2053</v>
      </c>
      <c r="C2054" s="3" t="s">
        <v>6162</v>
      </c>
      <c r="D2054" s="5">
        <v>50000</v>
      </c>
      <c r="E2054" s="7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">
        <f t="shared" si="96"/>
        <v>32629.2052</v>
      </c>
      <c r="P2054" t="s">
        <v>8316</v>
      </c>
      <c r="Q2054" t="s">
        <v>8346</v>
      </c>
      <c r="R2054" s="14">
        <f t="shared" si="98"/>
        <v>42375.08394675926</v>
      </c>
      <c r="S2054">
        <f t="shared" si="97"/>
        <v>2016</v>
      </c>
    </row>
    <row r="2055" spans="1:19" ht="43.2" x14ac:dyDescent="0.3">
      <c r="A2055" s="9">
        <v>2053</v>
      </c>
      <c r="B2055" s="11" t="s">
        <v>2054</v>
      </c>
      <c r="C2055" s="3" t="s">
        <v>6163</v>
      </c>
      <c r="D2055" s="5">
        <v>5000</v>
      </c>
      <c r="E2055" s="7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">
        <f t="shared" si="96"/>
        <v>4174.3801999999996</v>
      </c>
      <c r="P2055" t="s">
        <v>8316</v>
      </c>
      <c r="Q2055" t="s">
        <v>8346</v>
      </c>
      <c r="R2055" s="14">
        <f t="shared" si="98"/>
        <v>42303.617488425924</v>
      </c>
      <c r="S2055">
        <f t="shared" si="97"/>
        <v>2015</v>
      </c>
    </row>
    <row r="2056" spans="1:19" ht="43.2" x14ac:dyDescent="0.3">
      <c r="A2056" s="9">
        <v>2054</v>
      </c>
      <c r="B2056" s="11" t="s">
        <v>2055</v>
      </c>
      <c r="C2056" s="3" t="s">
        <v>6164</v>
      </c>
      <c r="D2056" s="5">
        <v>35000</v>
      </c>
      <c r="E2056" s="7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">
        <f t="shared" si="96"/>
        <v>6402.0933999999997</v>
      </c>
      <c r="P2056" t="s">
        <v>8316</v>
      </c>
      <c r="Q2056" t="s">
        <v>8346</v>
      </c>
      <c r="R2056" s="14">
        <f t="shared" si="98"/>
        <v>41731.520949074074</v>
      </c>
      <c r="S2056">
        <f t="shared" si="97"/>
        <v>2014</v>
      </c>
    </row>
    <row r="2057" spans="1:19" ht="43.2" x14ac:dyDescent="0.3">
      <c r="A2057" s="9">
        <v>2055</v>
      </c>
      <c r="B2057" s="11" t="s">
        <v>2056</v>
      </c>
      <c r="C2057" s="3" t="s">
        <v>6165</v>
      </c>
      <c r="D2057" s="5">
        <v>6000</v>
      </c>
      <c r="E2057" s="7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">
        <f t="shared" si="96"/>
        <v>9945.5445999999993</v>
      </c>
      <c r="P2057" t="s">
        <v>8316</v>
      </c>
      <c r="Q2057" t="s">
        <v>8346</v>
      </c>
      <c r="R2057" s="14">
        <f t="shared" si="98"/>
        <v>41946.674108796295</v>
      </c>
      <c r="S2057">
        <f t="shared" si="97"/>
        <v>2014</v>
      </c>
    </row>
    <row r="2058" spans="1:19" ht="43.2" x14ac:dyDescent="0.3">
      <c r="A2058" s="9">
        <v>2056</v>
      </c>
      <c r="B2058" s="11" t="s">
        <v>2057</v>
      </c>
      <c r="C2058" s="3" t="s">
        <v>6166</v>
      </c>
      <c r="D2058" s="5">
        <v>50000</v>
      </c>
      <c r="E2058" s="7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">
        <f t="shared" si="96"/>
        <v>13849.458500000001</v>
      </c>
      <c r="P2058" t="s">
        <v>8316</v>
      </c>
      <c r="Q2058" t="s">
        <v>8346</v>
      </c>
      <c r="R2058" s="14">
        <f t="shared" si="98"/>
        <v>41351.76090277778</v>
      </c>
      <c r="S2058">
        <f t="shared" si="97"/>
        <v>2013</v>
      </c>
    </row>
    <row r="2059" spans="1:19" ht="57.6" x14ac:dyDescent="0.3">
      <c r="A2059" s="9">
        <v>2057</v>
      </c>
      <c r="B2059" s="11" t="s">
        <v>2058</v>
      </c>
      <c r="C2059" s="3" t="s">
        <v>6167</v>
      </c>
      <c r="D2059" s="5">
        <v>15000</v>
      </c>
      <c r="E2059" s="7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">
        <f t="shared" si="96"/>
        <v>4554.7793000000001</v>
      </c>
      <c r="P2059" t="s">
        <v>8316</v>
      </c>
      <c r="Q2059" t="s">
        <v>8346</v>
      </c>
      <c r="R2059" s="14">
        <f t="shared" si="98"/>
        <v>42396.494583333333</v>
      </c>
      <c r="S2059">
        <f t="shared" si="97"/>
        <v>2016</v>
      </c>
    </row>
    <row r="2060" spans="1:19" ht="28.8" x14ac:dyDescent="0.3">
      <c r="A2060" s="9">
        <v>2058</v>
      </c>
      <c r="B2060" s="11" t="s">
        <v>2059</v>
      </c>
      <c r="C2060" s="3" t="s">
        <v>6168</v>
      </c>
      <c r="D2060" s="5">
        <v>2560</v>
      </c>
      <c r="E2060" s="7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">
        <f t="shared" si="96"/>
        <v>1050.7317</v>
      </c>
      <c r="P2060" t="s">
        <v>8316</v>
      </c>
      <c r="Q2060" t="s">
        <v>8346</v>
      </c>
      <c r="R2060" s="14">
        <f t="shared" si="98"/>
        <v>42026.370717592596</v>
      </c>
      <c r="S2060">
        <f t="shared" si="97"/>
        <v>2015</v>
      </c>
    </row>
    <row r="2061" spans="1:19" ht="43.2" x14ac:dyDescent="0.3">
      <c r="A2061" s="9">
        <v>2059</v>
      </c>
      <c r="B2061" s="11" t="s">
        <v>2060</v>
      </c>
      <c r="C2061" s="3" t="s">
        <v>6169</v>
      </c>
      <c r="D2061" s="5">
        <v>30000</v>
      </c>
      <c r="E2061" s="7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">
        <f t="shared" si="96"/>
        <v>11476.533299999999</v>
      </c>
      <c r="P2061" t="s">
        <v>8316</v>
      </c>
      <c r="Q2061" t="s">
        <v>8346</v>
      </c>
      <c r="R2061" s="14">
        <f t="shared" si="98"/>
        <v>42361.602476851855</v>
      </c>
      <c r="S2061">
        <f t="shared" si="97"/>
        <v>2015</v>
      </c>
    </row>
    <row r="2062" spans="1:19" ht="43.2" x14ac:dyDescent="0.3">
      <c r="A2062" s="9">
        <v>2060</v>
      </c>
      <c r="B2062" s="11" t="s">
        <v>2061</v>
      </c>
      <c r="C2062" s="3" t="s">
        <v>6170</v>
      </c>
      <c r="D2062" s="5">
        <v>25000</v>
      </c>
      <c r="E2062" s="7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">
        <f t="shared" si="96"/>
        <v>3599.7067000000002</v>
      </c>
      <c r="P2062" t="s">
        <v>8316</v>
      </c>
      <c r="Q2062" t="s">
        <v>8346</v>
      </c>
      <c r="R2062" s="14">
        <f t="shared" si="98"/>
        <v>41783.642939814818</v>
      </c>
      <c r="S2062">
        <f t="shared" si="97"/>
        <v>2014</v>
      </c>
    </row>
    <row r="2063" spans="1:19" ht="43.2" x14ac:dyDescent="0.3">
      <c r="A2063" s="9">
        <v>2061</v>
      </c>
      <c r="B2063" s="11" t="s">
        <v>2062</v>
      </c>
      <c r="C2063" s="3" t="s">
        <v>6171</v>
      </c>
      <c r="D2063" s="5">
        <v>5000</v>
      </c>
      <c r="E2063" s="7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">
        <f t="shared" si="96"/>
        <v>15417.142900000001</v>
      </c>
      <c r="P2063" t="s">
        <v>8316</v>
      </c>
      <c r="Q2063" t="s">
        <v>8346</v>
      </c>
      <c r="R2063" s="14">
        <f t="shared" si="98"/>
        <v>42705.764513888891</v>
      </c>
      <c r="S2063">
        <f t="shared" si="97"/>
        <v>2016</v>
      </c>
    </row>
    <row r="2064" spans="1:19" ht="57.6" x14ac:dyDescent="0.3">
      <c r="A2064" s="9">
        <v>2062</v>
      </c>
      <c r="B2064" s="11" t="s">
        <v>2063</v>
      </c>
      <c r="C2064" s="3" t="s">
        <v>6172</v>
      </c>
      <c r="D2064" s="5">
        <v>100000</v>
      </c>
      <c r="E2064" s="7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">
        <f t="shared" si="96"/>
        <v>56638.916299999997</v>
      </c>
      <c r="P2064" t="s">
        <v>8316</v>
      </c>
      <c r="Q2064" t="s">
        <v>8346</v>
      </c>
      <c r="R2064" s="14">
        <f t="shared" si="98"/>
        <v>42423.3830787037</v>
      </c>
      <c r="S2064">
        <f t="shared" si="97"/>
        <v>2016</v>
      </c>
    </row>
    <row r="2065" spans="1:19" ht="28.8" x14ac:dyDescent="0.3">
      <c r="A2065" s="9">
        <v>2063</v>
      </c>
      <c r="B2065" s="11" t="s">
        <v>2064</v>
      </c>
      <c r="C2065" s="3" t="s">
        <v>6173</v>
      </c>
      <c r="D2065" s="5">
        <v>4000</v>
      </c>
      <c r="E2065" s="7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">
        <f t="shared" si="96"/>
        <v>12085.7143</v>
      </c>
      <c r="P2065" t="s">
        <v>8316</v>
      </c>
      <c r="Q2065" t="s">
        <v>8346</v>
      </c>
      <c r="R2065" s="14">
        <f t="shared" si="98"/>
        <v>42472.73265046296</v>
      </c>
      <c r="S2065">
        <f t="shared" si="97"/>
        <v>2016</v>
      </c>
    </row>
    <row r="2066" spans="1:19" ht="43.2" x14ac:dyDescent="0.3">
      <c r="A2066" s="9">
        <v>2064</v>
      </c>
      <c r="B2066" s="11" t="s">
        <v>2065</v>
      </c>
      <c r="C2066" s="3" t="s">
        <v>6174</v>
      </c>
      <c r="D2066" s="5">
        <v>261962</v>
      </c>
      <c r="E2066" s="7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">
        <f t="shared" si="96"/>
        <v>8616.3845000000001</v>
      </c>
      <c r="P2066" t="s">
        <v>8316</v>
      </c>
      <c r="Q2066" t="s">
        <v>8346</v>
      </c>
      <c r="R2066" s="14">
        <f t="shared" si="98"/>
        <v>41389.364849537036</v>
      </c>
      <c r="S2066">
        <f t="shared" si="97"/>
        <v>2013</v>
      </c>
    </row>
    <row r="2067" spans="1:19" ht="43.2" x14ac:dyDescent="0.3">
      <c r="A2067" s="9">
        <v>2065</v>
      </c>
      <c r="B2067" s="11" t="s">
        <v>2066</v>
      </c>
      <c r="C2067" s="3" t="s">
        <v>6175</v>
      </c>
      <c r="D2067" s="5">
        <v>40000</v>
      </c>
      <c r="E2067" s="7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">
        <f t="shared" si="96"/>
        <v>5121.2114000000001</v>
      </c>
      <c r="P2067" t="s">
        <v>8316</v>
      </c>
      <c r="Q2067" t="s">
        <v>8346</v>
      </c>
      <c r="R2067" s="14">
        <f t="shared" si="98"/>
        <v>41603.333668981482</v>
      </c>
      <c r="S2067">
        <f t="shared" si="97"/>
        <v>2013</v>
      </c>
    </row>
    <row r="2068" spans="1:19" ht="43.2" x14ac:dyDescent="0.3">
      <c r="A2068" s="9">
        <v>2066</v>
      </c>
      <c r="B2068" s="11" t="s">
        <v>2067</v>
      </c>
      <c r="C2068" s="3" t="s">
        <v>6176</v>
      </c>
      <c r="D2068" s="5">
        <v>2000</v>
      </c>
      <c r="E2068" s="7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">
        <f t="shared" si="96"/>
        <v>6726.1538</v>
      </c>
      <c r="P2068" t="s">
        <v>8316</v>
      </c>
      <c r="Q2068" t="s">
        <v>8346</v>
      </c>
      <c r="R2068" s="14">
        <f t="shared" si="98"/>
        <v>41844.771793981483</v>
      </c>
      <c r="S2068">
        <f t="shared" si="97"/>
        <v>2014</v>
      </c>
    </row>
    <row r="2069" spans="1:19" ht="43.2" x14ac:dyDescent="0.3">
      <c r="A2069" s="9">
        <v>2067</v>
      </c>
      <c r="B2069" s="11" t="s">
        <v>2068</v>
      </c>
      <c r="C2069" s="3" t="s">
        <v>6177</v>
      </c>
      <c r="D2069" s="5">
        <v>495</v>
      </c>
      <c r="E2069" s="7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">
        <f t="shared" si="96"/>
        <v>6280</v>
      </c>
      <c r="P2069" t="s">
        <v>8316</v>
      </c>
      <c r="Q2069" t="s">
        <v>8346</v>
      </c>
      <c r="R2069" s="14">
        <f t="shared" si="98"/>
        <v>42115.853888888887</v>
      </c>
      <c r="S2069">
        <f t="shared" si="97"/>
        <v>2015</v>
      </c>
    </row>
    <row r="2070" spans="1:19" ht="43.2" x14ac:dyDescent="0.3">
      <c r="A2070" s="9">
        <v>2068</v>
      </c>
      <c r="B2070" s="11" t="s">
        <v>2069</v>
      </c>
      <c r="C2070" s="3" t="s">
        <v>6178</v>
      </c>
      <c r="D2070" s="5">
        <v>25000</v>
      </c>
      <c r="E2070" s="7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">
        <f t="shared" si="96"/>
        <v>34613.118399999999</v>
      </c>
      <c r="P2070" t="s">
        <v>8316</v>
      </c>
      <c r="Q2070" t="s">
        <v>8346</v>
      </c>
      <c r="R2070" s="14">
        <f t="shared" si="98"/>
        <v>42633.841608796298</v>
      </c>
      <c r="S2070">
        <f t="shared" si="97"/>
        <v>2016</v>
      </c>
    </row>
    <row r="2071" spans="1:19" ht="57.6" x14ac:dyDescent="0.3">
      <c r="A2071" s="9">
        <v>2069</v>
      </c>
      <c r="B2071" s="11" t="s">
        <v>2070</v>
      </c>
      <c r="C2071" s="3" t="s">
        <v>6179</v>
      </c>
      <c r="D2071" s="5">
        <v>50000</v>
      </c>
      <c r="E2071" s="7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">
        <f t="shared" si="96"/>
        <v>24411.912499999999</v>
      </c>
      <c r="P2071" t="s">
        <v>8316</v>
      </c>
      <c r="Q2071" t="s">
        <v>8346</v>
      </c>
      <c r="R2071" s="14">
        <f t="shared" si="98"/>
        <v>42340.972118055557</v>
      </c>
      <c r="S2071">
        <f t="shared" si="97"/>
        <v>2015</v>
      </c>
    </row>
    <row r="2072" spans="1:19" ht="43.2" x14ac:dyDescent="0.3">
      <c r="A2072" s="9">
        <v>2070</v>
      </c>
      <c r="B2072" s="11" t="s">
        <v>2071</v>
      </c>
      <c r="C2072" s="3" t="s">
        <v>6180</v>
      </c>
      <c r="D2072" s="5">
        <v>125000</v>
      </c>
      <c r="E2072" s="7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">
        <f t="shared" si="96"/>
        <v>25925.424800000001</v>
      </c>
      <c r="P2072" t="s">
        <v>8316</v>
      </c>
      <c r="Q2072" t="s">
        <v>8346</v>
      </c>
      <c r="R2072" s="14">
        <f t="shared" si="98"/>
        <v>42519.6565162037</v>
      </c>
      <c r="S2072">
        <f t="shared" si="97"/>
        <v>2016</v>
      </c>
    </row>
    <row r="2073" spans="1:19" ht="43.2" x14ac:dyDescent="0.3">
      <c r="A2073" s="9">
        <v>2071</v>
      </c>
      <c r="B2073" s="11" t="s">
        <v>2072</v>
      </c>
      <c r="C2073" s="3" t="s">
        <v>6181</v>
      </c>
      <c r="D2073" s="5">
        <v>20000</v>
      </c>
      <c r="E2073" s="7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">
        <f t="shared" si="96"/>
        <v>20196.402900000001</v>
      </c>
      <c r="P2073" t="s">
        <v>8316</v>
      </c>
      <c r="Q2073" t="s">
        <v>8346</v>
      </c>
      <c r="R2073" s="14">
        <f t="shared" si="98"/>
        <v>42600.278749999998</v>
      </c>
      <c r="S2073">
        <f t="shared" si="97"/>
        <v>2016</v>
      </c>
    </row>
    <row r="2074" spans="1:19" ht="57.6" x14ac:dyDescent="0.3">
      <c r="A2074" s="9">
        <v>2072</v>
      </c>
      <c r="B2074" s="11" t="s">
        <v>2073</v>
      </c>
      <c r="C2074" s="3" t="s">
        <v>6182</v>
      </c>
      <c r="D2074" s="5">
        <v>71500</v>
      </c>
      <c r="E2074" s="7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">
        <f t="shared" si="96"/>
        <v>22620.857100000001</v>
      </c>
      <c r="P2074" t="s">
        <v>8316</v>
      </c>
      <c r="Q2074" t="s">
        <v>8346</v>
      </c>
      <c r="R2074" s="14">
        <f t="shared" si="98"/>
        <v>42467.581388888888</v>
      </c>
      <c r="S2074">
        <f t="shared" si="97"/>
        <v>2016</v>
      </c>
    </row>
    <row r="2075" spans="1:19" ht="43.2" x14ac:dyDescent="0.3">
      <c r="A2075" s="9">
        <v>2073</v>
      </c>
      <c r="B2075" s="11" t="s">
        <v>2074</v>
      </c>
      <c r="C2075" s="3" t="s">
        <v>6183</v>
      </c>
      <c r="D2075" s="5">
        <v>100000</v>
      </c>
      <c r="E2075" s="7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">
        <f t="shared" si="96"/>
        <v>32469</v>
      </c>
      <c r="P2075" t="s">
        <v>8316</v>
      </c>
      <c r="Q2075" t="s">
        <v>8346</v>
      </c>
      <c r="R2075" s="14">
        <f t="shared" si="98"/>
        <v>42087.668032407411</v>
      </c>
      <c r="S2075">
        <f t="shared" si="97"/>
        <v>2015</v>
      </c>
    </row>
    <row r="2076" spans="1:19" ht="28.8" x14ac:dyDescent="0.3">
      <c r="A2076" s="9">
        <v>2074</v>
      </c>
      <c r="B2076" s="11" t="s">
        <v>2075</v>
      </c>
      <c r="C2076" s="3" t="s">
        <v>6184</v>
      </c>
      <c r="D2076" s="5">
        <v>600</v>
      </c>
      <c r="E2076" s="7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">
        <f t="shared" si="96"/>
        <v>20500</v>
      </c>
      <c r="P2076" t="s">
        <v>8316</v>
      </c>
      <c r="Q2076" t="s">
        <v>8346</v>
      </c>
      <c r="R2076" s="14">
        <f t="shared" si="98"/>
        <v>42466.826180555552</v>
      </c>
      <c r="S2076">
        <f t="shared" si="97"/>
        <v>2016</v>
      </c>
    </row>
    <row r="2077" spans="1:19" ht="43.2" x14ac:dyDescent="0.3">
      <c r="A2077" s="9">
        <v>2075</v>
      </c>
      <c r="B2077" s="11" t="s">
        <v>2076</v>
      </c>
      <c r="C2077" s="3" t="s">
        <v>6185</v>
      </c>
      <c r="D2077" s="5">
        <v>9999</v>
      </c>
      <c r="E2077" s="7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">
        <f t="shared" si="96"/>
        <v>2046.5926999999999</v>
      </c>
      <c r="P2077" t="s">
        <v>8316</v>
      </c>
      <c r="Q2077" t="s">
        <v>8346</v>
      </c>
      <c r="R2077" s="14">
        <f t="shared" si="98"/>
        <v>41450.681574074071</v>
      </c>
      <c r="S2077">
        <f t="shared" si="97"/>
        <v>2013</v>
      </c>
    </row>
    <row r="2078" spans="1:19" ht="28.8" x14ac:dyDescent="0.3">
      <c r="A2078" s="9">
        <v>2076</v>
      </c>
      <c r="B2078" s="11" t="s">
        <v>2077</v>
      </c>
      <c r="C2078" s="3" t="s">
        <v>6186</v>
      </c>
      <c r="D2078" s="5">
        <v>179000</v>
      </c>
      <c r="E2078" s="7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">
        <f t="shared" si="96"/>
        <v>11635.303099999999</v>
      </c>
      <c r="P2078" t="s">
        <v>8316</v>
      </c>
      <c r="Q2078" t="s">
        <v>8346</v>
      </c>
      <c r="R2078" s="14">
        <f t="shared" si="98"/>
        <v>41803.880659722221</v>
      </c>
      <c r="S2078">
        <f t="shared" si="97"/>
        <v>2014</v>
      </c>
    </row>
    <row r="2079" spans="1:19" ht="43.2" x14ac:dyDescent="0.3">
      <c r="A2079" s="9">
        <v>2077</v>
      </c>
      <c r="B2079" s="11" t="s">
        <v>2078</v>
      </c>
      <c r="C2079" s="3" t="s">
        <v>6187</v>
      </c>
      <c r="D2079" s="5">
        <v>50000</v>
      </c>
      <c r="E2079" s="7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">
        <f t="shared" si="96"/>
        <v>30720.212800000001</v>
      </c>
      <c r="P2079" t="s">
        <v>8316</v>
      </c>
      <c r="Q2079" t="s">
        <v>8346</v>
      </c>
      <c r="R2079" s="14">
        <f t="shared" si="98"/>
        <v>42103.042546296296</v>
      </c>
      <c r="S2079">
        <f t="shared" si="97"/>
        <v>2015</v>
      </c>
    </row>
    <row r="2080" spans="1:19" ht="43.2" x14ac:dyDescent="0.3">
      <c r="A2080" s="9">
        <v>2078</v>
      </c>
      <c r="B2080" s="11" t="s">
        <v>2079</v>
      </c>
      <c r="C2080" s="3" t="s">
        <v>6188</v>
      </c>
      <c r="D2080" s="5">
        <v>20000</v>
      </c>
      <c r="E2080" s="7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">
        <f t="shared" si="96"/>
        <v>54668.75</v>
      </c>
      <c r="P2080" t="s">
        <v>8316</v>
      </c>
      <c r="Q2080" t="s">
        <v>8346</v>
      </c>
      <c r="R2080" s="14">
        <f t="shared" si="98"/>
        <v>42692.771493055552</v>
      </c>
      <c r="S2080">
        <f t="shared" si="97"/>
        <v>2016</v>
      </c>
    </row>
    <row r="2081" spans="1:19" ht="57.6" x14ac:dyDescent="0.3">
      <c r="A2081" s="9">
        <v>2079</v>
      </c>
      <c r="B2081" s="11" t="s">
        <v>2080</v>
      </c>
      <c r="C2081" s="3" t="s">
        <v>6189</v>
      </c>
      <c r="D2081" s="5">
        <v>10000</v>
      </c>
      <c r="E2081" s="7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">
        <f t="shared" si="96"/>
        <v>4747.4465</v>
      </c>
      <c r="P2081" t="s">
        <v>8316</v>
      </c>
      <c r="Q2081" t="s">
        <v>8346</v>
      </c>
      <c r="R2081" s="14">
        <f t="shared" si="98"/>
        <v>42150.71056712963</v>
      </c>
      <c r="S2081">
        <f t="shared" si="97"/>
        <v>2015</v>
      </c>
    </row>
    <row r="2082" spans="1:19" ht="43.2" x14ac:dyDescent="0.3">
      <c r="A2082" s="9">
        <v>2080</v>
      </c>
      <c r="B2082" s="11" t="s">
        <v>2081</v>
      </c>
      <c r="C2082" s="3" t="s">
        <v>6190</v>
      </c>
      <c r="D2082" s="5">
        <v>1000</v>
      </c>
      <c r="E2082" s="7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">
        <f t="shared" si="96"/>
        <v>10156</v>
      </c>
      <c r="P2082" t="s">
        <v>8316</v>
      </c>
      <c r="Q2082" t="s">
        <v>8346</v>
      </c>
      <c r="R2082" s="14">
        <f t="shared" si="98"/>
        <v>42289.957175925927</v>
      </c>
      <c r="S2082">
        <f t="shared" si="97"/>
        <v>2015</v>
      </c>
    </row>
    <row r="2083" spans="1:19" ht="43.2" x14ac:dyDescent="0.3">
      <c r="A2083" s="9">
        <v>2081</v>
      </c>
      <c r="B2083" s="11" t="s">
        <v>2082</v>
      </c>
      <c r="C2083" s="3" t="s">
        <v>6191</v>
      </c>
      <c r="D2083" s="5">
        <v>3500</v>
      </c>
      <c r="E2083" s="7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">
        <f t="shared" si="96"/>
        <v>7290.9090999999999</v>
      </c>
      <c r="P2083" t="s">
        <v>8322</v>
      </c>
      <c r="Q2083" t="s">
        <v>8326</v>
      </c>
      <c r="R2083" s="14">
        <f t="shared" si="98"/>
        <v>41004.156886574077</v>
      </c>
      <c r="S2083">
        <f t="shared" si="97"/>
        <v>2012</v>
      </c>
    </row>
    <row r="2084" spans="1:19" ht="43.2" x14ac:dyDescent="0.3">
      <c r="A2084" s="9">
        <v>2082</v>
      </c>
      <c r="B2084" s="11" t="s">
        <v>2083</v>
      </c>
      <c r="C2084" s="3" t="s">
        <v>6192</v>
      </c>
      <c r="D2084" s="5">
        <v>1500</v>
      </c>
      <c r="E2084" s="7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">
        <f t="shared" si="96"/>
        <v>4371.0526</v>
      </c>
      <c r="P2084" t="s">
        <v>8322</v>
      </c>
      <c r="Q2084" t="s">
        <v>8326</v>
      </c>
      <c r="R2084" s="14">
        <f t="shared" si="98"/>
        <v>40811.120324074072</v>
      </c>
      <c r="S2084">
        <f t="shared" si="97"/>
        <v>2011</v>
      </c>
    </row>
    <row r="2085" spans="1:19" ht="43.2" x14ac:dyDescent="0.3">
      <c r="A2085" s="9">
        <v>2083</v>
      </c>
      <c r="B2085" s="11" t="s">
        <v>2084</v>
      </c>
      <c r="C2085" s="3" t="s">
        <v>6193</v>
      </c>
      <c r="D2085" s="5">
        <v>750</v>
      </c>
      <c r="E2085" s="7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">
        <f t="shared" si="96"/>
        <v>3400</v>
      </c>
      <c r="P2085" t="s">
        <v>8322</v>
      </c>
      <c r="Q2085" t="s">
        <v>8326</v>
      </c>
      <c r="R2085" s="14">
        <f t="shared" si="98"/>
        <v>41034.72216435185</v>
      </c>
      <c r="S2085">
        <f t="shared" si="97"/>
        <v>2012</v>
      </c>
    </row>
    <row r="2086" spans="1:19" ht="43.2" x14ac:dyDescent="0.3">
      <c r="A2086" s="9">
        <v>2084</v>
      </c>
      <c r="B2086" s="11" t="s">
        <v>2085</v>
      </c>
      <c r="C2086" s="3" t="s">
        <v>6194</v>
      </c>
      <c r="D2086" s="5">
        <v>3000</v>
      </c>
      <c r="E2086" s="7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">
        <f t="shared" si="96"/>
        <v>7065.2174000000005</v>
      </c>
      <c r="P2086" t="s">
        <v>8322</v>
      </c>
      <c r="Q2086" t="s">
        <v>8326</v>
      </c>
      <c r="R2086" s="14">
        <f t="shared" si="98"/>
        <v>41731.833124999997</v>
      </c>
      <c r="S2086">
        <f t="shared" si="97"/>
        <v>2014</v>
      </c>
    </row>
    <row r="2087" spans="1:19" ht="57.6" x14ac:dyDescent="0.3">
      <c r="A2087" s="9">
        <v>2085</v>
      </c>
      <c r="B2087" s="11" t="s">
        <v>2086</v>
      </c>
      <c r="C2087" s="3" t="s">
        <v>6195</v>
      </c>
      <c r="D2087" s="5">
        <v>6000</v>
      </c>
      <c r="E2087" s="7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">
        <f t="shared" si="96"/>
        <v>8930.1205000000009</v>
      </c>
      <c r="P2087" t="s">
        <v>8322</v>
      </c>
      <c r="Q2087" t="s">
        <v>8326</v>
      </c>
      <c r="R2087" s="14">
        <f t="shared" si="98"/>
        <v>41075.835497685184</v>
      </c>
      <c r="S2087">
        <f t="shared" si="97"/>
        <v>2012</v>
      </c>
    </row>
    <row r="2088" spans="1:19" ht="43.2" x14ac:dyDescent="0.3">
      <c r="A2088" s="9">
        <v>2086</v>
      </c>
      <c r="B2088" s="11" t="s">
        <v>2087</v>
      </c>
      <c r="C2088" s="3" t="s">
        <v>6196</v>
      </c>
      <c r="D2088" s="5">
        <v>4000</v>
      </c>
      <c r="E2088" s="7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">
        <f t="shared" si="96"/>
        <v>11508.571400000001</v>
      </c>
      <c r="P2088" t="s">
        <v>8322</v>
      </c>
      <c r="Q2088" t="s">
        <v>8326</v>
      </c>
      <c r="R2088" s="14">
        <f t="shared" si="98"/>
        <v>40860.67050925926</v>
      </c>
      <c r="S2088">
        <f t="shared" si="97"/>
        <v>2011</v>
      </c>
    </row>
    <row r="2089" spans="1:19" ht="57.6" x14ac:dyDescent="0.3">
      <c r="A2089" s="9">
        <v>2087</v>
      </c>
      <c r="B2089" s="11" t="s">
        <v>2088</v>
      </c>
      <c r="C2089" s="3" t="s">
        <v>6197</v>
      </c>
      <c r="D2089" s="5">
        <v>1500</v>
      </c>
      <c r="E2089" s="7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">
        <f t="shared" si="96"/>
        <v>6212</v>
      </c>
      <c r="P2089" t="s">
        <v>8322</v>
      </c>
      <c r="Q2089" t="s">
        <v>8326</v>
      </c>
      <c r="R2089" s="14">
        <f t="shared" si="98"/>
        <v>40764.204375000001</v>
      </c>
      <c r="S2089">
        <f t="shared" si="97"/>
        <v>2011</v>
      </c>
    </row>
    <row r="2090" spans="1:19" ht="43.2" x14ac:dyDescent="0.3">
      <c r="A2090" s="9">
        <v>2088</v>
      </c>
      <c r="B2090" s="11" t="s">
        <v>2089</v>
      </c>
      <c r="C2090" s="3" t="s">
        <v>6198</v>
      </c>
      <c r="D2090" s="5">
        <v>3000</v>
      </c>
      <c r="E2090" s="7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">
        <f t="shared" si="96"/>
        <v>4620.4267</v>
      </c>
      <c r="P2090" t="s">
        <v>8322</v>
      </c>
      <c r="Q2090" t="s">
        <v>8326</v>
      </c>
      <c r="R2090" s="14">
        <f t="shared" si="98"/>
        <v>40395.714722222219</v>
      </c>
      <c r="S2090">
        <f t="shared" si="97"/>
        <v>2010</v>
      </c>
    </row>
    <row r="2091" spans="1:19" ht="28.8" x14ac:dyDescent="0.3">
      <c r="A2091" s="9">
        <v>2089</v>
      </c>
      <c r="B2091" s="11" t="s">
        <v>2090</v>
      </c>
      <c r="C2091" s="3" t="s">
        <v>6199</v>
      </c>
      <c r="D2091" s="5">
        <v>2500</v>
      </c>
      <c r="E2091" s="7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">
        <f t="shared" si="96"/>
        <v>4854.8548000000001</v>
      </c>
      <c r="P2091" t="s">
        <v>8322</v>
      </c>
      <c r="Q2091" t="s">
        <v>8326</v>
      </c>
      <c r="R2091" s="14">
        <f t="shared" si="98"/>
        <v>41453.076319444444</v>
      </c>
      <c r="S2091">
        <f t="shared" si="97"/>
        <v>2013</v>
      </c>
    </row>
    <row r="2092" spans="1:19" ht="43.2" x14ac:dyDescent="0.3">
      <c r="A2092" s="9">
        <v>2090</v>
      </c>
      <c r="B2092" s="11" t="s">
        <v>2091</v>
      </c>
      <c r="C2092" s="3" t="s">
        <v>6200</v>
      </c>
      <c r="D2092" s="5">
        <v>8000</v>
      </c>
      <c r="E2092" s="7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">
        <f t="shared" si="96"/>
        <v>5752.0187999999998</v>
      </c>
      <c r="P2092" t="s">
        <v>8322</v>
      </c>
      <c r="Q2092" t="s">
        <v>8326</v>
      </c>
      <c r="R2092" s="14">
        <f t="shared" si="98"/>
        <v>41299.381423611114</v>
      </c>
      <c r="S2092">
        <f t="shared" si="97"/>
        <v>2013</v>
      </c>
    </row>
    <row r="2093" spans="1:19" ht="57.6" x14ac:dyDescent="0.3">
      <c r="A2093" s="9">
        <v>2091</v>
      </c>
      <c r="B2093" s="11" t="s">
        <v>2092</v>
      </c>
      <c r="C2093" s="3" t="s">
        <v>6201</v>
      </c>
      <c r="D2093" s="5">
        <v>18000</v>
      </c>
      <c r="E2093" s="7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">
        <f t="shared" si="96"/>
        <v>8814.7153999999991</v>
      </c>
      <c r="P2093" t="s">
        <v>8322</v>
      </c>
      <c r="Q2093" t="s">
        <v>8326</v>
      </c>
      <c r="R2093" s="14">
        <f t="shared" si="98"/>
        <v>40555.322662037033</v>
      </c>
      <c r="S2093">
        <f t="shared" si="97"/>
        <v>2011</v>
      </c>
    </row>
    <row r="2094" spans="1:19" ht="43.2" x14ac:dyDescent="0.3">
      <c r="A2094" s="9">
        <v>2092</v>
      </c>
      <c r="B2094" s="11" t="s">
        <v>2093</v>
      </c>
      <c r="C2094" s="3" t="s">
        <v>6202</v>
      </c>
      <c r="D2094" s="5">
        <v>6000</v>
      </c>
      <c r="E2094" s="7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">
        <f t="shared" si="96"/>
        <v>11049.090899999999</v>
      </c>
      <c r="P2094" t="s">
        <v>8322</v>
      </c>
      <c r="Q2094" t="s">
        <v>8326</v>
      </c>
      <c r="R2094" s="14">
        <f t="shared" si="98"/>
        <v>40763.707546296297</v>
      </c>
      <c r="S2094">
        <f t="shared" si="97"/>
        <v>2011</v>
      </c>
    </row>
    <row r="2095" spans="1:19" ht="43.2" x14ac:dyDescent="0.3">
      <c r="A2095" s="9">
        <v>2093</v>
      </c>
      <c r="B2095" s="11" t="s">
        <v>2094</v>
      </c>
      <c r="C2095" s="3" t="s">
        <v>6203</v>
      </c>
      <c r="D2095" s="5">
        <v>1500</v>
      </c>
      <c r="E2095" s="7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">
        <f t="shared" si="96"/>
        <v>6682.6086999999998</v>
      </c>
      <c r="P2095" t="s">
        <v>8322</v>
      </c>
      <c r="Q2095" t="s">
        <v>8326</v>
      </c>
      <c r="R2095" s="14">
        <f t="shared" si="98"/>
        <v>41205.854537037041</v>
      </c>
      <c r="S2095">
        <f t="shared" si="97"/>
        <v>2012</v>
      </c>
    </row>
    <row r="2096" spans="1:19" ht="57.6" x14ac:dyDescent="0.3">
      <c r="A2096" s="9">
        <v>2094</v>
      </c>
      <c r="B2096" s="11" t="s">
        <v>2095</v>
      </c>
      <c r="C2096" s="3" t="s">
        <v>6204</v>
      </c>
      <c r="D2096" s="5">
        <v>3500</v>
      </c>
      <c r="E2096" s="7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">
        <f t="shared" si="96"/>
        <v>5859.7222000000002</v>
      </c>
      <c r="P2096" t="s">
        <v>8322</v>
      </c>
      <c r="Q2096" t="s">
        <v>8326</v>
      </c>
      <c r="R2096" s="14">
        <f t="shared" si="98"/>
        <v>40939.02002314815</v>
      </c>
      <c r="S2096">
        <f t="shared" si="97"/>
        <v>2012</v>
      </c>
    </row>
    <row r="2097" spans="1:19" ht="43.2" x14ac:dyDescent="0.3">
      <c r="A2097" s="9">
        <v>2095</v>
      </c>
      <c r="B2097" s="11" t="s">
        <v>2096</v>
      </c>
      <c r="C2097" s="3" t="s">
        <v>6205</v>
      </c>
      <c r="D2097" s="5">
        <v>2500</v>
      </c>
      <c r="E2097" s="7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">
        <f t="shared" si="96"/>
        <v>11363.636399999999</v>
      </c>
      <c r="P2097" t="s">
        <v>8322</v>
      </c>
      <c r="Q2097" t="s">
        <v>8326</v>
      </c>
      <c r="R2097" s="14">
        <f t="shared" si="98"/>
        <v>40758.733483796292</v>
      </c>
      <c r="S2097">
        <f t="shared" si="97"/>
        <v>2011</v>
      </c>
    </row>
    <row r="2098" spans="1:19" ht="43.2" x14ac:dyDescent="0.3">
      <c r="A2098" s="9">
        <v>2096</v>
      </c>
      <c r="B2098" s="11" t="s">
        <v>2097</v>
      </c>
      <c r="C2098" s="3" t="s">
        <v>6206</v>
      </c>
      <c r="D2098" s="5">
        <v>600</v>
      </c>
      <c r="E2098" s="7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">
        <f t="shared" si="96"/>
        <v>4357.1428999999998</v>
      </c>
      <c r="P2098" t="s">
        <v>8322</v>
      </c>
      <c r="Q2098" t="s">
        <v>8326</v>
      </c>
      <c r="R2098" s="14">
        <f t="shared" si="98"/>
        <v>41192.758506944447</v>
      </c>
      <c r="S2098">
        <f t="shared" si="97"/>
        <v>2012</v>
      </c>
    </row>
    <row r="2099" spans="1:19" ht="43.2" x14ac:dyDescent="0.3">
      <c r="A2099" s="9">
        <v>2097</v>
      </c>
      <c r="B2099" s="11" t="s">
        <v>2098</v>
      </c>
      <c r="C2099" s="3" t="s">
        <v>6207</v>
      </c>
      <c r="D2099" s="5">
        <v>3000</v>
      </c>
      <c r="E2099" s="7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">
        <f t="shared" si="96"/>
        <v>7894.7367999999997</v>
      </c>
      <c r="P2099" t="s">
        <v>8322</v>
      </c>
      <c r="Q2099" t="s">
        <v>8326</v>
      </c>
      <c r="R2099" s="14">
        <f t="shared" si="98"/>
        <v>40818.58489583333</v>
      </c>
      <c r="S2099">
        <f t="shared" si="97"/>
        <v>2011</v>
      </c>
    </row>
    <row r="2100" spans="1:19" ht="43.2" x14ac:dyDescent="0.3">
      <c r="A2100" s="9">
        <v>2098</v>
      </c>
      <c r="B2100" s="11" t="s">
        <v>2099</v>
      </c>
      <c r="C2100" s="3" t="s">
        <v>6208</v>
      </c>
      <c r="D2100" s="5">
        <v>6000</v>
      </c>
      <c r="E2100" s="7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">
        <f t="shared" si="96"/>
        <v>18812.5</v>
      </c>
      <c r="P2100" t="s">
        <v>8322</v>
      </c>
      <c r="Q2100" t="s">
        <v>8326</v>
      </c>
      <c r="R2100" s="14">
        <f t="shared" si="98"/>
        <v>40946.11383101852</v>
      </c>
      <c r="S2100">
        <f t="shared" si="97"/>
        <v>2012</v>
      </c>
    </row>
    <row r="2101" spans="1:19" x14ac:dyDescent="0.3">
      <c r="A2101" s="9">
        <v>2099</v>
      </c>
      <c r="B2101" s="11" t="s">
        <v>2100</v>
      </c>
      <c r="C2101" s="3" t="s">
        <v>6209</v>
      </c>
      <c r="D2101" s="5">
        <v>3000</v>
      </c>
      <c r="E2101" s="7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">
        <f t="shared" si="96"/>
        <v>6303.1746000000003</v>
      </c>
      <c r="P2101" t="s">
        <v>8322</v>
      </c>
      <c r="Q2101" t="s">
        <v>8326</v>
      </c>
      <c r="R2101" s="14">
        <f t="shared" si="98"/>
        <v>42173.746342592596</v>
      </c>
      <c r="S2101">
        <f t="shared" si="97"/>
        <v>2015</v>
      </c>
    </row>
    <row r="2102" spans="1:19" ht="43.2" x14ac:dyDescent="0.3">
      <c r="A2102" s="9">
        <v>2100</v>
      </c>
      <c r="B2102" s="11" t="s">
        <v>2101</v>
      </c>
      <c r="C2102" s="3" t="s">
        <v>6210</v>
      </c>
      <c r="D2102" s="5">
        <v>600</v>
      </c>
      <c r="E2102" s="7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">
        <f t="shared" si="96"/>
        <v>3037.0369999999998</v>
      </c>
      <c r="P2102" t="s">
        <v>8322</v>
      </c>
      <c r="Q2102" t="s">
        <v>8326</v>
      </c>
      <c r="R2102" s="14">
        <f t="shared" si="98"/>
        <v>41074.834965277776</v>
      </c>
      <c r="S2102">
        <f t="shared" si="97"/>
        <v>2012</v>
      </c>
    </row>
    <row r="2103" spans="1:19" ht="43.2" x14ac:dyDescent="0.3">
      <c r="A2103" s="9">
        <v>2101</v>
      </c>
      <c r="B2103" s="11" t="s">
        <v>2102</v>
      </c>
      <c r="C2103" s="3" t="s">
        <v>6211</v>
      </c>
      <c r="D2103" s="5">
        <v>2000</v>
      </c>
      <c r="E2103" s="7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">
        <f t="shared" si="96"/>
        <v>5147.7272999999996</v>
      </c>
      <c r="P2103" t="s">
        <v>8322</v>
      </c>
      <c r="Q2103" t="s">
        <v>8326</v>
      </c>
      <c r="R2103" s="14">
        <f t="shared" si="98"/>
        <v>40892.149467592593</v>
      </c>
      <c r="S2103">
        <f t="shared" si="97"/>
        <v>2011</v>
      </c>
    </row>
    <row r="2104" spans="1:19" ht="43.2" x14ac:dyDescent="0.3">
      <c r="A2104" s="9">
        <v>2102</v>
      </c>
      <c r="B2104" s="11" t="s">
        <v>2103</v>
      </c>
      <c r="C2104" s="3" t="s">
        <v>6212</v>
      </c>
      <c r="D2104" s="5">
        <v>1000</v>
      </c>
      <c r="E2104" s="7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">
        <f t="shared" si="96"/>
        <v>3578.9474</v>
      </c>
      <c r="P2104" t="s">
        <v>8322</v>
      </c>
      <c r="Q2104" t="s">
        <v>8326</v>
      </c>
      <c r="R2104" s="14">
        <f t="shared" si="98"/>
        <v>40638.868611111109</v>
      </c>
      <c r="S2104">
        <f t="shared" si="97"/>
        <v>2011</v>
      </c>
    </row>
    <row r="2105" spans="1:19" ht="28.8" x14ac:dyDescent="0.3">
      <c r="A2105" s="9">
        <v>2103</v>
      </c>
      <c r="B2105" s="11" t="s">
        <v>2104</v>
      </c>
      <c r="C2105" s="3" t="s">
        <v>6213</v>
      </c>
      <c r="D2105" s="5">
        <v>7777</v>
      </c>
      <c r="E2105" s="7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">
        <f t="shared" si="96"/>
        <v>9881.7391000000007</v>
      </c>
      <c r="P2105" t="s">
        <v>8322</v>
      </c>
      <c r="Q2105" t="s">
        <v>8326</v>
      </c>
      <c r="R2105" s="14">
        <f t="shared" si="98"/>
        <v>41192.754942129628</v>
      </c>
      <c r="S2105">
        <f t="shared" si="97"/>
        <v>2012</v>
      </c>
    </row>
    <row r="2106" spans="1:19" ht="43.2" x14ac:dyDescent="0.3">
      <c r="A2106" s="9">
        <v>2104</v>
      </c>
      <c r="B2106" s="11" t="s">
        <v>2105</v>
      </c>
      <c r="C2106" s="3" t="s">
        <v>6214</v>
      </c>
      <c r="D2106" s="5">
        <v>800</v>
      </c>
      <c r="E2106" s="7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">
        <f t="shared" si="96"/>
        <v>2800</v>
      </c>
      <c r="P2106" t="s">
        <v>8322</v>
      </c>
      <c r="Q2106" t="s">
        <v>8326</v>
      </c>
      <c r="R2106" s="14">
        <f t="shared" si="98"/>
        <v>41394.074467592596</v>
      </c>
      <c r="S2106">
        <f t="shared" si="97"/>
        <v>2013</v>
      </c>
    </row>
    <row r="2107" spans="1:19" ht="43.2" x14ac:dyDescent="0.3">
      <c r="A2107" s="9">
        <v>2105</v>
      </c>
      <c r="B2107" s="11" t="s">
        <v>2106</v>
      </c>
      <c r="C2107" s="3" t="s">
        <v>6215</v>
      </c>
      <c r="D2107" s="5">
        <v>2000</v>
      </c>
      <c r="E2107" s="7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">
        <f t="shared" si="96"/>
        <v>5131.3131000000003</v>
      </c>
      <c r="P2107" t="s">
        <v>8322</v>
      </c>
      <c r="Q2107" t="s">
        <v>8326</v>
      </c>
      <c r="R2107" s="14">
        <f t="shared" si="98"/>
        <v>41951.788807870369</v>
      </c>
      <c r="S2107">
        <f t="shared" si="97"/>
        <v>2014</v>
      </c>
    </row>
    <row r="2108" spans="1:19" ht="43.2" x14ac:dyDescent="0.3">
      <c r="A2108" s="9">
        <v>2106</v>
      </c>
      <c r="B2108" s="11" t="s">
        <v>2107</v>
      </c>
      <c r="C2108" s="3" t="s">
        <v>6216</v>
      </c>
      <c r="D2108" s="5">
        <v>2200</v>
      </c>
      <c r="E2108" s="7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">
        <f t="shared" si="96"/>
        <v>5352.2727000000004</v>
      </c>
      <c r="P2108" t="s">
        <v>8322</v>
      </c>
      <c r="Q2108" t="s">
        <v>8326</v>
      </c>
      <c r="R2108" s="14">
        <f t="shared" si="98"/>
        <v>41270.21497685185</v>
      </c>
      <c r="S2108">
        <f t="shared" si="97"/>
        <v>2012</v>
      </c>
    </row>
    <row r="2109" spans="1:19" ht="43.2" x14ac:dyDescent="0.3">
      <c r="A2109" s="9">
        <v>2107</v>
      </c>
      <c r="B2109" s="11" t="s">
        <v>2108</v>
      </c>
      <c r="C2109" s="3" t="s">
        <v>6217</v>
      </c>
      <c r="D2109" s="5">
        <v>2000</v>
      </c>
      <c r="E2109" s="7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">
        <f t="shared" si="96"/>
        <v>3714.931</v>
      </c>
      <c r="P2109" t="s">
        <v>8322</v>
      </c>
      <c r="Q2109" t="s">
        <v>8326</v>
      </c>
      <c r="R2109" s="14">
        <f t="shared" si="98"/>
        <v>41934.71056712963</v>
      </c>
      <c r="S2109">
        <f t="shared" si="97"/>
        <v>2014</v>
      </c>
    </row>
    <row r="2110" spans="1:19" ht="57.6" x14ac:dyDescent="0.3">
      <c r="A2110" s="9">
        <v>2108</v>
      </c>
      <c r="B2110" s="11" t="s">
        <v>2109</v>
      </c>
      <c r="C2110" s="3" t="s">
        <v>6218</v>
      </c>
      <c r="D2110" s="5">
        <v>16000</v>
      </c>
      <c r="E2110" s="7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">
        <f t="shared" si="96"/>
        <v>8989.5288</v>
      </c>
      <c r="P2110" t="s">
        <v>8322</v>
      </c>
      <c r="Q2110" t="s">
        <v>8326</v>
      </c>
      <c r="R2110" s="14">
        <f t="shared" si="98"/>
        <v>41135.175694444442</v>
      </c>
      <c r="S2110">
        <f t="shared" si="97"/>
        <v>2012</v>
      </c>
    </row>
    <row r="2111" spans="1:19" ht="43.2" x14ac:dyDescent="0.3">
      <c r="A2111" s="9">
        <v>2109</v>
      </c>
      <c r="B2111" s="11" t="s">
        <v>2110</v>
      </c>
      <c r="C2111" s="3" t="s">
        <v>6219</v>
      </c>
      <c r="D2111" s="5">
        <v>4000</v>
      </c>
      <c r="E2111" s="7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">
        <f t="shared" si="96"/>
        <v>10652.5</v>
      </c>
      <c r="P2111" t="s">
        <v>8322</v>
      </c>
      <c r="Q2111" t="s">
        <v>8326</v>
      </c>
      <c r="R2111" s="14">
        <f t="shared" si="98"/>
        <v>42160.708530092597</v>
      </c>
      <c r="S2111">
        <f t="shared" si="97"/>
        <v>2015</v>
      </c>
    </row>
    <row r="2112" spans="1:19" ht="28.8" x14ac:dyDescent="0.3">
      <c r="A2112" s="9">
        <v>2110</v>
      </c>
      <c r="B2112" s="11" t="s">
        <v>2111</v>
      </c>
      <c r="C2112" s="3" t="s">
        <v>6220</v>
      </c>
      <c r="D2112" s="5">
        <v>2000</v>
      </c>
      <c r="E2112" s="7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">
        <f t="shared" si="96"/>
        <v>5281.5789000000004</v>
      </c>
      <c r="P2112" t="s">
        <v>8322</v>
      </c>
      <c r="Q2112" t="s">
        <v>8326</v>
      </c>
      <c r="R2112" s="14">
        <f t="shared" si="98"/>
        <v>41759.670937499999</v>
      </c>
      <c r="S2112">
        <f t="shared" si="97"/>
        <v>2014</v>
      </c>
    </row>
    <row r="2113" spans="1:19" ht="43.2" x14ac:dyDescent="0.3">
      <c r="A2113" s="9">
        <v>2111</v>
      </c>
      <c r="B2113" s="11" t="s">
        <v>2112</v>
      </c>
      <c r="C2113" s="3" t="s">
        <v>6221</v>
      </c>
      <c r="D2113" s="5">
        <v>2000</v>
      </c>
      <c r="E2113" s="7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">
        <f t="shared" si="96"/>
        <v>5461.5384999999997</v>
      </c>
      <c r="P2113" t="s">
        <v>8322</v>
      </c>
      <c r="Q2113" t="s">
        <v>8326</v>
      </c>
      <c r="R2113" s="14">
        <f t="shared" si="98"/>
        <v>40703.197048611109</v>
      </c>
      <c r="S2113">
        <f t="shared" si="97"/>
        <v>2011</v>
      </c>
    </row>
    <row r="2114" spans="1:19" ht="43.2" x14ac:dyDescent="0.3">
      <c r="A2114" s="9">
        <v>2112</v>
      </c>
      <c r="B2114" s="11" t="s">
        <v>2113</v>
      </c>
      <c r="C2114" s="3" t="s">
        <v>6222</v>
      </c>
      <c r="D2114" s="5">
        <v>300</v>
      </c>
      <c r="E2114" s="7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">
        <f t="shared" si="96"/>
        <v>2727.2727</v>
      </c>
      <c r="P2114" t="s">
        <v>8322</v>
      </c>
      <c r="Q2114" t="s">
        <v>8326</v>
      </c>
      <c r="R2114" s="14">
        <f t="shared" si="98"/>
        <v>41365.928159722222</v>
      </c>
      <c r="S2114">
        <f t="shared" si="97"/>
        <v>2013</v>
      </c>
    </row>
    <row r="2115" spans="1:19" ht="28.8" x14ac:dyDescent="0.3">
      <c r="A2115" s="9">
        <v>2113</v>
      </c>
      <c r="B2115" s="11" t="s">
        <v>2114</v>
      </c>
      <c r="C2115" s="3" t="s">
        <v>6223</v>
      </c>
      <c r="D2115" s="5">
        <v>7000</v>
      </c>
      <c r="E2115" s="7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">
        <f t="shared" ref="O2115:O2178" si="99">IFERROR(ROUND(E2115/L2115*100,4),0)</f>
        <v>6859.8131000000003</v>
      </c>
      <c r="P2115" t="s">
        <v>8322</v>
      </c>
      <c r="Q2115" t="s">
        <v>8326</v>
      </c>
      <c r="R2115" s="14">
        <f t="shared" si="98"/>
        <v>41870.86546296296</v>
      </c>
      <c r="S2115">
        <f t="shared" ref="S2115:S2178" si="100">YEAR(R2115)</f>
        <v>2014</v>
      </c>
    </row>
    <row r="2116" spans="1:19" ht="43.2" x14ac:dyDescent="0.3">
      <c r="A2116" s="9">
        <v>2114</v>
      </c>
      <c r="B2116" s="11" t="s">
        <v>2115</v>
      </c>
      <c r="C2116" s="3" t="s">
        <v>6224</v>
      </c>
      <c r="D2116" s="5">
        <v>5000</v>
      </c>
      <c r="E2116" s="7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">
        <f t="shared" si="99"/>
        <v>3561.2244999999998</v>
      </c>
      <c r="P2116" t="s">
        <v>8322</v>
      </c>
      <c r="Q2116" t="s">
        <v>8326</v>
      </c>
      <c r="R2116" s="14">
        <f t="shared" ref="R2116:R2179" si="101">(((J2116/60)/60)/24)+DATE(1970,1,1)</f>
        <v>40458.815625000003</v>
      </c>
      <c r="S2116">
        <f t="shared" si="100"/>
        <v>2010</v>
      </c>
    </row>
    <row r="2117" spans="1:19" ht="43.2" x14ac:dyDescent="0.3">
      <c r="A2117" s="9">
        <v>2115</v>
      </c>
      <c r="B2117" s="11" t="s">
        <v>2116</v>
      </c>
      <c r="C2117" s="3" t="s">
        <v>6225</v>
      </c>
      <c r="D2117" s="5">
        <v>1500</v>
      </c>
      <c r="E2117" s="7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">
        <f t="shared" si="99"/>
        <v>9402.7777999999998</v>
      </c>
      <c r="P2117" t="s">
        <v>8322</v>
      </c>
      <c r="Q2117" t="s">
        <v>8326</v>
      </c>
      <c r="R2117" s="14">
        <f t="shared" si="101"/>
        <v>40564.081030092595</v>
      </c>
      <c r="S2117">
        <f t="shared" si="100"/>
        <v>2011</v>
      </c>
    </row>
    <row r="2118" spans="1:19" ht="43.2" x14ac:dyDescent="0.3">
      <c r="A2118" s="9">
        <v>2116</v>
      </c>
      <c r="B2118" s="11" t="s">
        <v>2117</v>
      </c>
      <c r="C2118" s="3" t="s">
        <v>6226</v>
      </c>
      <c r="D2118" s="5">
        <v>48000</v>
      </c>
      <c r="E2118" s="7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">
        <f t="shared" si="99"/>
        <v>52645.652199999997</v>
      </c>
      <c r="P2118" t="s">
        <v>8322</v>
      </c>
      <c r="Q2118" t="s">
        <v>8326</v>
      </c>
      <c r="R2118" s="14">
        <f t="shared" si="101"/>
        <v>41136.777812500004</v>
      </c>
      <c r="S2118">
        <f t="shared" si="100"/>
        <v>2012</v>
      </c>
    </row>
    <row r="2119" spans="1:19" ht="43.2" x14ac:dyDescent="0.3">
      <c r="A2119" s="9">
        <v>2117</v>
      </c>
      <c r="B2119" s="11" t="s">
        <v>2118</v>
      </c>
      <c r="C2119" s="3" t="s">
        <v>6227</v>
      </c>
      <c r="D2119" s="5">
        <v>1200</v>
      </c>
      <c r="E2119" s="7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">
        <f t="shared" si="99"/>
        <v>5065.7142999999996</v>
      </c>
      <c r="P2119" t="s">
        <v>8322</v>
      </c>
      <c r="Q2119" t="s">
        <v>8326</v>
      </c>
      <c r="R2119" s="14">
        <f t="shared" si="101"/>
        <v>42290.059594907405</v>
      </c>
      <c r="S2119">
        <f t="shared" si="100"/>
        <v>2015</v>
      </c>
    </row>
    <row r="2120" spans="1:19" ht="28.8" x14ac:dyDescent="0.3">
      <c r="A2120" s="9">
        <v>2118</v>
      </c>
      <c r="B2120" s="11" t="s">
        <v>2119</v>
      </c>
      <c r="C2120" s="3" t="s">
        <v>6228</v>
      </c>
      <c r="D2120" s="5">
        <v>1000</v>
      </c>
      <c r="E2120" s="7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">
        <f t="shared" si="99"/>
        <v>7918.2941000000001</v>
      </c>
      <c r="P2120" t="s">
        <v>8322</v>
      </c>
      <c r="Q2120" t="s">
        <v>8326</v>
      </c>
      <c r="R2120" s="14">
        <f t="shared" si="101"/>
        <v>40718.839537037034</v>
      </c>
      <c r="S2120">
        <f t="shared" si="100"/>
        <v>2011</v>
      </c>
    </row>
    <row r="2121" spans="1:19" ht="43.2" x14ac:dyDescent="0.3">
      <c r="A2121" s="9">
        <v>2119</v>
      </c>
      <c r="B2121" s="11" t="s">
        <v>2120</v>
      </c>
      <c r="C2121" s="3" t="s">
        <v>6229</v>
      </c>
      <c r="D2121" s="5">
        <v>2000</v>
      </c>
      <c r="E2121" s="7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">
        <f t="shared" si="99"/>
        <v>9159.0908999999992</v>
      </c>
      <c r="P2121" t="s">
        <v>8322</v>
      </c>
      <c r="Q2121" t="s">
        <v>8326</v>
      </c>
      <c r="R2121" s="14">
        <f t="shared" si="101"/>
        <v>41107.130150462966</v>
      </c>
      <c r="S2121">
        <f t="shared" si="100"/>
        <v>2012</v>
      </c>
    </row>
    <row r="2122" spans="1:19" ht="43.2" x14ac:dyDescent="0.3">
      <c r="A2122" s="9">
        <v>2120</v>
      </c>
      <c r="B2122" s="11" t="s">
        <v>2121</v>
      </c>
      <c r="C2122" s="3" t="s">
        <v>6230</v>
      </c>
      <c r="D2122" s="5">
        <v>8000</v>
      </c>
      <c r="E2122" s="7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">
        <f t="shared" si="99"/>
        <v>11696.2754</v>
      </c>
      <c r="P2122" t="s">
        <v>8322</v>
      </c>
      <c r="Q2122" t="s">
        <v>8326</v>
      </c>
      <c r="R2122" s="14">
        <f t="shared" si="101"/>
        <v>41591.964537037034</v>
      </c>
      <c r="S2122">
        <f t="shared" si="100"/>
        <v>2013</v>
      </c>
    </row>
    <row r="2123" spans="1:19" ht="43.2" x14ac:dyDescent="0.3">
      <c r="A2123" s="9">
        <v>2121</v>
      </c>
      <c r="B2123" s="11" t="s">
        <v>2122</v>
      </c>
      <c r="C2123" s="3" t="s">
        <v>6231</v>
      </c>
      <c r="D2123" s="5">
        <v>50000</v>
      </c>
      <c r="E2123" s="7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">
        <f t="shared" si="99"/>
        <v>2840</v>
      </c>
      <c r="P2123" t="s">
        <v>8330</v>
      </c>
      <c r="Q2123" t="s">
        <v>8331</v>
      </c>
      <c r="R2123" s="14">
        <f t="shared" si="101"/>
        <v>42716.7424537037</v>
      </c>
      <c r="S2123">
        <f t="shared" si="100"/>
        <v>2016</v>
      </c>
    </row>
    <row r="2124" spans="1:19" ht="43.2" x14ac:dyDescent="0.3">
      <c r="A2124" s="9">
        <v>2122</v>
      </c>
      <c r="B2124" s="11" t="s">
        <v>2123</v>
      </c>
      <c r="C2124" s="3" t="s">
        <v>6232</v>
      </c>
      <c r="D2124" s="5">
        <v>80000</v>
      </c>
      <c r="E2124" s="7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">
        <f t="shared" si="99"/>
        <v>10333.3333</v>
      </c>
      <c r="P2124" t="s">
        <v>8330</v>
      </c>
      <c r="Q2124" t="s">
        <v>8331</v>
      </c>
      <c r="R2124" s="14">
        <f t="shared" si="101"/>
        <v>42712.300567129627</v>
      </c>
      <c r="S2124">
        <f t="shared" si="100"/>
        <v>2016</v>
      </c>
    </row>
    <row r="2125" spans="1:19" ht="57.6" x14ac:dyDescent="0.3">
      <c r="A2125" s="9">
        <v>2123</v>
      </c>
      <c r="B2125" s="11" t="s">
        <v>2124</v>
      </c>
      <c r="C2125" s="3" t="s">
        <v>6233</v>
      </c>
      <c r="D2125" s="5">
        <v>500</v>
      </c>
      <c r="E2125" s="7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">
        <f t="shared" si="99"/>
        <v>1000</v>
      </c>
      <c r="P2125" t="s">
        <v>8330</v>
      </c>
      <c r="Q2125" t="s">
        <v>8331</v>
      </c>
      <c r="R2125" s="14">
        <f t="shared" si="101"/>
        <v>40198.424849537041</v>
      </c>
      <c r="S2125">
        <f t="shared" si="100"/>
        <v>2010</v>
      </c>
    </row>
    <row r="2126" spans="1:19" ht="57.6" x14ac:dyDescent="0.3">
      <c r="A2126" s="9">
        <v>2124</v>
      </c>
      <c r="B2126" s="11" t="s">
        <v>2125</v>
      </c>
      <c r="C2126" s="3" t="s">
        <v>6234</v>
      </c>
      <c r="D2126" s="5">
        <v>1100</v>
      </c>
      <c r="E2126" s="7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">
        <f t="shared" si="99"/>
        <v>2300</v>
      </c>
      <c r="P2126" t="s">
        <v>8330</v>
      </c>
      <c r="Q2126" t="s">
        <v>8331</v>
      </c>
      <c r="R2126" s="14">
        <f t="shared" si="101"/>
        <v>40464.028182870366</v>
      </c>
      <c r="S2126">
        <f t="shared" si="100"/>
        <v>2010</v>
      </c>
    </row>
    <row r="2127" spans="1:19" ht="43.2" x14ac:dyDescent="0.3">
      <c r="A2127" s="9">
        <v>2125</v>
      </c>
      <c r="B2127" s="11" t="s">
        <v>2126</v>
      </c>
      <c r="C2127" s="3" t="s">
        <v>6235</v>
      </c>
      <c r="D2127" s="5">
        <v>60000</v>
      </c>
      <c r="E2127" s="7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">
        <f t="shared" si="99"/>
        <v>3155.5556000000001</v>
      </c>
      <c r="P2127" t="s">
        <v>8330</v>
      </c>
      <c r="Q2127" t="s">
        <v>8331</v>
      </c>
      <c r="R2127" s="14">
        <f t="shared" si="101"/>
        <v>42191.023530092592</v>
      </c>
      <c r="S2127">
        <f t="shared" si="100"/>
        <v>2015</v>
      </c>
    </row>
    <row r="2128" spans="1:19" ht="43.2" x14ac:dyDescent="0.3">
      <c r="A2128" s="9">
        <v>2126</v>
      </c>
      <c r="B2128" s="11" t="s">
        <v>2127</v>
      </c>
      <c r="C2128" s="3" t="s">
        <v>6236</v>
      </c>
      <c r="D2128" s="5">
        <v>20000</v>
      </c>
      <c r="E2128" s="7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">
        <f t="shared" si="99"/>
        <v>500</v>
      </c>
      <c r="P2128" t="s">
        <v>8330</v>
      </c>
      <c r="Q2128" t="s">
        <v>8331</v>
      </c>
      <c r="R2128" s="14">
        <f t="shared" si="101"/>
        <v>41951.973229166666</v>
      </c>
      <c r="S2128">
        <f t="shared" si="100"/>
        <v>2014</v>
      </c>
    </row>
    <row r="2129" spans="1:19" ht="28.8" x14ac:dyDescent="0.3">
      <c r="A2129" s="9">
        <v>2127</v>
      </c>
      <c r="B2129" s="11" t="s">
        <v>2128</v>
      </c>
      <c r="C2129" s="3" t="s">
        <v>6237</v>
      </c>
      <c r="D2129" s="5">
        <v>28000</v>
      </c>
      <c r="E2129" s="7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">
        <f t="shared" si="99"/>
        <v>3422.0338999999999</v>
      </c>
      <c r="P2129" t="s">
        <v>8330</v>
      </c>
      <c r="Q2129" t="s">
        <v>8331</v>
      </c>
      <c r="R2129" s="14">
        <f t="shared" si="101"/>
        <v>42045.50535879629</v>
      </c>
      <c r="S2129">
        <f t="shared" si="100"/>
        <v>2015</v>
      </c>
    </row>
    <row r="2130" spans="1:19" ht="43.2" x14ac:dyDescent="0.3">
      <c r="A2130" s="9">
        <v>2128</v>
      </c>
      <c r="B2130" s="11" t="s">
        <v>2129</v>
      </c>
      <c r="C2130" s="3" t="s">
        <v>6238</v>
      </c>
      <c r="D2130" s="5">
        <v>15000</v>
      </c>
      <c r="E2130" s="7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">
        <f t="shared" si="99"/>
        <v>2500</v>
      </c>
      <c r="P2130" t="s">
        <v>8330</v>
      </c>
      <c r="Q2130" t="s">
        <v>8331</v>
      </c>
      <c r="R2130" s="14">
        <f t="shared" si="101"/>
        <v>41843.772789351853</v>
      </c>
      <c r="S2130">
        <f t="shared" si="100"/>
        <v>2014</v>
      </c>
    </row>
    <row r="2131" spans="1:19" ht="43.2" x14ac:dyDescent="0.3">
      <c r="A2131" s="9">
        <v>2129</v>
      </c>
      <c r="B2131" s="11" t="s">
        <v>2130</v>
      </c>
      <c r="C2131" s="3" t="s">
        <v>6239</v>
      </c>
      <c r="D2131" s="5">
        <v>2000</v>
      </c>
      <c r="E2131" s="7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">
        <f t="shared" si="99"/>
        <v>1966.6667</v>
      </c>
      <c r="P2131" t="s">
        <v>8330</v>
      </c>
      <c r="Q2131" t="s">
        <v>8331</v>
      </c>
      <c r="R2131" s="14">
        <f t="shared" si="101"/>
        <v>42409.024305555555</v>
      </c>
      <c r="S2131">
        <f t="shared" si="100"/>
        <v>2016</v>
      </c>
    </row>
    <row r="2132" spans="1:19" ht="28.8" x14ac:dyDescent="0.3">
      <c r="A2132" s="9">
        <v>2130</v>
      </c>
      <c r="B2132" s="11" t="s">
        <v>2131</v>
      </c>
      <c r="C2132" s="3" t="s">
        <v>6240</v>
      </c>
      <c r="D2132" s="5">
        <v>42000</v>
      </c>
      <c r="E2132" s="7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">
        <f t="shared" si="99"/>
        <v>2125</v>
      </c>
      <c r="P2132" t="s">
        <v>8330</v>
      </c>
      <c r="Q2132" t="s">
        <v>8331</v>
      </c>
      <c r="R2132" s="14">
        <f t="shared" si="101"/>
        <v>41832.086377314816</v>
      </c>
      <c r="S2132">
        <f t="shared" si="100"/>
        <v>2014</v>
      </c>
    </row>
    <row r="2133" spans="1:19" ht="43.2" x14ac:dyDescent="0.3">
      <c r="A2133" s="9">
        <v>2131</v>
      </c>
      <c r="B2133" s="11" t="s">
        <v>2132</v>
      </c>
      <c r="C2133" s="3" t="s">
        <v>6241</v>
      </c>
      <c r="D2133" s="5">
        <v>500</v>
      </c>
      <c r="E2133" s="7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">
        <f t="shared" si="99"/>
        <v>833.33330000000001</v>
      </c>
      <c r="P2133" t="s">
        <v>8330</v>
      </c>
      <c r="Q2133" t="s">
        <v>8331</v>
      </c>
      <c r="R2133" s="14">
        <f t="shared" si="101"/>
        <v>42167.207071759258</v>
      </c>
      <c r="S2133">
        <f t="shared" si="100"/>
        <v>2015</v>
      </c>
    </row>
    <row r="2134" spans="1:19" ht="43.2" x14ac:dyDescent="0.3">
      <c r="A2134" s="9">
        <v>2132</v>
      </c>
      <c r="B2134" s="11" t="s">
        <v>2133</v>
      </c>
      <c r="C2134" s="3" t="s">
        <v>6242</v>
      </c>
      <c r="D2134" s="5">
        <v>100000</v>
      </c>
      <c r="E2134" s="7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">
        <f t="shared" si="99"/>
        <v>2134.3332999999998</v>
      </c>
      <c r="P2134" t="s">
        <v>8330</v>
      </c>
      <c r="Q2134" t="s">
        <v>8331</v>
      </c>
      <c r="R2134" s="14">
        <f t="shared" si="101"/>
        <v>41643.487175925926</v>
      </c>
      <c r="S2134">
        <f t="shared" si="100"/>
        <v>2014</v>
      </c>
    </row>
    <row r="2135" spans="1:19" ht="43.2" x14ac:dyDescent="0.3">
      <c r="A2135" s="9">
        <v>2133</v>
      </c>
      <c r="B2135" s="11" t="s">
        <v>2134</v>
      </c>
      <c r="C2135" s="3" t="s">
        <v>6243</v>
      </c>
      <c r="D2135" s="5">
        <v>1000</v>
      </c>
      <c r="E2135" s="7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">
        <f t="shared" si="99"/>
        <v>533.33330000000001</v>
      </c>
      <c r="P2135" t="s">
        <v>8330</v>
      </c>
      <c r="Q2135" t="s">
        <v>8331</v>
      </c>
      <c r="R2135" s="14">
        <f t="shared" si="101"/>
        <v>40619.097210648149</v>
      </c>
      <c r="S2135">
        <f t="shared" si="100"/>
        <v>2011</v>
      </c>
    </row>
    <row r="2136" spans="1:19" ht="43.2" x14ac:dyDescent="0.3">
      <c r="A2136" s="9">
        <v>2134</v>
      </c>
      <c r="B2136" s="11" t="s">
        <v>2135</v>
      </c>
      <c r="C2136" s="3" t="s">
        <v>6244</v>
      </c>
      <c r="D2136" s="5">
        <v>6000</v>
      </c>
      <c r="E2136" s="7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">
        <f t="shared" si="99"/>
        <v>3466.6667000000002</v>
      </c>
      <c r="P2136" t="s">
        <v>8330</v>
      </c>
      <c r="Q2136" t="s">
        <v>8331</v>
      </c>
      <c r="R2136" s="14">
        <f t="shared" si="101"/>
        <v>41361.886469907404</v>
      </c>
      <c r="S2136">
        <f t="shared" si="100"/>
        <v>2013</v>
      </c>
    </row>
    <row r="2137" spans="1:19" ht="43.2" x14ac:dyDescent="0.3">
      <c r="A2137" s="9">
        <v>2135</v>
      </c>
      <c r="B2137" s="11" t="s">
        <v>2136</v>
      </c>
      <c r="C2137" s="3" t="s">
        <v>6245</v>
      </c>
      <c r="D2137" s="5">
        <v>5000</v>
      </c>
      <c r="E2137" s="7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">
        <f t="shared" si="99"/>
        <v>2172.7273</v>
      </c>
      <c r="P2137" t="s">
        <v>8330</v>
      </c>
      <c r="Q2137" t="s">
        <v>8331</v>
      </c>
      <c r="R2137" s="14">
        <f t="shared" si="101"/>
        <v>41156.963344907403</v>
      </c>
      <c r="S2137">
        <f t="shared" si="100"/>
        <v>2012</v>
      </c>
    </row>
    <row r="2138" spans="1:19" ht="43.2" x14ac:dyDescent="0.3">
      <c r="A2138" s="9">
        <v>2136</v>
      </c>
      <c r="B2138" s="11" t="s">
        <v>2137</v>
      </c>
      <c r="C2138" s="3" t="s">
        <v>6246</v>
      </c>
      <c r="D2138" s="5">
        <v>80000</v>
      </c>
      <c r="E2138" s="7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">
        <f t="shared" si="99"/>
        <v>1192.25</v>
      </c>
      <c r="P2138" t="s">
        <v>8330</v>
      </c>
      <c r="Q2138" t="s">
        <v>8331</v>
      </c>
      <c r="R2138" s="14">
        <f t="shared" si="101"/>
        <v>41536.509097222224</v>
      </c>
      <c r="S2138">
        <f t="shared" si="100"/>
        <v>2013</v>
      </c>
    </row>
    <row r="2139" spans="1:19" ht="43.2" x14ac:dyDescent="0.3">
      <c r="A2139" s="9">
        <v>2137</v>
      </c>
      <c r="B2139" s="11" t="s">
        <v>2138</v>
      </c>
      <c r="C2139" s="3" t="s">
        <v>6247</v>
      </c>
      <c r="D2139" s="5">
        <v>50000</v>
      </c>
      <c r="E2139" s="7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">
        <f t="shared" si="99"/>
        <v>2659.7377999999999</v>
      </c>
      <c r="P2139" t="s">
        <v>8330</v>
      </c>
      <c r="Q2139" t="s">
        <v>8331</v>
      </c>
      <c r="R2139" s="14">
        <f t="shared" si="101"/>
        <v>41948.771168981482</v>
      </c>
      <c r="S2139">
        <f t="shared" si="100"/>
        <v>2014</v>
      </c>
    </row>
    <row r="2140" spans="1:19" ht="28.8" x14ac:dyDescent="0.3">
      <c r="A2140" s="9">
        <v>2138</v>
      </c>
      <c r="B2140" s="11" t="s">
        <v>2139</v>
      </c>
      <c r="C2140" s="3" t="s">
        <v>6248</v>
      </c>
      <c r="D2140" s="5">
        <v>1000</v>
      </c>
      <c r="E2140" s="7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">
        <f t="shared" si="99"/>
        <v>1066.6667</v>
      </c>
      <c r="P2140" t="s">
        <v>8330</v>
      </c>
      <c r="Q2140" t="s">
        <v>8331</v>
      </c>
      <c r="R2140" s="14">
        <f t="shared" si="101"/>
        <v>41557.013182870374</v>
      </c>
      <c r="S2140">
        <f t="shared" si="100"/>
        <v>2013</v>
      </c>
    </row>
    <row r="2141" spans="1:19" ht="43.2" x14ac:dyDescent="0.3">
      <c r="A2141" s="9">
        <v>2139</v>
      </c>
      <c r="B2141" s="11" t="s">
        <v>2140</v>
      </c>
      <c r="C2141" s="3" t="s">
        <v>6249</v>
      </c>
      <c r="D2141" s="5">
        <v>30000</v>
      </c>
      <c r="E2141" s="7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">
        <f t="shared" si="99"/>
        <v>2903.5713999999998</v>
      </c>
      <c r="P2141" t="s">
        <v>8330</v>
      </c>
      <c r="Q2141" t="s">
        <v>8331</v>
      </c>
      <c r="R2141" s="14">
        <f t="shared" si="101"/>
        <v>42647.750092592592</v>
      </c>
      <c r="S2141">
        <f t="shared" si="100"/>
        <v>2016</v>
      </c>
    </row>
    <row r="2142" spans="1:19" ht="43.2" x14ac:dyDescent="0.3">
      <c r="A2142" s="9">
        <v>2140</v>
      </c>
      <c r="B2142" s="11" t="s">
        <v>2141</v>
      </c>
      <c r="C2142" s="3" t="s">
        <v>6250</v>
      </c>
      <c r="D2142" s="5">
        <v>500000</v>
      </c>
      <c r="E2142" s="7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">
        <f t="shared" si="99"/>
        <v>5090.9090999999999</v>
      </c>
      <c r="P2142" t="s">
        <v>8330</v>
      </c>
      <c r="Q2142" t="s">
        <v>8331</v>
      </c>
      <c r="R2142" s="14">
        <f t="shared" si="101"/>
        <v>41255.833611111113</v>
      </c>
      <c r="S2142">
        <f t="shared" si="100"/>
        <v>2012</v>
      </c>
    </row>
    <row r="2143" spans="1:19" ht="43.2" x14ac:dyDescent="0.3">
      <c r="A2143" s="9">
        <v>2141</v>
      </c>
      <c r="B2143" s="11" t="s">
        <v>2142</v>
      </c>
      <c r="C2143" s="3" t="s">
        <v>6251</v>
      </c>
      <c r="D2143" s="5">
        <v>15000</v>
      </c>
      <c r="E2143" s="7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">
        <f t="shared" si="99"/>
        <v>0</v>
      </c>
      <c r="P2143" t="s">
        <v>8330</v>
      </c>
      <c r="Q2143" t="s">
        <v>8331</v>
      </c>
      <c r="R2143" s="14">
        <f t="shared" si="101"/>
        <v>41927.235636574071</v>
      </c>
      <c r="S2143">
        <f t="shared" si="100"/>
        <v>2014</v>
      </c>
    </row>
    <row r="2144" spans="1:19" ht="43.2" x14ac:dyDescent="0.3">
      <c r="A2144" s="9">
        <v>2142</v>
      </c>
      <c r="B2144" s="11" t="s">
        <v>2143</v>
      </c>
      <c r="C2144" s="3" t="s">
        <v>6252</v>
      </c>
      <c r="D2144" s="5">
        <v>10500</v>
      </c>
      <c r="E2144" s="7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">
        <f t="shared" si="99"/>
        <v>5008.3333000000002</v>
      </c>
      <c r="P2144" t="s">
        <v>8330</v>
      </c>
      <c r="Q2144" t="s">
        <v>8331</v>
      </c>
      <c r="R2144" s="14">
        <f t="shared" si="101"/>
        <v>42340.701504629629</v>
      </c>
      <c r="S2144">
        <f t="shared" si="100"/>
        <v>2015</v>
      </c>
    </row>
    <row r="2145" spans="1:19" ht="43.2" x14ac:dyDescent="0.3">
      <c r="A2145" s="9">
        <v>2143</v>
      </c>
      <c r="B2145" s="11" t="s">
        <v>2144</v>
      </c>
      <c r="C2145" s="3" t="s">
        <v>6253</v>
      </c>
      <c r="D2145" s="5">
        <v>2000</v>
      </c>
      <c r="E2145" s="7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">
        <f t="shared" si="99"/>
        <v>4500</v>
      </c>
      <c r="P2145" t="s">
        <v>8330</v>
      </c>
      <c r="Q2145" t="s">
        <v>8331</v>
      </c>
      <c r="R2145" s="14">
        <f t="shared" si="101"/>
        <v>40332.886712962965</v>
      </c>
      <c r="S2145">
        <f t="shared" si="100"/>
        <v>2010</v>
      </c>
    </row>
    <row r="2146" spans="1:19" ht="43.2" x14ac:dyDescent="0.3">
      <c r="A2146" s="9">
        <v>2144</v>
      </c>
      <c r="B2146" s="11" t="s">
        <v>2145</v>
      </c>
      <c r="C2146" s="3" t="s">
        <v>6254</v>
      </c>
      <c r="D2146" s="5">
        <v>35500</v>
      </c>
      <c r="E2146" s="7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">
        <f t="shared" si="99"/>
        <v>2529.1667000000002</v>
      </c>
      <c r="P2146" t="s">
        <v>8330</v>
      </c>
      <c r="Q2146" t="s">
        <v>8331</v>
      </c>
      <c r="R2146" s="14">
        <f t="shared" si="101"/>
        <v>41499.546759259261</v>
      </c>
      <c r="S2146">
        <f t="shared" si="100"/>
        <v>2013</v>
      </c>
    </row>
    <row r="2147" spans="1:19" ht="43.2" x14ac:dyDescent="0.3">
      <c r="A2147" s="9">
        <v>2145</v>
      </c>
      <c r="B2147" s="11" t="s">
        <v>2146</v>
      </c>
      <c r="C2147" s="3" t="s">
        <v>6255</v>
      </c>
      <c r="D2147" s="5">
        <v>15000</v>
      </c>
      <c r="E2147" s="7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">
        <f t="shared" si="99"/>
        <v>5129.2134999999998</v>
      </c>
      <c r="P2147" t="s">
        <v>8330</v>
      </c>
      <c r="Q2147" t="s">
        <v>8331</v>
      </c>
      <c r="R2147" s="14">
        <f t="shared" si="101"/>
        <v>41575.237430555557</v>
      </c>
      <c r="S2147">
        <f t="shared" si="100"/>
        <v>2013</v>
      </c>
    </row>
    <row r="2148" spans="1:19" ht="43.2" x14ac:dyDescent="0.3">
      <c r="A2148" s="9">
        <v>2146</v>
      </c>
      <c r="B2148" s="11" t="s">
        <v>2147</v>
      </c>
      <c r="C2148" s="3" t="s">
        <v>6256</v>
      </c>
      <c r="D2148" s="5">
        <v>5000</v>
      </c>
      <c r="E2148" s="7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">
        <f t="shared" si="99"/>
        <v>100</v>
      </c>
      <c r="P2148" t="s">
        <v>8330</v>
      </c>
      <c r="Q2148" t="s">
        <v>8331</v>
      </c>
      <c r="R2148" s="14">
        <f t="shared" si="101"/>
        <v>42397.679513888885</v>
      </c>
      <c r="S2148">
        <f t="shared" si="100"/>
        <v>2016</v>
      </c>
    </row>
    <row r="2149" spans="1:19" x14ac:dyDescent="0.3">
      <c r="A2149" s="9">
        <v>2147</v>
      </c>
      <c r="B2149" s="11" t="s">
        <v>2148</v>
      </c>
      <c r="C2149" s="3" t="s">
        <v>6257</v>
      </c>
      <c r="D2149" s="5">
        <v>390000</v>
      </c>
      <c r="E2149" s="7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">
        <f t="shared" si="99"/>
        <v>4938.1818000000003</v>
      </c>
      <c r="P2149" t="s">
        <v>8330</v>
      </c>
      <c r="Q2149" t="s">
        <v>8331</v>
      </c>
      <c r="R2149" s="14">
        <f t="shared" si="101"/>
        <v>41927.295694444445</v>
      </c>
      <c r="S2149">
        <f t="shared" si="100"/>
        <v>2014</v>
      </c>
    </row>
    <row r="2150" spans="1:19" ht="43.2" x14ac:dyDescent="0.3">
      <c r="A2150" s="9">
        <v>2148</v>
      </c>
      <c r="B2150" s="11" t="s">
        <v>2149</v>
      </c>
      <c r="C2150" s="3" t="s">
        <v>6258</v>
      </c>
      <c r="D2150" s="5">
        <v>100</v>
      </c>
      <c r="E2150" s="7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">
        <f t="shared" si="99"/>
        <v>100</v>
      </c>
      <c r="P2150" t="s">
        <v>8330</v>
      </c>
      <c r="Q2150" t="s">
        <v>8331</v>
      </c>
      <c r="R2150" s="14">
        <f t="shared" si="101"/>
        <v>42066.733587962968</v>
      </c>
      <c r="S2150">
        <f t="shared" si="100"/>
        <v>2015</v>
      </c>
    </row>
    <row r="2151" spans="1:19" ht="57.6" x14ac:dyDescent="0.3">
      <c r="A2151" s="9">
        <v>2149</v>
      </c>
      <c r="B2151" s="11" t="s">
        <v>2150</v>
      </c>
      <c r="C2151" s="3" t="s">
        <v>6259</v>
      </c>
      <c r="D2151" s="5">
        <v>2000</v>
      </c>
      <c r="E2151" s="7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">
        <f t="shared" si="99"/>
        <v>0</v>
      </c>
      <c r="P2151" t="s">
        <v>8330</v>
      </c>
      <c r="Q2151" t="s">
        <v>8331</v>
      </c>
      <c r="R2151" s="14">
        <f t="shared" si="101"/>
        <v>40355.024953703702</v>
      </c>
      <c r="S2151">
        <f t="shared" si="100"/>
        <v>2010</v>
      </c>
    </row>
    <row r="2152" spans="1:19" x14ac:dyDescent="0.3">
      <c r="A2152" s="9">
        <v>2150</v>
      </c>
      <c r="B2152" s="11" t="s">
        <v>2151</v>
      </c>
      <c r="C2152" s="3" t="s">
        <v>6260</v>
      </c>
      <c r="D2152" s="5">
        <v>50000</v>
      </c>
      <c r="E2152" s="7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">
        <f t="shared" si="99"/>
        <v>10125</v>
      </c>
      <c r="P2152" t="s">
        <v>8330</v>
      </c>
      <c r="Q2152" t="s">
        <v>8331</v>
      </c>
      <c r="R2152" s="14">
        <f t="shared" si="101"/>
        <v>42534.284710648149</v>
      </c>
      <c r="S2152">
        <f t="shared" si="100"/>
        <v>2016</v>
      </c>
    </row>
    <row r="2153" spans="1:19" ht="43.2" x14ac:dyDescent="0.3">
      <c r="A2153" s="9">
        <v>2151</v>
      </c>
      <c r="B2153" s="11" t="s">
        <v>2152</v>
      </c>
      <c r="C2153" s="3" t="s">
        <v>6261</v>
      </c>
      <c r="D2153" s="5">
        <v>45000</v>
      </c>
      <c r="E2153" s="7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">
        <f t="shared" si="99"/>
        <v>1966.6667</v>
      </c>
      <c r="P2153" t="s">
        <v>8330</v>
      </c>
      <c r="Q2153" t="s">
        <v>8331</v>
      </c>
      <c r="R2153" s="14">
        <f t="shared" si="101"/>
        <v>42520.847384259265</v>
      </c>
      <c r="S2153">
        <f t="shared" si="100"/>
        <v>2016</v>
      </c>
    </row>
    <row r="2154" spans="1:19" ht="43.2" x14ac:dyDescent="0.3">
      <c r="A2154" s="9">
        <v>2152</v>
      </c>
      <c r="B2154" s="11" t="s">
        <v>2153</v>
      </c>
      <c r="C2154" s="3" t="s">
        <v>6262</v>
      </c>
      <c r="D2154" s="5">
        <v>30000</v>
      </c>
      <c r="E2154" s="7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">
        <f t="shared" si="99"/>
        <v>1250</v>
      </c>
      <c r="P2154" t="s">
        <v>8330</v>
      </c>
      <c r="Q2154" t="s">
        <v>8331</v>
      </c>
      <c r="R2154" s="14">
        <f t="shared" si="101"/>
        <v>41683.832280092596</v>
      </c>
      <c r="S2154">
        <f t="shared" si="100"/>
        <v>2014</v>
      </c>
    </row>
    <row r="2155" spans="1:19" ht="43.2" x14ac:dyDescent="0.3">
      <c r="A2155" s="9">
        <v>2153</v>
      </c>
      <c r="B2155" s="11" t="s">
        <v>2154</v>
      </c>
      <c r="C2155" s="3" t="s">
        <v>6263</v>
      </c>
      <c r="D2155" s="5">
        <v>372625</v>
      </c>
      <c r="E2155" s="7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">
        <f t="shared" si="99"/>
        <v>850</v>
      </c>
      <c r="P2155" t="s">
        <v>8330</v>
      </c>
      <c r="Q2155" t="s">
        <v>8331</v>
      </c>
      <c r="R2155" s="14">
        <f t="shared" si="101"/>
        <v>41974.911087962959</v>
      </c>
      <c r="S2155">
        <f t="shared" si="100"/>
        <v>2014</v>
      </c>
    </row>
    <row r="2156" spans="1:19" ht="28.8" x14ac:dyDescent="0.3">
      <c r="A2156" s="9">
        <v>2154</v>
      </c>
      <c r="B2156" s="11" t="s">
        <v>2155</v>
      </c>
      <c r="C2156" s="3" t="s">
        <v>6264</v>
      </c>
      <c r="D2156" s="5">
        <v>250</v>
      </c>
      <c r="E2156" s="7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">
        <f t="shared" si="99"/>
        <v>100</v>
      </c>
      <c r="P2156" t="s">
        <v>8330</v>
      </c>
      <c r="Q2156" t="s">
        <v>8331</v>
      </c>
      <c r="R2156" s="14">
        <f t="shared" si="101"/>
        <v>41647.632256944446</v>
      </c>
      <c r="S2156">
        <f t="shared" si="100"/>
        <v>2014</v>
      </c>
    </row>
    <row r="2157" spans="1:19" ht="43.2" x14ac:dyDescent="0.3">
      <c r="A2157" s="9">
        <v>2155</v>
      </c>
      <c r="B2157" s="11" t="s">
        <v>2156</v>
      </c>
      <c r="C2157" s="3" t="s">
        <v>6265</v>
      </c>
      <c r="D2157" s="5">
        <v>5000</v>
      </c>
      <c r="E2157" s="7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">
        <f t="shared" si="99"/>
        <v>2300</v>
      </c>
      <c r="P2157" t="s">
        <v>8330</v>
      </c>
      <c r="Q2157" t="s">
        <v>8331</v>
      </c>
      <c r="R2157" s="14">
        <f t="shared" si="101"/>
        <v>42430.747511574074</v>
      </c>
      <c r="S2157">
        <f t="shared" si="100"/>
        <v>2016</v>
      </c>
    </row>
    <row r="2158" spans="1:19" ht="43.2" x14ac:dyDescent="0.3">
      <c r="A2158" s="9">
        <v>2156</v>
      </c>
      <c r="B2158" s="11" t="s">
        <v>2157</v>
      </c>
      <c r="C2158" s="3" t="s">
        <v>6266</v>
      </c>
      <c r="D2158" s="5">
        <v>56000</v>
      </c>
      <c r="E2158" s="7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">
        <f t="shared" si="99"/>
        <v>1798.7952</v>
      </c>
      <c r="P2158" t="s">
        <v>8330</v>
      </c>
      <c r="Q2158" t="s">
        <v>8331</v>
      </c>
      <c r="R2158" s="14">
        <f t="shared" si="101"/>
        <v>41488.85423611111</v>
      </c>
      <c r="S2158">
        <f t="shared" si="100"/>
        <v>2013</v>
      </c>
    </row>
    <row r="2159" spans="1:19" ht="28.8" x14ac:dyDescent="0.3">
      <c r="A2159" s="9">
        <v>2157</v>
      </c>
      <c r="B2159" s="11" t="s">
        <v>2158</v>
      </c>
      <c r="C2159" s="3" t="s">
        <v>6267</v>
      </c>
      <c r="D2159" s="5">
        <v>75000</v>
      </c>
      <c r="E2159" s="7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">
        <f t="shared" si="99"/>
        <v>37094.736799999999</v>
      </c>
      <c r="P2159" t="s">
        <v>8330</v>
      </c>
      <c r="Q2159" t="s">
        <v>8331</v>
      </c>
      <c r="R2159" s="14">
        <f t="shared" si="101"/>
        <v>42694.98128472222</v>
      </c>
      <c r="S2159">
        <f t="shared" si="100"/>
        <v>2016</v>
      </c>
    </row>
    <row r="2160" spans="1:19" ht="43.2" x14ac:dyDescent="0.3">
      <c r="A2160" s="9">
        <v>2158</v>
      </c>
      <c r="B2160" s="11" t="s">
        <v>2159</v>
      </c>
      <c r="C2160" s="3" t="s">
        <v>6268</v>
      </c>
      <c r="D2160" s="5">
        <v>300000</v>
      </c>
      <c r="E2160" s="7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">
        <f t="shared" si="99"/>
        <v>6356.9485999999997</v>
      </c>
      <c r="P2160" t="s">
        <v>8330</v>
      </c>
      <c r="Q2160" t="s">
        <v>8331</v>
      </c>
      <c r="R2160" s="14">
        <f t="shared" si="101"/>
        <v>41264.853865740741</v>
      </c>
      <c r="S2160">
        <f t="shared" si="100"/>
        <v>2012</v>
      </c>
    </row>
    <row r="2161" spans="1:19" ht="57.6" x14ac:dyDescent="0.3">
      <c r="A2161" s="9">
        <v>2159</v>
      </c>
      <c r="B2161" s="11" t="s">
        <v>2160</v>
      </c>
      <c r="C2161" s="3" t="s">
        <v>6269</v>
      </c>
      <c r="D2161" s="5">
        <v>3600</v>
      </c>
      <c r="E2161" s="7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">
        <f t="shared" si="99"/>
        <v>1300</v>
      </c>
      <c r="P2161" t="s">
        <v>8330</v>
      </c>
      <c r="Q2161" t="s">
        <v>8331</v>
      </c>
      <c r="R2161" s="14">
        <f t="shared" si="101"/>
        <v>40710.731180555551</v>
      </c>
      <c r="S2161">
        <f t="shared" si="100"/>
        <v>2011</v>
      </c>
    </row>
    <row r="2162" spans="1:19" ht="43.2" x14ac:dyDescent="0.3">
      <c r="A2162" s="9">
        <v>2160</v>
      </c>
      <c r="B2162" s="11" t="s">
        <v>2161</v>
      </c>
      <c r="C2162" s="3" t="s">
        <v>6270</v>
      </c>
      <c r="D2162" s="5">
        <v>10000</v>
      </c>
      <c r="E2162" s="7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">
        <f t="shared" si="99"/>
        <v>531.25</v>
      </c>
      <c r="P2162" t="s">
        <v>8330</v>
      </c>
      <c r="Q2162" t="s">
        <v>8331</v>
      </c>
      <c r="R2162" s="14">
        <f t="shared" si="101"/>
        <v>41018.711863425924</v>
      </c>
      <c r="S2162">
        <f t="shared" si="100"/>
        <v>2012</v>
      </c>
    </row>
    <row r="2163" spans="1:19" ht="28.8" x14ac:dyDescent="0.3">
      <c r="A2163" s="9">
        <v>2161</v>
      </c>
      <c r="B2163" s="11" t="s">
        <v>2162</v>
      </c>
      <c r="C2163" s="3" t="s">
        <v>6271</v>
      </c>
      <c r="D2163" s="5">
        <v>400</v>
      </c>
      <c r="E2163" s="7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">
        <f t="shared" si="99"/>
        <v>3561.5385000000001</v>
      </c>
      <c r="P2163" t="s">
        <v>8322</v>
      </c>
      <c r="Q2163" t="s">
        <v>8323</v>
      </c>
      <c r="R2163" s="14">
        <f t="shared" si="101"/>
        <v>42240.852534722217</v>
      </c>
      <c r="S2163">
        <f t="shared" si="100"/>
        <v>2015</v>
      </c>
    </row>
    <row r="2164" spans="1:19" ht="43.2" x14ac:dyDescent="0.3">
      <c r="A2164" s="9">
        <v>2162</v>
      </c>
      <c r="B2164" s="11" t="s">
        <v>2163</v>
      </c>
      <c r="C2164" s="3" t="s">
        <v>6272</v>
      </c>
      <c r="D2164" s="5">
        <v>4500</v>
      </c>
      <c r="E2164" s="7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">
        <f t="shared" si="99"/>
        <v>8710.3448000000008</v>
      </c>
      <c r="P2164" t="s">
        <v>8322</v>
      </c>
      <c r="Q2164" t="s">
        <v>8323</v>
      </c>
      <c r="R2164" s="14">
        <f t="shared" si="101"/>
        <v>41813.766099537039</v>
      </c>
      <c r="S2164">
        <f t="shared" si="100"/>
        <v>2014</v>
      </c>
    </row>
    <row r="2165" spans="1:19" ht="43.2" x14ac:dyDescent="0.3">
      <c r="A2165" s="9">
        <v>2163</v>
      </c>
      <c r="B2165" s="11" t="s">
        <v>2164</v>
      </c>
      <c r="C2165" s="3" t="s">
        <v>6273</v>
      </c>
      <c r="D2165" s="5">
        <v>2500</v>
      </c>
      <c r="E2165" s="7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">
        <f t="shared" si="99"/>
        <v>7511.3635999999997</v>
      </c>
      <c r="P2165" t="s">
        <v>8322</v>
      </c>
      <c r="Q2165" t="s">
        <v>8323</v>
      </c>
      <c r="R2165" s="14">
        <f t="shared" si="101"/>
        <v>42111.899537037039</v>
      </c>
      <c r="S2165">
        <f t="shared" si="100"/>
        <v>2015</v>
      </c>
    </row>
    <row r="2166" spans="1:19" ht="28.8" x14ac:dyDescent="0.3">
      <c r="A2166" s="9">
        <v>2164</v>
      </c>
      <c r="B2166" s="11" t="s">
        <v>2165</v>
      </c>
      <c r="C2166" s="3" t="s">
        <v>6274</v>
      </c>
      <c r="D2166" s="5">
        <v>5500</v>
      </c>
      <c r="E2166" s="7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">
        <f t="shared" si="99"/>
        <v>6801.2048000000004</v>
      </c>
      <c r="P2166" t="s">
        <v>8322</v>
      </c>
      <c r="Q2166" t="s">
        <v>8323</v>
      </c>
      <c r="R2166" s="14">
        <f t="shared" si="101"/>
        <v>42515.71775462963</v>
      </c>
      <c r="S2166">
        <f t="shared" si="100"/>
        <v>2016</v>
      </c>
    </row>
    <row r="2167" spans="1:19" ht="43.2" x14ac:dyDescent="0.3">
      <c r="A2167" s="9">
        <v>2165</v>
      </c>
      <c r="B2167" s="11" t="s">
        <v>2166</v>
      </c>
      <c r="C2167" s="3" t="s">
        <v>6275</v>
      </c>
      <c r="D2167" s="5">
        <v>2500</v>
      </c>
      <c r="E2167" s="7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">
        <f t="shared" si="99"/>
        <v>2962.3932</v>
      </c>
      <c r="P2167" t="s">
        <v>8322</v>
      </c>
      <c r="Q2167" t="s">
        <v>8323</v>
      </c>
      <c r="R2167" s="14">
        <f t="shared" si="101"/>
        <v>42438.667071759264</v>
      </c>
      <c r="S2167">
        <f t="shared" si="100"/>
        <v>2016</v>
      </c>
    </row>
    <row r="2168" spans="1:19" ht="57.6" x14ac:dyDescent="0.3">
      <c r="A2168" s="9">
        <v>2166</v>
      </c>
      <c r="B2168" s="11" t="s">
        <v>2167</v>
      </c>
      <c r="C2168" s="3" t="s">
        <v>6276</v>
      </c>
      <c r="D2168" s="5">
        <v>2000</v>
      </c>
      <c r="E2168" s="7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">
        <f t="shared" si="99"/>
        <v>9162.5</v>
      </c>
      <c r="P2168" t="s">
        <v>8322</v>
      </c>
      <c r="Q2168" t="s">
        <v>8323</v>
      </c>
      <c r="R2168" s="14">
        <f t="shared" si="101"/>
        <v>41933.838171296295</v>
      </c>
      <c r="S2168">
        <f t="shared" si="100"/>
        <v>2014</v>
      </c>
    </row>
    <row r="2169" spans="1:19" ht="28.8" x14ac:dyDescent="0.3">
      <c r="A2169" s="9">
        <v>2167</v>
      </c>
      <c r="B2169" s="11" t="s">
        <v>2168</v>
      </c>
      <c r="C2169" s="3" t="s">
        <v>6277</v>
      </c>
      <c r="D2169" s="5">
        <v>150</v>
      </c>
      <c r="E2169" s="7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">
        <f t="shared" si="99"/>
        <v>2250</v>
      </c>
      <c r="P2169" t="s">
        <v>8322</v>
      </c>
      <c r="Q2169" t="s">
        <v>8323</v>
      </c>
      <c r="R2169" s="14">
        <f t="shared" si="101"/>
        <v>41153.066400462965</v>
      </c>
      <c r="S2169">
        <f t="shared" si="100"/>
        <v>2012</v>
      </c>
    </row>
    <row r="2170" spans="1:19" ht="28.8" x14ac:dyDescent="0.3">
      <c r="A2170" s="9">
        <v>2168</v>
      </c>
      <c r="B2170" s="11" t="s">
        <v>2169</v>
      </c>
      <c r="C2170" s="3" t="s">
        <v>6278</v>
      </c>
      <c r="D2170" s="5">
        <v>18000</v>
      </c>
      <c r="E2170" s="7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">
        <f t="shared" si="99"/>
        <v>6436.6734999999999</v>
      </c>
      <c r="P2170" t="s">
        <v>8322</v>
      </c>
      <c r="Q2170" t="s">
        <v>8323</v>
      </c>
      <c r="R2170" s="14">
        <f t="shared" si="101"/>
        <v>42745.600243055553</v>
      </c>
      <c r="S2170">
        <f t="shared" si="100"/>
        <v>2017</v>
      </c>
    </row>
    <row r="2171" spans="1:19" ht="57.6" x14ac:dyDescent="0.3">
      <c r="A2171" s="9">
        <v>2169</v>
      </c>
      <c r="B2171" s="11" t="s">
        <v>2170</v>
      </c>
      <c r="C2171" s="3" t="s">
        <v>6279</v>
      </c>
      <c r="D2171" s="5">
        <v>153</v>
      </c>
      <c r="E2171" s="7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">
        <f t="shared" si="99"/>
        <v>2185.7143000000001</v>
      </c>
      <c r="P2171" t="s">
        <v>8322</v>
      </c>
      <c r="Q2171" t="s">
        <v>8323</v>
      </c>
      <c r="R2171" s="14">
        <f t="shared" si="101"/>
        <v>42793.700821759259</v>
      </c>
      <c r="S2171">
        <f t="shared" si="100"/>
        <v>2017</v>
      </c>
    </row>
    <row r="2172" spans="1:19" ht="43.2" x14ac:dyDescent="0.3">
      <c r="A2172" s="9">
        <v>2170</v>
      </c>
      <c r="B2172" s="11" t="s">
        <v>2171</v>
      </c>
      <c r="C2172" s="3" t="s">
        <v>6280</v>
      </c>
      <c r="D2172" s="5">
        <v>350</v>
      </c>
      <c r="E2172" s="7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">
        <f t="shared" si="99"/>
        <v>3331.5789</v>
      </c>
      <c r="P2172" t="s">
        <v>8322</v>
      </c>
      <c r="Q2172" t="s">
        <v>8323</v>
      </c>
      <c r="R2172" s="14">
        <f t="shared" si="101"/>
        <v>42198.750254629631</v>
      </c>
      <c r="S2172">
        <f t="shared" si="100"/>
        <v>2015</v>
      </c>
    </row>
    <row r="2173" spans="1:19" ht="43.2" x14ac:dyDescent="0.3">
      <c r="A2173" s="9">
        <v>2171</v>
      </c>
      <c r="B2173" s="11" t="s">
        <v>2172</v>
      </c>
      <c r="C2173" s="3" t="s">
        <v>6281</v>
      </c>
      <c r="D2173" s="5">
        <v>4000</v>
      </c>
      <c r="E2173" s="7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">
        <f t="shared" si="99"/>
        <v>9027.6596000000009</v>
      </c>
      <c r="P2173" t="s">
        <v>8322</v>
      </c>
      <c r="Q2173" t="s">
        <v>8323</v>
      </c>
      <c r="R2173" s="14">
        <f t="shared" si="101"/>
        <v>42141.95711805555</v>
      </c>
      <c r="S2173">
        <f t="shared" si="100"/>
        <v>2015</v>
      </c>
    </row>
    <row r="2174" spans="1:19" ht="43.2" x14ac:dyDescent="0.3">
      <c r="A2174" s="9">
        <v>2172</v>
      </c>
      <c r="B2174" s="11" t="s">
        <v>2173</v>
      </c>
      <c r="C2174" s="3" t="s">
        <v>6282</v>
      </c>
      <c r="D2174" s="5">
        <v>1000</v>
      </c>
      <c r="E2174" s="7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">
        <f t="shared" si="99"/>
        <v>7692.3077000000003</v>
      </c>
      <c r="P2174" t="s">
        <v>8322</v>
      </c>
      <c r="Q2174" t="s">
        <v>8323</v>
      </c>
      <c r="R2174" s="14">
        <f t="shared" si="101"/>
        <v>42082.580092592587</v>
      </c>
      <c r="S2174">
        <f t="shared" si="100"/>
        <v>2015</v>
      </c>
    </row>
    <row r="2175" spans="1:19" ht="43.2" x14ac:dyDescent="0.3">
      <c r="A2175" s="9">
        <v>2173</v>
      </c>
      <c r="B2175" s="11" t="s">
        <v>2174</v>
      </c>
      <c r="C2175" s="3" t="s">
        <v>6283</v>
      </c>
      <c r="D2175" s="5">
        <v>4200</v>
      </c>
      <c r="E2175" s="7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">
        <f t="shared" si="99"/>
        <v>5923.3333000000002</v>
      </c>
      <c r="P2175" t="s">
        <v>8322</v>
      </c>
      <c r="Q2175" t="s">
        <v>8323</v>
      </c>
      <c r="R2175" s="14">
        <f t="shared" si="101"/>
        <v>41495.692627314813</v>
      </c>
      <c r="S2175">
        <f t="shared" si="100"/>
        <v>2013</v>
      </c>
    </row>
    <row r="2176" spans="1:19" ht="57.6" x14ac:dyDescent="0.3">
      <c r="A2176" s="9">
        <v>2174</v>
      </c>
      <c r="B2176" s="11" t="s">
        <v>2175</v>
      </c>
      <c r="C2176" s="3" t="s">
        <v>6284</v>
      </c>
      <c r="D2176" s="5">
        <v>4000</v>
      </c>
      <c r="E2176" s="7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">
        <f t="shared" si="99"/>
        <v>6538.0951999999997</v>
      </c>
      <c r="P2176" t="s">
        <v>8322</v>
      </c>
      <c r="Q2176" t="s">
        <v>8323</v>
      </c>
      <c r="R2176" s="14">
        <f t="shared" si="101"/>
        <v>42465.542905092589</v>
      </c>
      <c r="S2176">
        <f t="shared" si="100"/>
        <v>2016</v>
      </c>
    </row>
    <row r="2177" spans="1:19" ht="43.2" x14ac:dyDescent="0.3">
      <c r="A2177" s="9">
        <v>2175</v>
      </c>
      <c r="B2177" s="11" t="s">
        <v>2176</v>
      </c>
      <c r="C2177" s="3" t="s">
        <v>6285</v>
      </c>
      <c r="D2177" s="5">
        <v>700</v>
      </c>
      <c r="E2177" s="7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">
        <f t="shared" si="99"/>
        <v>6730.7691999999997</v>
      </c>
      <c r="P2177" t="s">
        <v>8322</v>
      </c>
      <c r="Q2177" t="s">
        <v>8323</v>
      </c>
      <c r="R2177" s="14">
        <f t="shared" si="101"/>
        <v>42565.009097222224</v>
      </c>
      <c r="S2177">
        <f t="shared" si="100"/>
        <v>2016</v>
      </c>
    </row>
    <row r="2178" spans="1:19" ht="43.2" x14ac:dyDescent="0.3">
      <c r="A2178" s="9">
        <v>2176</v>
      </c>
      <c r="B2178" s="11" t="s">
        <v>2177</v>
      </c>
      <c r="C2178" s="3" t="s">
        <v>6286</v>
      </c>
      <c r="D2178" s="5">
        <v>5000</v>
      </c>
      <c r="E2178" s="7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">
        <f t="shared" si="99"/>
        <v>8874.6478999999999</v>
      </c>
      <c r="P2178" t="s">
        <v>8322</v>
      </c>
      <c r="Q2178" t="s">
        <v>8323</v>
      </c>
      <c r="R2178" s="14">
        <f t="shared" si="101"/>
        <v>42096.633206018523</v>
      </c>
      <c r="S2178">
        <f t="shared" si="100"/>
        <v>2015</v>
      </c>
    </row>
    <row r="2179" spans="1:19" ht="72" x14ac:dyDescent="0.3">
      <c r="A2179" s="9">
        <v>2177</v>
      </c>
      <c r="B2179" s="11" t="s">
        <v>2178</v>
      </c>
      <c r="C2179" s="3" t="s">
        <v>6287</v>
      </c>
      <c r="D2179" s="5">
        <v>2500</v>
      </c>
      <c r="E2179" s="7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">
        <f t="shared" ref="O2179:O2242" si="102">IFERROR(ROUND(E2179/L2179*100,4),0)</f>
        <v>6586.8420999999998</v>
      </c>
      <c r="P2179" t="s">
        <v>8322</v>
      </c>
      <c r="Q2179" t="s">
        <v>8323</v>
      </c>
      <c r="R2179" s="14">
        <f t="shared" si="101"/>
        <v>42502.250775462962</v>
      </c>
      <c r="S2179">
        <f t="shared" ref="S2179:S2242" si="103">YEAR(R2179)</f>
        <v>2016</v>
      </c>
    </row>
    <row r="2180" spans="1:19" ht="43.2" x14ac:dyDescent="0.3">
      <c r="A2180" s="9">
        <v>2178</v>
      </c>
      <c r="B2180" s="11" t="s">
        <v>2179</v>
      </c>
      <c r="C2180" s="3" t="s">
        <v>6288</v>
      </c>
      <c r="D2180" s="5">
        <v>25000</v>
      </c>
      <c r="E2180" s="7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">
        <f t="shared" si="102"/>
        <v>4034.9243000000001</v>
      </c>
      <c r="P2180" t="s">
        <v>8322</v>
      </c>
      <c r="Q2180" t="s">
        <v>8323</v>
      </c>
      <c r="R2180" s="14">
        <f t="shared" ref="R2180:R2243" si="104">(((J2180/60)/60)/24)+DATE(1970,1,1)</f>
        <v>42723.63653935185</v>
      </c>
      <c r="S2180">
        <f t="shared" si="103"/>
        <v>2016</v>
      </c>
    </row>
    <row r="2181" spans="1:19" ht="43.2" x14ac:dyDescent="0.3">
      <c r="A2181" s="9">
        <v>2179</v>
      </c>
      <c r="B2181" s="11" t="s">
        <v>2180</v>
      </c>
      <c r="C2181" s="3" t="s">
        <v>6289</v>
      </c>
      <c r="D2181" s="5">
        <v>1000</v>
      </c>
      <c r="E2181" s="7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">
        <f t="shared" si="102"/>
        <v>7685.7142999999996</v>
      </c>
      <c r="P2181" t="s">
        <v>8322</v>
      </c>
      <c r="Q2181" t="s">
        <v>8323</v>
      </c>
      <c r="R2181" s="14">
        <f t="shared" si="104"/>
        <v>42075.171203703707</v>
      </c>
      <c r="S2181">
        <f t="shared" si="103"/>
        <v>2015</v>
      </c>
    </row>
    <row r="2182" spans="1:19" ht="28.8" x14ac:dyDescent="0.3">
      <c r="A2182" s="9">
        <v>2180</v>
      </c>
      <c r="B2182" s="11" t="s">
        <v>2181</v>
      </c>
      <c r="C2182" s="3" t="s">
        <v>6290</v>
      </c>
      <c r="D2182" s="5">
        <v>5000</v>
      </c>
      <c r="E2182" s="7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">
        <f t="shared" si="102"/>
        <v>6870.7821000000004</v>
      </c>
      <c r="P2182" t="s">
        <v>8322</v>
      </c>
      <c r="Q2182" t="s">
        <v>8323</v>
      </c>
      <c r="R2182" s="14">
        <f t="shared" si="104"/>
        <v>42279.669768518521</v>
      </c>
      <c r="S2182">
        <f t="shared" si="103"/>
        <v>2015</v>
      </c>
    </row>
    <row r="2183" spans="1:19" ht="57.6" x14ac:dyDescent="0.3">
      <c r="A2183" s="9">
        <v>2181</v>
      </c>
      <c r="B2183" s="11" t="s">
        <v>2182</v>
      </c>
      <c r="C2183" s="3" t="s">
        <v>6291</v>
      </c>
      <c r="D2183" s="5">
        <v>2000</v>
      </c>
      <c r="E2183" s="7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">
        <f t="shared" si="102"/>
        <v>5777.3585000000003</v>
      </c>
      <c r="P2183" t="s">
        <v>8330</v>
      </c>
      <c r="Q2183" t="s">
        <v>8348</v>
      </c>
      <c r="R2183" s="14">
        <f t="shared" si="104"/>
        <v>42773.005243055552</v>
      </c>
      <c r="S2183">
        <f t="shared" si="103"/>
        <v>2017</v>
      </c>
    </row>
    <row r="2184" spans="1:19" ht="43.2" x14ac:dyDescent="0.3">
      <c r="A2184" s="9">
        <v>2182</v>
      </c>
      <c r="B2184" s="11" t="s">
        <v>2183</v>
      </c>
      <c r="C2184" s="3" t="s">
        <v>6292</v>
      </c>
      <c r="D2184" s="5">
        <v>3000</v>
      </c>
      <c r="E2184" s="7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">
        <f t="shared" si="102"/>
        <v>4417.1347999999998</v>
      </c>
      <c r="P2184" t="s">
        <v>8330</v>
      </c>
      <c r="Q2184" t="s">
        <v>8348</v>
      </c>
      <c r="R2184" s="14">
        <f t="shared" si="104"/>
        <v>41879.900752314818</v>
      </c>
      <c r="S2184">
        <f t="shared" si="103"/>
        <v>2014</v>
      </c>
    </row>
    <row r="2185" spans="1:19" ht="43.2" x14ac:dyDescent="0.3">
      <c r="A2185" s="9">
        <v>2183</v>
      </c>
      <c r="B2185" s="11" t="s">
        <v>2184</v>
      </c>
      <c r="C2185" s="3" t="s">
        <v>6293</v>
      </c>
      <c r="D2185" s="5">
        <v>1800</v>
      </c>
      <c r="E2185" s="7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">
        <f t="shared" si="102"/>
        <v>3156.6307999999999</v>
      </c>
      <c r="P2185" t="s">
        <v>8330</v>
      </c>
      <c r="Q2185" t="s">
        <v>8348</v>
      </c>
      <c r="R2185" s="14">
        <f t="shared" si="104"/>
        <v>42745.365474537044</v>
      </c>
      <c r="S2185">
        <f t="shared" si="103"/>
        <v>2017</v>
      </c>
    </row>
    <row r="2186" spans="1:19" ht="57.6" x14ac:dyDescent="0.3">
      <c r="A2186" s="9">
        <v>2184</v>
      </c>
      <c r="B2186" s="11" t="s">
        <v>2185</v>
      </c>
      <c r="C2186" s="3" t="s">
        <v>6294</v>
      </c>
      <c r="D2186" s="5">
        <v>10000</v>
      </c>
      <c r="E2186" s="7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">
        <f t="shared" si="102"/>
        <v>10704.5113</v>
      </c>
      <c r="P2186" t="s">
        <v>8330</v>
      </c>
      <c r="Q2186" t="s">
        <v>8348</v>
      </c>
      <c r="R2186" s="14">
        <f t="shared" si="104"/>
        <v>42380.690289351856</v>
      </c>
      <c r="S2186">
        <f t="shared" si="103"/>
        <v>2016</v>
      </c>
    </row>
    <row r="2187" spans="1:19" ht="43.2" x14ac:dyDescent="0.3">
      <c r="A2187" s="9">
        <v>2185</v>
      </c>
      <c r="B2187" s="11" t="s">
        <v>2186</v>
      </c>
      <c r="C2187" s="3" t="s">
        <v>6295</v>
      </c>
      <c r="D2187" s="5">
        <v>5000</v>
      </c>
      <c r="E2187" s="7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">
        <f t="shared" si="102"/>
        <v>14903.450999999999</v>
      </c>
      <c r="P2187" t="s">
        <v>8330</v>
      </c>
      <c r="Q2187" t="s">
        <v>8348</v>
      </c>
      <c r="R2187" s="14">
        <f t="shared" si="104"/>
        <v>41319.349988425929</v>
      </c>
      <c r="S2187">
        <f t="shared" si="103"/>
        <v>2013</v>
      </c>
    </row>
    <row r="2188" spans="1:19" ht="43.2" x14ac:dyDescent="0.3">
      <c r="A2188" s="9">
        <v>2186</v>
      </c>
      <c r="B2188" s="11" t="s">
        <v>2187</v>
      </c>
      <c r="C2188" s="3" t="s">
        <v>6296</v>
      </c>
      <c r="D2188" s="5">
        <v>20000</v>
      </c>
      <c r="E2188" s="7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">
        <f t="shared" si="102"/>
        <v>5595.6633000000002</v>
      </c>
      <c r="P2188" t="s">
        <v>8330</v>
      </c>
      <c r="Q2188" t="s">
        <v>8348</v>
      </c>
      <c r="R2188" s="14">
        <f t="shared" si="104"/>
        <v>42583.615081018521</v>
      </c>
      <c r="S2188">
        <f t="shared" si="103"/>
        <v>2016</v>
      </c>
    </row>
    <row r="2189" spans="1:19" ht="43.2" x14ac:dyDescent="0.3">
      <c r="A2189" s="9">
        <v>2187</v>
      </c>
      <c r="B2189" s="11" t="s">
        <v>2188</v>
      </c>
      <c r="C2189" s="3" t="s">
        <v>6297</v>
      </c>
      <c r="D2189" s="5">
        <v>20000</v>
      </c>
      <c r="E2189" s="7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">
        <f t="shared" si="102"/>
        <v>5697.0382</v>
      </c>
      <c r="P2189" t="s">
        <v>8330</v>
      </c>
      <c r="Q2189" t="s">
        <v>8348</v>
      </c>
      <c r="R2189" s="14">
        <f t="shared" si="104"/>
        <v>42068.209097222221</v>
      </c>
      <c r="S2189">
        <f t="shared" si="103"/>
        <v>2015</v>
      </c>
    </row>
    <row r="2190" spans="1:19" ht="43.2" x14ac:dyDescent="0.3">
      <c r="A2190" s="9">
        <v>2188</v>
      </c>
      <c r="B2190" s="11" t="s">
        <v>2189</v>
      </c>
      <c r="C2190" s="3" t="s">
        <v>6298</v>
      </c>
      <c r="D2190" s="5">
        <v>5494</v>
      </c>
      <c r="E2190" s="7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">
        <f t="shared" si="102"/>
        <v>4405.6419999999998</v>
      </c>
      <c r="P2190" t="s">
        <v>8330</v>
      </c>
      <c r="Q2190" t="s">
        <v>8348</v>
      </c>
      <c r="R2190" s="14">
        <f t="shared" si="104"/>
        <v>42633.586122685185</v>
      </c>
      <c r="S2190">
        <f t="shared" si="103"/>
        <v>2016</v>
      </c>
    </row>
    <row r="2191" spans="1:19" ht="43.2" x14ac:dyDescent="0.3">
      <c r="A2191" s="9">
        <v>2189</v>
      </c>
      <c r="B2191" s="11" t="s">
        <v>2190</v>
      </c>
      <c r="C2191" s="3" t="s">
        <v>6299</v>
      </c>
      <c r="D2191" s="5">
        <v>1200</v>
      </c>
      <c r="E2191" s="7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">
        <f t="shared" si="102"/>
        <v>6862.5</v>
      </c>
      <c r="P2191" t="s">
        <v>8330</v>
      </c>
      <c r="Q2191" t="s">
        <v>8348</v>
      </c>
      <c r="R2191" s="14">
        <f t="shared" si="104"/>
        <v>42467.788194444445</v>
      </c>
      <c r="S2191">
        <f t="shared" si="103"/>
        <v>2016</v>
      </c>
    </row>
    <row r="2192" spans="1:19" ht="43.2" x14ac:dyDescent="0.3">
      <c r="A2192" s="9">
        <v>2190</v>
      </c>
      <c r="B2192" s="11" t="s">
        <v>2191</v>
      </c>
      <c r="C2192" s="3" t="s">
        <v>6300</v>
      </c>
      <c r="D2192" s="5">
        <v>19000</v>
      </c>
      <c r="E2192" s="7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">
        <f t="shared" si="102"/>
        <v>6531.8436000000002</v>
      </c>
      <c r="P2192" t="s">
        <v>8330</v>
      </c>
      <c r="Q2192" t="s">
        <v>8348</v>
      </c>
      <c r="R2192" s="14">
        <f t="shared" si="104"/>
        <v>42417.625046296293</v>
      </c>
      <c r="S2192">
        <f t="shared" si="103"/>
        <v>2016</v>
      </c>
    </row>
    <row r="2193" spans="1:19" ht="43.2" x14ac:dyDescent="0.3">
      <c r="A2193" s="9">
        <v>2191</v>
      </c>
      <c r="B2193" s="11" t="s">
        <v>2192</v>
      </c>
      <c r="C2193" s="3" t="s">
        <v>6301</v>
      </c>
      <c r="D2193" s="5">
        <v>750</v>
      </c>
      <c r="E2193" s="7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">
        <f t="shared" si="102"/>
        <v>3592</v>
      </c>
      <c r="P2193" t="s">
        <v>8330</v>
      </c>
      <c r="Q2193" t="s">
        <v>8348</v>
      </c>
      <c r="R2193" s="14">
        <f t="shared" si="104"/>
        <v>42768.833645833336</v>
      </c>
      <c r="S2193">
        <f t="shared" si="103"/>
        <v>2017</v>
      </c>
    </row>
    <row r="2194" spans="1:19" ht="43.2" x14ac:dyDescent="0.3">
      <c r="A2194" s="9">
        <v>2192</v>
      </c>
      <c r="B2194" s="11" t="s">
        <v>2193</v>
      </c>
      <c r="C2194" s="3" t="s">
        <v>6302</v>
      </c>
      <c r="D2194" s="5">
        <v>12000</v>
      </c>
      <c r="E2194" s="7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">
        <f t="shared" si="102"/>
        <v>4007.0666999999999</v>
      </c>
      <c r="P2194" t="s">
        <v>8330</v>
      </c>
      <c r="Q2194" t="s">
        <v>8348</v>
      </c>
      <c r="R2194" s="14">
        <f t="shared" si="104"/>
        <v>42691.8512037037</v>
      </c>
      <c r="S2194">
        <f t="shared" si="103"/>
        <v>2016</v>
      </c>
    </row>
    <row r="2195" spans="1:19" ht="57.6" x14ac:dyDescent="0.3">
      <c r="A2195" s="9">
        <v>2193</v>
      </c>
      <c r="B2195" s="11" t="s">
        <v>2194</v>
      </c>
      <c r="C2195" s="3" t="s">
        <v>6303</v>
      </c>
      <c r="D2195" s="5">
        <v>15000</v>
      </c>
      <c r="E2195" s="7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">
        <f t="shared" si="102"/>
        <v>7564.7714999999998</v>
      </c>
      <c r="P2195" t="s">
        <v>8330</v>
      </c>
      <c r="Q2195" t="s">
        <v>8348</v>
      </c>
      <c r="R2195" s="14">
        <f t="shared" si="104"/>
        <v>42664.405925925923</v>
      </c>
      <c r="S2195">
        <f t="shared" si="103"/>
        <v>2016</v>
      </c>
    </row>
    <row r="2196" spans="1:19" ht="57.6" x14ac:dyDescent="0.3">
      <c r="A2196" s="9">
        <v>2194</v>
      </c>
      <c r="B2196" s="11" t="s">
        <v>2195</v>
      </c>
      <c r="C2196" s="3" t="s">
        <v>6304</v>
      </c>
      <c r="D2196" s="5">
        <v>10000</v>
      </c>
      <c r="E2196" s="7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">
        <f t="shared" si="102"/>
        <v>6120.3872000000001</v>
      </c>
      <c r="P2196" t="s">
        <v>8330</v>
      </c>
      <c r="Q2196" t="s">
        <v>8348</v>
      </c>
      <c r="R2196" s="14">
        <f t="shared" si="104"/>
        <v>42425.757986111115</v>
      </c>
      <c r="S2196">
        <f t="shared" si="103"/>
        <v>2016</v>
      </c>
    </row>
    <row r="2197" spans="1:19" ht="28.8" x14ac:dyDescent="0.3">
      <c r="A2197" s="9">
        <v>2195</v>
      </c>
      <c r="B2197" s="11" t="s">
        <v>2196</v>
      </c>
      <c r="C2197" s="3" t="s">
        <v>6305</v>
      </c>
      <c r="D2197" s="5">
        <v>4600</v>
      </c>
      <c r="E2197" s="7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">
        <f t="shared" si="102"/>
        <v>4813.0434999999998</v>
      </c>
      <c r="P2197" t="s">
        <v>8330</v>
      </c>
      <c r="Q2197" t="s">
        <v>8348</v>
      </c>
      <c r="R2197" s="14">
        <f t="shared" si="104"/>
        <v>42197.771990740745</v>
      </c>
      <c r="S2197">
        <f t="shared" si="103"/>
        <v>2015</v>
      </c>
    </row>
    <row r="2198" spans="1:19" ht="28.8" x14ac:dyDescent="0.3">
      <c r="A2198" s="9">
        <v>2196</v>
      </c>
      <c r="B2198" s="11" t="s">
        <v>2197</v>
      </c>
      <c r="C2198" s="3" t="s">
        <v>6306</v>
      </c>
      <c r="D2198" s="5">
        <v>14000</v>
      </c>
      <c r="E2198" s="7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">
        <f t="shared" si="102"/>
        <v>6810.6837999999998</v>
      </c>
      <c r="P2198" t="s">
        <v>8330</v>
      </c>
      <c r="Q2198" t="s">
        <v>8348</v>
      </c>
      <c r="R2198" s="14">
        <f t="shared" si="104"/>
        <v>42675.487291666665</v>
      </c>
      <c r="S2198">
        <f t="shared" si="103"/>
        <v>2016</v>
      </c>
    </row>
    <row r="2199" spans="1:19" ht="43.2" x14ac:dyDescent="0.3">
      <c r="A2199" s="9">
        <v>2197</v>
      </c>
      <c r="B2199" s="11" t="s">
        <v>2198</v>
      </c>
      <c r="C2199" s="3" t="s">
        <v>6307</v>
      </c>
      <c r="D2199" s="5">
        <v>30000</v>
      </c>
      <c r="E2199" s="7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">
        <f t="shared" si="102"/>
        <v>6589.13</v>
      </c>
      <c r="P2199" t="s">
        <v>8330</v>
      </c>
      <c r="Q2199" t="s">
        <v>8348</v>
      </c>
      <c r="R2199" s="14">
        <f t="shared" si="104"/>
        <v>42033.584016203706</v>
      </c>
      <c r="S2199">
        <f t="shared" si="103"/>
        <v>2015</v>
      </c>
    </row>
    <row r="2200" spans="1:19" ht="43.2" x14ac:dyDescent="0.3">
      <c r="A2200" s="9">
        <v>2198</v>
      </c>
      <c r="B2200" s="11" t="s">
        <v>2199</v>
      </c>
      <c r="C2200" s="3" t="s">
        <v>6308</v>
      </c>
      <c r="D2200" s="5">
        <v>40000</v>
      </c>
      <c r="E2200" s="7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">
        <f t="shared" si="102"/>
        <v>8165.4377999999997</v>
      </c>
      <c r="P2200" t="s">
        <v>8330</v>
      </c>
      <c r="Q2200" t="s">
        <v>8348</v>
      </c>
      <c r="R2200" s="14">
        <f t="shared" si="104"/>
        <v>42292.513888888891</v>
      </c>
      <c r="S2200">
        <f t="shared" si="103"/>
        <v>2015</v>
      </c>
    </row>
    <row r="2201" spans="1:19" ht="28.8" x14ac:dyDescent="0.3">
      <c r="A2201" s="9">
        <v>2199</v>
      </c>
      <c r="B2201" s="11" t="s">
        <v>2200</v>
      </c>
      <c r="C2201" s="3" t="s">
        <v>6309</v>
      </c>
      <c r="D2201" s="5">
        <v>9000</v>
      </c>
      <c r="E2201" s="7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">
        <f t="shared" si="102"/>
        <v>5270.1194999999998</v>
      </c>
      <c r="P2201" t="s">
        <v>8330</v>
      </c>
      <c r="Q2201" t="s">
        <v>8348</v>
      </c>
      <c r="R2201" s="14">
        <f t="shared" si="104"/>
        <v>42262.416643518518</v>
      </c>
      <c r="S2201">
        <f t="shared" si="103"/>
        <v>2015</v>
      </c>
    </row>
    <row r="2202" spans="1:19" ht="43.2" x14ac:dyDescent="0.3">
      <c r="A2202" s="9">
        <v>2200</v>
      </c>
      <c r="B2202" s="11" t="s">
        <v>2201</v>
      </c>
      <c r="C2202" s="3" t="s">
        <v>6310</v>
      </c>
      <c r="D2202" s="5">
        <v>2000</v>
      </c>
      <c r="E2202" s="7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">
        <f t="shared" si="102"/>
        <v>4122.8136999999997</v>
      </c>
      <c r="P2202" t="s">
        <v>8330</v>
      </c>
      <c r="Q2202" t="s">
        <v>8348</v>
      </c>
      <c r="R2202" s="14">
        <f t="shared" si="104"/>
        <v>42163.625787037032</v>
      </c>
      <c r="S2202">
        <f t="shared" si="103"/>
        <v>2015</v>
      </c>
    </row>
    <row r="2203" spans="1:19" ht="43.2" x14ac:dyDescent="0.3">
      <c r="A2203" s="9">
        <v>2201</v>
      </c>
      <c r="B2203" s="11" t="s">
        <v>2202</v>
      </c>
      <c r="C2203" s="3" t="s">
        <v>6311</v>
      </c>
      <c r="D2203" s="5">
        <v>110</v>
      </c>
      <c r="E2203" s="7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">
        <f t="shared" si="102"/>
        <v>1503.5356999999999</v>
      </c>
      <c r="P2203" t="s">
        <v>8322</v>
      </c>
      <c r="Q2203" t="s">
        <v>8327</v>
      </c>
      <c r="R2203" s="14">
        <f t="shared" si="104"/>
        <v>41276.846817129634</v>
      </c>
      <c r="S2203">
        <f t="shared" si="103"/>
        <v>2013</v>
      </c>
    </row>
    <row r="2204" spans="1:19" ht="28.8" x14ac:dyDescent="0.3">
      <c r="A2204" s="9">
        <v>2202</v>
      </c>
      <c r="B2204" s="11" t="s">
        <v>2203</v>
      </c>
      <c r="C2204" s="3" t="s">
        <v>6312</v>
      </c>
      <c r="D2204" s="5">
        <v>4000</v>
      </c>
      <c r="E2204" s="7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">
        <f t="shared" si="102"/>
        <v>3906.6921000000002</v>
      </c>
      <c r="P2204" t="s">
        <v>8322</v>
      </c>
      <c r="Q2204" t="s">
        <v>8327</v>
      </c>
      <c r="R2204" s="14">
        <f t="shared" si="104"/>
        <v>41184.849166666667</v>
      </c>
      <c r="S2204">
        <f t="shared" si="103"/>
        <v>2012</v>
      </c>
    </row>
    <row r="2205" spans="1:19" ht="43.2" x14ac:dyDescent="0.3">
      <c r="A2205" s="9">
        <v>2203</v>
      </c>
      <c r="B2205" s="11" t="s">
        <v>2204</v>
      </c>
      <c r="C2205" s="3" t="s">
        <v>6313</v>
      </c>
      <c r="D2205" s="5">
        <v>2000</v>
      </c>
      <c r="E2205" s="7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">
        <f t="shared" si="102"/>
        <v>4382</v>
      </c>
      <c r="P2205" t="s">
        <v>8322</v>
      </c>
      <c r="Q2205" t="s">
        <v>8327</v>
      </c>
      <c r="R2205" s="14">
        <f t="shared" si="104"/>
        <v>42241.85974537037</v>
      </c>
      <c r="S2205">
        <f t="shared" si="103"/>
        <v>2015</v>
      </c>
    </row>
    <row r="2206" spans="1:19" ht="43.2" x14ac:dyDescent="0.3">
      <c r="A2206" s="9">
        <v>2204</v>
      </c>
      <c r="B2206" s="11" t="s">
        <v>2205</v>
      </c>
      <c r="C2206" s="3" t="s">
        <v>6314</v>
      </c>
      <c r="D2206" s="5">
        <v>1500</v>
      </c>
      <c r="E2206" s="7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">
        <f t="shared" si="102"/>
        <v>2730.1370000000002</v>
      </c>
      <c r="P2206" t="s">
        <v>8322</v>
      </c>
      <c r="Q2206" t="s">
        <v>8327</v>
      </c>
      <c r="R2206" s="14">
        <f t="shared" si="104"/>
        <v>41312.311562499999</v>
      </c>
      <c r="S2206">
        <f t="shared" si="103"/>
        <v>2013</v>
      </c>
    </row>
    <row r="2207" spans="1:19" ht="43.2" x14ac:dyDescent="0.3">
      <c r="A2207" s="9">
        <v>2205</v>
      </c>
      <c r="B2207" s="11" t="s">
        <v>2206</v>
      </c>
      <c r="C2207" s="3" t="s">
        <v>6315</v>
      </c>
      <c r="D2207" s="5">
        <v>750</v>
      </c>
      <c r="E2207" s="7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">
        <f t="shared" si="102"/>
        <v>4222.2222000000002</v>
      </c>
      <c r="P2207" t="s">
        <v>8322</v>
      </c>
      <c r="Q2207" t="s">
        <v>8327</v>
      </c>
      <c r="R2207" s="14">
        <f t="shared" si="104"/>
        <v>41031.82163194444</v>
      </c>
      <c r="S2207">
        <f t="shared" si="103"/>
        <v>2012</v>
      </c>
    </row>
    <row r="2208" spans="1:19" ht="43.2" x14ac:dyDescent="0.3">
      <c r="A2208" s="9">
        <v>2206</v>
      </c>
      <c r="B2208" s="11" t="s">
        <v>2207</v>
      </c>
      <c r="C2208" s="3" t="s">
        <v>6316</v>
      </c>
      <c r="D2208" s="5">
        <v>1100</v>
      </c>
      <c r="E2208" s="7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">
        <f t="shared" si="102"/>
        <v>3323.5293999999999</v>
      </c>
      <c r="P2208" t="s">
        <v>8322</v>
      </c>
      <c r="Q2208" t="s">
        <v>8327</v>
      </c>
      <c r="R2208" s="14">
        <f t="shared" si="104"/>
        <v>40997.257222222222</v>
      </c>
      <c r="S2208">
        <f t="shared" si="103"/>
        <v>2012</v>
      </c>
    </row>
    <row r="2209" spans="1:19" ht="43.2" x14ac:dyDescent="0.3">
      <c r="A2209" s="9">
        <v>2207</v>
      </c>
      <c r="B2209" s="11" t="s">
        <v>2208</v>
      </c>
      <c r="C2209" s="3" t="s">
        <v>6317</v>
      </c>
      <c r="D2209" s="5">
        <v>2000</v>
      </c>
      <c r="E2209" s="7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">
        <f t="shared" si="102"/>
        <v>28571.428599999999</v>
      </c>
      <c r="P2209" t="s">
        <v>8322</v>
      </c>
      <c r="Q2209" t="s">
        <v>8327</v>
      </c>
      <c r="R2209" s="14">
        <f t="shared" si="104"/>
        <v>41564.194131944445</v>
      </c>
      <c r="S2209">
        <f t="shared" si="103"/>
        <v>2013</v>
      </c>
    </row>
    <row r="2210" spans="1:19" ht="43.2" x14ac:dyDescent="0.3">
      <c r="A2210" s="9">
        <v>2208</v>
      </c>
      <c r="B2210" s="11" t="s">
        <v>2209</v>
      </c>
      <c r="C2210" s="3" t="s">
        <v>6318</v>
      </c>
      <c r="D2210" s="5">
        <v>1000</v>
      </c>
      <c r="E2210" s="7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">
        <f t="shared" si="102"/>
        <v>4233.3333000000002</v>
      </c>
      <c r="P2210" t="s">
        <v>8322</v>
      </c>
      <c r="Q2210" t="s">
        <v>8327</v>
      </c>
      <c r="R2210" s="14">
        <f t="shared" si="104"/>
        <v>40946.882245370369</v>
      </c>
      <c r="S2210">
        <f t="shared" si="103"/>
        <v>2012</v>
      </c>
    </row>
    <row r="2211" spans="1:19" ht="28.8" x14ac:dyDescent="0.3">
      <c r="A2211" s="9">
        <v>2209</v>
      </c>
      <c r="B2211" s="11" t="s">
        <v>2210</v>
      </c>
      <c r="C2211" s="3" t="s">
        <v>6319</v>
      </c>
      <c r="D2211" s="5">
        <v>500</v>
      </c>
      <c r="E2211" s="7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">
        <f t="shared" si="102"/>
        <v>5026.6666999999998</v>
      </c>
      <c r="P2211" t="s">
        <v>8322</v>
      </c>
      <c r="Q2211" t="s">
        <v>8327</v>
      </c>
      <c r="R2211" s="14">
        <f t="shared" si="104"/>
        <v>41732.479675925926</v>
      </c>
      <c r="S2211">
        <f t="shared" si="103"/>
        <v>2014</v>
      </c>
    </row>
    <row r="2212" spans="1:19" ht="43.2" x14ac:dyDescent="0.3">
      <c r="A2212" s="9">
        <v>2210</v>
      </c>
      <c r="B2212" s="11" t="s">
        <v>2211</v>
      </c>
      <c r="C2212" s="3" t="s">
        <v>6320</v>
      </c>
      <c r="D2212" s="5">
        <v>4000</v>
      </c>
      <c r="E2212" s="7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">
        <f t="shared" si="102"/>
        <v>6190.2777999999998</v>
      </c>
      <c r="P2212" t="s">
        <v>8322</v>
      </c>
      <c r="Q2212" t="s">
        <v>8327</v>
      </c>
      <c r="R2212" s="14">
        <f t="shared" si="104"/>
        <v>40956.066087962965</v>
      </c>
      <c r="S2212">
        <f t="shared" si="103"/>
        <v>2012</v>
      </c>
    </row>
    <row r="2213" spans="1:19" ht="43.2" x14ac:dyDescent="0.3">
      <c r="A2213" s="9">
        <v>2211</v>
      </c>
      <c r="B2213" s="11" t="s">
        <v>2212</v>
      </c>
      <c r="C2213" s="3" t="s">
        <v>6321</v>
      </c>
      <c r="D2213" s="5">
        <v>2500</v>
      </c>
      <c r="E2213" s="7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">
        <f t="shared" si="102"/>
        <v>4075</v>
      </c>
      <c r="P2213" t="s">
        <v>8322</v>
      </c>
      <c r="Q2213" t="s">
        <v>8327</v>
      </c>
      <c r="R2213" s="14">
        <f t="shared" si="104"/>
        <v>41716.785011574073</v>
      </c>
      <c r="S2213">
        <f t="shared" si="103"/>
        <v>2014</v>
      </c>
    </row>
    <row r="2214" spans="1:19" ht="43.2" x14ac:dyDescent="0.3">
      <c r="A2214" s="9">
        <v>2212</v>
      </c>
      <c r="B2214" s="11" t="s">
        <v>2213</v>
      </c>
      <c r="C2214" s="3" t="s">
        <v>6322</v>
      </c>
      <c r="D2214" s="5">
        <v>6000</v>
      </c>
      <c r="E2214" s="7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">
        <f t="shared" si="102"/>
        <v>5579.6747999999998</v>
      </c>
      <c r="P2214" t="s">
        <v>8322</v>
      </c>
      <c r="Q2214" t="s">
        <v>8327</v>
      </c>
      <c r="R2214" s="14">
        <f t="shared" si="104"/>
        <v>41548.747418981482</v>
      </c>
      <c r="S2214">
        <f t="shared" si="103"/>
        <v>2013</v>
      </c>
    </row>
    <row r="2215" spans="1:19" ht="57.6" x14ac:dyDescent="0.3">
      <c r="A2215" s="9">
        <v>2213</v>
      </c>
      <c r="B2215" s="11" t="s">
        <v>2214</v>
      </c>
      <c r="C2215" s="3" t="s">
        <v>6323</v>
      </c>
      <c r="D2215" s="5">
        <v>5</v>
      </c>
      <c r="E2215" s="7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">
        <f t="shared" si="102"/>
        <v>1000</v>
      </c>
      <c r="P2215" t="s">
        <v>8322</v>
      </c>
      <c r="Q2215" t="s">
        <v>8327</v>
      </c>
      <c r="R2215" s="14">
        <f t="shared" si="104"/>
        <v>42109.826145833329</v>
      </c>
      <c r="S2215">
        <f t="shared" si="103"/>
        <v>2015</v>
      </c>
    </row>
    <row r="2216" spans="1:19" ht="43.2" x14ac:dyDescent="0.3">
      <c r="A2216" s="9">
        <v>2214</v>
      </c>
      <c r="B2216" s="11" t="s">
        <v>2215</v>
      </c>
      <c r="C2216" s="3" t="s">
        <v>6324</v>
      </c>
      <c r="D2216" s="5">
        <v>600</v>
      </c>
      <c r="E2216" s="7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">
        <f t="shared" si="102"/>
        <v>7312.5416999999998</v>
      </c>
      <c r="P2216" t="s">
        <v>8322</v>
      </c>
      <c r="Q2216" t="s">
        <v>8327</v>
      </c>
      <c r="R2216" s="14">
        <f t="shared" si="104"/>
        <v>41646.792222222226</v>
      </c>
      <c r="S2216">
        <f t="shared" si="103"/>
        <v>2014</v>
      </c>
    </row>
    <row r="2217" spans="1:19" ht="28.8" x14ac:dyDescent="0.3">
      <c r="A2217" s="9">
        <v>2215</v>
      </c>
      <c r="B2217" s="11" t="s">
        <v>2216</v>
      </c>
      <c r="C2217" s="3" t="s">
        <v>6325</v>
      </c>
      <c r="D2217" s="5">
        <v>550</v>
      </c>
      <c r="E2217" s="7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">
        <f t="shared" si="102"/>
        <v>2606.0605999999998</v>
      </c>
      <c r="P2217" t="s">
        <v>8322</v>
      </c>
      <c r="Q2217" t="s">
        <v>8327</v>
      </c>
      <c r="R2217" s="14">
        <f t="shared" si="104"/>
        <v>40958.717268518521</v>
      </c>
      <c r="S2217">
        <f t="shared" si="103"/>
        <v>2012</v>
      </c>
    </row>
    <row r="2218" spans="1:19" ht="43.2" x14ac:dyDescent="0.3">
      <c r="A2218" s="9">
        <v>2216</v>
      </c>
      <c r="B2218" s="11" t="s">
        <v>2217</v>
      </c>
      <c r="C2218" s="3" t="s">
        <v>6326</v>
      </c>
      <c r="D2218" s="5">
        <v>300</v>
      </c>
      <c r="E2218" s="7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">
        <f t="shared" si="102"/>
        <v>2264.2856999999999</v>
      </c>
      <c r="P2218" t="s">
        <v>8322</v>
      </c>
      <c r="Q2218" t="s">
        <v>8327</v>
      </c>
      <c r="R2218" s="14">
        <f t="shared" si="104"/>
        <v>42194.751678240747</v>
      </c>
      <c r="S2218">
        <f t="shared" si="103"/>
        <v>2015</v>
      </c>
    </row>
    <row r="2219" spans="1:19" ht="43.2" x14ac:dyDescent="0.3">
      <c r="A2219" s="9">
        <v>2217</v>
      </c>
      <c r="B2219" s="11" t="s">
        <v>2218</v>
      </c>
      <c r="C2219" s="3" t="s">
        <v>6327</v>
      </c>
      <c r="D2219" s="5">
        <v>420</v>
      </c>
      <c r="E2219" s="7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">
        <f t="shared" si="102"/>
        <v>4722.2222000000002</v>
      </c>
      <c r="P2219" t="s">
        <v>8322</v>
      </c>
      <c r="Q2219" t="s">
        <v>8327</v>
      </c>
      <c r="R2219" s="14">
        <f t="shared" si="104"/>
        <v>42299.776770833334</v>
      </c>
      <c r="S2219">
        <f t="shared" si="103"/>
        <v>2015</v>
      </c>
    </row>
    <row r="2220" spans="1:19" ht="43.2" x14ac:dyDescent="0.3">
      <c r="A2220" s="9">
        <v>2218</v>
      </c>
      <c r="B2220" s="11" t="s">
        <v>2219</v>
      </c>
      <c r="C2220" s="3" t="s">
        <v>6328</v>
      </c>
      <c r="D2220" s="5">
        <v>2000</v>
      </c>
      <c r="E2220" s="7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">
        <f t="shared" si="102"/>
        <v>3232.4474</v>
      </c>
      <c r="P2220" t="s">
        <v>8322</v>
      </c>
      <c r="Q2220" t="s">
        <v>8327</v>
      </c>
      <c r="R2220" s="14">
        <f t="shared" si="104"/>
        <v>41127.812303240738</v>
      </c>
      <c r="S2220">
        <f t="shared" si="103"/>
        <v>2012</v>
      </c>
    </row>
    <row r="2221" spans="1:19" ht="43.2" x14ac:dyDescent="0.3">
      <c r="A2221" s="9">
        <v>2219</v>
      </c>
      <c r="B2221" s="11" t="s">
        <v>2220</v>
      </c>
      <c r="C2221" s="3" t="s">
        <v>6329</v>
      </c>
      <c r="D2221" s="5">
        <v>1000</v>
      </c>
      <c r="E2221" s="7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">
        <f t="shared" si="102"/>
        <v>5342.1053000000002</v>
      </c>
      <c r="P2221" t="s">
        <v>8322</v>
      </c>
      <c r="Q2221" t="s">
        <v>8327</v>
      </c>
      <c r="R2221" s="14">
        <f t="shared" si="104"/>
        <v>42205.718888888892</v>
      </c>
      <c r="S2221">
        <f t="shared" si="103"/>
        <v>2015</v>
      </c>
    </row>
    <row r="2222" spans="1:19" ht="43.2" x14ac:dyDescent="0.3">
      <c r="A2222" s="9">
        <v>2220</v>
      </c>
      <c r="B2222" s="11" t="s">
        <v>2221</v>
      </c>
      <c r="C2222" s="3" t="s">
        <v>6330</v>
      </c>
      <c r="D2222" s="5">
        <v>3500</v>
      </c>
      <c r="E2222" s="7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">
        <f t="shared" si="102"/>
        <v>5130.4348</v>
      </c>
      <c r="P2222" t="s">
        <v>8322</v>
      </c>
      <c r="Q2222" t="s">
        <v>8327</v>
      </c>
      <c r="R2222" s="14">
        <f t="shared" si="104"/>
        <v>41452.060601851852</v>
      </c>
      <c r="S2222">
        <f t="shared" si="103"/>
        <v>2013</v>
      </c>
    </row>
    <row r="2223" spans="1:19" ht="43.2" x14ac:dyDescent="0.3">
      <c r="A2223" s="9">
        <v>2221</v>
      </c>
      <c r="B2223" s="11" t="s">
        <v>2222</v>
      </c>
      <c r="C2223" s="3" t="s">
        <v>6331</v>
      </c>
      <c r="D2223" s="5">
        <v>7500</v>
      </c>
      <c r="E2223" s="7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">
        <f t="shared" si="102"/>
        <v>3719.7248</v>
      </c>
      <c r="P2223" t="s">
        <v>8330</v>
      </c>
      <c r="Q2223" t="s">
        <v>8348</v>
      </c>
      <c r="R2223" s="14">
        <f t="shared" si="104"/>
        <v>42452.666770833333</v>
      </c>
      <c r="S2223">
        <f t="shared" si="103"/>
        <v>2016</v>
      </c>
    </row>
    <row r="2224" spans="1:19" ht="43.2" x14ac:dyDescent="0.3">
      <c r="A2224" s="9">
        <v>2222</v>
      </c>
      <c r="B2224" s="11" t="s">
        <v>2223</v>
      </c>
      <c r="C2224" s="3" t="s">
        <v>6332</v>
      </c>
      <c r="D2224" s="5">
        <v>500</v>
      </c>
      <c r="E2224" s="7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">
        <f t="shared" si="102"/>
        <v>2710</v>
      </c>
      <c r="P2224" t="s">
        <v>8330</v>
      </c>
      <c r="Q2224" t="s">
        <v>8348</v>
      </c>
      <c r="R2224" s="14">
        <f t="shared" si="104"/>
        <v>40906.787581018521</v>
      </c>
      <c r="S2224">
        <f t="shared" si="103"/>
        <v>2011</v>
      </c>
    </row>
    <row r="2225" spans="1:19" ht="57.6" x14ac:dyDescent="0.3">
      <c r="A2225" s="9">
        <v>2223</v>
      </c>
      <c r="B2225" s="11" t="s">
        <v>2224</v>
      </c>
      <c r="C2225" s="3" t="s">
        <v>6333</v>
      </c>
      <c r="D2225" s="5">
        <v>19500</v>
      </c>
      <c r="E2225" s="7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">
        <f t="shared" si="102"/>
        <v>20631</v>
      </c>
      <c r="P2225" t="s">
        <v>8330</v>
      </c>
      <c r="Q2225" t="s">
        <v>8348</v>
      </c>
      <c r="R2225" s="14">
        <f t="shared" si="104"/>
        <v>42152.640833333338</v>
      </c>
      <c r="S2225">
        <f t="shared" si="103"/>
        <v>2015</v>
      </c>
    </row>
    <row r="2226" spans="1:19" ht="43.2" x14ac:dyDescent="0.3">
      <c r="A2226" s="9">
        <v>2224</v>
      </c>
      <c r="B2226" s="11" t="s">
        <v>2225</v>
      </c>
      <c r="C2226" s="3" t="s">
        <v>6334</v>
      </c>
      <c r="D2226" s="5">
        <v>10000</v>
      </c>
      <c r="E2226" s="7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">
        <f t="shared" si="102"/>
        <v>8214.527</v>
      </c>
      <c r="P2226" t="s">
        <v>8330</v>
      </c>
      <c r="Q2226" t="s">
        <v>8348</v>
      </c>
      <c r="R2226" s="14">
        <f t="shared" si="104"/>
        <v>42644.667534722219</v>
      </c>
      <c r="S2226">
        <f t="shared" si="103"/>
        <v>2016</v>
      </c>
    </row>
    <row r="2227" spans="1:19" ht="43.2" x14ac:dyDescent="0.3">
      <c r="A2227" s="9">
        <v>2225</v>
      </c>
      <c r="B2227" s="11" t="s">
        <v>2226</v>
      </c>
      <c r="C2227" s="3" t="s">
        <v>6335</v>
      </c>
      <c r="D2227" s="5">
        <v>21000</v>
      </c>
      <c r="E2227" s="7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">
        <f t="shared" si="102"/>
        <v>16479.651999999998</v>
      </c>
      <c r="P2227" t="s">
        <v>8330</v>
      </c>
      <c r="Q2227" t="s">
        <v>8348</v>
      </c>
      <c r="R2227" s="14">
        <f t="shared" si="104"/>
        <v>41873.79184027778</v>
      </c>
      <c r="S2227">
        <f t="shared" si="103"/>
        <v>2014</v>
      </c>
    </row>
    <row r="2228" spans="1:19" ht="43.2" x14ac:dyDescent="0.3">
      <c r="A2228" s="9">
        <v>2226</v>
      </c>
      <c r="B2228" s="11" t="s">
        <v>2227</v>
      </c>
      <c r="C2228" s="3" t="s">
        <v>6336</v>
      </c>
      <c r="D2228" s="5">
        <v>18000</v>
      </c>
      <c r="E2228" s="7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">
        <f t="shared" si="102"/>
        <v>6082.0280000000002</v>
      </c>
      <c r="P2228" t="s">
        <v>8330</v>
      </c>
      <c r="Q2228" t="s">
        <v>8348</v>
      </c>
      <c r="R2228" s="14">
        <f t="shared" si="104"/>
        <v>42381.79886574074</v>
      </c>
      <c r="S2228">
        <f t="shared" si="103"/>
        <v>2016</v>
      </c>
    </row>
    <row r="2229" spans="1:19" ht="43.2" x14ac:dyDescent="0.3">
      <c r="A2229" s="9">
        <v>2227</v>
      </c>
      <c r="B2229" s="11" t="s">
        <v>2228</v>
      </c>
      <c r="C2229" s="3" t="s">
        <v>6337</v>
      </c>
      <c r="D2229" s="5">
        <v>13000</v>
      </c>
      <c r="E2229" s="7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">
        <f t="shared" si="102"/>
        <v>6797.01</v>
      </c>
      <c r="P2229" t="s">
        <v>8330</v>
      </c>
      <c r="Q2229" t="s">
        <v>8348</v>
      </c>
      <c r="R2229" s="14">
        <f t="shared" si="104"/>
        <v>41561.807349537034</v>
      </c>
      <c r="S2229">
        <f t="shared" si="103"/>
        <v>2013</v>
      </c>
    </row>
    <row r="2230" spans="1:19" ht="57.6" x14ac:dyDescent="0.3">
      <c r="A2230" s="9">
        <v>2228</v>
      </c>
      <c r="B2230" s="11" t="s">
        <v>2229</v>
      </c>
      <c r="C2230" s="3" t="s">
        <v>6338</v>
      </c>
      <c r="D2230" s="5">
        <v>1000</v>
      </c>
      <c r="E2230" s="7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">
        <f t="shared" si="102"/>
        <v>8156.1805999999997</v>
      </c>
      <c r="P2230" t="s">
        <v>8330</v>
      </c>
      <c r="Q2230" t="s">
        <v>8348</v>
      </c>
      <c r="R2230" s="14">
        <f t="shared" si="104"/>
        <v>42202.278194444443</v>
      </c>
      <c r="S2230">
        <f t="shared" si="103"/>
        <v>2015</v>
      </c>
    </row>
    <row r="2231" spans="1:19" ht="43.2" x14ac:dyDescent="0.3">
      <c r="A2231" s="9">
        <v>2229</v>
      </c>
      <c r="B2231" s="11" t="s">
        <v>2230</v>
      </c>
      <c r="C2231" s="3" t="s">
        <v>6339</v>
      </c>
      <c r="D2231" s="5">
        <v>8012</v>
      </c>
      <c r="E2231" s="7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">
        <f t="shared" si="102"/>
        <v>2542.5473000000002</v>
      </c>
      <c r="P2231" t="s">
        <v>8330</v>
      </c>
      <c r="Q2231" t="s">
        <v>8348</v>
      </c>
      <c r="R2231" s="14">
        <f t="shared" si="104"/>
        <v>41484.664247685185</v>
      </c>
      <c r="S2231">
        <f t="shared" si="103"/>
        <v>2013</v>
      </c>
    </row>
    <row r="2232" spans="1:19" ht="43.2" x14ac:dyDescent="0.3">
      <c r="A2232" s="9">
        <v>2230</v>
      </c>
      <c r="B2232" s="11" t="s">
        <v>2231</v>
      </c>
      <c r="C2232" s="3" t="s">
        <v>6340</v>
      </c>
      <c r="D2232" s="5">
        <v>8500</v>
      </c>
      <c r="E2232" s="7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">
        <f t="shared" si="102"/>
        <v>2149.7991999999999</v>
      </c>
      <c r="P2232" t="s">
        <v>8330</v>
      </c>
      <c r="Q2232" t="s">
        <v>8348</v>
      </c>
      <c r="R2232" s="14">
        <f t="shared" si="104"/>
        <v>41724.881099537037</v>
      </c>
      <c r="S2232">
        <f t="shared" si="103"/>
        <v>2014</v>
      </c>
    </row>
    <row r="2233" spans="1:19" ht="43.2" x14ac:dyDescent="0.3">
      <c r="A2233" s="9">
        <v>2231</v>
      </c>
      <c r="B2233" s="11" t="s">
        <v>2232</v>
      </c>
      <c r="C2233" s="3" t="s">
        <v>6341</v>
      </c>
      <c r="D2233" s="5">
        <v>2500</v>
      </c>
      <c r="E2233" s="7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">
        <f t="shared" si="102"/>
        <v>2722.6631000000002</v>
      </c>
      <c r="P2233" t="s">
        <v>8330</v>
      </c>
      <c r="Q2233" t="s">
        <v>8348</v>
      </c>
      <c r="R2233" s="14">
        <f t="shared" si="104"/>
        <v>41423.910891203705</v>
      </c>
      <c r="S2233">
        <f t="shared" si="103"/>
        <v>2013</v>
      </c>
    </row>
    <row r="2234" spans="1:19" ht="43.2" x14ac:dyDescent="0.3">
      <c r="A2234" s="9">
        <v>2232</v>
      </c>
      <c r="B2234" s="11" t="s">
        <v>2233</v>
      </c>
      <c r="C2234" s="3" t="s">
        <v>6342</v>
      </c>
      <c r="D2234" s="5">
        <v>5000</v>
      </c>
      <c r="E2234" s="7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">
        <f t="shared" si="102"/>
        <v>2509.1093000000001</v>
      </c>
      <c r="P2234" t="s">
        <v>8330</v>
      </c>
      <c r="Q2234" t="s">
        <v>8348</v>
      </c>
      <c r="R2234" s="14">
        <f t="shared" si="104"/>
        <v>41806.794074074074</v>
      </c>
      <c r="S2234">
        <f t="shared" si="103"/>
        <v>2014</v>
      </c>
    </row>
    <row r="2235" spans="1:19" ht="43.2" x14ac:dyDescent="0.3">
      <c r="A2235" s="9">
        <v>2233</v>
      </c>
      <c r="B2235" s="11" t="s">
        <v>2234</v>
      </c>
      <c r="C2235" s="3" t="s">
        <v>6343</v>
      </c>
      <c r="D2235" s="5">
        <v>2500</v>
      </c>
      <c r="E2235" s="7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">
        <f t="shared" si="102"/>
        <v>2123.0178999999998</v>
      </c>
      <c r="P2235" t="s">
        <v>8330</v>
      </c>
      <c r="Q2235" t="s">
        <v>8348</v>
      </c>
      <c r="R2235" s="14">
        <f t="shared" si="104"/>
        <v>42331.378923611104</v>
      </c>
      <c r="S2235">
        <f t="shared" si="103"/>
        <v>2015</v>
      </c>
    </row>
    <row r="2236" spans="1:19" ht="43.2" x14ac:dyDescent="0.3">
      <c r="A2236" s="9">
        <v>2234</v>
      </c>
      <c r="B2236" s="11" t="s">
        <v>2235</v>
      </c>
      <c r="C2236" s="3" t="s">
        <v>6344</v>
      </c>
      <c r="D2236" s="5">
        <v>100</v>
      </c>
      <c r="E2236" s="7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">
        <f t="shared" si="102"/>
        <v>4160.7142999999996</v>
      </c>
      <c r="P2236" t="s">
        <v>8330</v>
      </c>
      <c r="Q2236" t="s">
        <v>8348</v>
      </c>
      <c r="R2236" s="14">
        <f t="shared" si="104"/>
        <v>42710.824618055558</v>
      </c>
      <c r="S2236">
        <f t="shared" si="103"/>
        <v>2016</v>
      </c>
    </row>
    <row r="2237" spans="1:19" ht="28.8" x14ac:dyDescent="0.3">
      <c r="A2237" s="9">
        <v>2235</v>
      </c>
      <c r="B2237" s="11" t="s">
        <v>2236</v>
      </c>
      <c r="C2237" s="3" t="s">
        <v>6345</v>
      </c>
      <c r="D2237" s="5">
        <v>13000</v>
      </c>
      <c r="E2237" s="7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">
        <f t="shared" si="102"/>
        <v>13558.5034</v>
      </c>
      <c r="P2237" t="s">
        <v>8330</v>
      </c>
      <c r="Q2237" t="s">
        <v>8348</v>
      </c>
      <c r="R2237" s="14">
        <f t="shared" si="104"/>
        <v>42062.022118055553</v>
      </c>
      <c r="S2237">
        <f t="shared" si="103"/>
        <v>2015</v>
      </c>
    </row>
    <row r="2238" spans="1:19" ht="43.2" x14ac:dyDescent="0.3">
      <c r="A2238" s="9">
        <v>2236</v>
      </c>
      <c r="B2238" s="11" t="s">
        <v>2237</v>
      </c>
      <c r="C2238" s="3" t="s">
        <v>6346</v>
      </c>
      <c r="D2238" s="5">
        <v>2800</v>
      </c>
      <c r="E2238" s="7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">
        <f t="shared" si="102"/>
        <v>2211.6176</v>
      </c>
      <c r="P2238" t="s">
        <v>8330</v>
      </c>
      <c r="Q2238" t="s">
        <v>8348</v>
      </c>
      <c r="R2238" s="14">
        <f t="shared" si="104"/>
        <v>42371.617164351846</v>
      </c>
      <c r="S2238">
        <f t="shared" si="103"/>
        <v>2016</v>
      </c>
    </row>
    <row r="2239" spans="1:19" ht="43.2" x14ac:dyDescent="0.3">
      <c r="A2239" s="9">
        <v>2237</v>
      </c>
      <c r="B2239" s="11" t="s">
        <v>2238</v>
      </c>
      <c r="C2239" s="3" t="s">
        <v>6347</v>
      </c>
      <c r="D2239" s="5">
        <v>18000</v>
      </c>
      <c r="E2239" s="7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">
        <f t="shared" si="102"/>
        <v>6462.5636000000004</v>
      </c>
      <c r="P2239" t="s">
        <v>8330</v>
      </c>
      <c r="Q2239" t="s">
        <v>8348</v>
      </c>
      <c r="R2239" s="14">
        <f t="shared" si="104"/>
        <v>41915.003275462965</v>
      </c>
      <c r="S2239">
        <f t="shared" si="103"/>
        <v>2014</v>
      </c>
    </row>
    <row r="2240" spans="1:19" ht="28.8" x14ac:dyDescent="0.3">
      <c r="A2240" s="9">
        <v>2238</v>
      </c>
      <c r="B2240" s="11" t="s">
        <v>2239</v>
      </c>
      <c r="C2240" s="3" t="s">
        <v>6348</v>
      </c>
      <c r="D2240" s="5">
        <v>4000</v>
      </c>
      <c r="E2240" s="7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">
        <f t="shared" si="102"/>
        <v>6956.9620000000004</v>
      </c>
      <c r="P2240" t="s">
        <v>8330</v>
      </c>
      <c r="Q2240" t="s">
        <v>8348</v>
      </c>
      <c r="R2240" s="14">
        <f t="shared" si="104"/>
        <v>42774.621712962966</v>
      </c>
      <c r="S2240">
        <f t="shared" si="103"/>
        <v>2017</v>
      </c>
    </row>
    <row r="2241" spans="1:19" ht="28.8" x14ac:dyDescent="0.3">
      <c r="A2241" s="9">
        <v>2239</v>
      </c>
      <c r="B2241" s="11" t="s">
        <v>2240</v>
      </c>
      <c r="C2241" s="3" t="s">
        <v>6349</v>
      </c>
      <c r="D2241" s="5">
        <v>25000</v>
      </c>
      <c r="E2241" s="7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">
        <f t="shared" si="102"/>
        <v>7513.3028000000004</v>
      </c>
      <c r="P2241" t="s">
        <v>8330</v>
      </c>
      <c r="Q2241" t="s">
        <v>8348</v>
      </c>
      <c r="R2241" s="14">
        <f t="shared" si="104"/>
        <v>41572.958495370374</v>
      </c>
      <c r="S2241">
        <f t="shared" si="103"/>
        <v>2013</v>
      </c>
    </row>
    <row r="2242" spans="1:19" ht="43.2" x14ac:dyDescent="0.3">
      <c r="A2242" s="9">
        <v>2240</v>
      </c>
      <c r="B2242" s="11" t="s">
        <v>2241</v>
      </c>
      <c r="C2242" s="3" t="s">
        <v>6350</v>
      </c>
      <c r="D2242" s="5">
        <v>5000</v>
      </c>
      <c r="E2242" s="7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">
        <f t="shared" si="102"/>
        <v>14097.9167</v>
      </c>
      <c r="P2242" t="s">
        <v>8330</v>
      </c>
      <c r="Q2242" t="s">
        <v>8348</v>
      </c>
      <c r="R2242" s="14">
        <f t="shared" si="104"/>
        <v>42452.825740740736</v>
      </c>
      <c r="S2242">
        <f t="shared" si="103"/>
        <v>2016</v>
      </c>
    </row>
    <row r="2243" spans="1:19" ht="43.2" x14ac:dyDescent="0.3">
      <c r="A2243" s="9">
        <v>2241</v>
      </c>
      <c r="B2243" s="11" t="s">
        <v>2242</v>
      </c>
      <c r="C2243" s="3" t="s">
        <v>6351</v>
      </c>
      <c r="D2243" s="5">
        <v>1000</v>
      </c>
      <c r="E2243" s="7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">
        <f t="shared" ref="O2243:O2306" si="105">IFERROR(ROUND(E2243/L2243*100,4),0)</f>
        <v>4947.2393000000002</v>
      </c>
      <c r="P2243" t="s">
        <v>8330</v>
      </c>
      <c r="Q2243" t="s">
        <v>8348</v>
      </c>
      <c r="R2243" s="14">
        <f t="shared" si="104"/>
        <v>42766.827546296292</v>
      </c>
      <c r="S2243">
        <f t="shared" ref="S2243:S2306" si="106">YEAR(R2243)</f>
        <v>2017</v>
      </c>
    </row>
    <row r="2244" spans="1:19" ht="28.8" x14ac:dyDescent="0.3">
      <c r="A2244" s="9">
        <v>2242</v>
      </c>
      <c r="B2244" s="11" t="s">
        <v>2243</v>
      </c>
      <c r="C2244" s="3" t="s">
        <v>6352</v>
      </c>
      <c r="D2244" s="5">
        <v>10000</v>
      </c>
      <c r="E2244" s="7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">
        <f t="shared" si="105"/>
        <v>5386.5250999999998</v>
      </c>
      <c r="P2244" t="s">
        <v>8330</v>
      </c>
      <c r="Q2244" t="s">
        <v>8348</v>
      </c>
      <c r="R2244" s="14">
        <f t="shared" ref="R2244:R2307" si="107">(((J2244/60)/60)/24)+DATE(1970,1,1)</f>
        <v>41569.575613425928</v>
      </c>
      <c r="S2244">
        <f t="shared" si="106"/>
        <v>2013</v>
      </c>
    </row>
    <row r="2245" spans="1:19" ht="43.2" x14ac:dyDescent="0.3">
      <c r="A2245" s="9">
        <v>2243</v>
      </c>
      <c r="B2245" s="11" t="s">
        <v>2244</v>
      </c>
      <c r="C2245" s="3" t="s">
        <v>6353</v>
      </c>
      <c r="D2245" s="5">
        <v>1</v>
      </c>
      <c r="E2245" s="7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">
        <f t="shared" si="105"/>
        <v>457.12529999999998</v>
      </c>
      <c r="P2245" t="s">
        <v>8330</v>
      </c>
      <c r="Q2245" t="s">
        <v>8348</v>
      </c>
      <c r="R2245" s="14">
        <f t="shared" si="107"/>
        <v>42800.751041666663</v>
      </c>
      <c r="S2245">
        <f t="shared" si="106"/>
        <v>2017</v>
      </c>
    </row>
    <row r="2246" spans="1:19" ht="43.2" x14ac:dyDescent="0.3">
      <c r="A2246" s="9">
        <v>2244</v>
      </c>
      <c r="B2246" s="11" t="s">
        <v>2245</v>
      </c>
      <c r="C2246" s="3" t="s">
        <v>6354</v>
      </c>
      <c r="D2246" s="5">
        <v>5000</v>
      </c>
      <c r="E2246" s="7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">
        <f t="shared" si="105"/>
        <v>6500.3447999999999</v>
      </c>
      <c r="P2246" t="s">
        <v>8330</v>
      </c>
      <c r="Q2246" t="s">
        <v>8348</v>
      </c>
      <c r="R2246" s="14">
        <f t="shared" si="107"/>
        <v>42647.818819444445</v>
      </c>
      <c r="S2246">
        <f t="shared" si="106"/>
        <v>2016</v>
      </c>
    </row>
    <row r="2247" spans="1:19" ht="43.2" x14ac:dyDescent="0.3">
      <c r="A2247" s="9">
        <v>2245</v>
      </c>
      <c r="B2247" s="11" t="s">
        <v>2246</v>
      </c>
      <c r="C2247" s="3" t="s">
        <v>6355</v>
      </c>
      <c r="D2247" s="5">
        <v>4000</v>
      </c>
      <c r="E2247" s="7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">
        <f t="shared" si="105"/>
        <v>5347.5253000000002</v>
      </c>
      <c r="P2247" t="s">
        <v>8330</v>
      </c>
      <c r="Q2247" t="s">
        <v>8348</v>
      </c>
      <c r="R2247" s="14">
        <f t="shared" si="107"/>
        <v>41660.708530092597</v>
      </c>
      <c r="S2247">
        <f t="shared" si="106"/>
        <v>2014</v>
      </c>
    </row>
    <row r="2248" spans="1:19" ht="43.2" x14ac:dyDescent="0.3">
      <c r="A2248" s="9">
        <v>2246</v>
      </c>
      <c r="B2248" s="11" t="s">
        <v>2247</v>
      </c>
      <c r="C2248" s="3" t="s">
        <v>6356</v>
      </c>
      <c r="D2248" s="5">
        <v>2500</v>
      </c>
      <c r="E2248" s="7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">
        <f t="shared" si="105"/>
        <v>4391.2281000000003</v>
      </c>
      <c r="P2248" t="s">
        <v>8330</v>
      </c>
      <c r="Q2248" t="s">
        <v>8348</v>
      </c>
      <c r="R2248" s="14">
        <f t="shared" si="107"/>
        <v>42221.79178240741</v>
      </c>
      <c r="S2248">
        <f t="shared" si="106"/>
        <v>2015</v>
      </c>
    </row>
    <row r="2249" spans="1:19" ht="28.8" x14ac:dyDescent="0.3">
      <c r="A2249" s="9">
        <v>2247</v>
      </c>
      <c r="B2249" s="11" t="s">
        <v>2248</v>
      </c>
      <c r="C2249" s="3" t="s">
        <v>6357</v>
      </c>
      <c r="D2249" s="5">
        <v>18500</v>
      </c>
      <c r="E2249" s="7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">
        <f t="shared" si="105"/>
        <v>5085.2632000000003</v>
      </c>
      <c r="P2249" t="s">
        <v>8330</v>
      </c>
      <c r="Q2249" t="s">
        <v>8348</v>
      </c>
      <c r="R2249" s="14">
        <f t="shared" si="107"/>
        <v>42200.666261574079</v>
      </c>
      <c r="S2249">
        <f t="shared" si="106"/>
        <v>2015</v>
      </c>
    </row>
    <row r="2250" spans="1:19" ht="43.2" x14ac:dyDescent="0.3">
      <c r="A2250" s="9">
        <v>2248</v>
      </c>
      <c r="B2250" s="11" t="s">
        <v>2249</v>
      </c>
      <c r="C2250" s="3" t="s">
        <v>6358</v>
      </c>
      <c r="D2250" s="5">
        <v>7000</v>
      </c>
      <c r="E2250" s="7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">
        <f t="shared" si="105"/>
        <v>5863.2812999999996</v>
      </c>
      <c r="P2250" t="s">
        <v>8330</v>
      </c>
      <c r="Q2250" t="s">
        <v>8348</v>
      </c>
      <c r="R2250" s="14">
        <f t="shared" si="107"/>
        <v>42688.875902777778</v>
      </c>
      <c r="S2250">
        <f t="shared" si="106"/>
        <v>2016</v>
      </c>
    </row>
    <row r="2251" spans="1:19" ht="43.2" x14ac:dyDescent="0.3">
      <c r="A2251" s="9">
        <v>2249</v>
      </c>
      <c r="B2251" s="11" t="s">
        <v>2250</v>
      </c>
      <c r="C2251" s="3" t="s">
        <v>6359</v>
      </c>
      <c r="D2251" s="5">
        <v>3500</v>
      </c>
      <c r="E2251" s="7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">
        <f t="shared" si="105"/>
        <v>3281.6667000000002</v>
      </c>
      <c r="P2251" t="s">
        <v>8330</v>
      </c>
      <c r="Q2251" t="s">
        <v>8348</v>
      </c>
      <c r="R2251" s="14">
        <f t="shared" si="107"/>
        <v>41336.703298611108</v>
      </c>
      <c r="S2251">
        <f t="shared" si="106"/>
        <v>2013</v>
      </c>
    </row>
    <row r="2252" spans="1:19" ht="43.2" x14ac:dyDescent="0.3">
      <c r="A2252" s="9">
        <v>2250</v>
      </c>
      <c r="B2252" s="11" t="s">
        <v>2251</v>
      </c>
      <c r="C2252" s="3" t="s">
        <v>6360</v>
      </c>
      <c r="D2252" s="5">
        <v>25000</v>
      </c>
      <c r="E2252" s="7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">
        <f t="shared" si="105"/>
        <v>42693.169900000001</v>
      </c>
      <c r="P2252" t="s">
        <v>8330</v>
      </c>
      <c r="Q2252" t="s">
        <v>8348</v>
      </c>
      <c r="R2252" s="14">
        <f t="shared" si="107"/>
        <v>42677.005474537036</v>
      </c>
      <c r="S2252">
        <f t="shared" si="106"/>
        <v>2016</v>
      </c>
    </row>
    <row r="2253" spans="1:19" ht="43.2" x14ac:dyDescent="0.3">
      <c r="A2253" s="9">
        <v>2251</v>
      </c>
      <c r="B2253" s="11" t="s">
        <v>2252</v>
      </c>
      <c r="C2253" s="3" t="s">
        <v>6361</v>
      </c>
      <c r="D2253" s="5">
        <v>8500</v>
      </c>
      <c r="E2253" s="7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">
        <f t="shared" si="105"/>
        <v>2380.8728999999998</v>
      </c>
      <c r="P2253" t="s">
        <v>8330</v>
      </c>
      <c r="Q2253" t="s">
        <v>8348</v>
      </c>
      <c r="R2253" s="14">
        <f t="shared" si="107"/>
        <v>41846.34579861111</v>
      </c>
      <c r="S2253">
        <f t="shared" si="106"/>
        <v>2014</v>
      </c>
    </row>
    <row r="2254" spans="1:19" ht="43.2" x14ac:dyDescent="0.3">
      <c r="A2254" s="9">
        <v>2252</v>
      </c>
      <c r="B2254" s="11" t="s">
        <v>2253</v>
      </c>
      <c r="C2254" s="3" t="s">
        <v>6362</v>
      </c>
      <c r="D2254" s="5">
        <v>9000</v>
      </c>
      <c r="E2254" s="7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">
        <f t="shared" si="105"/>
        <v>9841.3654999999999</v>
      </c>
      <c r="P2254" t="s">
        <v>8330</v>
      </c>
      <c r="Q2254" t="s">
        <v>8348</v>
      </c>
      <c r="R2254" s="14">
        <f t="shared" si="107"/>
        <v>42573.327986111108</v>
      </c>
      <c r="S2254">
        <f t="shared" si="106"/>
        <v>2016</v>
      </c>
    </row>
    <row r="2255" spans="1:19" ht="43.2" x14ac:dyDescent="0.3">
      <c r="A2255" s="9">
        <v>2253</v>
      </c>
      <c r="B2255" s="11" t="s">
        <v>2254</v>
      </c>
      <c r="C2255" s="3" t="s">
        <v>6363</v>
      </c>
      <c r="D2255" s="5">
        <v>8000</v>
      </c>
      <c r="E2255" s="7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">
        <f t="shared" si="105"/>
        <v>10732.142900000001</v>
      </c>
      <c r="P2255" t="s">
        <v>8330</v>
      </c>
      <c r="Q2255" t="s">
        <v>8348</v>
      </c>
      <c r="R2255" s="14">
        <f t="shared" si="107"/>
        <v>42296.631331018521</v>
      </c>
      <c r="S2255">
        <f t="shared" si="106"/>
        <v>2015</v>
      </c>
    </row>
    <row r="2256" spans="1:19" ht="43.2" x14ac:dyDescent="0.3">
      <c r="A2256" s="9">
        <v>2254</v>
      </c>
      <c r="B2256" s="11" t="s">
        <v>2255</v>
      </c>
      <c r="C2256" s="3" t="s">
        <v>6364</v>
      </c>
      <c r="D2256" s="5">
        <v>500</v>
      </c>
      <c r="E2256" s="7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">
        <f t="shared" si="105"/>
        <v>1167.0051000000001</v>
      </c>
      <c r="P2256" t="s">
        <v>8330</v>
      </c>
      <c r="Q2256" t="s">
        <v>8348</v>
      </c>
      <c r="R2256" s="14">
        <f t="shared" si="107"/>
        <v>42752.647777777776</v>
      </c>
      <c r="S2256">
        <f t="shared" si="106"/>
        <v>2017</v>
      </c>
    </row>
    <row r="2257" spans="1:19" ht="28.8" x14ac:dyDescent="0.3">
      <c r="A2257" s="9">
        <v>2255</v>
      </c>
      <c r="B2257" s="11" t="s">
        <v>2256</v>
      </c>
      <c r="C2257" s="3" t="s">
        <v>6365</v>
      </c>
      <c r="D2257" s="5">
        <v>3950</v>
      </c>
      <c r="E2257" s="7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">
        <f t="shared" si="105"/>
        <v>4178.2287999999999</v>
      </c>
      <c r="P2257" t="s">
        <v>8330</v>
      </c>
      <c r="Q2257" t="s">
        <v>8348</v>
      </c>
      <c r="R2257" s="14">
        <f t="shared" si="107"/>
        <v>42467.951979166668</v>
      </c>
      <c r="S2257">
        <f t="shared" si="106"/>
        <v>2016</v>
      </c>
    </row>
    <row r="2258" spans="1:19" ht="43.2" x14ac:dyDescent="0.3">
      <c r="A2258" s="9">
        <v>2256</v>
      </c>
      <c r="B2258" s="11" t="s">
        <v>2257</v>
      </c>
      <c r="C2258" s="3" t="s">
        <v>6366</v>
      </c>
      <c r="D2258" s="5">
        <v>480</v>
      </c>
      <c r="E2258" s="7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">
        <f t="shared" si="105"/>
        <v>2138</v>
      </c>
      <c r="P2258" t="s">
        <v>8330</v>
      </c>
      <c r="Q2258" t="s">
        <v>8348</v>
      </c>
      <c r="R2258" s="14">
        <f t="shared" si="107"/>
        <v>42682.451921296291</v>
      </c>
      <c r="S2258">
        <f t="shared" si="106"/>
        <v>2016</v>
      </c>
    </row>
    <row r="2259" spans="1:19" ht="57.6" x14ac:dyDescent="0.3">
      <c r="A2259" s="9">
        <v>2257</v>
      </c>
      <c r="B2259" s="11" t="s">
        <v>2258</v>
      </c>
      <c r="C2259" s="3" t="s">
        <v>6367</v>
      </c>
      <c r="D2259" s="5">
        <v>2500</v>
      </c>
      <c r="E2259" s="7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">
        <f t="shared" si="105"/>
        <v>9410.3549999999996</v>
      </c>
      <c r="P2259" t="s">
        <v>8330</v>
      </c>
      <c r="Q2259" t="s">
        <v>8348</v>
      </c>
      <c r="R2259" s="14">
        <f t="shared" si="107"/>
        <v>42505.936678240745</v>
      </c>
      <c r="S2259">
        <f t="shared" si="106"/>
        <v>2016</v>
      </c>
    </row>
    <row r="2260" spans="1:19" ht="28.8" x14ac:dyDescent="0.3">
      <c r="A2260" s="9">
        <v>2258</v>
      </c>
      <c r="B2260" s="11" t="s">
        <v>2259</v>
      </c>
      <c r="C2260" s="3" t="s">
        <v>6368</v>
      </c>
      <c r="D2260" s="5">
        <v>2200</v>
      </c>
      <c r="E2260" s="7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">
        <f t="shared" si="105"/>
        <v>1572.1950999999999</v>
      </c>
      <c r="P2260" t="s">
        <v>8330</v>
      </c>
      <c r="Q2260" t="s">
        <v>8348</v>
      </c>
      <c r="R2260" s="14">
        <f t="shared" si="107"/>
        <v>42136.75100694444</v>
      </c>
      <c r="S2260">
        <f t="shared" si="106"/>
        <v>2015</v>
      </c>
    </row>
    <row r="2261" spans="1:19" ht="43.2" x14ac:dyDescent="0.3">
      <c r="A2261" s="9">
        <v>2259</v>
      </c>
      <c r="B2261" s="11" t="s">
        <v>2260</v>
      </c>
      <c r="C2261" s="3" t="s">
        <v>6369</v>
      </c>
      <c r="D2261" s="5">
        <v>1000</v>
      </c>
      <c r="E2261" s="7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">
        <f t="shared" si="105"/>
        <v>9063.5921999999991</v>
      </c>
      <c r="P2261" t="s">
        <v>8330</v>
      </c>
      <c r="Q2261" t="s">
        <v>8348</v>
      </c>
      <c r="R2261" s="14">
        <f t="shared" si="107"/>
        <v>42702.804814814815</v>
      </c>
      <c r="S2261">
        <f t="shared" si="106"/>
        <v>2016</v>
      </c>
    </row>
    <row r="2262" spans="1:19" ht="43.2" x14ac:dyDescent="0.3">
      <c r="A2262" s="9">
        <v>2260</v>
      </c>
      <c r="B2262" s="11" t="s">
        <v>2261</v>
      </c>
      <c r="C2262" s="3" t="s">
        <v>6370</v>
      </c>
      <c r="D2262" s="5">
        <v>2500</v>
      </c>
      <c r="E2262" s="7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">
        <f t="shared" si="105"/>
        <v>9729.7618999999995</v>
      </c>
      <c r="P2262" t="s">
        <v>8330</v>
      </c>
      <c r="Q2262" t="s">
        <v>8348</v>
      </c>
      <c r="R2262" s="14">
        <f t="shared" si="107"/>
        <v>41695.016782407409</v>
      </c>
      <c r="S2262">
        <f t="shared" si="106"/>
        <v>2014</v>
      </c>
    </row>
    <row r="2263" spans="1:19" ht="43.2" x14ac:dyDescent="0.3">
      <c r="A2263" s="9">
        <v>2261</v>
      </c>
      <c r="B2263" s="11" t="s">
        <v>2262</v>
      </c>
      <c r="C2263" s="3" t="s">
        <v>6371</v>
      </c>
      <c r="D2263" s="5">
        <v>1000</v>
      </c>
      <c r="E2263" s="7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">
        <f t="shared" si="105"/>
        <v>3711.9047999999998</v>
      </c>
      <c r="P2263" t="s">
        <v>8330</v>
      </c>
      <c r="Q2263" t="s">
        <v>8348</v>
      </c>
      <c r="R2263" s="14">
        <f t="shared" si="107"/>
        <v>42759.724768518514</v>
      </c>
      <c r="S2263">
        <f t="shared" si="106"/>
        <v>2017</v>
      </c>
    </row>
    <row r="2264" spans="1:19" ht="43.2" x14ac:dyDescent="0.3">
      <c r="A2264" s="9">
        <v>2262</v>
      </c>
      <c r="B2264" s="11" t="s">
        <v>2263</v>
      </c>
      <c r="C2264" s="3" t="s">
        <v>6372</v>
      </c>
      <c r="D2264" s="5">
        <v>3300</v>
      </c>
      <c r="E2264" s="7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">
        <f t="shared" si="105"/>
        <v>2810.4971999999998</v>
      </c>
      <c r="P2264" t="s">
        <v>8330</v>
      </c>
      <c r="Q2264" t="s">
        <v>8348</v>
      </c>
      <c r="R2264" s="14">
        <f t="shared" si="107"/>
        <v>41926.585162037038</v>
      </c>
      <c r="S2264">
        <f t="shared" si="106"/>
        <v>2014</v>
      </c>
    </row>
    <row r="2265" spans="1:19" ht="43.2" x14ac:dyDescent="0.3">
      <c r="A2265" s="9">
        <v>2263</v>
      </c>
      <c r="B2265" s="11" t="s">
        <v>2264</v>
      </c>
      <c r="C2265" s="3" t="s">
        <v>6373</v>
      </c>
      <c r="D2265" s="5">
        <v>7500</v>
      </c>
      <c r="E2265" s="7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">
        <f t="shared" si="105"/>
        <v>14443.3333</v>
      </c>
      <c r="P2265" t="s">
        <v>8330</v>
      </c>
      <c r="Q2265" t="s">
        <v>8348</v>
      </c>
      <c r="R2265" s="14">
        <f t="shared" si="107"/>
        <v>42014.832326388889</v>
      </c>
      <c r="S2265">
        <f t="shared" si="106"/>
        <v>2015</v>
      </c>
    </row>
    <row r="2266" spans="1:19" ht="57.6" x14ac:dyDescent="0.3">
      <c r="A2266" s="9">
        <v>2264</v>
      </c>
      <c r="B2266" s="11" t="s">
        <v>2265</v>
      </c>
      <c r="C2266" s="3" t="s">
        <v>6374</v>
      </c>
      <c r="D2266" s="5">
        <v>6000</v>
      </c>
      <c r="E2266" s="7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">
        <f t="shared" si="105"/>
        <v>2427.4157</v>
      </c>
      <c r="P2266" t="s">
        <v>8330</v>
      </c>
      <c r="Q2266" t="s">
        <v>8348</v>
      </c>
      <c r="R2266" s="14">
        <f t="shared" si="107"/>
        <v>42496.582337962958</v>
      </c>
      <c r="S2266">
        <f t="shared" si="106"/>
        <v>2016</v>
      </c>
    </row>
    <row r="2267" spans="1:19" ht="43.2" x14ac:dyDescent="0.3">
      <c r="A2267" s="9">
        <v>2265</v>
      </c>
      <c r="B2267" s="11" t="s">
        <v>2266</v>
      </c>
      <c r="C2267" s="3" t="s">
        <v>6375</v>
      </c>
      <c r="D2267" s="5">
        <v>200</v>
      </c>
      <c r="E2267" s="7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">
        <f t="shared" si="105"/>
        <v>3511.7647000000002</v>
      </c>
      <c r="P2267" t="s">
        <v>8330</v>
      </c>
      <c r="Q2267" t="s">
        <v>8348</v>
      </c>
      <c r="R2267" s="14">
        <f t="shared" si="107"/>
        <v>42689.853090277778</v>
      </c>
      <c r="S2267">
        <f t="shared" si="106"/>
        <v>2016</v>
      </c>
    </row>
    <row r="2268" spans="1:19" ht="43.2" x14ac:dyDescent="0.3">
      <c r="A2268" s="9">
        <v>2266</v>
      </c>
      <c r="B2268" s="11" t="s">
        <v>2267</v>
      </c>
      <c r="C2268" s="3" t="s">
        <v>6376</v>
      </c>
      <c r="D2268" s="5">
        <v>1500</v>
      </c>
      <c r="E2268" s="7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">
        <f t="shared" si="105"/>
        <v>2476.2887000000001</v>
      </c>
      <c r="P2268" t="s">
        <v>8330</v>
      </c>
      <c r="Q2268" t="s">
        <v>8348</v>
      </c>
      <c r="R2268" s="14">
        <f t="shared" si="107"/>
        <v>42469.874907407408</v>
      </c>
      <c r="S2268">
        <f t="shared" si="106"/>
        <v>2016</v>
      </c>
    </row>
    <row r="2269" spans="1:19" ht="43.2" x14ac:dyDescent="0.3">
      <c r="A2269" s="9">
        <v>2267</v>
      </c>
      <c r="B2269" s="11" t="s">
        <v>2268</v>
      </c>
      <c r="C2269" s="3" t="s">
        <v>6377</v>
      </c>
      <c r="D2269" s="5">
        <v>20000</v>
      </c>
      <c r="E2269" s="7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">
        <f t="shared" si="105"/>
        <v>18837.871299999999</v>
      </c>
      <c r="P2269" t="s">
        <v>8330</v>
      </c>
      <c r="Q2269" t="s">
        <v>8348</v>
      </c>
      <c r="R2269" s="14">
        <f t="shared" si="107"/>
        <v>41968.829826388886</v>
      </c>
      <c r="S2269">
        <f t="shared" si="106"/>
        <v>2014</v>
      </c>
    </row>
    <row r="2270" spans="1:19" ht="43.2" x14ac:dyDescent="0.3">
      <c r="A2270" s="9">
        <v>2268</v>
      </c>
      <c r="B2270" s="11" t="s">
        <v>2269</v>
      </c>
      <c r="C2270" s="3" t="s">
        <v>6378</v>
      </c>
      <c r="D2270" s="5">
        <v>28000</v>
      </c>
      <c r="E2270" s="7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">
        <f t="shared" si="105"/>
        <v>14808.2474</v>
      </c>
      <c r="P2270" t="s">
        <v>8330</v>
      </c>
      <c r="Q2270" t="s">
        <v>8348</v>
      </c>
      <c r="R2270" s="14">
        <f t="shared" si="107"/>
        <v>42776.082349537035</v>
      </c>
      <c r="S2270">
        <f t="shared" si="106"/>
        <v>2017</v>
      </c>
    </row>
    <row r="2271" spans="1:19" ht="43.2" x14ac:dyDescent="0.3">
      <c r="A2271" s="9">
        <v>2269</v>
      </c>
      <c r="B2271" s="11" t="s">
        <v>2270</v>
      </c>
      <c r="C2271" s="3" t="s">
        <v>6379</v>
      </c>
      <c r="D2271" s="5">
        <v>2500</v>
      </c>
      <c r="E2271" s="7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">
        <f t="shared" si="105"/>
        <v>4993.4589999999998</v>
      </c>
      <c r="P2271" t="s">
        <v>8330</v>
      </c>
      <c r="Q2271" t="s">
        <v>8348</v>
      </c>
      <c r="R2271" s="14">
        <f t="shared" si="107"/>
        <v>42776.704432870371</v>
      </c>
      <c r="S2271">
        <f t="shared" si="106"/>
        <v>2017</v>
      </c>
    </row>
    <row r="2272" spans="1:19" ht="43.2" x14ac:dyDescent="0.3">
      <c r="A2272" s="9">
        <v>2270</v>
      </c>
      <c r="B2272" s="11" t="s">
        <v>2271</v>
      </c>
      <c r="C2272" s="3" t="s">
        <v>6380</v>
      </c>
      <c r="D2272" s="5">
        <v>25000</v>
      </c>
      <c r="E2272" s="7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">
        <f t="shared" si="105"/>
        <v>10782.155699999999</v>
      </c>
      <c r="P2272" t="s">
        <v>8330</v>
      </c>
      <c r="Q2272" t="s">
        <v>8348</v>
      </c>
      <c r="R2272" s="14">
        <f t="shared" si="107"/>
        <v>42725.869363425925</v>
      </c>
      <c r="S2272">
        <f t="shared" si="106"/>
        <v>2016</v>
      </c>
    </row>
    <row r="2273" spans="1:19" ht="43.2" x14ac:dyDescent="0.3">
      <c r="A2273" s="9">
        <v>2271</v>
      </c>
      <c r="B2273" s="11" t="s">
        <v>2272</v>
      </c>
      <c r="C2273" s="3" t="s">
        <v>6381</v>
      </c>
      <c r="D2273" s="5">
        <v>20000</v>
      </c>
      <c r="E2273" s="7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">
        <f t="shared" si="105"/>
        <v>4263.4035999999996</v>
      </c>
      <c r="P2273" t="s">
        <v>8330</v>
      </c>
      <c r="Q2273" t="s">
        <v>8348</v>
      </c>
      <c r="R2273" s="14">
        <f t="shared" si="107"/>
        <v>42684.000046296293</v>
      </c>
      <c r="S2273">
        <f t="shared" si="106"/>
        <v>2016</v>
      </c>
    </row>
    <row r="2274" spans="1:19" ht="43.2" x14ac:dyDescent="0.3">
      <c r="A2274" s="9">
        <v>2272</v>
      </c>
      <c r="B2274" s="11" t="s">
        <v>2273</v>
      </c>
      <c r="C2274" s="3" t="s">
        <v>6382</v>
      </c>
      <c r="D2274" s="5">
        <v>1000</v>
      </c>
      <c r="E2274" s="7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">
        <f t="shared" si="105"/>
        <v>1437.0762999999999</v>
      </c>
      <c r="P2274" t="s">
        <v>8330</v>
      </c>
      <c r="Q2274" t="s">
        <v>8348</v>
      </c>
      <c r="R2274" s="14">
        <f t="shared" si="107"/>
        <v>42315.699490740735</v>
      </c>
      <c r="S2274">
        <f t="shared" si="106"/>
        <v>2015</v>
      </c>
    </row>
    <row r="2275" spans="1:19" ht="43.2" x14ac:dyDescent="0.3">
      <c r="A2275" s="9">
        <v>2273</v>
      </c>
      <c r="B2275" s="11" t="s">
        <v>2274</v>
      </c>
      <c r="C2275" s="3" t="s">
        <v>6383</v>
      </c>
      <c r="D2275" s="5">
        <v>2500</v>
      </c>
      <c r="E2275" s="7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">
        <f t="shared" si="105"/>
        <v>3747.6190000000001</v>
      </c>
      <c r="P2275" t="s">
        <v>8330</v>
      </c>
      <c r="Q2275" t="s">
        <v>8348</v>
      </c>
      <c r="R2275" s="14">
        <f t="shared" si="107"/>
        <v>42781.549097222218</v>
      </c>
      <c r="S2275">
        <f t="shared" si="106"/>
        <v>2017</v>
      </c>
    </row>
    <row r="2276" spans="1:19" ht="57.6" x14ac:dyDescent="0.3">
      <c r="A2276" s="9">
        <v>2274</v>
      </c>
      <c r="B2276" s="11" t="s">
        <v>2275</v>
      </c>
      <c r="C2276" s="3" t="s">
        <v>6384</v>
      </c>
      <c r="D2276" s="5">
        <v>2500</v>
      </c>
      <c r="E2276" s="7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">
        <f t="shared" si="105"/>
        <v>3020.2020000000002</v>
      </c>
      <c r="P2276" t="s">
        <v>8330</v>
      </c>
      <c r="Q2276" t="s">
        <v>8348</v>
      </c>
      <c r="R2276" s="14">
        <f t="shared" si="107"/>
        <v>41663.500659722224</v>
      </c>
      <c r="S2276">
        <f t="shared" si="106"/>
        <v>2014</v>
      </c>
    </row>
    <row r="2277" spans="1:19" ht="43.2" x14ac:dyDescent="0.3">
      <c r="A2277" s="9">
        <v>2275</v>
      </c>
      <c r="B2277" s="11" t="s">
        <v>2276</v>
      </c>
      <c r="C2277" s="3" t="s">
        <v>6385</v>
      </c>
      <c r="D2277" s="5">
        <v>650</v>
      </c>
      <c r="E2277" s="7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">
        <f t="shared" si="105"/>
        <v>3355.0632999999998</v>
      </c>
      <c r="P2277" t="s">
        <v>8330</v>
      </c>
      <c r="Q2277" t="s">
        <v>8348</v>
      </c>
      <c r="R2277" s="14">
        <f t="shared" si="107"/>
        <v>41965.616655092599</v>
      </c>
      <c r="S2277">
        <f t="shared" si="106"/>
        <v>2014</v>
      </c>
    </row>
    <row r="2278" spans="1:19" ht="57.6" x14ac:dyDescent="0.3">
      <c r="A2278" s="9">
        <v>2276</v>
      </c>
      <c r="B2278" s="11" t="s">
        <v>2277</v>
      </c>
      <c r="C2278" s="3" t="s">
        <v>6386</v>
      </c>
      <c r="D2278" s="5">
        <v>4589</v>
      </c>
      <c r="E2278" s="7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">
        <f t="shared" si="105"/>
        <v>6474.6666999999998</v>
      </c>
      <c r="P2278" t="s">
        <v>8330</v>
      </c>
      <c r="Q2278" t="s">
        <v>8348</v>
      </c>
      <c r="R2278" s="14">
        <f t="shared" si="107"/>
        <v>41614.651493055557</v>
      </c>
      <c r="S2278">
        <f t="shared" si="106"/>
        <v>2013</v>
      </c>
    </row>
    <row r="2279" spans="1:19" ht="43.2" x14ac:dyDescent="0.3">
      <c r="A2279" s="9">
        <v>2277</v>
      </c>
      <c r="B2279" s="11" t="s">
        <v>2278</v>
      </c>
      <c r="C2279" s="3" t="s">
        <v>6387</v>
      </c>
      <c r="D2279" s="5">
        <v>8500</v>
      </c>
      <c r="E2279" s="7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">
        <f t="shared" si="105"/>
        <v>5793.2367000000004</v>
      </c>
      <c r="P2279" t="s">
        <v>8330</v>
      </c>
      <c r="Q2279" t="s">
        <v>8348</v>
      </c>
      <c r="R2279" s="14">
        <f t="shared" si="107"/>
        <v>40936.678506944445</v>
      </c>
      <c r="S2279">
        <f t="shared" si="106"/>
        <v>2012</v>
      </c>
    </row>
    <row r="2280" spans="1:19" ht="28.8" x14ac:dyDescent="0.3">
      <c r="A2280" s="9">
        <v>2278</v>
      </c>
      <c r="B2280" s="11" t="s">
        <v>2279</v>
      </c>
      <c r="C2280" s="3" t="s">
        <v>6388</v>
      </c>
      <c r="D2280" s="5">
        <v>2000</v>
      </c>
      <c r="E2280" s="7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">
        <f t="shared" si="105"/>
        <v>5307.8431</v>
      </c>
      <c r="P2280" t="s">
        <v>8330</v>
      </c>
      <c r="Q2280" t="s">
        <v>8348</v>
      </c>
      <c r="R2280" s="14">
        <f t="shared" si="107"/>
        <v>42338.709108796291</v>
      </c>
      <c r="S2280">
        <f t="shared" si="106"/>
        <v>2015</v>
      </c>
    </row>
    <row r="2281" spans="1:19" ht="43.2" x14ac:dyDescent="0.3">
      <c r="A2281" s="9">
        <v>2279</v>
      </c>
      <c r="B2281" s="11" t="s">
        <v>2280</v>
      </c>
      <c r="C2281" s="3" t="s">
        <v>6389</v>
      </c>
      <c r="D2281" s="5">
        <v>1000</v>
      </c>
      <c r="E2281" s="7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">
        <f t="shared" si="105"/>
        <v>4806.25</v>
      </c>
      <c r="P2281" t="s">
        <v>8330</v>
      </c>
      <c r="Q2281" t="s">
        <v>8348</v>
      </c>
      <c r="R2281" s="14">
        <f t="shared" si="107"/>
        <v>42020.806701388887</v>
      </c>
      <c r="S2281">
        <f t="shared" si="106"/>
        <v>2015</v>
      </c>
    </row>
    <row r="2282" spans="1:19" ht="57.6" x14ac:dyDescent="0.3">
      <c r="A2282" s="9">
        <v>2280</v>
      </c>
      <c r="B2282" s="11" t="s">
        <v>2281</v>
      </c>
      <c r="C2282" s="3" t="s">
        <v>6390</v>
      </c>
      <c r="D2282" s="5">
        <v>9800</v>
      </c>
      <c r="E2282" s="7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">
        <f t="shared" si="105"/>
        <v>8239.6875</v>
      </c>
      <c r="P2282" t="s">
        <v>8330</v>
      </c>
      <c r="Q2282" t="s">
        <v>8348</v>
      </c>
      <c r="R2282" s="14">
        <f t="shared" si="107"/>
        <v>42234.624895833331</v>
      </c>
      <c r="S2282">
        <f t="shared" si="106"/>
        <v>2015</v>
      </c>
    </row>
    <row r="2283" spans="1:19" ht="43.2" x14ac:dyDescent="0.3">
      <c r="A2283" s="9">
        <v>2281</v>
      </c>
      <c r="B2283" s="11" t="s">
        <v>2282</v>
      </c>
      <c r="C2283" s="3" t="s">
        <v>6391</v>
      </c>
      <c r="D2283" s="5">
        <v>300</v>
      </c>
      <c r="E2283" s="7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">
        <f t="shared" si="105"/>
        <v>5045.4544999999998</v>
      </c>
      <c r="P2283" t="s">
        <v>8322</v>
      </c>
      <c r="Q2283" t="s">
        <v>8323</v>
      </c>
      <c r="R2283" s="14">
        <f t="shared" si="107"/>
        <v>40687.285844907405</v>
      </c>
      <c r="S2283">
        <f t="shared" si="106"/>
        <v>2011</v>
      </c>
    </row>
    <row r="2284" spans="1:19" ht="28.8" x14ac:dyDescent="0.3">
      <c r="A2284" s="9">
        <v>2282</v>
      </c>
      <c r="B2284" s="11" t="s">
        <v>2283</v>
      </c>
      <c r="C2284" s="3" t="s">
        <v>6392</v>
      </c>
      <c r="D2284" s="5">
        <v>750</v>
      </c>
      <c r="E2284" s="7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">
        <f t="shared" si="105"/>
        <v>11583.3333</v>
      </c>
      <c r="P2284" t="s">
        <v>8322</v>
      </c>
      <c r="Q2284" t="s">
        <v>8323</v>
      </c>
      <c r="R2284" s="14">
        <f t="shared" si="107"/>
        <v>42323.17460648148</v>
      </c>
      <c r="S2284">
        <f t="shared" si="106"/>
        <v>2015</v>
      </c>
    </row>
    <row r="2285" spans="1:19" ht="43.2" x14ac:dyDescent="0.3">
      <c r="A2285" s="9">
        <v>2283</v>
      </c>
      <c r="B2285" s="11" t="s">
        <v>2284</v>
      </c>
      <c r="C2285" s="3" t="s">
        <v>6393</v>
      </c>
      <c r="D2285" s="5">
        <v>3000</v>
      </c>
      <c r="E2285" s="7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">
        <f t="shared" si="105"/>
        <v>6303.4583000000002</v>
      </c>
      <c r="P2285" t="s">
        <v>8322</v>
      </c>
      <c r="Q2285" t="s">
        <v>8323</v>
      </c>
      <c r="R2285" s="14">
        <f t="shared" si="107"/>
        <v>40978.125046296293</v>
      </c>
      <c r="S2285">
        <f t="shared" si="106"/>
        <v>2012</v>
      </c>
    </row>
    <row r="2286" spans="1:19" ht="28.8" x14ac:dyDescent="0.3">
      <c r="A2286" s="9">
        <v>2284</v>
      </c>
      <c r="B2286" s="11" t="s">
        <v>2285</v>
      </c>
      <c r="C2286" s="3" t="s">
        <v>6394</v>
      </c>
      <c r="D2286" s="5">
        <v>6000</v>
      </c>
      <c r="E2286" s="7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">
        <f t="shared" si="105"/>
        <v>10802.1525</v>
      </c>
      <c r="P2286" t="s">
        <v>8322</v>
      </c>
      <c r="Q2286" t="s">
        <v>8323</v>
      </c>
      <c r="R2286" s="14">
        <f t="shared" si="107"/>
        <v>40585.796817129631</v>
      </c>
      <c r="S2286">
        <f t="shared" si="106"/>
        <v>2011</v>
      </c>
    </row>
    <row r="2287" spans="1:19" ht="43.2" x14ac:dyDescent="0.3">
      <c r="A2287" s="9">
        <v>2285</v>
      </c>
      <c r="B2287" s="11" t="s">
        <v>2286</v>
      </c>
      <c r="C2287" s="3" t="s">
        <v>6395</v>
      </c>
      <c r="D2287" s="5">
        <v>3000</v>
      </c>
      <c r="E2287" s="7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">
        <f t="shared" si="105"/>
        <v>4608.8608000000004</v>
      </c>
      <c r="P2287" t="s">
        <v>8322</v>
      </c>
      <c r="Q2287" t="s">
        <v>8323</v>
      </c>
      <c r="R2287" s="14">
        <f t="shared" si="107"/>
        <v>41059.185682870368</v>
      </c>
      <c r="S2287">
        <f t="shared" si="106"/>
        <v>2012</v>
      </c>
    </row>
    <row r="2288" spans="1:19" ht="43.2" x14ac:dyDescent="0.3">
      <c r="A2288" s="9">
        <v>2286</v>
      </c>
      <c r="B2288" s="11" t="s">
        <v>2287</v>
      </c>
      <c r="C2288" s="3" t="s">
        <v>6396</v>
      </c>
      <c r="D2288" s="5">
        <v>1500</v>
      </c>
      <c r="E2288" s="7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">
        <f t="shared" si="105"/>
        <v>10721.428599999999</v>
      </c>
      <c r="P2288" t="s">
        <v>8322</v>
      </c>
      <c r="Q2288" t="s">
        <v>8323</v>
      </c>
      <c r="R2288" s="14">
        <f t="shared" si="107"/>
        <v>41494.963587962964</v>
      </c>
      <c r="S2288">
        <f t="shared" si="106"/>
        <v>2013</v>
      </c>
    </row>
    <row r="2289" spans="1:19" ht="43.2" x14ac:dyDescent="0.3">
      <c r="A2289" s="9">
        <v>2287</v>
      </c>
      <c r="B2289" s="11" t="s">
        <v>2288</v>
      </c>
      <c r="C2289" s="3" t="s">
        <v>6397</v>
      </c>
      <c r="D2289" s="5">
        <v>4500</v>
      </c>
      <c r="E2289" s="7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">
        <f t="shared" si="105"/>
        <v>5093.3868000000002</v>
      </c>
      <c r="P2289" t="s">
        <v>8322</v>
      </c>
      <c r="Q2289" t="s">
        <v>8323</v>
      </c>
      <c r="R2289" s="14">
        <f t="shared" si="107"/>
        <v>41792.667361111111</v>
      </c>
      <c r="S2289">
        <f t="shared" si="106"/>
        <v>2014</v>
      </c>
    </row>
    <row r="2290" spans="1:19" ht="43.2" x14ac:dyDescent="0.3">
      <c r="A2290" s="9">
        <v>2288</v>
      </c>
      <c r="B2290" s="11" t="s">
        <v>2289</v>
      </c>
      <c r="C2290" s="3" t="s">
        <v>6398</v>
      </c>
      <c r="D2290" s="5">
        <v>1000</v>
      </c>
      <c r="E2290" s="7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">
        <f t="shared" si="105"/>
        <v>4004</v>
      </c>
      <c r="P2290" t="s">
        <v>8322</v>
      </c>
      <c r="Q2290" t="s">
        <v>8323</v>
      </c>
      <c r="R2290" s="14">
        <f t="shared" si="107"/>
        <v>41067.827418981484</v>
      </c>
      <c r="S2290">
        <f t="shared" si="106"/>
        <v>2012</v>
      </c>
    </row>
    <row r="2291" spans="1:19" ht="43.2" x14ac:dyDescent="0.3">
      <c r="A2291" s="9">
        <v>2289</v>
      </c>
      <c r="B2291" s="11" t="s">
        <v>2290</v>
      </c>
      <c r="C2291" s="3" t="s">
        <v>6399</v>
      </c>
      <c r="D2291" s="5">
        <v>1500</v>
      </c>
      <c r="E2291" s="7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">
        <f t="shared" si="105"/>
        <v>6444</v>
      </c>
      <c r="P2291" t="s">
        <v>8322</v>
      </c>
      <c r="Q2291" t="s">
        <v>8323</v>
      </c>
      <c r="R2291" s="14">
        <f t="shared" si="107"/>
        <v>41571.998379629629</v>
      </c>
      <c r="S2291">
        <f t="shared" si="106"/>
        <v>2013</v>
      </c>
    </row>
    <row r="2292" spans="1:19" ht="43.2" x14ac:dyDescent="0.3">
      <c r="A2292" s="9">
        <v>2290</v>
      </c>
      <c r="B2292" s="11" t="s">
        <v>2291</v>
      </c>
      <c r="C2292" s="3" t="s">
        <v>6400</v>
      </c>
      <c r="D2292" s="5">
        <v>1500</v>
      </c>
      <c r="E2292" s="7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">
        <f t="shared" si="105"/>
        <v>5382.7586000000001</v>
      </c>
      <c r="P2292" t="s">
        <v>8322</v>
      </c>
      <c r="Q2292" t="s">
        <v>8323</v>
      </c>
      <c r="R2292" s="14">
        <f t="shared" si="107"/>
        <v>40070.253819444442</v>
      </c>
      <c r="S2292">
        <f t="shared" si="106"/>
        <v>2009</v>
      </c>
    </row>
    <row r="2293" spans="1:19" ht="43.2" x14ac:dyDescent="0.3">
      <c r="A2293" s="9">
        <v>2291</v>
      </c>
      <c r="B2293" s="11" t="s">
        <v>2292</v>
      </c>
      <c r="C2293" s="3" t="s">
        <v>6401</v>
      </c>
      <c r="D2293" s="5">
        <v>2500</v>
      </c>
      <c r="E2293" s="7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">
        <f t="shared" si="105"/>
        <v>10046.5116</v>
      </c>
      <c r="P2293" t="s">
        <v>8322</v>
      </c>
      <c r="Q2293" t="s">
        <v>8323</v>
      </c>
      <c r="R2293" s="14">
        <f t="shared" si="107"/>
        <v>40987.977060185185</v>
      </c>
      <c r="S2293">
        <f t="shared" si="106"/>
        <v>2012</v>
      </c>
    </row>
    <row r="2294" spans="1:19" ht="43.2" x14ac:dyDescent="0.3">
      <c r="A2294" s="9">
        <v>2292</v>
      </c>
      <c r="B2294" s="11" t="s">
        <v>2293</v>
      </c>
      <c r="C2294" s="3" t="s">
        <v>6402</v>
      </c>
      <c r="D2294" s="5">
        <v>2000</v>
      </c>
      <c r="E2294" s="7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">
        <f t="shared" si="105"/>
        <v>4663.0652</v>
      </c>
      <c r="P2294" t="s">
        <v>8322</v>
      </c>
      <c r="Q2294" t="s">
        <v>8323</v>
      </c>
      <c r="R2294" s="14">
        <f t="shared" si="107"/>
        <v>40987.697638888887</v>
      </c>
      <c r="S2294">
        <f t="shared" si="106"/>
        <v>2012</v>
      </c>
    </row>
    <row r="2295" spans="1:19" ht="28.8" x14ac:dyDescent="0.3">
      <c r="A2295" s="9">
        <v>2293</v>
      </c>
      <c r="B2295" s="11" t="s">
        <v>2294</v>
      </c>
      <c r="C2295" s="3" t="s">
        <v>6403</v>
      </c>
      <c r="D2295" s="5">
        <v>850</v>
      </c>
      <c r="E2295" s="7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">
        <f t="shared" si="105"/>
        <v>3407.4074000000001</v>
      </c>
      <c r="P2295" t="s">
        <v>8322</v>
      </c>
      <c r="Q2295" t="s">
        <v>8323</v>
      </c>
      <c r="R2295" s="14">
        <f t="shared" si="107"/>
        <v>41151.708321759259</v>
      </c>
      <c r="S2295">
        <f t="shared" si="106"/>
        <v>2012</v>
      </c>
    </row>
    <row r="2296" spans="1:19" ht="43.2" x14ac:dyDescent="0.3">
      <c r="A2296" s="9">
        <v>2294</v>
      </c>
      <c r="B2296" s="11" t="s">
        <v>2295</v>
      </c>
      <c r="C2296" s="3" t="s">
        <v>6404</v>
      </c>
      <c r="D2296" s="5">
        <v>5000</v>
      </c>
      <c r="E2296" s="7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">
        <f t="shared" si="105"/>
        <v>6521.4642999999996</v>
      </c>
      <c r="P2296" t="s">
        <v>8322</v>
      </c>
      <c r="Q2296" t="s">
        <v>8323</v>
      </c>
      <c r="R2296" s="14">
        <f t="shared" si="107"/>
        <v>41264.72314814815</v>
      </c>
      <c r="S2296">
        <f t="shared" si="106"/>
        <v>2012</v>
      </c>
    </row>
    <row r="2297" spans="1:19" ht="57.6" x14ac:dyDescent="0.3">
      <c r="A2297" s="9">
        <v>2295</v>
      </c>
      <c r="B2297" s="11" t="s">
        <v>2296</v>
      </c>
      <c r="C2297" s="3" t="s">
        <v>6405</v>
      </c>
      <c r="D2297" s="5">
        <v>1200</v>
      </c>
      <c r="E2297" s="7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">
        <f t="shared" si="105"/>
        <v>4420.5882000000001</v>
      </c>
      <c r="P2297" t="s">
        <v>8322</v>
      </c>
      <c r="Q2297" t="s">
        <v>8323</v>
      </c>
      <c r="R2297" s="14">
        <f t="shared" si="107"/>
        <v>41270.954351851848</v>
      </c>
      <c r="S2297">
        <f t="shared" si="106"/>
        <v>2012</v>
      </c>
    </row>
    <row r="2298" spans="1:19" ht="43.2" x14ac:dyDescent="0.3">
      <c r="A2298" s="9">
        <v>2296</v>
      </c>
      <c r="B2298" s="11" t="s">
        <v>2297</v>
      </c>
      <c r="C2298" s="3" t="s">
        <v>6406</v>
      </c>
      <c r="D2298" s="5">
        <v>7000</v>
      </c>
      <c r="E2298" s="7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">
        <f t="shared" si="105"/>
        <v>7196.5517</v>
      </c>
      <c r="P2298" t="s">
        <v>8322</v>
      </c>
      <c r="Q2298" t="s">
        <v>8323</v>
      </c>
      <c r="R2298" s="14">
        <f t="shared" si="107"/>
        <v>40927.731782407405</v>
      </c>
      <c r="S2298">
        <f t="shared" si="106"/>
        <v>2012</v>
      </c>
    </row>
    <row r="2299" spans="1:19" ht="28.8" x14ac:dyDescent="0.3">
      <c r="A2299" s="9">
        <v>2297</v>
      </c>
      <c r="B2299" s="11" t="s">
        <v>2298</v>
      </c>
      <c r="C2299" s="3" t="s">
        <v>6407</v>
      </c>
      <c r="D2299" s="5">
        <v>1000</v>
      </c>
      <c r="E2299" s="7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">
        <f t="shared" si="105"/>
        <v>5294.7367999999997</v>
      </c>
      <c r="P2299" t="s">
        <v>8322</v>
      </c>
      <c r="Q2299" t="s">
        <v>8323</v>
      </c>
      <c r="R2299" s="14">
        <f t="shared" si="107"/>
        <v>40948.042233796295</v>
      </c>
      <c r="S2299">
        <f t="shared" si="106"/>
        <v>2012</v>
      </c>
    </row>
    <row r="2300" spans="1:19" ht="43.2" x14ac:dyDescent="0.3">
      <c r="A2300" s="9">
        <v>2298</v>
      </c>
      <c r="B2300" s="11" t="s">
        <v>2299</v>
      </c>
      <c r="C2300" s="3" t="s">
        <v>6408</v>
      </c>
      <c r="D2300" s="5">
        <v>30000</v>
      </c>
      <c r="E2300" s="7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">
        <f t="shared" si="105"/>
        <v>10945.1389</v>
      </c>
      <c r="P2300" t="s">
        <v>8322</v>
      </c>
      <c r="Q2300" t="s">
        <v>8323</v>
      </c>
      <c r="R2300" s="14">
        <f t="shared" si="107"/>
        <v>41694.84065972222</v>
      </c>
      <c r="S2300">
        <f t="shared" si="106"/>
        <v>2014</v>
      </c>
    </row>
    <row r="2301" spans="1:19" ht="43.2" x14ac:dyDescent="0.3">
      <c r="A2301" s="9">
        <v>2299</v>
      </c>
      <c r="B2301" s="11" t="s">
        <v>2300</v>
      </c>
      <c r="C2301" s="3" t="s">
        <v>6409</v>
      </c>
      <c r="D2301" s="5">
        <v>300</v>
      </c>
      <c r="E2301" s="7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">
        <f t="shared" si="105"/>
        <v>7503.5713999999998</v>
      </c>
      <c r="P2301" t="s">
        <v>8322</v>
      </c>
      <c r="Q2301" t="s">
        <v>8323</v>
      </c>
      <c r="R2301" s="14">
        <f t="shared" si="107"/>
        <v>40565.032511574071</v>
      </c>
      <c r="S2301">
        <f t="shared" si="106"/>
        <v>2011</v>
      </c>
    </row>
    <row r="2302" spans="1:19" ht="43.2" x14ac:dyDescent="0.3">
      <c r="A2302" s="9">
        <v>2300</v>
      </c>
      <c r="B2302" s="11" t="s">
        <v>2301</v>
      </c>
      <c r="C2302" s="3" t="s">
        <v>6410</v>
      </c>
      <c r="D2302" s="5">
        <v>800</v>
      </c>
      <c r="E2302" s="7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">
        <f t="shared" si="105"/>
        <v>11571.428599999999</v>
      </c>
      <c r="P2302" t="s">
        <v>8322</v>
      </c>
      <c r="Q2302" t="s">
        <v>8323</v>
      </c>
      <c r="R2302" s="14">
        <f t="shared" si="107"/>
        <v>41074.727037037039</v>
      </c>
      <c r="S2302">
        <f t="shared" si="106"/>
        <v>2012</v>
      </c>
    </row>
    <row r="2303" spans="1:19" ht="28.8" x14ac:dyDescent="0.3">
      <c r="A2303" s="9">
        <v>2301</v>
      </c>
      <c r="B2303" s="11" t="s">
        <v>2302</v>
      </c>
      <c r="C2303" s="3" t="s">
        <v>6411</v>
      </c>
      <c r="D2303" s="5">
        <v>5000</v>
      </c>
      <c r="E2303" s="7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">
        <f t="shared" si="105"/>
        <v>3165.9810000000002</v>
      </c>
      <c r="P2303" t="s">
        <v>8322</v>
      </c>
      <c r="Q2303" t="s">
        <v>8326</v>
      </c>
      <c r="R2303" s="14">
        <f t="shared" si="107"/>
        <v>41416.146944444445</v>
      </c>
      <c r="S2303">
        <f t="shared" si="106"/>
        <v>2013</v>
      </c>
    </row>
    <row r="2304" spans="1:19" ht="43.2" x14ac:dyDescent="0.3">
      <c r="A2304" s="9">
        <v>2302</v>
      </c>
      <c r="B2304" s="11" t="s">
        <v>2303</v>
      </c>
      <c r="C2304" s="3" t="s">
        <v>6412</v>
      </c>
      <c r="D2304" s="5">
        <v>2300</v>
      </c>
      <c r="E2304" s="7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">
        <f t="shared" si="105"/>
        <v>4617.6471000000001</v>
      </c>
      <c r="P2304" t="s">
        <v>8322</v>
      </c>
      <c r="Q2304" t="s">
        <v>8326</v>
      </c>
      <c r="R2304" s="14">
        <f t="shared" si="107"/>
        <v>41605.868449074071</v>
      </c>
      <c r="S2304">
        <f t="shared" si="106"/>
        <v>2013</v>
      </c>
    </row>
    <row r="2305" spans="1:19" ht="57.6" x14ac:dyDescent="0.3">
      <c r="A2305" s="9">
        <v>2303</v>
      </c>
      <c r="B2305" s="11" t="s">
        <v>2304</v>
      </c>
      <c r="C2305" s="3" t="s">
        <v>6413</v>
      </c>
      <c r="D2305" s="5">
        <v>6450</v>
      </c>
      <c r="E2305" s="7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">
        <f t="shared" si="105"/>
        <v>6848.165</v>
      </c>
      <c r="P2305" t="s">
        <v>8322</v>
      </c>
      <c r="Q2305" t="s">
        <v>8326</v>
      </c>
      <c r="R2305" s="14">
        <f t="shared" si="107"/>
        <v>40850.111064814817</v>
      </c>
      <c r="S2305">
        <f t="shared" si="106"/>
        <v>2011</v>
      </c>
    </row>
    <row r="2306" spans="1:19" ht="43.2" x14ac:dyDescent="0.3">
      <c r="A2306" s="9">
        <v>2304</v>
      </c>
      <c r="B2306" s="11" t="s">
        <v>2305</v>
      </c>
      <c r="C2306" s="3" t="s">
        <v>6414</v>
      </c>
      <c r="D2306" s="5">
        <v>6000</v>
      </c>
      <c r="E2306" s="7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">
        <f t="shared" si="105"/>
        <v>5346.9204</v>
      </c>
      <c r="P2306" t="s">
        <v>8322</v>
      </c>
      <c r="Q2306" t="s">
        <v>8326</v>
      </c>
      <c r="R2306" s="14">
        <f t="shared" si="107"/>
        <v>40502.815868055557</v>
      </c>
      <c r="S2306">
        <f t="shared" si="106"/>
        <v>2010</v>
      </c>
    </row>
    <row r="2307" spans="1:19" ht="43.2" x14ac:dyDescent="0.3">
      <c r="A2307" s="9">
        <v>2305</v>
      </c>
      <c r="B2307" s="11" t="s">
        <v>2306</v>
      </c>
      <c r="C2307" s="3" t="s">
        <v>6415</v>
      </c>
      <c r="D2307" s="5">
        <v>18000</v>
      </c>
      <c r="E2307" s="7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">
        <f t="shared" ref="O2307:O2370" si="108">IFERROR(ROUND(E2307/L2307*100,4),0)</f>
        <v>10910.778399999999</v>
      </c>
      <c r="P2307" t="s">
        <v>8322</v>
      </c>
      <c r="Q2307" t="s">
        <v>8326</v>
      </c>
      <c r="R2307" s="14">
        <f t="shared" si="107"/>
        <v>41834.695277777777</v>
      </c>
      <c r="S2307">
        <f t="shared" ref="S2307:S2370" si="109">YEAR(R2307)</f>
        <v>2014</v>
      </c>
    </row>
    <row r="2308" spans="1:19" ht="43.2" x14ac:dyDescent="0.3">
      <c r="A2308" s="9">
        <v>2306</v>
      </c>
      <c r="B2308" s="11" t="s">
        <v>2307</v>
      </c>
      <c r="C2308" s="3" t="s">
        <v>6416</v>
      </c>
      <c r="D2308" s="5">
        <v>3500</v>
      </c>
      <c r="E2308" s="7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">
        <f t="shared" si="108"/>
        <v>5118.5616</v>
      </c>
      <c r="P2308" t="s">
        <v>8322</v>
      </c>
      <c r="Q2308" t="s">
        <v>8326</v>
      </c>
      <c r="R2308" s="14">
        <f t="shared" ref="R2308:R2371" si="110">(((J2308/60)/60)/24)+DATE(1970,1,1)</f>
        <v>40948.16815972222</v>
      </c>
      <c r="S2308">
        <f t="shared" si="109"/>
        <v>2012</v>
      </c>
    </row>
    <row r="2309" spans="1:19" ht="43.2" x14ac:dyDescent="0.3">
      <c r="A2309" s="9">
        <v>2307</v>
      </c>
      <c r="B2309" s="11" t="s">
        <v>2308</v>
      </c>
      <c r="C2309" s="3" t="s">
        <v>6417</v>
      </c>
      <c r="D2309" s="5">
        <v>1964.47</v>
      </c>
      <c r="E2309" s="7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">
        <f t="shared" si="108"/>
        <v>2793.68</v>
      </c>
      <c r="P2309" t="s">
        <v>8322</v>
      </c>
      <c r="Q2309" t="s">
        <v>8326</v>
      </c>
      <c r="R2309" s="14">
        <f t="shared" si="110"/>
        <v>41004.802465277775</v>
      </c>
      <c r="S2309">
        <f t="shared" si="109"/>
        <v>2012</v>
      </c>
    </row>
    <row r="2310" spans="1:19" ht="43.2" x14ac:dyDescent="0.3">
      <c r="A2310" s="9">
        <v>2308</v>
      </c>
      <c r="B2310" s="11" t="s">
        <v>2309</v>
      </c>
      <c r="C2310" s="3" t="s">
        <v>6418</v>
      </c>
      <c r="D2310" s="5">
        <v>50000</v>
      </c>
      <c r="E2310" s="7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">
        <f t="shared" si="108"/>
        <v>8249.6921999999995</v>
      </c>
      <c r="P2310" t="s">
        <v>8322</v>
      </c>
      <c r="Q2310" t="s">
        <v>8326</v>
      </c>
      <c r="R2310" s="14">
        <f t="shared" si="110"/>
        <v>41851.962916666671</v>
      </c>
      <c r="S2310">
        <f t="shared" si="109"/>
        <v>2014</v>
      </c>
    </row>
    <row r="2311" spans="1:19" ht="43.2" x14ac:dyDescent="0.3">
      <c r="A2311" s="9">
        <v>2309</v>
      </c>
      <c r="B2311" s="11" t="s">
        <v>2310</v>
      </c>
      <c r="C2311" s="3" t="s">
        <v>6419</v>
      </c>
      <c r="D2311" s="5">
        <v>6000</v>
      </c>
      <c r="E2311" s="7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">
        <f t="shared" si="108"/>
        <v>5981.7476999999999</v>
      </c>
      <c r="P2311" t="s">
        <v>8322</v>
      </c>
      <c r="Q2311" t="s">
        <v>8326</v>
      </c>
      <c r="R2311" s="14">
        <f t="shared" si="110"/>
        <v>41307.987696759257</v>
      </c>
      <c r="S2311">
        <f t="shared" si="109"/>
        <v>2013</v>
      </c>
    </row>
    <row r="2312" spans="1:19" ht="57.6" x14ac:dyDescent="0.3">
      <c r="A2312" s="9">
        <v>2310</v>
      </c>
      <c r="B2312" s="11" t="s">
        <v>2311</v>
      </c>
      <c r="C2312" s="3" t="s">
        <v>6420</v>
      </c>
      <c r="D2312" s="5">
        <v>18500</v>
      </c>
      <c r="E2312" s="7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">
        <f t="shared" si="108"/>
        <v>6481.6471000000001</v>
      </c>
      <c r="P2312" t="s">
        <v>8322</v>
      </c>
      <c r="Q2312" t="s">
        <v>8326</v>
      </c>
      <c r="R2312" s="14">
        <f t="shared" si="110"/>
        <v>41324.79415509259</v>
      </c>
      <c r="S2312">
        <f t="shared" si="109"/>
        <v>2013</v>
      </c>
    </row>
    <row r="2313" spans="1:19" ht="43.2" x14ac:dyDescent="0.3">
      <c r="A2313" s="9">
        <v>2311</v>
      </c>
      <c r="B2313" s="11" t="s">
        <v>2312</v>
      </c>
      <c r="C2313" s="3" t="s">
        <v>6421</v>
      </c>
      <c r="D2313" s="5">
        <v>9000</v>
      </c>
      <c r="E2313" s="7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">
        <f t="shared" si="108"/>
        <v>9009.6154000000006</v>
      </c>
      <c r="P2313" t="s">
        <v>8322</v>
      </c>
      <c r="Q2313" t="s">
        <v>8326</v>
      </c>
      <c r="R2313" s="14">
        <f t="shared" si="110"/>
        <v>41736.004502314812</v>
      </c>
      <c r="S2313">
        <f t="shared" si="109"/>
        <v>2014</v>
      </c>
    </row>
    <row r="2314" spans="1:19" ht="43.2" x14ac:dyDescent="0.3">
      <c r="A2314" s="9">
        <v>2312</v>
      </c>
      <c r="B2314" s="11" t="s">
        <v>2313</v>
      </c>
      <c r="C2314" s="3" t="s">
        <v>6422</v>
      </c>
      <c r="D2314" s="5">
        <v>3000</v>
      </c>
      <c r="E2314" s="7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">
        <f t="shared" si="108"/>
        <v>4096.2025000000003</v>
      </c>
      <c r="P2314" t="s">
        <v>8322</v>
      </c>
      <c r="Q2314" t="s">
        <v>8326</v>
      </c>
      <c r="R2314" s="14">
        <f t="shared" si="110"/>
        <v>41716.632847222223</v>
      </c>
      <c r="S2314">
        <f t="shared" si="109"/>
        <v>2014</v>
      </c>
    </row>
    <row r="2315" spans="1:19" ht="28.8" x14ac:dyDescent="0.3">
      <c r="A2315" s="9">
        <v>2313</v>
      </c>
      <c r="B2315" s="11" t="s">
        <v>2314</v>
      </c>
      <c r="C2315" s="3" t="s">
        <v>6423</v>
      </c>
      <c r="D2315" s="5">
        <v>5000</v>
      </c>
      <c r="E2315" s="7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">
        <f t="shared" si="108"/>
        <v>5600.0127000000002</v>
      </c>
      <c r="P2315" t="s">
        <v>8322</v>
      </c>
      <c r="Q2315" t="s">
        <v>8326</v>
      </c>
      <c r="R2315" s="14">
        <f t="shared" si="110"/>
        <v>41002.958634259259</v>
      </c>
      <c r="S2315">
        <f t="shared" si="109"/>
        <v>2012</v>
      </c>
    </row>
    <row r="2316" spans="1:19" ht="43.2" x14ac:dyDescent="0.3">
      <c r="A2316" s="9">
        <v>2314</v>
      </c>
      <c r="B2316" s="11" t="s">
        <v>2315</v>
      </c>
      <c r="C2316" s="3" t="s">
        <v>6424</v>
      </c>
      <c r="D2316" s="5">
        <v>1200</v>
      </c>
      <c r="E2316" s="7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">
        <f t="shared" si="108"/>
        <v>3767.28</v>
      </c>
      <c r="P2316" t="s">
        <v>8322</v>
      </c>
      <c r="Q2316" t="s">
        <v>8326</v>
      </c>
      <c r="R2316" s="14">
        <f t="shared" si="110"/>
        <v>41037.551585648151</v>
      </c>
      <c r="S2316">
        <f t="shared" si="109"/>
        <v>2012</v>
      </c>
    </row>
    <row r="2317" spans="1:19" ht="43.2" x14ac:dyDescent="0.3">
      <c r="A2317" s="9">
        <v>2315</v>
      </c>
      <c r="B2317" s="11" t="s">
        <v>2316</v>
      </c>
      <c r="C2317" s="3" t="s">
        <v>6425</v>
      </c>
      <c r="D2317" s="5">
        <v>2500</v>
      </c>
      <c r="E2317" s="7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">
        <f t="shared" si="108"/>
        <v>4007.8125</v>
      </c>
      <c r="P2317" t="s">
        <v>8322</v>
      </c>
      <c r="Q2317" t="s">
        <v>8326</v>
      </c>
      <c r="R2317" s="14">
        <f t="shared" si="110"/>
        <v>41004.72619212963</v>
      </c>
      <c r="S2317">
        <f t="shared" si="109"/>
        <v>2012</v>
      </c>
    </row>
    <row r="2318" spans="1:19" ht="57.6" x14ac:dyDescent="0.3">
      <c r="A2318" s="9">
        <v>2316</v>
      </c>
      <c r="B2318" s="11" t="s">
        <v>2317</v>
      </c>
      <c r="C2318" s="3" t="s">
        <v>6426</v>
      </c>
      <c r="D2318" s="5">
        <v>15000</v>
      </c>
      <c r="E2318" s="7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">
        <f t="shared" si="108"/>
        <v>7803.2</v>
      </c>
      <c r="P2318" t="s">
        <v>8322</v>
      </c>
      <c r="Q2318" t="s">
        <v>8326</v>
      </c>
      <c r="R2318" s="14">
        <f t="shared" si="110"/>
        <v>40079.725115740745</v>
      </c>
      <c r="S2318">
        <f t="shared" si="109"/>
        <v>2009</v>
      </c>
    </row>
    <row r="2319" spans="1:19" ht="43.2" x14ac:dyDescent="0.3">
      <c r="A2319" s="9">
        <v>2317</v>
      </c>
      <c r="B2319" s="11" t="s">
        <v>2318</v>
      </c>
      <c r="C2319" s="3" t="s">
        <v>6427</v>
      </c>
      <c r="D2319" s="5">
        <v>400</v>
      </c>
      <c r="E2319" s="7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">
        <f t="shared" si="108"/>
        <v>1890.9091000000001</v>
      </c>
      <c r="P2319" t="s">
        <v>8322</v>
      </c>
      <c r="Q2319" t="s">
        <v>8326</v>
      </c>
      <c r="R2319" s="14">
        <f t="shared" si="110"/>
        <v>40192.542233796295</v>
      </c>
      <c r="S2319">
        <f t="shared" si="109"/>
        <v>2010</v>
      </c>
    </row>
    <row r="2320" spans="1:19" ht="57.6" x14ac:dyDescent="0.3">
      <c r="A2320" s="9">
        <v>2318</v>
      </c>
      <c r="B2320" s="11" t="s">
        <v>2319</v>
      </c>
      <c r="C2320" s="3" t="s">
        <v>6428</v>
      </c>
      <c r="D2320" s="5">
        <v>5000</v>
      </c>
      <c r="E2320" s="7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">
        <f t="shared" si="108"/>
        <v>3713.4969000000001</v>
      </c>
      <c r="P2320" t="s">
        <v>8322</v>
      </c>
      <c r="Q2320" t="s">
        <v>8326</v>
      </c>
      <c r="R2320" s="14">
        <f t="shared" si="110"/>
        <v>40050.643680555557</v>
      </c>
      <c r="S2320">
        <f t="shared" si="109"/>
        <v>2009</v>
      </c>
    </row>
    <row r="2321" spans="1:19" ht="43.2" x14ac:dyDescent="0.3">
      <c r="A2321" s="9">
        <v>2319</v>
      </c>
      <c r="B2321" s="11" t="s">
        <v>2320</v>
      </c>
      <c r="C2321" s="3" t="s">
        <v>6429</v>
      </c>
      <c r="D2321" s="5">
        <v>3000</v>
      </c>
      <c r="E2321" s="7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">
        <f t="shared" si="108"/>
        <v>4196.1039000000001</v>
      </c>
      <c r="P2321" t="s">
        <v>8322</v>
      </c>
      <c r="Q2321" t="s">
        <v>8326</v>
      </c>
      <c r="R2321" s="14">
        <f t="shared" si="110"/>
        <v>41593.082002314812</v>
      </c>
      <c r="S2321">
        <f t="shared" si="109"/>
        <v>2013</v>
      </c>
    </row>
    <row r="2322" spans="1:19" ht="57.6" x14ac:dyDescent="0.3">
      <c r="A2322" s="9">
        <v>2320</v>
      </c>
      <c r="B2322" s="11" t="s">
        <v>2321</v>
      </c>
      <c r="C2322" s="3" t="s">
        <v>6430</v>
      </c>
      <c r="D2322" s="5">
        <v>5000</v>
      </c>
      <c r="E2322" s="7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">
        <f t="shared" si="108"/>
        <v>6104.4943999999996</v>
      </c>
      <c r="P2322" t="s">
        <v>8322</v>
      </c>
      <c r="Q2322" t="s">
        <v>8326</v>
      </c>
      <c r="R2322" s="14">
        <f t="shared" si="110"/>
        <v>41696.817129629628</v>
      </c>
      <c r="S2322">
        <f t="shared" si="109"/>
        <v>2014</v>
      </c>
    </row>
    <row r="2323" spans="1:19" ht="43.2" x14ac:dyDescent="0.3">
      <c r="A2323" s="9">
        <v>2321</v>
      </c>
      <c r="B2323" s="11" t="s">
        <v>2322</v>
      </c>
      <c r="C2323" s="3" t="s">
        <v>6431</v>
      </c>
      <c r="D2323" s="5">
        <v>10557</v>
      </c>
      <c r="E2323" s="7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">
        <f t="shared" si="108"/>
        <v>6453.125</v>
      </c>
      <c r="P2323" t="s">
        <v>8333</v>
      </c>
      <c r="Q2323" t="s">
        <v>8349</v>
      </c>
      <c r="R2323" s="14">
        <f t="shared" si="110"/>
        <v>42799.260428240741</v>
      </c>
      <c r="S2323">
        <f t="shared" si="109"/>
        <v>2017</v>
      </c>
    </row>
    <row r="2324" spans="1:19" ht="43.2" x14ac:dyDescent="0.3">
      <c r="A2324" s="9">
        <v>2322</v>
      </c>
      <c r="B2324" s="11" t="s">
        <v>2323</v>
      </c>
      <c r="C2324" s="3" t="s">
        <v>6432</v>
      </c>
      <c r="D2324" s="5">
        <v>2700</v>
      </c>
      <c r="E2324" s="7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">
        <f t="shared" si="108"/>
        <v>2125</v>
      </c>
      <c r="P2324" t="s">
        <v>8333</v>
      </c>
      <c r="Q2324" t="s">
        <v>8349</v>
      </c>
      <c r="R2324" s="14">
        <f t="shared" si="110"/>
        <v>42804.895474537043</v>
      </c>
      <c r="S2324">
        <f t="shared" si="109"/>
        <v>2017</v>
      </c>
    </row>
    <row r="2325" spans="1:19" ht="43.2" x14ac:dyDescent="0.3">
      <c r="A2325" s="9">
        <v>2323</v>
      </c>
      <c r="B2325" s="11" t="s">
        <v>2324</v>
      </c>
      <c r="C2325" s="3" t="s">
        <v>6433</v>
      </c>
      <c r="D2325" s="5">
        <v>250</v>
      </c>
      <c r="E2325" s="7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">
        <f t="shared" si="108"/>
        <v>3000</v>
      </c>
      <c r="P2325" t="s">
        <v>8333</v>
      </c>
      <c r="Q2325" t="s">
        <v>8349</v>
      </c>
      <c r="R2325" s="14">
        <f t="shared" si="110"/>
        <v>42807.755173611105</v>
      </c>
      <c r="S2325">
        <f t="shared" si="109"/>
        <v>2017</v>
      </c>
    </row>
    <row r="2326" spans="1:19" ht="43.2" x14ac:dyDescent="0.3">
      <c r="A2326" s="9">
        <v>2324</v>
      </c>
      <c r="B2326" s="11" t="s">
        <v>2325</v>
      </c>
      <c r="C2326" s="3" t="s">
        <v>6434</v>
      </c>
      <c r="D2326" s="5">
        <v>7500</v>
      </c>
      <c r="E2326" s="7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">
        <f t="shared" si="108"/>
        <v>2549.1803</v>
      </c>
      <c r="P2326" t="s">
        <v>8333</v>
      </c>
      <c r="Q2326" t="s">
        <v>8349</v>
      </c>
      <c r="R2326" s="14">
        <f t="shared" si="110"/>
        <v>42790.885243055556</v>
      </c>
      <c r="S2326">
        <f t="shared" si="109"/>
        <v>2017</v>
      </c>
    </row>
    <row r="2327" spans="1:19" ht="43.2" x14ac:dyDescent="0.3">
      <c r="A2327" s="9">
        <v>2325</v>
      </c>
      <c r="B2327" s="11" t="s">
        <v>2326</v>
      </c>
      <c r="C2327" s="3" t="s">
        <v>6435</v>
      </c>
      <c r="D2327" s="5">
        <v>1000</v>
      </c>
      <c r="E2327" s="7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">
        <f t="shared" si="108"/>
        <v>1142.8570999999999</v>
      </c>
      <c r="P2327" t="s">
        <v>8333</v>
      </c>
      <c r="Q2327" t="s">
        <v>8349</v>
      </c>
      <c r="R2327" s="14">
        <f t="shared" si="110"/>
        <v>42794.022349537037</v>
      </c>
      <c r="S2327">
        <f t="shared" si="109"/>
        <v>2017</v>
      </c>
    </row>
    <row r="2328" spans="1:19" ht="43.2" x14ac:dyDescent="0.3">
      <c r="A2328" s="9">
        <v>2326</v>
      </c>
      <c r="B2328" s="11" t="s">
        <v>2327</v>
      </c>
      <c r="C2328" s="3" t="s">
        <v>6436</v>
      </c>
      <c r="D2328" s="5">
        <v>15000</v>
      </c>
      <c r="E2328" s="7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">
        <f t="shared" si="108"/>
        <v>10800</v>
      </c>
      <c r="P2328" t="s">
        <v>8333</v>
      </c>
      <c r="Q2328" t="s">
        <v>8349</v>
      </c>
      <c r="R2328" s="14">
        <f t="shared" si="110"/>
        <v>42804.034120370372</v>
      </c>
      <c r="S2328">
        <f t="shared" si="109"/>
        <v>2017</v>
      </c>
    </row>
    <row r="2329" spans="1:19" ht="28.8" x14ac:dyDescent="0.3">
      <c r="A2329" s="9">
        <v>2327</v>
      </c>
      <c r="B2329" s="11" t="s">
        <v>2328</v>
      </c>
      <c r="C2329" s="3" t="s">
        <v>6437</v>
      </c>
      <c r="D2329" s="5">
        <v>35000</v>
      </c>
      <c r="E2329" s="7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">
        <f t="shared" si="108"/>
        <v>5488.3162000000002</v>
      </c>
      <c r="P2329" t="s">
        <v>8333</v>
      </c>
      <c r="Q2329" t="s">
        <v>8349</v>
      </c>
      <c r="R2329" s="14">
        <f t="shared" si="110"/>
        <v>41842.917129629634</v>
      </c>
      <c r="S2329">
        <f t="shared" si="109"/>
        <v>2014</v>
      </c>
    </row>
    <row r="2330" spans="1:19" ht="57.6" x14ac:dyDescent="0.3">
      <c r="A2330" s="9">
        <v>2328</v>
      </c>
      <c r="B2330" s="11" t="s">
        <v>2329</v>
      </c>
      <c r="C2330" s="3" t="s">
        <v>6438</v>
      </c>
      <c r="D2330" s="5">
        <v>10000</v>
      </c>
      <c r="E2330" s="7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">
        <f t="shared" si="108"/>
        <v>4738.3612999999996</v>
      </c>
      <c r="P2330" t="s">
        <v>8333</v>
      </c>
      <c r="Q2330" t="s">
        <v>8349</v>
      </c>
      <c r="R2330" s="14">
        <f t="shared" si="110"/>
        <v>42139.781678240746</v>
      </c>
      <c r="S2330">
        <f t="shared" si="109"/>
        <v>2015</v>
      </c>
    </row>
    <row r="2331" spans="1:19" ht="43.2" x14ac:dyDescent="0.3">
      <c r="A2331" s="9">
        <v>2329</v>
      </c>
      <c r="B2331" s="11" t="s">
        <v>2330</v>
      </c>
      <c r="C2331" s="3" t="s">
        <v>6439</v>
      </c>
      <c r="D2331" s="5">
        <v>25000</v>
      </c>
      <c r="E2331" s="7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">
        <f t="shared" si="108"/>
        <v>21184</v>
      </c>
      <c r="P2331" t="s">
        <v>8333</v>
      </c>
      <c r="Q2331" t="s">
        <v>8349</v>
      </c>
      <c r="R2331" s="14">
        <f t="shared" si="110"/>
        <v>41807.624374999999</v>
      </c>
      <c r="S2331">
        <f t="shared" si="109"/>
        <v>2014</v>
      </c>
    </row>
    <row r="2332" spans="1:19" ht="43.2" x14ac:dyDescent="0.3">
      <c r="A2332" s="9">
        <v>2330</v>
      </c>
      <c r="B2332" s="11" t="s">
        <v>2331</v>
      </c>
      <c r="C2332" s="3" t="s">
        <v>6440</v>
      </c>
      <c r="D2332" s="5">
        <v>35000</v>
      </c>
      <c r="E2332" s="7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">
        <f t="shared" si="108"/>
        <v>21992.637999999999</v>
      </c>
      <c r="P2332" t="s">
        <v>8333</v>
      </c>
      <c r="Q2332" t="s">
        <v>8349</v>
      </c>
      <c r="R2332" s="14">
        <f t="shared" si="110"/>
        <v>42332.89980324074</v>
      </c>
      <c r="S2332">
        <f t="shared" si="109"/>
        <v>2015</v>
      </c>
    </row>
    <row r="2333" spans="1:19" ht="43.2" x14ac:dyDescent="0.3">
      <c r="A2333" s="9">
        <v>2331</v>
      </c>
      <c r="B2333" s="11" t="s">
        <v>2332</v>
      </c>
      <c r="C2333" s="3" t="s">
        <v>6441</v>
      </c>
      <c r="D2333" s="5">
        <v>8000</v>
      </c>
      <c r="E2333" s="7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">
        <f t="shared" si="108"/>
        <v>4079.5405999999998</v>
      </c>
      <c r="P2333" t="s">
        <v>8333</v>
      </c>
      <c r="Q2333" t="s">
        <v>8349</v>
      </c>
      <c r="R2333" s="14">
        <f t="shared" si="110"/>
        <v>41839.005671296298</v>
      </c>
      <c r="S2333">
        <f t="shared" si="109"/>
        <v>2014</v>
      </c>
    </row>
    <row r="2334" spans="1:19" ht="43.2" x14ac:dyDescent="0.3">
      <c r="A2334" s="9">
        <v>2332</v>
      </c>
      <c r="B2334" s="11" t="s">
        <v>2333</v>
      </c>
      <c r="C2334" s="3" t="s">
        <v>6442</v>
      </c>
      <c r="D2334" s="5">
        <v>25000</v>
      </c>
      <c r="E2334" s="7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">
        <f t="shared" si="108"/>
        <v>7550.2840999999999</v>
      </c>
      <c r="P2334" t="s">
        <v>8333</v>
      </c>
      <c r="Q2334" t="s">
        <v>8349</v>
      </c>
      <c r="R2334" s="14">
        <f t="shared" si="110"/>
        <v>42011.628136574072</v>
      </c>
      <c r="S2334">
        <f t="shared" si="109"/>
        <v>2015</v>
      </c>
    </row>
    <row r="2335" spans="1:19" ht="43.2" x14ac:dyDescent="0.3">
      <c r="A2335" s="9">
        <v>2333</v>
      </c>
      <c r="B2335" s="11" t="s">
        <v>2334</v>
      </c>
      <c r="C2335" s="3" t="s">
        <v>6443</v>
      </c>
      <c r="D2335" s="5">
        <v>600</v>
      </c>
      <c r="E2335" s="7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">
        <f t="shared" si="108"/>
        <v>1354.2553</v>
      </c>
      <c r="P2335" t="s">
        <v>8333</v>
      </c>
      <c r="Q2335" t="s">
        <v>8349</v>
      </c>
      <c r="R2335" s="14">
        <f t="shared" si="110"/>
        <v>41767.650347222225</v>
      </c>
      <c r="S2335">
        <f t="shared" si="109"/>
        <v>2014</v>
      </c>
    </row>
    <row r="2336" spans="1:19" ht="43.2" x14ac:dyDescent="0.3">
      <c r="A2336" s="9">
        <v>2334</v>
      </c>
      <c r="B2336" s="11" t="s">
        <v>2335</v>
      </c>
      <c r="C2336" s="3" t="s">
        <v>6444</v>
      </c>
      <c r="D2336" s="5">
        <v>4000</v>
      </c>
      <c r="E2336" s="7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">
        <f t="shared" si="108"/>
        <v>6086.5672000000004</v>
      </c>
      <c r="P2336" t="s">
        <v>8333</v>
      </c>
      <c r="Q2336" t="s">
        <v>8349</v>
      </c>
      <c r="R2336" s="14">
        <f t="shared" si="110"/>
        <v>41918.670115740737</v>
      </c>
      <c r="S2336">
        <f t="shared" si="109"/>
        <v>2014</v>
      </c>
    </row>
    <row r="2337" spans="1:19" ht="43.2" x14ac:dyDescent="0.3">
      <c r="A2337" s="9">
        <v>2335</v>
      </c>
      <c r="B2337" s="11" t="s">
        <v>2336</v>
      </c>
      <c r="C2337" s="3" t="s">
        <v>6445</v>
      </c>
      <c r="D2337" s="5">
        <v>25000</v>
      </c>
      <c r="E2337" s="7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">
        <f t="shared" si="108"/>
        <v>11569.230799999999</v>
      </c>
      <c r="P2337" t="s">
        <v>8333</v>
      </c>
      <c r="Q2337" t="s">
        <v>8349</v>
      </c>
      <c r="R2337" s="14">
        <f t="shared" si="110"/>
        <v>41771.572256944448</v>
      </c>
      <c r="S2337">
        <f t="shared" si="109"/>
        <v>2014</v>
      </c>
    </row>
    <row r="2338" spans="1:19" ht="43.2" x14ac:dyDescent="0.3">
      <c r="A2338" s="9">
        <v>2336</v>
      </c>
      <c r="B2338" s="11" t="s">
        <v>2337</v>
      </c>
      <c r="C2338" s="3" t="s">
        <v>6446</v>
      </c>
      <c r="D2338" s="5">
        <v>20000</v>
      </c>
      <c r="E2338" s="7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">
        <f t="shared" si="108"/>
        <v>4810.4624000000003</v>
      </c>
      <c r="P2338" t="s">
        <v>8333</v>
      </c>
      <c r="Q2338" t="s">
        <v>8349</v>
      </c>
      <c r="R2338" s="14">
        <f t="shared" si="110"/>
        <v>41666.924710648149</v>
      </c>
      <c r="S2338">
        <f t="shared" si="109"/>
        <v>2014</v>
      </c>
    </row>
    <row r="2339" spans="1:19" ht="28.8" x14ac:dyDescent="0.3">
      <c r="A2339" s="9">
        <v>2337</v>
      </c>
      <c r="B2339" s="11" t="s">
        <v>2338</v>
      </c>
      <c r="C2339" s="3" t="s">
        <v>6447</v>
      </c>
      <c r="D2339" s="5">
        <v>12000</v>
      </c>
      <c r="E2339" s="7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">
        <f t="shared" si="108"/>
        <v>7418.4358000000002</v>
      </c>
      <c r="P2339" t="s">
        <v>8333</v>
      </c>
      <c r="Q2339" t="s">
        <v>8349</v>
      </c>
      <c r="R2339" s="14">
        <f t="shared" si="110"/>
        <v>41786.640543981484</v>
      </c>
      <c r="S2339">
        <f t="shared" si="109"/>
        <v>2014</v>
      </c>
    </row>
    <row r="2340" spans="1:19" ht="43.2" x14ac:dyDescent="0.3">
      <c r="A2340" s="9">
        <v>2338</v>
      </c>
      <c r="B2340" s="11" t="s">
        <v>2339</v>
      </c>
      <c r="C2340" s="3" t="s">
        <v>6448</v>
      </c>
      <c r="D2340" s="5">
        <v>15000</v>
      </c>
      <c r="E2340" s="7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">
        <f t="shared" si="108"/>
        <v>12334.552799999999</v>
      </c>
      <c r="P2340" t="s">
        <v>8333</v>
      </c>
      <c r="Q2340" t="s">
        <v>8349</v>
      </c>
      <c r="R2340" s="14">
        <f t="shared" si="110"/>
        <v>41789.896805555552</v>
      </c>
      <c r="S2340">
        <f t="shared" si="109"/>
        <v>2014</v>
      </c>
    </row>
    <row r="2341" spans="1:19" ht="43.2" x14ac:dyDescent="0.3">
      <c r="A2341" s="9">
        <v>2339</v>
      </c>
      <c r="B2341" s="11" t="s">
        <v>2340</v>
      </c>
      <c r="C2341" s="3" t="s">
        <v>6449</v>
      </c>
      <c r="D2341" s="5">
        <v>25000</v>
      </c>
      <c r="E2341" s="7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">
        <f t="shared" si="108"/>
        <v>6662.3188</v>
      </c>
      <c r="P2341" t="s">
        <v>8333</v>
      </c>
      <c r="Q2341" t="s">
        <v>8349</v>
      </c>
      <c r="R2341" s="14">
        <f t="shared" si="110"/>
        <v>42692.79987268518</v>
      </c>
      <c r="S2341">
        <f t="shared" si="109"/>
        <v>2016</v>
      </c>
    </row>
    <row r="2342" spans="1:19" ht="43.2" x14ac:dyDescent="0.3">
      <c r="A2342" s="9">
        <v>2340</v>
      </c>
      <c r="B2342" s="11" t="s">
        <v>2341</v>
      </c>
      <c r="C2342" s="3" t="s">
        <v>6450</v>
      </c>
      <c r="D2342" s="5">
        <v>40000</v>
      </c>
      <c r="E2342" s="7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">
        <f t="shared" si="108"/>
        <v>10499.0074</v>
      </c>
      <c r="P2342" t="s">
        <v>8333</v>
      </c>
      <c r="Q2342" t="s">
        <v>8349</v>
      </c>
      <c r="R2342" s="14">
        <f t="shared" si="110"/>
        <v>42643.642800925925</v>
      </c>
      <c r="S2342">
        <f t="shared" si="109"/>
        <v>2016</v>
      </c>
    </row>
    <row r="2343" spans="1:19" ht="43.2" x14ac:dyDescent="0.3">
      <c r="A2343" s="9">
        <v>2341</v>
      </c>
      <c r="B2343" s="11" t="s">
        <v>2342</v>
      </c>
      <c r="C2343" s="3" t="s">
        <v>6451</v>
      </c>
      <c r="D2343" s="5">
        <v>5000</v>
      </c>
      <c r="E2343" s="7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">
        <f t="shared" si="108"/>
        <v>0</v>
      </c>
      <c r="P2343" t="s">
        <v>8316</v>
      </c>
      <c r="Q2343" t="s">
        <v>8317</v>
      </c>
      <c r="R2343" s="14">
        <f t="shared" si="110"/>
        <v>42167.813703703709</v>
      </c>
      <c r="S2343">
        <f t="shared" si="109"/>
        <v>2015</v>
      </c>
    </row>
    <row r="2344" spans="1:19" ht="43.2" x14ac:dyDescent="0.3">
      <c r="A2344" s="9">
        <v>2342</v>
      </c>
      <c r="B2344" s="11" t="s">
        <v>2343</v>
      </c>
      <c r="C2344" s="3" t="s">
        <v>6452</v>
      </c>
      <c r="D2344" s="5">
        <v>5500</v>
      </c>
      <c r="E2344" s="7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">
        <f t="shared" si="108"/>
        <v>0</v>
      </c>
      <c r="P2344" t="s">
        <v>8316</v>
      </c>
      <c r="Q2344" t="s">
        <v>8317</v>
      </c>
      <c r="R2344" s="14">
        <f t="shared" si="110"/>
        <v>41897.702199074076</v>
      </c>
      <c r="S2344">
        <f t="shared" si="109"/>
        <v>2014</v>
      </c>
    </row>
    <row r="2345" spans="1:19" ht="43.2" x14ac:dyDescent="0.3">
      <c r="A2345" s="9">
        <v>2343</v>
      </c>
      <c r="B2345" s="11" t="s">
        <v>2344</v>
      </c>
      <c r="C2345" s="3" t="s">
        <v>6453</v>
      </c>
      <c r="D2345" s="5">
        <v>10000</v>
      </c>
      <c r="E2345" s="7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">
        <f t="shared" si="108"/>
        <v>30000</v>
      </c>
      <c r="P2345" t="s">
        <v>8316</v>
      </c>
      <c r="Q2345" t="s">
        <v>8317</v>
      </c>
      <c r="R2345" s="14">
        <f t="shared" si="110"/>
        <v>42327.825289351851</v>
      </c>
      <c r="S2345">
        <f t="shared" si="109"/>
        <v>2015</v>
      </c>
    </row>
    <row r="2346" spans="1:19" ht="43.2" x14ac:dyDescent="0.3">
      <c r="A2346" s="9">
        <v>2344</v>
      </c>
      <c r="B2346" s="11" t="s">
        <v>2345</v>
      </c>
      <c r="C2346" s="3" t="s">
        <v>6454</v>
      </c>
      <c r="D2346" s="5">
        <v>1000</v>
      </c>
      <c r="E2346" s="7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">
        <f t="shared" si="108"/>
        <v>100</v>
      </c>
      <c r="P2346" t="s">
        <v>8316</v>
      </c>
      <c r="Q2346" t="s">
        <v>8317</v>
      </c>
      <c r="R2346" s="14">
        <f t="shared" si="110"/>
        <v>42515.727650462963</v>
      </c>
      <c r="S2346">
        <f t="shared" si="109"/>
        <v>2016</v>
      </c>
    </row>
    <row r="2347" spans="1:19" ht="43.2" x14ac:dyDescent="0.3">
      <c r="A2347" s="9">
        <v>2345</v>
      </c>
      <c r="B2347" s="11" t="s">
        <v>2346</v>
      </c>
      <c r="C2347" s="3" t="s">
        <v>6455</v>
      </c>
      <c r="D2347" s="5">
        <v>3000</v>
      </c>
      <c r="E2347" s="7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">
        <f t="shared" si="108"/>
        <v>0</v>
      </c>
      <c r="P2347" t="s">
        <v>8316</v>
      </c>
      <c r="Q2347" t="s">
        <v>8317</v>
      </c>
      <c r="R2347" s="14">
        <f t="shared" si="110"/>
        <v>42060.001805555556</v>
      </c>
      <c r="S2347">
        <f t="shared" si="109"/>
        <v>2015</v>
      </c>
    </row>
    <row r="2348" spans="1:19" ht="43.2" x14ac:dyDescent="0.3">
      <c r="A2348" s="9">
        <v>2346</v>
      </c>
      <c r="B2348" s="11" t="s">
        <v>2347</v>
      </c>
      <c r="C2348" s="3" t="s">
        <v>6456</v>
      </c>
      <c r="D2348" s="5">
        <v>60000</v>
      </c>
      <c r="E2348" s="7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">
        <f t="shared" si="108"/>
        <v>1300</v>
      </c>
      <c r="P2348" t="s">
        <v>8316</v>
      </c>
      <c r="Q2348" t="s">
        <v>8317</v>
      </c>
      <c r="R2348" s="14">
        <f t="shared" si="110"/>
        <v>42615.79896990741</v>
      </c>
      <c r="S2348">
        <f t="shared" si="109"/>
        <v>2016</v>
      </c>
    </row>
    <row r="2349" spans="1:19" ht="43.2" x14ac:dyDescent="0.3">
      <c r="A2349" s="9">
        <v>2347</v>
      </c>
      <c r="B2349" s="11" t="s">
        <v>2348</v>
      </c>
      <c r="C2349" s="3" t="s">
        <v>6457</v>
      </c>
      <c r="D2349" s="5">
        <v>1000</v>
      </c>
      <c r="E2349" s="7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">
        <f t="shared" si="108"/>
        <v>1500</v>
      </c>
      <c r="P2349" t="s">
        <v>8316</v>
      </c>
      <c r="Q2349" t="s">
        <v>8317</v>
      </c>
      <c r="R2349" s="14">
        <f t="shared" si="110"/>
        <v>42577.607361111113</v>
      </c>
      <c r="S2349">
        <f t="shared" si="109"/>
        <v>2016</v>
      </c>
    </row>
    <row r="2350" spans="1:19" ht="43.2" x14ac:dyDescent="0.3">
      <c r="A2350" s="9">
        <v>2348</v>
      </c>
      <c r="B2350" s="11" t="s">
        <v>2349</v>
      </c>
      <c r="C2350" s="3" t="s">
        <v>6458</v>
      </c>
      <c r="D2350" s="5">
        <v>70000</v>
      </c>
      <c r="E2350" s="7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">
        <f t="shared" si="108"/>
        <v>5400</v>
      </c>
      <c r="P2350" t="s">
        <v>8316</v>
      </c>
      <c r="Q2350" t="s">
        <v>8317</v>
      </c>
      <c r="R2350" s="14">
        <f t="shared" si="110"/>
        <v>42360.932152777779</v>
      </c>
      <c r="S2350">
        <f t="shared" si="109"/>
        <v>2015</v>
      </c>
    </row>
    <row r="2351" spans="1:19" ht="43.2" x14ac:dyDescent="0.3">
      <c r="A2351" s="9">
        <v>2349</v>
      </c>
      <c r="B2351" s="11" t="s">
        <v>2350</v>
      </c>
      <c r="C2351" s="3" t="s">
        <v>6459</v>
      </c>
      <c r="D2351" s="5">
        <v>474900</v>
      </c>
      <c r="E2351" s="7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">
        <f t="shared" si="108"/>
        <v>0</v>
      </c>
      <c r="P2351" t="s">
        <v>8316</v>
      </c>
      <c r="Q2351" t="s">
        <v>8317</v>
      </c>
      <c r="R2351" s="14">
        <f t="shared" si="110"/>
        <v>42198.775787037041</v>
      </c>
      <c r="S2351">
        <f t="shared" si="109"/>
        <v>2015</v>
      </c>
    </row>
    <row r="2352" spans="1:19" ht="43.2" x14ac:dyDescent="0.3">
      <c r="A2352" s="9">
        <v>2350</v>
      </c>
      <c r="B2352" s="11" t="s">
        <v>2351</v>
      </c>
      <c r="C2352" s="3" t="s">
        <v>6460</v>
      </c>
      <c r="D2352" s="5">
        <v>50000</v>
      </c>
      <c r="E2352" s="7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">
        <f t="shared" si="108"/>
        <v>0</v>
      </c>
      <c r="P2352" t="s">
        <v>8316</v>
      </c>
      <c r="Q2352" t="s">
        <v>8317</v>
      </c>
      <c r="R2352" s="14">
        <f t="shared" si="110"/>
        <v>42708.842245370368</v>
      </c>
      <c r="S2352">
        <f t="shared" si="109"/>
        <v>2016</v>
      </c>
    </row>
    <row r="2353" spans="1:19" ht="28.8" x14ac:dyDescent="0.3">
      <c r="A2353" s="9">
        <v>2351</v>
      </c>
      <c r="B2353" s="11" t="s">
        <v>2352</v>
      </c>
      <c r="C2353" s="3" t="s">
        <v>6461</v>
      </c>
      <c r="D2353" s="5">
        <v>18900</v>
      </c>
      <c r="E2353" s="7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">
        <f t="shared" si="108"/>
        <v>1542.8570999999999</v>
      </c>
      <c r="P2353" t="s">
        <v>8316</v>
      </c>
      <c r="Q2353" t="s">
        <v>8317</v>
      </c>
      <c r="R2353" s="14">
        <f t="shared" si="110"/>
        <v>42094.101145833338</v>
      </c>
      <c r="S2353">
        <f t="shared" si="109"/>
        <v>2015</v>
      </c>
    </row>
    <row r="2354" spans="1:19" ht="43.2" x14ac:dyDescent="0.3">
      <c r="A2354" s="9">
        <v>2352</v>
      </c>
      <c r="B2354" s="11" t="s">
        <v>2353</v>
      </c>
      <c r="C2354" s="3" t="s">
        <v>6462</v>
      </c>
      <c r="D2354" s="5">
        <v>2000</v>
      </c>
      <c r="E2354" s="7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">
        <f t="shared" si="108"/>
        <v>0</v>
      </c>
      <c r="P2354" t="s">
        <v>8316</v>
      </c>
      <c r="Q2354" t="s">
        <v>8317</v>
      </c>
      <c r="R2354" s="14">
        <f t="shared" si="110"/>
        <v>42101.633703703701</v>
      </c>
      <c r="S2354">
        <f t="shared" si="109"/>
        <v>2015</v>
      </c>
    </row>
    <row r="2355" spans="1:19" ht="43.2" x14ac:dyDescent="0.3">
      <c r="A2355" s="9">
        <v>2353</v>
      </c>
      <c r="B2355" s="11" t="s">
        <v>2354</v>
      </c>
      <c r="C2355" s="3" t="s">
        <v>6463</v>
      </c>
      <c r="D2355" s="5">
        <v>1000</v>
      </c>
      <c r="E2355" s="7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">
        <f t="shared" si="108"/>
        <v>0</v>
      </c>
      <c r="P2355" t="s">
        <v>8316</v>
      </c>
      <c r="Q2355" t="s">
        <v>8317</v>
      </c>
      <c r="R2355" s="14">
        <f t="shared" si="110"/>
        <v>42103.676180555558</v>
      </c>
      <c r="S2355">
        <f t="shared" si="109"/>
        <v>2015</v>
      </c>
    </row>
    <row r="2356" spans="1:19" ht="43.2" x14ac:dyDescent="0.3">
      <c r="A2356" s="9">
        <v>2354</v>
      </c>
      <c r="B2356" s="11" t="s">
        <v>2355</v>
      </c>
      <c r="C2356" s="3" t="s">
        <v>6464</v>
      </c>
      <c r="D2356" s="5">
        <v>35000</v>
      </c>
      <c r="E2356" s="7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">
        <f t="shared" si="108"/>
        <v>2500</v>
      </c>
      <c r="P2356" t="s">
        <v>8316</v>
      </c>
      <c r="Q2356" t="s">
        <v>8317</v>
      </c>
      <c r="R2356" s="14">
        <f t="shared" si="110"/>
        <v>41954.722916666666</v>
      </c>
      <c r="S2356">
        <f t="shared" si="109"/>
        <v>2014</v>
      </c>
    </row>
    <row r="2357" spans="1:19" ht="43.2" x14ac:dyDescent="0.3">
      <c r="A2357" s="9">
        <v>2355</v>
      </c>
      <c r="B2357" s="11" t="s">
        <v>2356</v>
      </c>
      <c r="C2357" s="3" t="s">
        <v>6465</v>
      </c>
      <c r="D2357" s="5">
        <v>8000</v>
      </c>
      <c r="E2357" s="7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">
        <f t="shared" si="108"/>
        <v>2750</v>
      </c>
      <c r="P2357" t="s">
        <v>8316</v>
      </c>
      <c r="Q2357" t="s">
        <v>8317</v>
      </c>
      <c r="R2357" s="14">
        <f t="shared" si="110"/>
        <v>42096.918240740735</v>
      </c>
      <c r="S2357">
        <f t="shared" si="109"/>
        <v>2015</v>
      </c>
    </row>
    <row r="2358" spans="1:19" ht="28.8" x14ac:dyDescent="0.3">
      <c r="A2358" s="9">
        <v>2356</v>
      </c>
      <c r="B2358" s="11" t="s">
        <v>2357</v>
      </c>
      <c r="C2358" s="3" t="s">
        <v>6466</v>
      </c>
      <c r="D2358" s="5">
        <v>10000</v>
      </c>
      <c r="E2358" s="7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">
        <f t="shared" si="108"/>
        <v>0</v>
      </c>
      <c r="P2358" t="s">
        <v>8316</v>
      </c>
      <c r="Q2358" t="s">
        <v>8317</v>
      </c>
      <c r="R2358" s="14">
        <f t="shared" si="110"/>
        <v>42130.78361111111</v>
      </c>
      <c r="S2358">
        <f t="shared" si="109"/>
        <v>2015</v>
      </c>
    </row>
    <row r="2359" spans="1:19" ht="43.2" x14ac:dyDescent="0.3">
      <c r="A2359" s="9">
        <v>2357</v>
      </c>
      <c r="B2359" s="11" t="s">
        <v>2358</v>
      </c>
      <c r="C2359" s="3" t="s">
        <v>6467</v>
      </c>
      <c r="D2359" s="5">
        <v>27000</v>
      </c>
      <c r="E2359" s="7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">
        <f t="shared" si="108"/>
        <v>0</v>
      </c>
      <c r="P2359" t="s">
        <v>8316</v>
      </c>
      <c r="Q2359" t="s">
        <v>8317</v>
      </c>
      <c r="R2359" s="14">
        <f t="shared" si="110"/>
        <v>42264.620115740734</v>
      </c>
      <c r="S2359">
        <f t="shared" si="109"/>
        <v>2015</v>
      </c>
    </row>
    <row r="2360" spans="1:19" ht="43.2" x14ac:dyDescent="0.3">
      <c r="A2360" s="9">
        <v>2358</v>
      </c>
      <c r="B2360" s="11" t="s">
        <v>2359</v>
      </c>
      <c r="C2360" s="3" t="s">
        <v>6468</v>
      </c>
      <c r="D2360" s="5">
        <v>1500</v>
      </c>
      <c r="E2360" s="7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">
        <f t="shared" si="108"/>
        <v>0</v>
      </c>
      <c r="P2360" t="s">
        <v>8316</v>
      </c>
      <c r="Q2360" t="s">
        <v>8317</v>
      </c>
      <c r="R2360" s="14">
        <f t="shared" si="110"/>
        <v>41978.930972222224</v>
      </c>
      <c r="S2360">
        <f t="shared" si="109"/>
        <v>2014</v>
      </c>
    </row>
    <row r="2361" spans="1:19" ht="43.2" x14ac:dyDescent="0.3">
      <c r="A2361" s="9">
        <v>2359</v>
      </c>
      <c r="B2361" s="11" t="s">
        <v>2360</v>
      </c>
      <c r="C2361" s="3" t="s">
        <v>6469</v>
      </c>
      <c r="D2361" s="5">
        <v>7500</v>
      </c>
      <c r="E2361" s="7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">
        <f t="shared" si="108"/>
        <v>36700</v>
      </c>
      <c r="P2361" t="s">
        <v>8316</v>
      </c>
      <c r="Q2361" t="s">
        <v>8317</v>
      </c>
      <c r="R2361" s="14">
        <f t="shared" si="110"/>
        <v>42159.649583333332</v>
      </c>
      <c r="S2361">
        <f t="shared" si="109"/>
        <v>2015</v>
      </c>
    </row>
    <row r="2362" spans="1:19" ht="43.2" x14ac:dyDescent="0.3">
      <c r="A2362" s="9">
        <v>2360</v>
      </c>
      <c r="B2362" s="11" t="s">
        <v>2361</v>
      </c>
      <c r="C2362" s="3" t="s">
        <v>6470</v>
      </c>
      <c r="D2362" s="5">
        <v>5000</v>
      </c>
      <c r="E2362" s="7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">
        <f t="shared" si="108"/>
        <v>200</v>
      </c>
      <c r="P2362" t="s">
        <v>8316</v>
      </c>
      <c r="Q2362" t="s">
        <v>8317</v>
      </c>
      <c r="R2362" s="14">
        <f t="shared" si="110"/>
        <v>42377.70694444445</v>
      </c>
      <c r="S2362">
        <f t="shared" si="109"/>
        <v>2016</v>
      </c>
    </row>
    <row r="2363" spans="1:19" ht="43.2" x14ac:dyDescent="0.3">
      <c r="A2363" s="9">
        <v>2361</v>
      </c>
      <c r="B2363" s="11" t="s">
        <v>2362</v>
      </c>
      <c r="C2363" s="3" t="s">
        <v>6471</v>
      </c>
      <c r="D2363" s="5">
        <v>200</v>
      </c>
      <c r="E2363" s="7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">
        <f t="shared" si="108"/>
        <v>0</v>
      </c>
      <c r="P2363" t="s">
        <v>8316</v>
      </c>
      <c r="Q2363" t="s">
        <v>8317</v>
      </c>
      <c r="R2363" s="14">
        <f t="shared" si="110"/>
        <v>42466.858888888892</v>
      </c>
      <c r="S2363">
        <f t="shared" si="109"/>
        <v>2016</v>
      </c>
    </row>
    <row r="2364" spans="1:19" ht="43.2" x14ac:dyDescent="0.3">
      <c r="A2364" s="9">
        <v>2362</v>
      </c>
      <c r="B2364" s="11" t="s">
        <v>2363</v>
      </c>
      <c r="C2364" s="3" t="s">
        <v>6472</v>
      </c>
      <c r="D2364" s="5">
        <v>420</v>
      </c>
      <c r="E2364" s="7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">
        <f t="shared" si="108"/>
        <v>6000</v>
      </c>
      <c r="P2364" t="s">
        <v>8316</v>
      </c>
      <c r="Q2364" t="s">
        <v>8317</v>
      </c>
      <c r="R2364" s="14">
        <f t="shared" si="110"/>
        <v>41954.688310185185</v>
      </c>
      <c r="S2364">
        <f t="shared" si="109"/>
        <v>2014</v>
      </c>
    </row>
    <row r="2365" spans="1:19" ht="43.2" x14ac:dyDescent="0.3">
      <c r="A2365" s="9">
        <v>2363</v>
      </c>
      <c r="B2365" s="11" t="s">
        <v>2364</v>
      </c>
      <c r="C2365" s="3" t="s">
        <v>6473</v>
      </c>
      <c r="D2365" s="5">
        <v>175000</v>
      </c>
      <c r="E2365" s="7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">
        <f t="shared" si="108"/>
        <v>0</v>
      </c>
      <c r="P2365" t="s">
        <v>8316</v>
      </c>
      <c r="Q2365" t="s">
        <v>8317</v>
      </c>
      <c r="R2365" s="14">
        <f t="shared" si="110"/>
        <v>42322.011574074073</v>
      </c>
      <c r="S2365">
        <f t="shared" si="109"/>
        <v>2015</v>
      </c>
    </row>
    <row r="2366" spans="1:19" ht="28.8" x14ac:dyDescent="0.3">
      <c r="A2366" s="9">
        <v>2364</v>
      </c>
      <c r="B2366" s="11" t="s">
        <v>2365</v>
      </c>
      <c r="C2366" s="3" t="s">
        <v>6474</v>
      </c>
      <c r="D2366" s="5">
        <v>128</v>
      </c>
      <c r="E2366" s="7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">
        <f t="shared" si="108"/>
        <v>0</v>
      </c>
      <c r="P2366" t="s">
        <v>8316</v>
      </c>
      <c r="Q2366" t="s">
        <v>8317</v>
      </c>
      <c r="R2366" s="14">
        <f t="shared" si="110"/>
        <v>42248.934675925921</v>
      </c>
      <c r="S2366">
        <f t="shared" si="109"/>
        <v>2015</v>
      </c>
    </row>
    <row r="2367" spans="1:19" ht="43.2" x14ac:dyDescent="0.3">
      <c r="A2367" s="9">
        <v>2365</v>
      </c>
      <c r="B2367" s="11" t="s">
        <v>2366</v>
      </c>
      <c r="C2367" s="3" t="s">
        <v>6475</v>
      </c>
      <c r="D2367" s="5">
        <v>1000</v>
      </c>
      <c r="E2367" s="7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">
        <f t="shared" si="108"/>
        <v>0</v>
      </c>
      <c r="P2367" t="s">
        <v>8316</v>
      </c>
      <c r="Q2367" t="s">
        <v>8317</v>
      </c>
      <c r="R2367" s="14">
        <f t="shared" si="110"/>
        <v>42346.736400462964</v>
      </c>
      <c r="S2367">
        <f t="shared" si="109"/>
        <v>2015</v>
      </c>
    </row>
    <row r="2368" spans="1:19" ht="43.2" x14ac:dyDescent="0.3">
      <c r="A2368" s="9">
        <v>2366</v>
      </c>
      <c r="B2368" s="11" t="s">
        <v>2367</v>
      </c>
      <c r="C2368" s="3" t="s">
        <v>6476</v>
      </c>
      <c r="D2368" s="5">
        <v>25000</v>
      </c>
      <c r="E2368" s="7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">
        <f t="shared" si="108"/>
        <v>9740.7407000000003</v>
      </c>
      <c r="P2368" t="s">
        <v>8316</v>
      </c>
      <c r="Q2368" t="s">
        <v>8317</v>
      </c>
      <c r="R2368" s="14">
        <f t="shared" si="110"/>
        <v>42268.531631944439</v>
      </c>
      <c r="S2368">
        <f t="shared" si="109"/>
        <v>2015</v>
      </c>
    </row>
    <row r="2369" spans="1:19" ht="43.2" x14ac:dyDescent="0.3">
      <c r="A2369" s="9">
        <v>2367</v>
      </c>
      <c r="B2369" s="11" t="s">
        <v>2368</v>
      </c>
      <c r="C2369" s="3" t="s">
        <v>6477</v>
      </c>
      <c r="D2369" s="5">
        <v>50000</v>
      </c>
      <c r="E2369" s="7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">
        <f t="shared" si="108"/>
        <v>4785.7142999999996</v>
      </c>
      <c r="P2369" t="s">
        <v>8316</v>
      </c>
      <c r="Q2369" t="s">
        <v>8317</v>
      </c>
      <c r="R2369" s="14">
        <f t="shared" si="110"/>
        <v>42425.970092592594</v>
      </c>
      <c r="S2369">
        <f t="shared" si="109"/>
        <v>2016</v>
      </c>
    </row>
    <row r="2370" spans="1:19" ht="43.2" x14ac:dyDescent="0.3">
      <c r="A2370" s="9">
        <v>2368</v>
      </c>
      <c r="B2370" s="11" t="s">
        <v>2369</v>
      </c>
      <c r="C2370" s="3" t="s">
        <v>6478</v>
      </c>
      <c r="D2370" s="5">
        <v>40000</v>
      </c>
      <c r="E2370" s="7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">
        <f t="shared" si="108"/>
        <v>5000</v>
      </c>
      <c r="P2370" t="s">
        <v>8316</v>
      </c>
      <c r="Q2370" t="s">
        <v>8317</v>
      </c>
      <c r="R2370" s="14">
        <f t="shared" si="110"/>
        <v>42063.721817129626</v>
      </c>
      <c r="S2370">
        <f t="shared" si="109"/>
        <v>2015</v>
      </c>
    </row>
    <row r="2371" spans="1:19" ht="43.2" x14ac:dyDescent="0.3">
      <c r="A2371" s="9">
        <v>2369</v>
      </c>
      <c r="B2371" s="11" t="s">
        <v>2370</v>
      </c>
      <c r="C2371" s="3" t="s">
        <v>6479</v>
      </c>
      <c r="D2371" s="5">
        <v>25000</v>
      </c>
      <c r="E2371" s="7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">
        <f t="shared" ref="O2371:O2434" si="111">IFERROR(ROUND(E2371/L2371*100,4),0)</f>
        <v>0</v>
      </c>
      <c r="P2371" t="s">
        <v>8316</v>
      </c>
      <c r="Q2371" t="s">
        <v>8317</v>
      </c>
      <c r="R2371" s="14">
        <f t="shared" si="110"/>
        <v>42380.812627314815</v>
      </c>
      <c r="S2371">
        <f t="shared" ref="S2371:S2434" si="112">YEAR(R2371)</f>
        <v>2016</v>
      </c>
    </row>
    <row r="2372" spans="1:19" ht="43.2" x14ac:dyDescent="0.3">
      <c r="A2372" s="9">
        <v>2370</v>
      </c>
      <c r="B2372" s="11" t="s">
        <v>2371</v>
      </c>
      <c r="C2372" s="3" t="s">
        <v>6480</v>
      </c>
      <c r="D2372" s="5">
        <v>25000</v>
      </c>
      <c r="E2372" s="7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">
        <f t="shared" si="111"/>
        <v>2050</v>
      </c>
      <c r="P2372" t="s">
        <v>8316</v>
      </c>
      <c r="Q2372" t="s">
        <v>8317</v>
      </c>
      <c r="R2372" s="14">
        <f t="shared" ref="R2372:R2435" si="113">(((J2372/60)/60)/24)+DATE(1970,1,1)</f>
        <v>41961.18913194444</v>
      </c>
      <c r="S2372">
        <f t="shared" si="112"/>
        <v>2014</v>
      </c>
    </row>
    <row r="2373" spans="1:19" ht="43.2" x14ac:dyDescent="0.3">
      <c r="A2373" s="9">
        <v>2371</v>
      </c>
      <c r="B2373" s="11" t="s">
        <v>2372</v>
      </c>
      <c r="C2373" s="3" t="s">
        <v>6481</v>
      </c>
      <c r="D2373" s="5">
        <v>2000</v>
      </c>
      <c r="E2373" s="7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">
        <f t="shared" si="111"/>
        <v>0</v>
      </c>
      <c r="P2373" t="s">
        <v>8316</v>
      </c>
      <c r="Q2373" t="s">
        <v>8317</v>
      </c>
      <c r="R2373" s="14">
        <f t="shared" si="113"/>
        <v>42150.777731481481</v>
      </c>
      <c r="S2373">
        <f t="shared" si="112"/>
        <v>2015</v>
      </c>
    </row>
    <row r="2374" spans="1:19" ht="43.2" x14ac:dyDescent="0.3">
      <c r="A2374" s="9">
        <v>2372</v>
      </c>
      <c r="B2374" s="11" t="s">
        <v>2373</v>
      </c>
      <c r="C2374" s="3" t="s">
        <v>6482</v>
      </c>
      <c r="D2374" s="5">
        <v>5500</v>
      </c>
      <c r="E2374" s="7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">
        <f t="shared" si="111"/>
        <v>3000</v>
      </c>
      <c r="P2374" t="s">
        <v>8316</v>
      </c>
      <c r="Q2374" t="s">
        <v>8317</v>
      </c>
      <c r="R2374" s="14">
        <f t="shared" si="113"/>
        <v>42088.069108796291</v>
      </c>
      <c r="S2374">
        <f t="shared" si="112"/>
        <v>2015</v>
      </c>
    </row>
    <row r="2375" spans="1:19" ht="28.8" x14ac:dyDescent="0.3">
      <c r="A2375" s="9">
        <v>2373</v>
      </c>
      <c r="B2375" s="11" t="s">
        <v>2374</v>
      </c>
      <c r="C2375" s="3" t="s">
        <v>6483</v>
      </c>
      <c r="D2375" s="5">
        <v>850000</v>
      </c>
      <c r="E2375" s="7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">
        <f t="shared" si="111"/>
        <v>5000</v>
      </c>
      <c r="P2375" t="s">
        <v>8316</v>
      </c>
      <c r="Q2375" t="s">
        <v>8317</v>
      </c>
      <c r="R2375" s="14">
        <f t="shared" si="113"/>
        <v>42215.662314814821</v>
      </c>
      <c r="S2375">
        <f t="shared" si="112"/>
        <v>2015</v>
      </c>
    </row>
    <row r="2376" spans="1:19" ht="43.2" x14ac:dyDescent="0.3">
      <c r="A2376" s="9">
        <v>2374</v>
      </c>
      <c r="B2376" s="11" t="s">
        <v>2375</v>
      </c>
      <c r="C2376" s="3" t="s">
        <v>6484</v>
      </c>
      <c r="D2376" s="5">
        <v>22000</v>
      </c>
      <c r="E2376" s="7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">
        <f t="shared" si="111"/>
        <v>1000</v>
      </c>
      <c r="P2376" t="s">
        <v>8316</v>
      </c>
      <c r="Q2376" t="s">
        <v>8317</v>
      </c>
      <c r="R2376" s="14">
        <f t="shared" si="113"/>
        <v>42017.843287037031</v>
      </c>
      <c r="S2376">
        <f t="shared" si="112"/>
        <v>2015</v>
      </c>
    </row>
    <row r="2377" spans="1:19" ht="43.2" x14ac:dyDescent="0.3">
      <c r="A2377" s="9">
        <v>2375</v>
      </c>
      <c r="B2377" s="11" t="s">
        <v>2376</v>
      </c>
      <c r="C2377" s="3" t="s">
        <v>6485</v>
      </c>
      <c r="D2377" s="5">
        <v>10000</v>
      </c>
      <c r="E2377" s="7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">
        <f t="shared" si="111"/>
        <v>0</v>
      </c>
      <c r="P2377" t="s">
        <v>8316</v>
      </c>
      <c r="Q2377" t="s">
        <v>8317</v>
      </c>
      <c r="R2377" s="14">
        <f t="shared" si="113"/>
        <v>42592.836076388892</v>
      </c>
      <c r="S2377">
        <f t="shared" si="112"/>
        <v>2016</v>
      </c>
    </row>
    <row r="2378" spans="1:19" ht="43.2" x14ac:dyDescent="0.3">
      <c r="A2378" s="9">
        <v>2376</v>
      </c>
      <c r="B2378" s="11" t="s">
        <v>2377</v>
      </c>
      <c r="C2378" s="3" t="s">
        <v>6486</v>
      </c>
      <c r="D2378" s="5">
        <v>3000</v>
      </c>
      <c r="E2378" s="7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">
        <f t="shared" si="111"/>
        <v>8158.25</v>
      </c>
      <c r="P2378" t="s">
        <v>8316</v>
      </c>
      <c r="Q2378" t="s">
        <v>8317</v>
      </c>
      <c r="R2378" s="14">
        <f t="shared" si="113"/>
        <v>42318.925532407404</v>
      </c>
      <c r="S2378">
        <f t="shared" si="112"/>
        <v>2015</v>
      </c>
    </row>
    <row r="2379" spans="1:19" ht="43.2" x14ac:dyDescent="0.3">
      <c r="A2379" s="9">
        <v>2377</v>
      </c>
      <c r="B2379" s="11" t="s">
        <v>2378</v>
      </c>
      <c r="C2379" s="3" t="s">
        <v>6487</v>
      </c>
      <c r="D2379" s="5">
        <v>2500</v>
      </c>
      <c r="E2379" s="7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">
        <f t="shared" si="111"/>
        <v>0</v>
      </c>
      <c r="P2379" t="s">
        <v>8316</v>
      </c>
      <c r="Q2379" t="s">
        <v>8317</v>
      </c>
      <c r="R2379" s="14">
        <f t="shared" si="113"/>
        <v>42669.870173611111</v>
      </c>
      <c r="S2379">
        <f t="shared" si="112"/>
        <v>2016</v>
      </c>
    </row>
    <row r="2380" spans="1:19" ht="43.2" x14ac:dyDescent="0.3">
      <c r="A2380" s="9">
        <v>2378</v>
      </c>
      <c r="B2380" s="11" t="s">
        <v>2379</v>
      </c>
      <c r="C2380" s="3" t="s">
        <v>6488</v>
      </c>
      <c r="D2380" s="5">
        <v>110000</v>
      </c>
      <c r="E2380" s="7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">
        <f t="shared" si="111"/>
        <v>0</v>
      </c>
      <c r="P2380" t="s">
        <v>8316</v>
      </c>
      <c r="Q2380" t="s">
        <v>8317</v>
      </c>
      <c r="R2380" s="14">
        <f t="shared" si="113"/>
        <v>42213.013078703705</v>
      </c>
      <c r="S2380">
        <f t="shared" si="112"/>
        <v>2015</v>
      </c>
    </row>
    <row r="2381" spans="1:19" ht="28.8" x14ac:dyDescent="0.3">
      <c r="A2381" s="9">
        <v>2379</v>
      </c>
      <c r="B2381" s="11" t="s">
        <v>2380</v>
      </c>
      <c r="C2381" s="3" t="s">
        <v>6489</v>
      </c>
      <c r="D2381" s="5">
        <v>30000</v>
      </c>
      <c r="E2381" s="7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">
        <f t="shared" si="111"/>
        <v>0</v>
      </c>
      <c r="P2381" t="s">
        <v>8316</v>
      </c>
      <c r="Q2381" t="s">
        <v>8317</v>
      </c>
      <c r="R2381" s="14">
        <f t="shared" si="113"/>
        <v>42237.016388888893</v>
      </c>
      <c r="S2381">
        <f t="shared" si="112"/>
        <v>2015</v>
      </c>
    </row>
    <row r="2382" spans="1:19" ht="43.2" x14ac:dyDescent="0.3">
      <c r="A2382" s="9">
        <v>2380</v>
      </c>
      <c r="B2382" s="11" t="s">
        <v>2381</v>
      </c>
      <c r="C2382" s="3" t="s">
        <v>6490</v>
      </c>
      <c r="D2382" s="5">
        <v>15000</v>
      </c>
      <c r="E2382" s="7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">
        <f t="shared" si="111"/>
        <v>1833.3333</v>
      </c>
      <c r="P2382" t="s">
        <v>8316</v>
      </c>
      <c r="Q2382" t="s">
        <v>8317</v>
      </c>
      <c r="R2382" s="14">
        <f t="shared" si="113"/>
        <v>42248.793310185181</v>
      </c>
      <c r="S2382">
        <f t="shared" si="112"/>
        <v>2015</v>
      </c>
    </row>
    <row r="2383" spans="1:19" ht="43.2" x14ac:dyDescent="0.3">
      <c r="A2383" s="9">
        <v>2381</v>
      </c>
      <c r="B2383" s="11" t="s">
        <v>2382</v>
      </c>
      <c r="C2383" s="3" t="s">
        <v>6491</v>
      </c>
      <c r="D2383" s="5">
        <v>86350</v>
      </c>
      <c r="E2383" s="7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">
        <f t="shared" si="111"/>
        <v>22442.857100000001</v>
      </c>
      <c r="P2383" t="s">
        <v>8316</v>
      </c>
      <c r="Q2383" t="s">
        <v>8317</v>
      </c>
      <c r="R2383" s="14">
        <f t="shared" si="113"/>
        <v>42074.935740740737</v>
      </c>
      <c r="S2383">
        <f t="shared" si="112"/>
        <v>2015</v>
      </c>
    </row>
    <row r="2384" spans="1:19" ht="57.6" x14ac:dyDescent="0.3">
      <c r="A2384" s="9">
        <v>2382</v>
      </c>
      <c r="B2384" s="11" t="s">
        <v>2383</v>
      </c>
      <c r="C2384" s="3" t="s">
        <v>6492</v>
      </c>
      <c r="D2384" s="5">
        <v>3000</v>
      </c>
      <c r="E2384" s="7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">
        <f t="shared" si="111"/>
        <v>3750</v>
      </c>
      <c r="P2384" t="s">
        <v>8316</v>
      </c>
      <c r="Q2384" t="s">
        <v>8317</v>
      </c>
      <c r="R2384" s="14">
        <f t="shared" si="113"/>
        <v>42195.187534722223</v>
      </c>
      <c r="S2384">
        <f t="shared" si="112"/>
        <v>2015</v>
      </c>
    </row>
    <row r="2385" spans="1:19" ht="43.2" x14ac:dyDescent="0.3">
      <c r="A2385" s="9">
        <v>2383</v>
      </c>
      <c r="B2385" s="11" t="s">
        <v>2384</v>
      </c>
      <c r="C2385" s="3" t="s">
        <v>6493</v>
      </c>
      <c r="D2385" s="5">
        <v>10000</v>
      </c>
      <c r="E2385" s="7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">
        <f t="shared" si="111"/>
        <v>14500</v>
      </c>
      <c r="P2385" t="s">
        <v>8316</v>
      </c>
      <c r="Q2385" t="s">
        <v>8317</v>
      </c>
      <c r="R2385" s="14">
        <f t="shared" si="113"/>
        <v>42027.056793981479</v>
      </c>
      <c r="S2385">
        <f t="shared" si="112"/>
        <v>2015</v>
      </c>
    </row>
    <row r="2386" spans="1:19" ht="57.6" x14ac:dyDescent="0.3">
      <c r="A2386" s="9">
        <v>2384</v>
      </c>
      <c r="B2386" s="11" t="s">
        <v>2385</v>
      </c>
      <c r="C2386" s="3" t="s">
        <v>6494</v>
      </c>
      <c r="D2386" s="5">
        <v>1000</v>
      </c>
      <c r="E2386" s="7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">
        <f t="shared" si="111"/>
        <v>100</v>
      </c>
      <c r="P2386" t="s">
        <v>8316</v>
      </c>
      <c r="Q2386" t="s">
        <v>8317</v>
      </c>
      <c r="R2386" s="14">
        <f t="shared" si="113"/>
        <v>41927.067627314813</v>
      </c>
      <c r="S2386">
        <f t="shared" si="112"/>
        <v>2014</v>
      </c>
    </row>
    <row r="2387" spans="1:19" ht="43.2" x14ac:dyDescent="0.3">
      <c r="A2387" s="9">
        <v>2385</v>
      </c>
      <c r="B2387" s="11" t="s">
        <v>2386</v>
      </c>
      <c r="C2387" s="3" t="s">
        <v>6495</v>
      </c>
      <c r="D2387" s="5">
        <v>65000</v>
      </c>
      <c r="E2387" s="7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">
        <f t="shared" si="111"/>
        <v>11257.142900000001</v>
      </c>
      <c r="P2387" t="s">
        <v>8316</v>
      </c>
      <c r="Q2387" t="s">
        <v>8317</v>
      </c>
      <c r="R2387" s="14">
        <f t="shared" si="113"/>
        <v>42191.70175925926</v>
      </c>
      <c r="S2387">
        <f t="shared" si="112"/>
        <v>2015</v>
      </c>
    </row>
    <row r="2388" spans="1:19" ht="43.2" x14ac:dyDescent="0.3">
      <c r="A2388" s="9">
        <v>2386</v>
      </c>
      <c r="B2388" s="11" t="s">
        <v>2387</v>
      </c>
      <c r="C2388" s="3" t="s">
        <v>6496</v>
      </c>
      <c r="D2388" s="5">
        <v>30000</v>
      </c>
      <c r="E2388" s="7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">
        <f t="shared" si="111"/>
        <v>0</v>
      </c>
      <c r="P2388" t="s">
        <v>8316</v>
      </c>
      <c r="Q2388" t="s">
        <v>8317</v>
      </c>
      <c r="R2388" s="14">
        <f t="shared" si="113"/>
        <v>41954.838240740741</v>
      </c>
      <c r="S2388">
        <f t="shared" si="112"/>
        <v>2014</v>
      </c>
    </row>
    <row r="2389" spans="1:19" ht="43.2" x14ac:dyDescent="0.3">
      <c r="A2389" s="9">
        <v>2387</v>
      </c>
      <c r="B2389" s="11" t="s">
        <v>2388</v>
      </c>
      <c r="C2389" s="3" t="s">
        <v>6497</v>
      </c>
      <c r="D2389" s="5">
        <v>150000</v>
      </c>
      <c r="E2389" s="7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">
        <f t="shared" si="111"/>
        <v>34200</v>
      </c>
      <c r="P2389" t="s">
        <v>8316</v>
      </c>
      <c r="Q2389" t="s">
        <v>8317</v>
      </c>
      <c r="R2389" s="14">
        <f t="shared" si="113"/>
        <v>42528.626620370371</v>
      </c>
      <c r="S2389">
        <f t="shared" si="112"/>
        <v>2016</v>
      </c>
    </row>
    <row r="2390" spans="1:19" ht="43.2" x14ac:dyDescent="0.3">
      <c r="A2390" s="9">
        <v>2388</v>
      </c>
      <c r="B2390" s="11" t="s">
        <v>2389</v>
      </c>
      <c r="C2390" s="3" t="s">
        <v>6498</v>
      </c>
      <c r="D2390" s="5">
        <v>37000</v>
      </c>
      <c r="E2390" s="7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">
        <f t="shared" si="111"/>
        <v>5787.5</v>
      </c>
      <c r="P2390" t="s">
        <v>8316</v>
      </c>
      <c r="Q2390" t="s">
        <v>8317</v>
      </c>
      <c r="R2390" s="14">
        <f t="shared" si="113"/>
        <v>41989.853692129633</v>
      </c>
      <c r="S2390">
        <f t="shared" si="112"/>
        <v>2014</v>
      </c>
    </row>
    <row r="2391" spans="1:19" ht="57.6" x14ac:dyDescent="0.3">
      <c r="A2391" s="9">
        <v>2389</v>
      </c>
      <c r="B2391" s="11" t="s">
        <v>2390</v>
      </c>
      <c r="C2391" s="3" t="s">
        <v>6499</v>
      </c>
      <c r="D2391" s="5">
        <v>16000</v>
      </c>
      <c r="E2391" s="7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">
        <f t="shared" si="111"/>
        <v>3000</v>
      </c>
      <c r="P2391" t="s">
        <v>8316</v>
      </c>
      <c r="Q2391" t="s">
        <v>8317</v>
      </c>
      <c r="R2391" s="14">
        <f t="shared" si="113"/>
        <v>42179.653379629628</v>
      </c>
      <c r="S2391">
        <f t="shared" si="112"/>
        <v>2015</v>
      </c>
    </row>
    <row r="2392" spans="1:19" ht="43.2" x14ac:dyDescent="0.3">
      <c r="A2392" s="9">
        <v>2390</v>
      </c>
      <c r="B2392" s="11" t="s">
        <v>2391</v>
      </c>
      <c r="C2392" s="3" t="s">
        <v>6500</v>
      </c>
      <c r="D2392" s="5">
        <v>510000</v>
      </c>
      <c r="E2392" s="7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">
        <f t="shared" si="111"/>
        <v>0</v>
      </c>
      <c r="P2392" t="s">
        <v>8316</v>
      </c>
      <c r="Q2392" t="s">
        <v>8317</v>
      </c>
      <c r="R2392" s="14">
        <f t="shared" si="113"/>
        <v>41968.262314814812</v>
      </c>
      <c r="S2392">
        <f t="shared" si="112"/>
        <v>2014</v>
      </c>
    </row>
    <row r="2393" spans="1:19" ht="28.8" x14ac:dyDescent="0.3">
      <c r="A2393" s="9">
        <v>2391</v>
      </c>
      <c r="B2393" s="11" t="s">
        <v>2392</v>
      </c>
      <c r="C2393" s="3" t="s">
        <v>6501</v>
      </c>
      <c r="D2393" s="5">
        <v>20000</v>
      </c>
      <c r="E2393" s="7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">
        <f t="shared" si="111"/>
        <v>2500</v>
      </c>
      <c r="P2393" t="s">
        <v>8316</v>
      </c>
      <c r="Q2393" t="s">
        <v>8317</v>
      </c>
      <c r="R2393" s="14">
        <f t="shared" si="113"/>
        <v>42064.794490740736</v>
      </c>
      <c r="S2393">
        <f t="shared" si="112"/>
        <v>2015</v>
      </c>
    </row>
    <row r="2394" spans="1:19" ht="43.2" x14ac:dyDescent="0.3">
      <c r="A2394" s="9">
        <v>2392</v>
      </c>
      <c r="B2394" s="11" t="s">
        <v>2393</v>
      </c>
      <c r="C2394" s="3" t="s">
        <v>6502</v>
      </c>
      <c r="D2394" s="5">
        <v>4200</v>
      </c>
      <c r="E2394" s="7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">
        <f t="shared" si="111"/>
        <v>0</v>
      </c>
      <c r="P2394" t="s">
        <v>8316</v>
      </c>
      <c r="Q2394" t="s">
        <v>8317</v>
      </c>
      <c r="R2394" s="14">
        <f t="shared" si="113"/>
        <v>42276.120636574073</v>
      </c>
      <c r="S2394">
        <f t="shared" si="112"/>
        <v>2015</v>
      </c>
    </row>
    <row r="2395" spans="1:19" ht="43.2" x14ac:dyDescent="0.3">
      <c r="A2395" s="9">
        <v>2393</v>
      </c>
      <c r="B2395" s="11" t="s">
        <v>2394</v>
      </c>
      <c r="C2395" s="3" t="s">
        <v>6503</v>
      </c>
      <c r="D2395" s="5">
        <v>100000</v>
      </c>
      <c r="E2395" s="7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">
        <f t="shared" si="111"/>
        <v>5000</v>
      </c>
      <c r="P2395" t="s">
        <v>8316</v>
      </c>
      <c r="Q2395" t="s">
        <v>8317</v>
      </c>
      <c r="R2395" s="14">
        <f t="shared" si="113"/>
        <v>42194.648344907408</v>
      </c>
      <c r="S2395">
        <f t="shared" si="112"/>
        <v>2015</v>
      </c>
    </row>
    <row r="2396" spans="1:19" ht="43.2" x14ac:dyDescent="0.3">
      <c r="A2396" s="9">
        <v>2394</v>
      </c>
      <c r="B2396" s="11" t="s">
        <v>2395</v>
      </c>
      <c r="C2396" s="3" t="s">
        <v>6504</v>
      </c>
      <c r="D2396" s="5">
        <v>5000</v>
      </c>
      <c r="E2396" s="7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">
        <f t="shared" si="111"/>
        <v>150</v>
      </c>
      <c r="P2396" t="s">
        <v>8316</v>
      </c>
      <c r="Q2396" t="s">
        <v>8317</v>
      </c>
      <c r="R2396" s="14">
        <f t="shared" si="113"/>
        <v>42031.362187499995</v>
      </c>
      <c r="S2396">
        <f t="shared" si="112"/>
        <v>2015</v>
      </c>
    </row>
    <row r="2397" spans="1:19" ht="43.2" x14ac:dyDescent="0.3">
      <c r="A2397" s="9">
        <v>2395</v>
      </c>
      <c r="B2397" s="11" t="s">
        <v>2396</v>
      </c>
      <c r="C2397" s="3" t="s">
        <v>6505</v>
      </c>
      <c r="D2397" s="5">
        <v>33000</v>
      </c>
      <c r="E2397" s="7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">
        <f t="shared" si="111"/>
        <v>0</v>
      </c>
      <c r="P2397" t="s">
        <v>8316</v>
      </c>
      <c r="Q2397" t="s">
        <v>8317</v>
      </c>
      <c r="R2397" s="14">
        <f t="shared" si="113"/>
        <v>42717.121377314819</v>
      </c>
      <c r="S2397">
        <f t="shared" si="112"/>
        <v>2016</v>
      </c>
    </row>
    <row r="2398" spans="1:19" ht="43.2" x14ac:dyDescent="0.3">
      <c r="A2398" s="9">
        <v>2396</v>
      </c>
      <c r="B2398" s="11" t="s">
        <v>2397</v>
      </c>
      <c r="C2398" s="3" t="s">
        <v>6506</v>
      </c>
      <c r="D2398" s="5">
        <v>5000</v>
      </c>
      <c r="E2398" s="7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">
        <f t="shared" si="111"/>
        <v>1000</v>
      </c>
      <c r="P2398" t="s">
        <v>8316</v>
      </c>
      <c r="Q2398" t="s">
        <v>8317</v>
      </c>
      <c r="R2398" s="14">
        <f t="shared" si="113"/>
        <v>42262.849050925928</v>
      </c>
      <c r="S2398">
        <f t="shared" si="112"/>
        <v>2015</v>
      </c>
    </row>
    <row r="2399" spans="1:19" ht="43.2" x14ac:dyDescent="0.3">
      <c r="A2399" s="9">
        <v>2397</v>
      </c>
      <c r="B2399" s="11" t="s">
        <v>2398</v>
      </c>
      <c r="C2399" s="3" t="s">
        <v>6507</v>
      </c>
      <c r="D2399" s="5">
        <v>124000</v>
      </c>
      <c r="E2399" s="7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">
        <f t="shared" si="111"/>
        <v>0</v>
      </c>
      <c r="P2399" t="s">
        <v>8316</v>
      </c>
      <c r="Q2399" t="s">
        <v>8317</v>
      </c>
      <c r="R2399" s="14">
        <f t="shared" si="113"/>
        <v>41976.88490740741</v>
      </c>
      <c r="S2399">
        <f t="shared" si="112"/>
        <v>2014</v>
      </c>
    </row>
    <row r="2400" spans="1:19" ht="43.2" x14ac:dyDescent="0.3">
      <c r="A2400" s="9">
        <v>2398</v>
      </c>
      <c r="B2400" s="11" t="s">
        <v>2399</v>
      </c>
      <c r="C2400" s="3" t="s">
        <v>6508</v>
      </c>
      <c r="D2400" s="5">
        <v>4000</v>
      </c>
      <c r="E2400" s="7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">
        <f t="shared" si="111"/>
        <v>0</v>
      </c>
      <c r="P2400" t="s">
        <v>8316</v>
      </c>
      <c r="Q2400" t="s">
        <v>8317</v>
      </c>
      <c r="R2400" s="14">
        <f t="shared" si="113"/>
        <v>42157.916481481487</v>
      </c>
      <c r="S2400">
        <f t="shared" si="112"/>
        <v>2015</v>
      </c>
    </row>
    <row r="2401" spans="1:19" ht="43.2" x14ac:dyDescent="0.3">
      <c r="A2401" s="9">
        <v>2399</v>
      </c>
      <c r="B2401" s="11" t="s">
        <v>2400</v>
      </c>
      <c r="C2401" s="3" t="s">
        <v>6509</v>
      </c>
      <c r="D2401" s="5">
        <v>13000</v>
      </c>
      <c r="E2401" s="7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">
        <f t="shared" si="111"/>
        <v>0</v>
      </c>
      <c r="P2401" t="s">
        <v>8316</v>
      </c>
      <c r="Q2401" t="s">
        <v>8317</v>
      </c>
      <c r="R2401" s="14">
        <f t="shared" si="113"/>
        <v>41956.853078703702</v>
      </c>
      <c r="S2401">
        <f t="shared" si="112"/>
        <v>2014</v>
      </c>
    </row>
    <row r="2402" spans="1:19" ht="43.2" x14ac:dyDescent="0.3">
      <c r="A2402" s="9">
        <v>2400</v>
      </c>
      <c r="B2402" s="11" t="s">
        <v>2401</v>
      </c>
      <c r="C2402" s="3" t="s">
        <v>6510</v>
      </c>
      <c r="D2402" s="5">
        <v>50000</v>
      </c>
      <c r="E2402" s="7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">
        <f t="shared" si="111"/>
        <v>0</v>
      </c>
      <c r="P2402" t="s">
        <v>8316</v>
      </c>
      <c r="Q2402" t="s">
        <v>8317</v>
      </c>
      <c r="R2402" s="14">
        <f t="shared" si="113"/>
        <v>42444.268101851849</v>
      </c>
      <c r="S2402">
        <f t="shared" si="112"/>
        <v>2016</v>
      </c>
    </row>
    <row r="2403" spans="1:19" ht="43.2" x14ac:dyDescent="0.3">
      <c r="A2403" s="9">
        <v>2401</v>
      </c>
      <c r="B2403" s="11" t="s">
        <v>2402</v>
      </c>
      <c r="C2403" s="3" t="s">
        <v>6511</v>
      </c>
      <c r="D2403" s="5">
        <v>28000</v>
      </c>
      <c r="E2403" s="7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">
        <f t="shared" si="111"/>
        <v>2233.3332999999998</v>
      </c>
      <c r="P2403" t="s">
        <v>8333</v>
      </c>
      <c r="Q2403" t="s">
        <v>8334</v>
      </c>
      <c r="R2403" s="14">
        <f t="shared" si="113"/>
        <v>42374.822870370372</v>
      </c>
      <c r="S2403">
        <f t="shared" si="112"/>
        <v>2016</v>
      </c>
    </row>
    <row r="2404" spans="1:19" x14ac:dyDescent="0.3">
      <c r="A2404" s="9">
        <v>2402</v>
      </c>
      <c r="B2404" s="11" t="s">
        <v>2403</v>
      </c>
      <c r="C2404" s="3" t="s">
        <v>6512</v>
      </c>
      <c r="D2404" s="5">
        <v>12000</v>
      </c>
      <c r="E2404" s="7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">
        <f t="shared" si="111"/>
        <v>5200</v>
      </c>
      <c r="P2404" t="s">
        <v>8333</v>
      </c>
      <c r="Q2404" t="s">
        <v>8334</v>
      </c>
      <c r="R2404" s="14">
        <f t="shared" si="113"/>
        <v>42107.679756944446</v>
      </c>
      <c r="S2404">
        <f t="shared" si="112"/>
        <v>2015</v>
      </c>
    </row>
    <row r="2405" spans="1:19" ht="43.2" x14ac:dyDescent="0.3">
      <c r="A2405" s="9">
        <v>2403</v>
      </c>
      <c r="B2405" s="11" t="s">
        <v>2404</v>
      </c>
      <c r="C2405" s="3" t="s">
        <v>6513</v>
      </c>
      <c r="D2405" s="5">
        <v>1200</v>
      </c>
      <c r="E2405" s="7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">
        <f t="shared" si="111"/>
        <v>1683.3333</v>
      </c>
      <c r="P2405" t="s">
        <v>8333</v>
      </c>
      <c r="Q2405" t="s">
        <v>8334</v>
      </c>
      <c r="R2405" s="14">
        <f t="shared" si="113"/>
        <v>42399.882615740738</v>
      </c>
      <c r="S2405">
        <f t="shared" si="112"/>
        <v>2016</v>
      </c>
    </row>
    <row r="2406" spans="1:19" ht="43.2" x14ac:dyDescent="0.3">
      <c r="A2406" s="9">
        <v>2404</v>
      </c>
      <c r="B2406" s="11" t="s">
        <v>2405</v>
      </c>
      <c r="C2406" s="3" t="s">
        <v>6514</v>
      </c>
      <c r="D2406" s="5">
        <v>15000</v>
      </c>
      <c r="E2406" s="7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">
        <f t="shared" si="111"/>
        <v>0</v>
      </c>
      <c r="P2406" t="s">
        <v>8333</v>
      </c>
      <c r="Q2406" t="s">
        <v>8334</v>
      </c>
      <c r="R2406" s="14">
        <f t="shared" si="113"/>
        <v>42342.03943287037</v>
      </c>
      <c r="S2406">
        <f t="shared" si="112"/>
        <v>2015</v>
      </c>
    </row>
    <row r="2407" spans="1:19" ht="43.2" x14ac:dyDescent="0.3">
      <c r="A2407" s="9">
        <v>2405</v>
      </c>
      <c r="B2407" s="11" t="s">
        <v>2406</v>
      </c>
      <c r="C2407" s="3" t="s">
        <v>6515</v>
      </c>
      <c r="D2407" s="5">
        <v>5000</v>
      </c>
      <c r="E2407" s="7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">
        <f t="shared" si="111"/>
        <v>5630</v>
      </c>
      <c r="P2407" t="s">
        <v>8333</v>
      </c>
      <c r="Q2407" t="s">
        <v>8334</v>
      </c>
      <c r="R2407" s="14">
        <f t="shared" si="113"/>
        <v>42595.585358796292</v>
      </c>
      <c r="S2407">
        <f t="shared" si="112"/>
        <v>2016</v>
      </c>
    </row>
    <row r="2408" spans="1:19" ht="43.2" x14ac:dyDescent="0.3">
      <c r="A2408" s="9">
        <v>2406</v>
      </c>
      <c r="B2408" s="11" t="s">
        <v>2407</v>
      </c>
      <c r="C2408" s="3" t="s">
        <v>6516</v>
      </c>
      <c r="D2408" s="5">
        <v>3250</v>
      </c>
      <c r="E2408" s="7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">
        <f t="shared" si="111"/>
        <v>8406.25</v>
      </c>
      <c r="P2408" t="s">
        <v>8333</v>
      </c>
      <c r="Q2408" t="s">
        <v>8334</v>
      </c>
      <c r="R2408" s="14">
        <f t="shared" si="113"/>
        <v>41983.110995370371</v>
      </c>
      <c r="S2408">
        <f t="shared" si="112"/>
        <v>2014</v>
      </c>
    </row>
    <row r="2409" spans="1:19" ht="57.6" x14ac:dyDescent="0.3">
      <c r="A2409" s="9">
        <v>2407</v>
      </c>
      <c r="B2409" s="11" t="s">
        <v>2408</v>
      </c>
      <c r="C2409" s="3" t="s">
        <v>6517</v>
      </c>
      <c r="D2409" s="5">
        <v>22000</v>
      </c>
      <c r="E2409" s="7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">
        <f t="shared" si="111"/>
        <v>16839.393899999999</v>
      </c>
      <c r="P2409" t="s">
        <v>8333</v>
      </c>
      <c r="Q2409" t="s">
        <v>8334</v>
      </c>
      <c r="R2409" s="14">
        <f t="shared" si="113"/>
        <v>42082.575555555552</v>
      </c>
      <c r="S2409">
        <f t="shared" si="112"/>
        <v>2015</v>
      </c>
    </row>
    <row r="2410" spans="1:19" ht="43.2" x14ac:dyDescent="0.3">
      <c r="A2410" s="9">
        <v>2408</v>
      </c>
      <c r="B2410" s="11" t="s">
        <v>2409</v>
      </c>
      <c r="C2410" s="3" t="s">
        <v>6518</v>
      </c>
      <c r="D2410" s="5">
        <v>15000</v>
      </c>
      <c r="E2410" s="7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">
        <f t="shared" si="111"/>
        <v>1500</v>
      </c>
      <c r="P2410" t="s">
        <v>8333</v>
      </c>
      <c r="Q2410" t="s">
        <v>8334</v>
      </c>
      <c r="R2410" s="14">
        <f t="shared" si="113"/>
        <v>41919.140706018516</v>
      </c>
      <c r="S2410">
        <f t="shared" si="112"/>
        <v>2014</v>
      </c>
    </row>
    <row r="2411" spans="1:19" ht="43.2" x14ac:dyDescent="0.3">
      <c r="A2411" s="9">
        <v>2409</v>
      </c>
      <c r="B2411" s="11" t="s">
        <v>2410</v>
      </c>
      <c r="C2411" s="3" t="s">
        <v>6519</v>
      </c>
      <c r="D2411" s="5">
        <v>25000</v>
      </c>
      <c r="E2411" s="7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">
        <f t="shared" si="111"/>
        <v>7666.6666999999998</v>
      </c>
      <c r="P2411" t="s">
        <v>8333</v>
      </c>
      <c r="Q2411" t="s">
        <v>8334</v>
      </c>
      <c r="R2411" s="14">
        <f t="shared" si="113"/>
        <v>42204.875868055555</v>
      </c>
      <c r="S2411">
        <f t="shared" si="112"/>
        <v>2015</v>
      </c>
    </row>
    <row r="2412" spans="1:19" ht="57.6" x14ac:dyDescent="0.3">
      <c r="A2412" s="9">
        <v>2410</v>
      </c>
      <c r="B2412" s="11" t="s">
        <v>2411</v>
      </c>
      <c r="C2412" s="3" t="s">
        <v>6520</v>
      </c>
      <c r="D2412" s="5">
        <v>15000</v>
      </c>
      <c r="E2412" s="7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">
        <f t="shared" si="111"/>
        <v>0</v>
      </c>
      <c r="P2412" t="s">
        <v>8333</v>
      </c>
      <c r="Q2412" t="s">
        <v>8334</v>
      </c>
      <c r="R2412" s="14">
        <f t="shared" si="113"/>
        <v>42224.408275462964</v>
      </c>
      <c r="S2412">
        <f t="shared" si="112"/>
        <v>2015</v>
      </c>
    </row>
    <row r="2413" spans="1:19" ht="57.6" x14ac:dyDescent="0.3">
      <c r="A2413" s="9">
        <v>2411</v>
      </c>
      <c r="B2413" s="11" t="s">
        <v>2412</v>
      </c>
      <c r="C2413" s="3" t="s">
        <v>6521</v>
      </c>
      <c r="D2413" s="5">
        <v>25000</v>
      </c>
      <c r="E2413" s="7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">
        <f t="shared" si="111"/>
        <v>5033.3333000000002</v>
      </c>
      <c r="P2413" t="s">
        <v>8333</v>
      </c>
      <c r="Q2413" t="s">
        <v>8334</v>
      </c>
      <c r="R2413" s="14">
        <f t="shared" si="113"/>
        <v>42211.732430555552</v>
      </c>
      <c r="S2413">
        <f t="shared" si="112"/>
        <v>2015</v>
      </c>
    </row>
    <row r="2414" spans="1:19" ht="57.6" x14ac:dyDescent="0.3">
      <c r="A2414" s="9">
        <v>2412</v>
      </c>
      <c r="B2414" s="11" t="s">
        <v>2413</v>
      </c>
      <c r="C2414" s="3" t="s">
        <v>6522</v>
      </c>
      <c r="D2414" s="5">
        <v>8000</v>
      </c>
      <c r="E2414" s="7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">
        <f t="shared" si="111"/>
        <v>0</v>
      </c>
      <c r="P2414" t="s">
        <v>8333</v>
      </c>
      <c r="Q2414" t="s">
        <v>8334</v>
      </c>
      <c r="R2414" s="14">
        <f t="shared" si="113"/>
        <v>42655.736956018518</v>
      </c>
      <c r="S2414">
        <f t="shared" si="112"/>
        <v>2016</v>
      </c>
    </row>
    <row r="2415" spans="1:19" ht="43.2" x14ac:dyDescent="0.3">
      <c r="A2415" s="9">
        <v>2413</v>
      </c>
      <c r="B2415" s="11" t="s">
        <v>2414</v>
      </c>
      <c r="C2415" s="3" t="s">
        <v>6523</v>
      </c>
      <c r="D2415" s="5">
        <v>3000</v>
      </c>
      <c r="E2415" s="7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">
        <f t="shared" si="111"/>
        <v>833.33330000000001</v>
      </c>
      <c r="P2415" t="s">
        <v>8333</v>
      </c>
      <c r="Q2415" t="s">
        <v>8334</v>
      </c>
      <c r="R2415" s="14">
        <f t="shared" si="113"/>
        <v>41760.10974537037</v>
      </c>
      <c r="S2415">
        <f t="shared" si="112"/>
        <v>2014</v>
      </c>
    </row>
    <row r="2416" spans="1:19" ht="43.2" x14ac:dyDescent="0.3">
      <c r="A2416" s="9">
        <v>2414</v>
      </c>
      <c r="B2416" s="11" t="s">
        <v>2415</v>
      </c>
      <c r="C2416" s="3" t="s">
        <v>6524</v>
      </c>
      <c r="D2416" s="5">
        <v>15000</v>
      </c>
      <c r="E2416" s="7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">
        <f t="shared" si="111"/>
        <v>3538.4614999999999</v>
      </c>
      <c r="P2416" t="s">
        <v>8333</v>
      </c>
      <c r="Q2416" t="s">
        <v>8334</v>
      </c>
      <c r="R2416" s="14">
        <f t="shared" si="113"/>
        <v>42198.695138888885</v>
      </c>
      <c r="S2416">
        <f t="shared" si="112"/>
        <v>2015</v>
      </c>
    </row>
    <row r="2417" spans="1:19" ht="43.2" x14ac:dyDescent="0.3">
      <c r="A2417" s="9">
        <v>2415</v>
      </c>
      <c r="B2417" s="11" t="s">
        <v>2416</v>
      </c>
      <c r="C2417" s="3" t="s">
        <v>6525</v>
      </c>
      <c r="D2417" s="5">
        <v>60000</v>
      </c>
      <c r="E2417" s="7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">
        <f t="shared" si="111"/>
        <v>5583.3333000000002</v>
      </c>
      <c r="P2417" t="s">
        <v>8333</v>
      </c>
      <c r="Q2417" t="s">
        <v>8334</v>
      </c>
      <c r="R2417" s="14">
        <f t="shared" si="113"/>
        <v>42536.862800925926</v>
      </c>
      <c r="S2417">
        <f t="shared" si="112"/>
        <v>2016</v>
      </c>
    </row>
    <row r="2418" spans="1:19" ht="43.2" x14ac:dyDescent="0.3">
      <c r="A2418" s="9">
        <v>2416</v>
      </c>
      <c r="B2418" s="11" t="s">
        <v>2417</v>
      </c>
      <c r="C2418" s="3" t="s">
        <v>6526</v>
      </c>
      <c r="D2418" s="5">
        <v>20000</v>
      </c>
      <c r="E2418" s="7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">
        <f t="shared" si="111"/>
        <v>500</v>
      </c>
      <c r="P2418" t="s">
        <v>8333</v>
      </c>
      <c r="Q2418" t="s">
        <v>8334</v>
      </c>
      <c r="R2418" s="14">
        <f t="shared" si="113"/>
        <v>42019.737766203703</v>
      </c>
      <c r="S2418">
        <f t="shared" si="112"/>
        <v>2015</v>
      </c>
    </row>
    <row r="2419" spans="1:19" ht="43.2" x14ac:dyDescent="0.3">
      <c r="A2419" s="9">
        <v>2417</v>
      </c>
      <c r="B2419" s="11" t="s">
        <v>2418</v>
      </c>
      <c r="C2419" s="3" t="s">
        <v>6527</v>
      </c>
      <c r="D2419" s="5">
        <v>1000</v>
      </c>
      <c r="E2419" s="7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">
        <f t="shared" si="111"/>
        <v>0</v>
      </c>
      <c r="P2419" t="s">
        <v>8333</v>
      </c>
      <c r="Q2419" t="s">
        <v>8334</v>
      </c>
      <c r="R2419" s="14">
        <f t="shared" si="113"/>
        <v>41831.884108796294</v>
      </c>
      <c r="S2419">
        <f t="shared" si="112"/>
        <v>2014</v>
      </c>
    </row>
    <row r="2420" spans="1:19" x14ac:dyDescent="0.3">
      <c r="A2420" s="9">
        <v>2418</v>
      </c>
      <c r="B2420" s="11" t="s">
        <v>2419</v>
      </c>
      <c r="C2420" s="3" t="s">
        <v>6528</v>
      </c>
      <c r="D2420" s="5">
        <v>25000</v>
      </c>
      <c r="E2420" s="7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">
        <f t="shared" si="111"/>
        <v>100</v>
      </c>
      <c r="P2420" t="s">
        <v>8333</v>
      </c>
      <c r="Q2420" t="s">
        <v>8334</v>
      </c>
      <c r="R2420" s="14">
        <f t="shared" si="113"/>
        <v>42027.856990740736</v>
      </c>
      <c r="S2420">
        <f t="shared" si="112"/>
        <v>2015</v>
      </c>
    </row>
    <row r="2421" spans="1:19" ht="43.2" x14ac:dyDescent="0.3">
      <c r="A2421" s="9">
        <v>2419</v>
      </c>
      <c r="B2421" s="11" t="s">
        <v>2420</v>
      </c>
      <c r="C2421" s="3" t="s">
        <v>6529</v>
      </c>
      <c r="D2421" s="5">
        <v>3000</v>
      </c>
      <c r="E2421" s="7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">
        <f t="shared" si="111"/>
        <v>0</v>
      </c>
      <c r="P2421" t="s">
        <v>8333</v>
      </c>
      <c r="Q2421" t="s">
        <v>8334</v>
      </c>
      <c r="R2421" s="14">
        <f t="shared" si="113"/>
        <v>41993.738298611104</v>
      </c>
      <c r="S2421">
        <f t="shared" si="112"/>
        <v>2014</v>
      </c>
    </row>
    <row r="2422" spans="1:19" ht="43.2" x14ac:dyDescent="0.3">
      <c r="A2422" s="9">
        <v>2420</v>
      </c>
      <c r="B2422" s="11" t="s">
        <v>2421</v>
      </c>
      <c r="C2422" s="3" t="s">
        <v>6530</v>
      </c>
      <c r="D2422" s="5">
        <v>16870</v>
      </c>
      <c r="E2422" s="7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">
        <f t="shared" si="111"/>
        <v>6947.2222000000002</v>
      </c>
      <c r="P2422" t="s">
        <v>8333</v>
      </c>
      <c r="Q2422" t="s">
        <v>8334</v>
      </c>
      <c r="R2422" s="14">
        <f t="shared" si="113"/>
        <v>41893.028877314813</v>
      </c>
      <c r="S2422">
        <f t="shared" si="112"/>
        <v>2014</v>
      </c>
    </row>
    <row r="2423" spans="1:19" ht="28.8" x14ac:dyDescent="0.3">
      <c r="A2423" s="9">
        <v>2421</v>
      </c>
      <c r="B2423" s="11" t="s">
        <v>2422</v>
      </c>
      <c r="C2423" s="3" t="s">
        <v>6531</v>
      </c>
      <c r="D2423" s="5">
        <v>6000</v>
      </c>
      <c r="E2423" s="7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">
        <f t="shared" si="111"/>
        <v>100</v>
      </c>
      <c r="P2423" t="s">
        <v>8333</v>
      </c>
      <c r="Q2423" t="s">
        <v>8334</v>
      </c>
      <c r="R2423" s="14">
        <f t="shared" si="113"/>
        <v>42026.687453703707</v>
      </c>
      <c r="S2423">
        <f t="shared" si="112"/>
        <v>2015</v>
      </c>
    </row>
    <row r="2424" spans="1:19" ht="28.8" x14ac:dyDescent="0.3">
      <c r="A2424" s="9">
        <v>2422</v>
      </c>
      <c r="B2424" s="11" t="s">
        <v>2423</v>
      </c>
      <c r="C2424" s="3" t="s">
        <v>6532</v>
      </c>
      <c r="D2424" s="5">
        <v>500</v>
      </c>
      <c r="E2424" s="7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">
        <f t="shared" si="111"/>
        <v>100</v>
      </c>
      <c r="P2424" t="s">
        <v>8333</v>
      </c>
      <c r="Q2424" t="s">
        <v>8334</v>
      </c>
      <c r="R2424" s="14">
        <f t="shared" si="113"/>
        <v>42044.724953703699</v>
      </c>
      <c r="S2424">
        <f t="shared" si="112"/>
        <v>2015</v>
      </c>
    </row>
    <row r="2425" spans="1:19" ht="43.2" x14ac:dyDescent="0.3">
      <c r="A2425" s="9">
        <v>2423</v>
      </c>
      <c r="B2425" s="11" t="s">
        <v>2424</v>
      </c>
      <c r="C2425" s="3" t="s">
        <v>6533</v>
      </c>
      <c r="D2425" s="5">
        <v>60000</v>
      </c>
      <c r="E2425" s="7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">
        <f t="shared" si="111"/>
        <v>800</v>
      </c>
      <c r="P2425" t="s">
        <v>8333</v>
      </c>
      <c r="Q2425" t="s">
        <v>8334</v>
      </c>
      <c r="R2425" s="14">
        <f t="shared" si="113"/>
        <v>41974.704745370371</v>
      </c>
      <c r="S2425">
        <f t="shared" si="112"/>
        <v>2014</v>
      </c>
    </row>
    <row r="2426" spans="1:19" ht="28.8" x14ac:dyDescent="0.3">
      <c r="A2426" s="9">
        <v>2424</v>
      </c>
      <c r="B2426" s="11" t="s">
        <v>2425</v>
      </c>
      <c r="C2426" s="3" t="s">
        <v>6534</v>
      </c>
      <c r="D2426" s="5">
        <v>25000</v>
      </c>
      <c r="E2426" s="7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">
        <f t="shared" si="111"/>
        <v>3444.4443999999999</v>
      </c>
      <c r="P2426" t="s">
        <v>8333</v>
      </c>
      <c r="Q2426" t="s">
        <v>8334</v>
      </c>
      <c r="R2426" s="14">
        <f t="shared" si="113"/>
        <v>41909.892453703702</v>
      </c>
      <c r="S2426">
        <f t="shared" si="112"/>
        <v>2014</v>
      </c>
    </row>
    <row r="2427" spans="1:19" ht="57.6" x14ac:dyDescent="0.3">
      <c r="A2427" s="9">
        <v>2425</v>
      </c>
      <c r="B2427" s="11" t="s">
        <v>2426</v>
      </c>
      <c r="C2427" s="3" t="s">
        <v>6535</v>
      </c>
      <c r="D2427" s="5">
        <v>3500</v>
      </c>
      <c r="E2427" s="7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">
        <f t="shared" si="111"/>
        <v>100</v>
      </c>
      <c r="P2427" t="s">
        <v>8333</v>
      </c>
      <c r="Q2427" t="s">
        <v>8334</v>
      </c>
      <c r="R2427" s="14">
        <f t="shared" si="113"/>
        <v>42502.913761574076</v>
      </c>
      <c r="S2427">
        <f t="shared" si="112"/>
        <v>2016</v>
      </c>
    </row>
    <row r="2428" spans="1:19" ht="43.2" x14ac:dyDescent="0.3">
      <c r="A2428" s="9">
        <v>2426</v>
      </c>
      <c r="B2428" s="11" t="s">
        <v>2427</v>
      </c>
      <c r="C2428" s="3" t="s">
        <v>6536</v>
      </c>
      <c r="D2428" s="5">
        <v>20000</v>
      </c>
      <c r="E2428" s="7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">
        <f t="shared" si="111"/>
        <v>0</v>
      </c>
      <c r="P2428" t="s">
        <v>8333</v>
      </c>
      <c r="Q2428" t="s">
        <v>8334</v>
      </c>
      <c r="R2428" s="14">
        <f t="shared" si="113"/>
        <v>42164.170046296291</v>
      </c>
      <c r="S2428">
        <f t="shared" si="112"/>
        <v>2015</v>
      </c>
    </row>
    <row r="2429" spans="1:19" ht="28.8" x14ac:dyDescent="0.3">
      <c r="A2429" s="9">
        <v>2427</v>
      </c>
      <c r="B2429" s="11" t="s">
        <v>2428</v>
      </c>
      <c r="C2429" s="3" t="s">
        <v>6537</v>
      </c>
      <c r="D2429" s="5">
        <v>50000</v>
      </c>
      <c r="E2429" s="7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">
        <f t="shared" si="111"/>
        <v>100</v>
      </c>
      <c r="P2429" t="s">
        <v>8333</v>
      </c>
      <c r="Q2429" t="s">
        <v>8334</v>
      </c>
      <c r="R2429" s="14">
        <f t="shared" si="113"/>
        <v>42412.318668981476</v>
      </c>
      <c r="S2429">
        <f t="shared" si="112"/>
        <v>2016</v>
      </c>
    </row>
    <row r="2430" spans="1:19" ht="28.8" x14ac:dyDescent="0.3">
      <c r="A2430" s="9">
        <v>2428</v>
      </c>
      <c r="B2430" s="11" t="s">
        <v>2429</v>
      </c>
      <c r="C2430" s="3" t="s">
        <v>6538</v>
      </c>
      <c r="D2430" s="5">
        <v>35000</v>
      </c>
      <c r="E2430" s="7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">
        <f t="shared" si="111"/>
        <v>100</v>
      </c>
      <c r="P2430" t="s">
        <v>8333</v>
      </c>
      <c r="Q2430" t="s">
        <v>8334</v>
      </c>
      <c r="R2430" s="14">
        <f t="shared" si="113"/>
        <v>42045.784155092595</v>
      </c>
      <c r="S2430">
        <f t="shared" si="112"/>
        <v>2015</v>
      </c>
    </row>
    <row r="2431" spans="1:19" ht="43.2" x14ac:dyDescent="0.3">
      <c r="A2431" s="9">
        <v>2429</v>
      </c>
      <c r="B2431" s="11" t="s">
        <v>2430</v>
      </c>
      <c r="C2431" s="3" t="s">
        <v>6539</v>
      </c>
      <c r="D2431" s="5">
        <v>140000</v>
      </c>
      <c r="E2431" s="7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">
        <f t="shared" si="111"/>
        <v>50125</v>
      </c>
      <c r="P2431" t="s">
        <v>8333</v>
      </c>
      <c r="Q2431" t="s">
        <v>8334</v>
      </c>
      <c r="R2431" s="14">
        <f t="shared" si="113"/>
        <v>42734.879236111112</v>
      </c>
      <c r="S2431">
        <f t="shared" si="112"/>
        <v>2016</v>
      </c>
    </row>
    <row r="2432" spans="1:19" ht="57.6" x14ac:dyDescent="0.3">
      <c r="A2432" s="9">
        <v>2430</v>
      </c>
      <c r="B2432" s="11" t="s">
        <v>2431</v>
      </c>
      <c r="C2432" s="3" t="s">
        <v>6540</v>
      </c>
      <c r="D2432" s="5">
        <v>3000</v>
      </c>
      <c r="E2432" s="7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">
        <f t="shared" si="111"/>
        <v>1050</v>
      </c>
      <c r="P2432" t="s">
        <v>8333</v>
      </c>
      <c r="Q2432" t="s">
        <v>8334</v>
      </c>
      <c r="R2432" s="14">
        <f t="shared" si="113"/>
        <v>42382.130833333329</v>
      </c>
      <c r="S2432">
        <f t="shared" si="112"/>
        <v>2016</v>
      </c>
    </row>
    <row r="2433" spans="1:19" ht="28.8" x14ac:dyDescent="0.3">
      <c r="A2433" s="9">
        <v>2431</v>
      </c>
      <c r="B2433" s="11" t="s">
        <v>2432</v>
      </c>
      <c r="C2433" s="3" t="s">
        <v>6541</v>
      </c>
      <c r="D2433" s="5">
        <v>100000</v>
      </c>
      <c r="E2433" s="7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">
        <f t="shared" si="111"/>
        <v>100</v>
      </c>
      <c r="P2433" t="s">
        <v>8333</v>
      </c>
      <c r="Q2433" t="s">
        <v>8334</v>
      </c>
      <c r="R2433" s="14">
        <f t="shared" si="113"/>
        <v>42489.099687499998</v>
      </c>
      <c r="S2433">
        <f t="shared" si="112"/>
        <v>2016</v>
      </c>
    </row>
    <row r="2434" spans="1:19" ht="43.2" x14ac:dyDescent="0.3">
      <c r="A2434" s="9">
        <v>2432</v>
      </c>
      <c r="B2434" s="11" t="s">
        <v>2433</v>
      </c>
      <c r="C2434" s="3" t="s">
        <v>6542</v>
      </c>
      <c r="D2434" s="5">
        <v>14000</v>
      </c>
      <c r="E2434" s="7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">
        <f t="shared" si="111"/>
        <v>100</v>
      </c>
      <c r="P2434" t="s">
        <v>8333</v>
      </c>
      <c r="Q2434" t="s">
        <v>8334</v>
      </c>
      <c r="R2434" s="14">
        <f t="shared" si="113"/>
        <v>42041.218715277777</v>
      </c>
      <c r="S2434">
        <f t="shared" si="112"/>
        <v>2015</v>
      </c>
    </row>
    <row r="2435" spans="1:19" ht="43.2" x14ac:dyDescent="0.3">
      <c r="A2435" s="9">
        <v>2433</v>
      </c>
      <c r="B2435" s="11" t="s">
        <v>2434</v>
      </c>
      <c r="C2435" s="3" t="s">
        <v>6543</v>
      </c>
      <c r="D2435" s="5">
        <v>10000</v>
      </c>
      <c r="E2435" s="7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">
        <f t="shared" ref="O2435:O2498" si="114">IFERROR(ROUND(E2435/L2435*100,4),0)</f>
        <v>0</v>
      </c>
      <c r="P2435" t="s">
        <v>8333</v>
      </c>
      <c r="Q2435" t="s">
        <v>8334</v>
      </c>
      <c r="R2435" s="14">
        <f t="shared" si="113"/>
        <v>42397.89980324074</v>
      </c>
      <c r="S2435">
        <f t="shared" ref="S2435:S2498" si="115">YEAR(R2435)</f>
        <v>2016</v>
      </c>
    </row>
    <row r="2436" spans="1:19" ht="43.2" x14ac:dyDescent="0.3">
      <c r="A2436" s="9">
        <v>2434</v>
      </c>
      <c r="B2436" s="11" t="s">
        <v>2435</v>
      </c>
      <c r="C2436" s="3" t="s">
        <v>6544</v>
      </c>
      <c r="D2436" s="5">
        <v>20000</v>
      </c>
      <c r="E2436" s="7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">
        <f t="shared" si="114"/>
        <v>1300</v>
      </c>
      <c r="P2436" t="s">
        <v>8333</v>
      </c>
      <c r="Q2436" t="s">
        <v>8334</v>
      </c>
      <c r="R2436" s="14">
        <f t="shared" ref="R2436:R2499" si="116">(((J2436/60)/60)/24)+DATE(1970,1,1)</f>
        <v>42180.18604166666</v>
      </c>
      <c r="S2436">
        <f t="shared" si="115"/>
        <v>2015</v>
      </c>
    </row>
    <row r="2437" spans="1:19" ht="43.2" x14ac:dyDescent="0.3">
      <c r="A2437" s="9">
        <v>2435</v>
      </c>
      <c r="B2437" s="11" t="s">
        <v>2436</v>
      </c>
      <c r="C2437" s="3" t="s">
        <v>6545</v>
      </c>
      <c r="D2437" s="5">
        <v>250000</v>
      </c>
      <c r="E2437" s="7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">
        <f t="shared" si="114"/>
        <v>30600</v>
      </c>
      <c r="P2437" t="s">
        <v>8333</v>
      </c>
      <c r="Q2437" t="s">
        <v>8334</v>
      </c>
      <c r="R2437" s="14">
        <f t="shared" si="116"/>
        <v>42252.277615740735</v>
      </c>
      <c r="S2437">
        <f t="shared" si="115"/>
        <v>2015</v>
      </c>
    </row>
    <row r="2438" spans="1:19" ht="43.2" x14ac:dyDescent="0.3">
      <c r="A2438" s="9">
        <v>2436</v>
      </c>
      <c r="B2438" s="11" t="s">
        <v>2437</v>
      </c>
      <c r="C2438" s="3" t="s">
        <v>6546</v>
      </c>
      <c r="D2438" s="5">
        <v>117000</v>
      </c>
      <c r="E2438" s="7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">
        <f t="shared" si="114"/>
        <v>2250</v>
      </c>
      <c r="P2438" t="s">
        <v>8333</v>
      </c>
      <c r="Q2438" t="s">
        <v>8334</v>
      </c>
      <c r="R2438" s="14">
        <f t="shared" si="116"/>
        <v>42338.615393518514</v>
      </c>
      <c r="S2438">
        <f t="shared" si="115"/>
        <v>2015</v>
      </c>
    </row>
    <row r="2439" spans="1:19" ht="43.2" x14ac:dyDescent="0.3">
      <c r="A2439" s="9">
        <v>2437</v>
      </c>
      <c r="B2439" s="11" t="s">
        <v>2438</v>
      </c>
      <c r="C2439" s="3" t="s">
        <v>6547</v>
      </c>
      <c r="D2439" s="5">
        <v>8000</v>
      </c>
      <c r="E2439" s="7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">
        <f t="shared" si="114"/>
        <v>0</v>
      </c>
      <c r="P2439" t="s">
        <v>8333</v>
      </c>
      <c r="Q2439" t="s">
        <v>8334</v>
      </c>
      <c r="R2439" s="14">
        <f t="shared" si="116"/>
        <v>42031.965138888889</v>
      </c>
      <c r="S2439">
        <f t="shared" si="115"/>
        <v>2015</v>
      </c>
    </row>
    <row r="2440" spans="1:19" ht="43.2" x14ac:dyDescent="0.3">
      <c r="A2440" s="9">
        <v>2438</v>
      </c>
      <c r="B2440" s="11" t="s">
        <v>2439</v>
      </c>
      <c r="C2440" s="3" t="s">
        <v>6548</v>
      </c>
      <c r="D2440" s="5">
        <v>15000</v>
      </c>
      <c r="E2440" s="7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">
        <f t="shared" si="114"/>
        <v>5000</v>
      </c>
      <c r="P2440" t="s">
        <v>8333</v>
      </c>
      <c r="Q2440" t="s">
        <v>8334</v>
      </c>
      <c r="R2440" s="14">
        <f t="shared" si="116"/>
        <v>42285.91506944444</v>
      </c>
      <c r="S2440">
        <f t="shared" si="115"/>
        <v>2015</v>
      </c>
    </row>
    <row r="2441" spans="1:19" ht="57.6" x14ac:dyDescent="0.3">
      <c r="A2441" s="9">
        <v>2439</v>
      </c>
      <c r="B2441" s="11" t="s">
        <v>2440</v>
      </c>
      <c r="C2441" s="3" t="s">
        <v>6549</v>
      </c>
      <c r="D2441" s="5">
        <v>10000</v>
      </c>
      <c r="E2441" s="7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">
        <f t="shared" si="114"/>
        <v>0</v>
      </c>
      <c r="P2441" t="s">
        <v>8333</v>
      </c>
      <c r="Q2441" t="s">
        <v>8334</v>
      </c>
      <c r="R2441" s="14">
        <f t="shared" si="116"/>
        <v>42265.818622685183</v>
      </c>
      <c r="S2441">
        <f t="shared" si="115"/>
        <v>2015</v>
      </c>
    </row>
    <row r="2442" spans="1:19" ht="28.8" x14ac:dyDescent="0.3">
      <c r="A2442" s="9">
        <v>2440</v>
      </c>
      <c r="B2442" s="11" t="s">
        <v>2441</v>
      </c>
      <c r="C2442" s="3" t="s">
        <v>6550</v>
      </c>
      <c r="D2442" s="5">
        <v>5000</v>
      </c>
      <c r="E2442" s="7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">
        <f t="shared" si="114"/>
        <v>500</v>
      </c>
      <c r="P2442" t="s">
        <v>8333</v>
      </c>
      <c r="Q2442" t="s">
        <v>8334</v>
      </c>
      <c r="R2442" s="14">
        <f t="shared" si="116"/>
        <v>42383.899456018517</v>
      </c>
      <c r="S2442">
        <f t="shared" si="115"/>
        <v>2016</v>
      </c>
    </row>
    <row r="2443" spans="1:19" ht="28.8" x14ac:dyDescent="0.3">
      <c r="A2443" s="9">
        <v>2441</v>
      </c>
      <c r="B2443" s="11" t="s">
        <v>2442</v>
      </c>
      <c r="C2443" s="3" t="s">
        <v>6551</v>
      </c>
      <c r="D2443" s="5">
        <v>7500</v>
      </c>
      <c r="E2443" s="7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">
        <f t="shared" si="114"/>
        <v>7422.9358000000002</v>
      </c>
      <c r="P2443" t="s">
        <v>8333</v>
      </c>
      <c r="Q2443" t="s">
        <v>8349</v>
      </c>
      <c r="R2443" s="14">
        <f t="shared" si="116"/>
        <v>42187.125625000001</v>
      </c>
      <c r="S2443">
        <f t="shared" si="115"/>
        <v>2015</v>
      </c>
    </row>
    <row r="2444" spans="1:19" ht="28.8" x14ac:dyDescent="0.3">
      <c r="A2444" s="9">
        <v>2442</v>
      </c>
      <c r="B2444" s="11" t="s">
        <v>2443</v>
      </c>
      <c r="C2444" s="3" t="s">
        <v>6552</v>
      </c>
      <c r="D2444" s="5">
        <v>24000</v>
      </c>
      <c r="E2444" s="7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">
        <f t="shared" si="114"/>
        <v>8125.2687999999998</v>
      </c>
      <c r="P2444" t="s">
        <v>8333</v>
      </c>
      <c r="Q2444" t="s">
        <v>8349</v>
      </c>
      <c r="R2444" s="14">
        <f t="shared" si="116"/>
        <v>42052.666990740734</v>
      </c>
      <c r="S2444">
        <f t="shared" si="115"/>
        <v>2015</v>
      </c>
    </row>
    <row r="2445" spans="1:19" ht="43.2" x14ac:dyDescent="0.3">
      <c r="A2445" s="9">
        <v>2443</v>
      </c>
      <c r="B2445" s="11" t="s">
        <v>2444</v>
      </c>
      <c r="C2445" s="3" t="s">
        <v>6553</v>
      </c>
      <c r="D2445" s="5">
        <v>20000</v>
      </c>
      <c r="E2445" s="7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">
        <f t="shared" si="114"/>
        <v>13023.469499999999</v>
      </c>
      <c r="P2445" t="s">
        <v>8333</v>
      </c>
      <c r="Q2445" t="s">
        <v>8349</v>
      </c>
      <c r="R2445" s="14">
        <f t="shared" si="116"/>
        <v>41836.625254629631</v>
      </c>
      <c r="S2445">
        <f t="shared" si="115"/>
        <v>2014</v>
      </c>
    </row>
    <row r="2446" spans="1:19" ht="43.2" x14ac:dyDescent="0.3">
      <c r="A2446" s="9">
        <v>2444</v>
      </c>
      <c r="B2446" s="11" t="s">
        <v>2445</v>
      </c>
      <c r="C2446" s="3" t="s">
        <v>6554</v>
      </c>
      <c r="D2446" s="5">
        <v>3000</v>
      </c>
      <c r="E2446" s="7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">
        <f t="shared" si="114"/>
        <v>5340.9835999999996</v>
      </c>
      <c r="P2446" t="s">
        <v>8333</v>
      </c>
      <c r="Q2446" t="s">
        <v>8349</v>
      </c>
      <c r="R2446" s="14">
        <f t="shared" si="116"/>
        <v>42485.754525462966</v>
      </c>
      <c r="S2446">
        <f t="shared" si="115"/>
        <v>2016</v>
      </c>
    </row>
    <row r="2447" spans="1:19" ht="57.6" x14ac:dyDescent="0.3">
      <c r="A2447" s="9">
        <v>2445</v>
      </c>
      <c r="B2447" s="11" t="s">
        <v>2446</v>
      </c>
      <c r="C2447" s="3" t="s">
        <v>6555</v>
      </c>
      <c r="D2447" s="5">
        <v>5000</v>
      </c>
      <c r="E2447" s="7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">
        <f t="shared" si="114"/>
        <v>7513.0434999999998</v>
      </c>
      <c r="P2447" t="s">
        <v>8333</v>
      </c>
      <c r="Q2447" t="s">
        <v>8349</v>
      </c>
      <c r="R2447" s="14">
        <f t="shared" si="116"/>
        <v>42243.190057870372</v>
      </c>
      <c r="S2447">
        <f t="shared" si="115"/>
        <v>2015</v>
      </c>
    </row>
    <row r="2448" spans="1:19" ht="57.6" x14ac:dyDescent="0.3">
      <c r="A2448" s="9">
        <v>2446</v>
      </c>
      <c r="B2448" s="11" t="s">
        <v>2447</v>
      </c>
      <c r="C2448" s="3" t="s">
        <v>6556</v>
      </c>
      <c r="D2448" s="5">
        <v>5000</v>
      </c>
      <c r="E2448" s="7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">
        <f t="shared" si="114"/>
        <v>7566.6666999999998</v>
      </c>
      <c r="P2448" t="s">
        <v>8333</v>
      </c>
      <c r="Q2448" t="s">
        <v>8349</v>
      </c>
      <c r="R2448" s="14">
        <f t="shared" si="116"/>
        <v>42670.602673611109</v>
      </c>
      <c r="S2448">
        <f t="shared" si="115"/>
        <v>2016</v>
      </c>
    </row>
    <row r="2449" spans="1:19" ht="57.6" x14ac:dyDescent="0.3">
      <c r="A2449" s="9">
        <v>2447</v>
      </c>
      <c r="B2449" s="11" t="s">
        <v>2448</v>
      </c>
      <c r="C2449" s="3" t="s">
        <v>6557</v>
      </c>
      <c r="D2449" s="5">
        <v>2500</v>
      </c>
      <c r="E2449" s="7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">
        <f t="shared" si="114"/>
        <v>3169.1395000000002</v>
      </c>
      <c r="P2449" t="s">
        <v>8333</v>
      </c>
      <c r="Q2449" t="s">
        <v>8349</v>
      </c>
      <c r="R2449" s="14">
        <f t="shared" si="116"/>
        <v>42654.469826388886</v>
      </c>
      <c r="S2449">
        <f t="shared" si="115"/>
        <v>2016</v>
      </c>
    </row>
    <row r="2450" spans="1:19" ht="43.2" x14ac:dyDescent="0.3">
      <c r="A2450" s="9">
        <v>2448</v>
      </c>
      <c r="B2450" s="11" t="s">
        <v>2449</v>
      </c>
      <c r="C2450" s="3" t="s">
        <v>6558</v>
      </c>
      <c r="D2450" s="5">
        <v>400</v>
      </c>
      <c r="E2450" s="7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">
        <f t="shared" si="114"/>
        <v>4777.7777999999998</v>
      </c>
      <c r="P2450" t="s">
        <v>8333</v>
      </c>
      <c r="Q2450" t="s">
        <v>8349</v>
      </c>
      <c r="R2450" s="14">
        <f t="shared" si="116"/>
        <v>42607.316122685181</v>
      </c>
      <c r="S2450">
        <f t="shared" si="115"/>
        <v>2016</v>
      </c>
    </row>
    <row r="2451" spans="1:19" ht="43.2" x14ac:dyDescent="0.3">
      <c r="A2451" s="9">
        <v>2449</v>
      </c>
      <c r="B2451" s="11" t="s">
        <v>2450</v>
      </c>
      <c r="C2451" s="3" t="s">
        <v>6559</v>
      </c>
      <c r="D2451" s="5">
        <v>10000</v>
      </c>
      <c r="E2451" s="7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">
        <f t="shared" si="114"/>
        <v>9000</v>
      </c>
      <c r="P2451" t="s">
        <v>8333</v>
      </c>
      <c r="Q2451" t="s">
        <v>8349</v>
      </c>
      <c r="R2451" s="14">
        <f t="shared" si="116"/>
        <v>41943.142534722225</v>
      </c>
      <c r="S2451">
        <f t="shared" si="115"/>
        <v>2014</v>
      </c>
    </row>
    <row r="2452" spans="1:19" ht="43.2" x14ac:dyDescent="0.3">
      <c r="A2452" s="9">
        <v>2450</v>
      </c>
      <c r="B2452" s="11" t="s">
        <v>2451</v>
      </c>
      <c r="C2452" s="3" t="s">
        <v>6560</v>
      </c>
      <c r="D2452" s="5">
        <v>15000</v>
      </c>
      <c r="E2452" s="7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">
        <f t="shared" si="114"/>
        <v>14931.402</v>
      </c>
      <c r="P2452" t="s">
        <v>8333</v>
      </c>
      <c r="Q2452" t="s">
        <v>8349</v>
      </c>
      <c r="R2452" s="14">
        <f t="shared" si="116"/>
        <v>41902.07240740741</v>
      </c>
      <c r="S2452">
        <f t="shared" si="115"/>
        <v>2014</v>
      </c>
    </row>
    <row r="2453" spans="1:19" ht="43.2" x14ac:dyDescent="0.3">
      <c r="A2453" s="9">
        <v>2451</v>
      </c>
      <c r="B2453" s="11" t="s">
        <v>2452</v>
      </c>
      <c r="C2453" s="3" t="s">
        <v>6561</v>
      </c>
      <c r="D2453" s="5">
        <v>10000</v>
      </c>
      <c r="E2453" s="7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">
        <f t="shared" si="114"/>
        <v>6206.9892</v>
      </c>
      <c r="P2453" t="s">
        <v>8333</v>
      </c>
      <c r="Q2453" t="s">
        <v>8349</v>
      </c>
      <c r="R2453" s="14">
        <f t="shared" si="116"/>
        <v>42779.908449074079</v>
      </c>
      <c r="S2453">
        <f t="shared" si="115"/>
        <v>2017</v>
      </c>
    </row>
    <row r="2454" spans="1:19" ht="43.2" x14ac:dyDescent="0.3">
      <c r="A2454" s="9">
        <v>2452</v>
      </c>
      <c r="B2454" s="11" t="s">
        <v>2453</v>
      </c>
      <c r="C2454" s="3" t="s">
        <v>6562</v>
      </c>
      <c r="D2454" s="5">
        <v>600</v>
      </c>
      <c r="E2454" s="7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">
        <f t="shared" si="114"/>
        <v>5340</v>
      </c>
      <c r="P2454" t="s">
        <v>8333</v>
      </c>
      <c r="Q2454" t="s">
        <v>8349</v>
      </c>
      <c r="R2454" s="14">
        <f t="shared" si="116"/>
        <v>42338.84375</v>
      </c>
      <c r="S2454">
        <f t="shared" si="115"/>
        <v>2015</v>
      </c>
    </row>
    <row r="2455" spans="1:19" ht="43.2" x14ac:dyDescent="0.3">
      <c r="A2455" s="9">
        <v>2453</v>
      </c>
      <c r="B2455" s="11" t="s">
        <v>2454</v>
      </c>
      <c r="C2455" s="3" t="s">
        <v>6563</v>
      </c>
      <c r="D2455" s="5">
        <v>3000</v>
      </c>
      <c r="E2455" s="7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">
        <f t="shared" si="114"/>
        <v>6926.8657000000003</v>
      </c>
      <c r="P2455" t="s">
        <v>8333</v>
      </c>
      <c r="Q2455" t="s">
        <v>8349</v>
      </c>
      <c r="R2455" s="14">
        <f t="shared" si="116"/>
        <v>42738.692233796297</v>
      </c>
      <c r="S2455">
        <f t="shared" si="115"/>
        <v>2017</v>
      </c>
    </row>
    <row r="2456" spans="1:19" ht="43.2" x14ac:dyDescent="0.3">
      <c r="A2456" s="9">
        <v>2454</v>
      </c>
      <c r="B2456" s="11" t="s">
        <v>2455</v>
      </c>
      <c r="C2456" s="3" t="s">
        <v>6564</v>
      </c>
      <c r="D2456" s="5">
        <v>35000</v>
      </c>
      <c r="E2456" s="7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">
        <f t="shared" si="114"/>
        <v>27150.769199999999</v>
      </c>
      <c r="P2456" t="s">
        <v>8333</v>
      </c>
      <c r="Q2456" t="s">
        <v>8349</v>
      </c>
      <c r="R2456" s="14">
        <f t="shared" si="116"/>
        <v>42770.201481481476</v>
      </c>
      <c r="S2456">
        <f t="shared" si="115"/>
        <v>2017</v>
      </c>
    </row>
    <row r="2457" spans="1:19" ht="43.2" x14ac:dyDescent="0.3">
      <c r="A2457" s="9">
        <v>2455</v>
      </c>
      <c r="B2457" s="11" t="s">
        <v>2456</v>
      </c>
      <c r="C2457" s="3" t="s">
        <v>6565</v>
      </c>
      <c r="D2457" s="5">
        <v>300</v>
      </c>
      <c r="E2457" s="7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">
        <f t="shared" si="114"/>
        <v>3412.5</v>
      </c>
      <c r="P2457" t="s">
        <v>8333</v>
      </c>
      <c r="Q2457" t="s">
        <v>8349</v>
      </c>
      <c r="R2457" s="14">
        <f t="shared" si="116"/>
        <v>42452.781828703708</v>
      </c>
      <c r="S2457">
        <f t="shared" si="115"/>
        <v>2016</v>
      </c>
    </row>
    <row r="2458" spans="1:19" ht="43.2" x14ac:dyDescent="0.3">
      <c r="A2458" s="9">
        <v>2456</v>
      </c>
      <c r="B2458" s="11" t="s">
        <v>2457</v>
      </c>
      <c r="C2458" s="3" t="s">
        <v>6566</v>
      </c>
      <c r="D2458" s="5">
        <v>1500</v>
      </c>
      <c r="E2458" s="7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">
        <f t="shared" si="114"/>
        <v>4049.2537000000002</v>
      </c>
      <c r="P2458" t="s">
        <v>8333</v>
      </c>
      <c r="Q2458" t="s">
        <v>8349</v>
      </c>
      <c r="R2458" s="14">
        <f t="shared" si="116"/>
        <v>42761.961099537039</v>
      </c>
      <c r="S2458">
        <f t="shared" si="115"/>
        <v>2017</v>
      </c>
    </row>
    <row r="2459" spans="1:19" ht="43.2" x14ac:dyDescent="0.3">
      <c r="A2459" s="9">
        <v>2457</v>
      </c>
      <c r="B2459" s="11" t="s">
        <v>2458</v>
      </c>
      <c r="C2459" s="3" t="s">
        <v>6567</v>
      </c>
      <c r="D2459" s="5">
        <v>23000</v>
      </c>
      <c r="E2459" s="7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">
        <f t="shared" si="114"/>
        <v>18975.806499999999</v>
      </c>
      <c r="P2459" t="s">
        <v>8333</v>
      </c>
      <c r="Q2459" t="s">
        <v>8349</v>
      </c>
      <c r="R2459" s="14">
        <f t="shared" si="116"/>
        <v>42423.602500000001</v>
      </c>
      <c r="S2459">
        <f t="shared" si="115"/>
        <v>2016</v>
      </c>
    </row>
    <row r="2460" spans="1:19" ht="57.6" x14ac:dyDescent="0.3">
      <c r="A2460" s="9">
        <v>2458</v>
      </c>
      <c r="B2460" s="11" t="s">
        <v>2459</v>
      </c>
      <c r="C2460" s="3" t="s">
        <v>6568</v>
      </c>
      <c r="D2460" s="5">
        <v>5000</v>
      </c>
      <c r="E2460" s="7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">
        <f t="shared" si="114"/>
        <v>6886.25</v>
      </c>
      <c r="P2460" t="s">
        <v>8333</v>
      </c>
      <c r="Q2460" t="s">
        <v>8349</v>
      </c>
      <c r="R2460" s="14">
        <f t="shared" si="116"/>
        <v>42495.871736111112</v>
      </c>
      <c r="S2460">
        <f t="shared" si="115"/>
        <v>2016</v>
      </c>
    </row>
    <row r="2461" spans="1:19" ht="57.6" x14ac:dyDescent="0.3">
      <c r="A2461" s="9">
        <v>2459</v>
      </c>
      <c r="B2461" s="11" t="s">
        <v>2460</v>
      </c>
      <c r="C2461" s="3" t="s">
        <v>6569</v>
      </c>
      <c r="D2461" s="5">
        <v>30000</v>
      </c>
      <c r="E2461" s="7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">
        <f t="shared" si="114"/>
        <v>10877.659600000001</v>
      </c>
      <c r="P2461" t="s">
        <v>8333</v>
      </c>
      <c r="Q2461" t="s">
        <v>8349</v>
      </c>
      <c r="R2461" s="14">
        <f t="shared" si="116"/>
        <v>42407.637557870374</v>
      </c>
      <c r="S2461">
        <f t="shared" si="115"/>
        <v>2016</v>
      </c>
    </row>
    <row r="2462" spans="1:19" ht="43.2" x14ac:dyDescent="0.3">
      <c r="A2462" s="9">
        <v>2460</v>
      </c>
      <c r="B2462" s="11" t="s">
        <v>2461</v>
      </c>
      <c r="C2462" s="3" t="s">
        <v>6570</v>
      </c>
      <c r="D2462" s="5">
        <v>8500</v>
      </c>
      <c r="E2462" s="7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">
        <f t="shared" si="114"/>
        <v>12598.529399999999</v>
      </c>
      <c r="P2462" t="s">
        <v>8333</v>
      </c>
      <c r="Q2462" t="s">
        <v>8349</v>
      </c>
      <c r="R2462" s="14">
        <f t="shared" si="116"/>
        <v>42704.187118055561</v>
      </c>
      <c r="S2462">
        <f t="shared" si="115"/>
        <v>2016</v>
      </c>
    </row>
    <row r="2463" spans="1:19" ht="43.2" x14ac:dyDescent="0.3">
      <c r="A2463" s="9">
        <v>2461</v>
      </c>
      <c r="B2463" s="11" t="s">
        <v>2462</v>
      </c>
      <c r="C2463" s="3" t="s">
        <v>6571</v>
      </c>
      <c r="D2463" s="5">
        <v>7500</v>
      </c>
      <c r="E2463" s="7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">
        <f t="shared" si="114"/>
        <v>9052.3256000000001</v>
      </c>
      <c r="P2463" t="s">
        <v>8322</v>
      </c>
      <c r="Q2463" t="s">
        <v>8326</v>
      </c>
      <c r="R2463" s="14">
        <f t="shared" si="116"/>
        <v>40784.012696759259</v>
      </c>
      <c r="S2463">
        <f t="shared" si="115"/>
        <v>2011</v>
      </c>
    </row>
    <row r="2464" spans="1:19" ht="43.2" x14ac:dyDescent="0.3">
      <c r="A2464" s="9">
        <v>2462</v>
      </c>
      <c r="B2464" s="11" t="s">
        <v>2463</v>
      </c>
      <c r="C2464" s="3" t="s">
        <v>6572</v>
      </c>
      <c r="D2464" s="5">
        <v>3000</v>
      </c>
      <c r="E2464" s="7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">
        <f t="shared" si="114"/>
        <v>2888.0435000000002</v>
      </c>
      <c r="P2464" t="s">
        <v>8322</v>
      </c>
      <c r="Q2464" t="s">
        <v>8326</v>
      </c>
      <c r="R2464" s="14">
        <f t="shared" si="116"/>
        <v>41089.186296296299</v>
      </c>
      <c r="S2464">
        <f t="shared" si="115"/>
        <v>2012</v>
      </c>
    </row>
    <row r="2465" spans="1:19" x14ac:dyDescent="0.3">
      <c r="A2465" s="9">
        <v>2463</v>
      </c>
      <c r="B2465" s="11" t="s">
        <v>2464</v>
      </c>
      <c r="C2465" s="3" t="s">
        <v>6573</v>
      </c>
      <c r="D2465" s="5">
        <v>2000</v>
      </c>
      <c r="E2465" s="7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">
        <f t="shared" si="114"/>
        <v>3100</v>
      </c>
      <c r="P2465" t="s">
        <v>8322</v>
      </c>
      <c r="Q2465" t="s">
        <v>8326</v>
      </c>
      <c r="R2465" s="14">
        <f t="shared" si="116"/>
        <v>41341.111400462964</v>
      </c>
      <c r="S2465">
        <f t="shared" si="115"/>
        <v>2013</v>
      </c>
    </row>
    <row r="2466" spans="1:19" ht="43.2" x14ac:dyDescent="0.3">
      <c r="A2466" s="9">
        <v>2464</v>
      </c>
      <c r="B2466" s="11" t="s">
        <v>2465</v>
      </c>
      <c r="C2466" s="3" t="s">
        <v>6574</v>
      </c>
      <c r="D2466" s="5">
        <v>2000</v>
      </c>
      <c r="E2466" s="7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">
        <f t="shared" si="114"/>
        <v>5167.4418999999998</v>
      </c>
      <c r="P2466" t="s">
        <v>8322</v>
      </c>
      <c r="Q2466" t="s">
        <v>8326</v>
      </c>
      <c r="R2466" s="14">
        <f t="shared" si="116"/>
        <v>42248.90042824074</v>
      </c>
      <c r="S2466">
        <f t="shared" si="115"/>
        <v>2015</v>
      </c>
    </row>
    <row r="2467" spans="1:19" ht="28.8" x14ac:dyDescent="0.3">
      <c r="A2467" s="9">
        <v>2465</v>
      </c>
      <c r="B2467" s="11" t="s">
        <v>2466</v>
      </c>
      <c r="C2467" s="3" t="s">
        <v>6575</v>
      </c>
      <c r="D2467" s="5">
        <v>700</v>
      </c>
      <c r="E2467" s="7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">
        <f t="shared" si="114"/>
        <v>2627.0832999999998</v>
      </c>
      <c r="P2467" t="s">
        <v>8322</v>
      </c>
      <c r="Q2467" t="s">
        <v>8326</v>
      </c>
      <c r="R2467" s="14">
        <f t="shared" si="116"/>
        <v>41145.719305555554</v>
      </c>
      <c r="S2467">
        <f t="shared" si="115"/>
        <v>2012</v>
      </c>
    </row>
    <row r="2468" spans="1:19" ht="43.2" x14ac:dyDescent="0.3">
      <c r="A2468" s="9">
        <v>2466</v>
      </c>
      <c r="B2468" s="11" t="s">
        <v>2467</v>
      </c>
      <c r="C2468" s="3" t="s">
        <v>6576</v>
      </c>
      <c r="D2468" s="5">
        <v>2500</v>
      </c>
      <c r="E2468" s="7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">
        <f t="shared" si="114"/>
        <v>4807.6922999999997</v>
      </c>
      <c r="P2468" t="s">
        <v>8322</v>
      </c>
      <c r="Q2468" t="s">
        <v>8326</v>
      </c>
      <c r="R2468" s="14">
        <f t="shared" si="116"/>
        <v>41373.102465277778</v>
      </c>
      <c r="S2468">
        <f t="shared" si="115"/>
        <v>2013</v>
      </c>
    </row>
    <row r="2469" spans="1:19" ht="43.2" x14ac:dyDescent="0.3">
      <c r="A2469" s="9">
        <v>2467</v>
      </c>
      <c r="B2469" s="11" t="s">
        <v>2468</v>
      </c>
      <c r="C2469" s="3" t="s">
        <v>6577</v>
      </c>
      <c r="D2469" s="5">
        <v>1000</v>
      </c>
      <c r="E2469" s="7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">
        <f t="shared" si="114"/>
        <v>2755.8139999999999</v>
      </c>
      <c r="P2469" t="s">
        <v>8322</v>
      </c>
      <c r="Q2469" t="s">
        <v>8326</v>
      </c>
      <c r="R2469" s="14">
        <f t="shared" si="116"/>
        <v>41025.874201388891</v>
      </c>
      <c r="S2469">
        <f t="shared" si="115"/>
        <v>2012</v>
      </c>
    </row>
    <row r="2470" spans="1:19" ht="43.2" x14ac:dyDescent="0.3">
      <c r="A2470" s="9">
        <v>2468</v>
      </c>
      <c r="B2470" s="11" t="s">
        <v>2469</v>
      </c>
      <c r="C2470" s="3" t="s">
        <v>6578</v>
      </c>
      <c r="D2470" s="5">
        <v>2000</v>
      </c>
      <c r="E2470" s="7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">
        <f t="shared" si="114"/>
        <v>3697.1379000000002</v>
      </c>
      <c r="P2470" t="s">
        <v>8322</v>
      </c>
      <c r="Q2470" t="s">
        <v>8326</v>
      </c>
      <c r="R2470" s="14">
        <f t="shared" si="116"/>
        <v>41174.154178240737</v>
      </c>
      <c r="S2470">
        <f t="shared" si="115"/>
        <v>2012</v>
      </c>
    </row>
    <row r="2471" spans="1:19" ht="43.2" x14ac:dyDescent="0.3">
      <c r="A2471" s="9">
        <v>2469</v>
      </c>
      <c r="B2471" s="11" t="s">
        <v>2470</v>
      </c>
      <c r="C2471" s="3" t="s">
        <v>6579</v>
      </c>
      <c r="D2471" s="5">
        <v>1200</v>
      </c>
      <c r="E2471" s="7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">
        <f t="shared" si="114"/>
        <v>2902.1277</v>
      </c>
      <c r="P2471" t="s">
        <v>8322</v>
      </c>
      <c r="Q2471" t="s">
        <v>8326</v>
      </c>
      <c r="R2471" s="14">
        <f t="shared" si="116"/>
        <v>40557.429733796293</v>
      </c>
      <c r="S2471">
        <f t="shared" si="115"/>
        <v>2011</v>
      </c>
    </row>
    <row r="2472" spans="1:19" ht="43.2" x14ac:dyDescent="0.3">
      <c r="A2472" s="9">
        <v>2470</v>
      </c>
      <c r="B2472" s="11" t="s">
        <v>2471</v>
      </c>
      <c r="C2472" s="3" t="s">
        <v>6580</v>
      </c>
      <c r="D2472" s="5">
        <v>1000</v>
      </c>
      <c r="E2472" s="7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">
        <f t="shared" si="114"/>
        <v>2865.6667000000002</v>
      </c>
      <c r="P2472" t="s">
        <v>8322</v>
      </c>
      <c r="Q2472" t="s">
        <v>8326</v>
      </c>
      <c r="R2472" s="14">
        <f t="shared" si="116"/>
        <v>41023.07471064815</v>
      </c>
      <c r="S2472">
        <f t="shared" si="115"/>
        <v>2012</v>
      </c>
    </row>
    <row r="2473" spans="1:19" ht="57.6" x14ac:dyDescent="0.3">
      <c r="A2473" s="9">
        <v>2471</v>
      </c>
      <c r="B2473" s="11" t="s">
        <v>2472</v>
      </c>
      <c r="C2473" s="3" t="s">
        <v>6581</v>
      </c>
      <c r="D2473" s="5">
        <v>500</v>
      </c>
      <c r="E2473" s="7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">
        <f t="shared" si="114"/>
        <v>3764.7058999999999</v>
      </c>
      <c r="P2473" t="s">
        <v>8322</v>
      </c>
      <c r="Q2473" t="s">
        <v>8326</v>
      </c>
      <c r="R2473" s="14">
        <f t="shared" si="116"/>
        <v>40893.992962962962</v>
      </c>
      <c r="S2473">
        <f t="shared" si="115"/>
        <v>2011</v>
      </c>
    </row>
    <row r="2474" spans="1:19" ht="57.6" x14ac:dyDescent="0.3">
      <c r="A2474" s="9">
        <v>2472</v>
      </c>
      <c r="B2474" s="11" t="s">
        <v>2473</v>
      </c>
      <c r="C2474" s="3" t="s">
        <v>6582</v>
      </c>
      <c r="D2474" s="5">
        <v>7500</v>
      </c>
      <c r="E2474" s="7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">
        <f t="shared" si="114"/>
        <v>9790.4038</v>
      </c>
      <c r="P2474" t="s">
        <v>8322</v>
      </c>
      <c r="Q2474" t="s">
        <v>8326</v>
      </c>
      <c r="R2474" s="14">
        <f t="shared" si="116"/>
        <v>40354.11550925926</v>
      </c>
      <c r="S2474">
        <f t="shared" si="115"/>
        <v>2010</v>
      </c>
    </row>
    <row r="2475" spans="1:19" ht="43.2" x14ac:dyDescent="0.3">
      <c r="A2475" s="9">
        <v>2473</v>
      </c>
      <c r="B2475" s="11" t="s">
        <v>2474</v>
      </c>
      <c r="C2475" s="3" t="s">
        <v>6583</v>
      </c>
      <c r="D2475" s="5">
        <v>2000</v>
      </c>
      <c r="E2475" s="7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">
        <f t="shared" si="114"/>
        <v>4255.3190999999997</v>
      </c>
      <c r="P2475" t="s">
        <v>8322</v>
      </c>
      <c r="Q2475" t="s">
        <v>8326</v>
      </c>
      <c r="R2475" s="14">
        <f t="shared" si="116"/>
        <v>41193.748483796298</v>
      </c>
      <c r="S2475">
        <f t="shared" si="115"/>
        <v>2012</v>
      </c>
    </row>
    <row r="2476" spans="1:19" ht="57.6" x14ac:dyDescent="0.3">
      <c r="A2476" s="9">
        <v>2474</v>
      </c>
      <c r="B2476" s="11" t="s">
        <v>2475</v>
      </c>
      <c r="C2476" s="3" t="s">
        <v>6584</v>
      </c>
      <c r="D2476" s="5">
        <v>5000</v>
      </c>
      <c r="E2476" s="7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">
        <f t="shared" si="114"/>
        <v>13158.368399999999</v>
      </c>
      <c r="P2476" t="s">
        <v>8322</v>
      </c>
      <c r="Q2476" t="s">
        <v>8326</v>
      </c>
      <c r="R2476" s="14">
        <f t="shared" si="116"/>
        <v>40417.011296296296</v>
      </c>
      <c r="S2476">
        <f t="shared" si="115"/>
        <v>2010</v>
      </c>
    </row>
    <row r="2477" spans="1:19" ht="28.8" x14ac:dyDescent="0.3">
      <c r="A2477" s="9">
        <v>2475</v>
      </c>
      <c r="B2477" s="11" t="s">
        <v>2476</v>
      </c>
      <c r="C2477" s="3" t="s">
        <v>6585</v>
      </c>
      <c r="D2477" s="5">
        <v>2500</v>
      </c>
      <c r="E2477" s="7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">
        <f t="shared" si="114"/>
        <v>3232.0988000000002</v>
      </c>
      <c r="P2477" t="s">
        <v>8322</v>
      </c>
      <c r="Q2477" t="s">
        <v>8326</v>
      </c>
      <c r="R2477" s="14">
        <f t="shared" si="116"/>
        <v>40310.287673611114</v>
      </c>
      <c r="S2477">
        <f t="shared" si="115"/>
        <v>2010</v>
      </c>
    </row>
    <row r="2478" spans="1:19" ht="43.2" x14ac:dyDescent="0.3">
      <c r="A2478" s="9">
        <v>2476</v>
      </c>
      <c r="B2478" s="11" t="s">
        <v>2477</v>
      </c>
      <c r="C2478" s="3" t="s">
        <v>6586</v>
      </c>
      <c r="D2478" s="5">
        <v>3200</v>
      </c>
      <c r="E2478" s="7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">
        <f t="shared" si="114"/>
        <v>6110.4</v>
      </c>
      <c r="P2478" t="s">
        <v>8322</v>
      </c>
      <c r="Q2478" t="s">
        <v>8326</v>
      </c>
      <c r="R2478" s="14">
        <f t="shared" si="116"/>
        <v>41913.328356481477</v>
      </c>
      <c r="S2478">
        <f t="shared" si="115"/>
        <v>2014</v>
      </c>
    </row>
    <row r="2479" spans="1:19" ht="28.8" x14ac:dyDescent="0.3">
      <c r="A2479" s="9">
        <v>2477</v>
      </c>
      <c r="B2479" s="11" t="s">
        <v>824</v>
      </c>
      <c r="C2479" s="3" t="s">
        <v>6587</v>
      </c>
      <c r="D2479" s="5">
        <v>750</v>
      </c>
      <c r="E2479" s="7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">
        <f t="shared" si="114"/>
        <v>3134.1462999999999</v>
      </c>
      <c r="P2479" t="s">
        <v>8322</v>
      </c>
      <c r="Q2479" t="s">
        <v>8326</v>
      </c>
      <c r="R2479" s="14">
        <f t="shared" si="116"/>
        <v>41088.691493055558</v>
      </c>
      <c r="S2479">
        <f t="shared" si="115"/>
        <v>2012</v>
      </c>
    </row>
    <row r="2480" spans="1:19" ht="43.2" x14ac:dyDescent="0.3">
      <c r="A2480" s="9">
        <v>2478</v>
      </c>
      <c r="B2480" s="11" t="s">
        <v>2478</v>
      </c>
      <c r="C2480" s="3" t="s">
        <v>6588</v>
      </c>
      <c r="D2480" s="5">
        <v>8000</v>
      </c>
      <c r="E2480" s="7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">
        <f t="shared" si="114"/>
        <v>12911.392400000001</v>
      </c>
      <c r="P2480" t="s">
        <v>8322</v>
      </c>
      <c r="Q2480" t="s">
        <v>8326</v>
      </c>
      <c r="R2480" s="14">
        <f t="shared" si="116"/>
        <v>41257.950381944444</v>
      </c>
      <c r="S2480">
        <f t="shared" si="115"/>
        <v>2012</v>
      </c>
    </row>
    <row r="2481" spans="1:19" ht="28.8" x14ac:dyDescent="0.3">
      <c r="A2481" s="9">
        <v>2479</v>
      </c>
      <c r="B2481" s="11" t="s">
        <v>2479</v>
      </c>
      <c r="C2481" s="3" t="s">
        <v>6589</v>
      </c>
      <c r="D2481" s="5">
        <v>300</v>
      </c>
      <c r="E2481" s="7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">
        <f t="shared" si="114"/>
        <v>2502.0625</v>
      </c>
      <c r="P2481" t="s">
        <v>8322</v>
      </c>
      <c r="Q2481" t="s">
        <v>8326</v>
      </c>
      <c r="R2481" s="14">
        <f t="shared" si="116"/>
        <v>41107.726782407408</v>
      </c>
      <c r="S2481">
        <f t="shared" si="115"/>
        <v>2012</v>
      </c>
    </row>
    <row r="2482" spans="1:19" ht="43.2" x14ac:dyDescent="0.3">
      <c r="A2482" s="9">
        <v>2480</v>
      </c>
      <c r="B2482" s="11" t="s">
        <v>2480</v>
      </c>
      <c r="C2482" s="3" t="s">
        <v>6590</v>
      </c>
      <c r="D2482" s="5">
        <v>2000</v>
      </c>
      <c r="E2482" s="7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">
        <f t="shared" si="114"/>
        <v>25000</v>
      </c>
      <c r="P2482" t="s">
        <v>8322</v>
      </c>
      <c r="Q2482" t="s">
        <v>8326</v>
      </c>
      <c r="R2482" s="14">
        <f t="shared" si="116"/>
        <v>42227.936157407406</v>
      </c>
      <c r="S2482">
        <f t="shared" si="115"/>
        <v>2015</v>
      </c>
    </row>
    <row r="2483" spans="1:19" ht="43.2" x14ac:dyDescent="0.3">
      <c r="A2483" s="9">
        <v>2481</v>
      </c>
      <c r="B2483" s="11" t="s">
        <v>2481</v>
      </c>
      <c r="C2483" s="3" t="s">
        <v>6591</v>
      </c>
      <c r="D2483" s="5">
        <v>4000</v>
      </c>
      <c r="E2483" s="7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">
        <f t="shared" si="114"/>
        <v>4754.1473999999998</v>
      </c>
      <c r="P2483" t="s">
        <v>8322</v>
      </c>
      <c r="Q2483" t="s">
        <v>8326</v>
      </c>
      <c r="R2483" s="14">
        <f t="shared" si="116"/>
        <v>40999.645925925928</v>
      </c>
      <c r="S2483">
        <f t="shared" si="115"/>
        <v>2012</v>
      </c>
    </row>
    <row r="2484" spans="1:19" ht="43.2" x14ac:dyDescent="0.3">
      <c r="A2484" s="9">
        <v>2482</v>
      </c>
      <c r="B2484" s="11" t="s">
        <v>2482</v>
      </c>
      <c r="C2484" s="3" t="s">
        <v>6592</v>
      </c>
      <c r="D2484" s="5">
        <v>1000</v>
      </c>
      <c r="E2484" s="7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">
        <f t="shared" si="114"/>
        <v>4004</v>
      </c>
      <c r="P2484" t="s">
        <v>8322</v>
      </c>
      <c r="Q2484" t="s">
        <v>8326</v>
      </c>
      <c r="R2484" s="14">
        <f t="shared" si="116"/>
        <v>40711.782210648147</v>
      </c>
      <c r="S2484">
        <f t="shared" si="115"/>
        <v>2011</v>
      </c>
    </row>
    <row r="2485" spans="1:19" ht="43.2" x14ac:dyDescent="0.3">
      <c r="A2485" s="9">
        <v>2483</v>
      </c>
      <c r="B2485" s="11" t="s">
        <v>2483</v>
      </c>
      <c r="C2485" s="3" t="s">
        <v>6593</v>
      </c>
      <c r="D2485" s="5">
        <v>1100</v>
      </c>
      <c r="E2485" s="7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">
        <f t="shared" si="114"/>
        <v>6584.2105000000001</v>
      </c>
      <c r="P2485" t="s">
        <v>8322</v>
      </c>
      <c r="Q2485" t="s">
        <v>8326</v>
      </c>
      <c r="R2485" s="14">
        <f t="shared" si="116"/>
        <v>40970.750034722223</v>
      </c>
      <c r="S2485">
        <f t="shared" si="115"/>
        <v>2012</v>
      </c>
    </row>
    <row r="2486" spans="1:19" ht="57.6" x14ac:dyDescent="0.3">
      <c r="A2486" s="9">
        <v>2484</v>
      </c>
      <c r="B2486" s="11" t="s">
        <v>2484</v>
      </c>
      <c r="C2486" s="3" t="s">
        <v>6594</v>
      </c>
      <c r="D2486" s="5">
        <v>3500</v>
      </c>
      <c r="E2486" s="7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">
        <f t="shared" si="114"/>
        <v>4640.1221999999998</v>
      </c>
      <c r="P2486" t="s">
        <v>8322</v>
      </c>
      <c r="Q2486" t="s">
        <v>8326</v>
      </c>
      <c r="R2486" s="14">
        <f t="shared" si="116"/>
        <v>40771.916701388887</v>
      </c>
      <c r="S2486">
        <f t="shared" si="115"/>
        <v>2011</v>
      </c>
    </row>
    <row r="2487" spans="1:19" ht="43.2" x14ac:dyDescent="0.3">
      <c r="A2487" s="9">
        <v>2485</v>
      </c>
      <c r="B2487" s="11" t="s">
        <v>2485</v>
      </c>
      <c r="C2487" s="3" t="s">
        <v>6595</v>
      </c>
      <c r="D2487" s="5">
        <v>2000</v>
      </c>
      <c r="E2487" s="7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">
        <f t="shared" si="114"/>
        <v>5036.5853999999999</v>
      </c>
      <c r="P2487" t="s">
        <v>8322</v>
      </c>
      <c r="Q2487" t="s">
        <v>8326</v>
      </c>
      <c r="R2487" s="14">
        <f t="shared" si="116"/>
        <v>40793.998599537037</v>
      </c>
      <c r="S2487">
        <f t="shared" si="115"/>
        <v>2011</v>
      </c>
    </row>
    <row r="2488" spans="1:19" ht="43.2" x14ac:dyDescent="0.3">
      <c r="A2488" s="9">
        <v>2486</v>
      </c>
      <c r="B2488" s="11" t="s">
        <v>2486</v>
      </c>
      <c r="C2488" s="3" t="s">
        <v>6596</v>
      </c>
      <c r="D2488" s="5">
        <v>300</v>
      </c>
      <c r="E2488" s="7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">
        <f t="shared" si="114"/>
        <v>2656.6667000000002</v>
      </c>
      <c r="P2488" t="s">
        <v>8322</v>
      </c>
      <c r="Q2488" t="s">
        <v>8326</v>
      </c>
      <c r="R2488" s="14">
        <f t="shared" si="116"/>
        <v>40991.708055555559</v>
      </c>
      <c r="S2488">
        <f t="shared" si="115"/>
        <v>2012</v>
      </c>
    </row>
    <row r="2489" spans="1:19" ht="43.2" x14ac:dyDescent="0.3">
      <c r="A2489" s="9">
        <v>2487</v>
      </c>
      <c r="B2489" s="11" t="s">
        <v>2487</v>
      </c>
      <c r="C2489" s="3" t="s">
        <v>6597</v>
      </c>
      <c r="D2489" s="5">
        <v>1500</v>
      </c>
      <c r="E2489" s="7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">
        <f t="shared" si="114"/>
        <v>3949.3683999999998</v>
      </c>
      <c r="P2489" t="s">
        <v>8322</v>
      </c>
      <c r="Q2489" t="s">
        <v>8326</v>
      </c>
      <c r="R2489" s="14">
        <f t="shared" si="116"/>
        <v>41026.083298611113</v>
      </c>
      <c r="S2489">
        <f t="shared" si="115"/>
        <v>2012</v>
      </c>
    </row>
    <row r="2490" spans="1:19" ht="57.6" x14ac:dyDescent="0.3">
      <c r="A2490" s="9">
        <v>2488</v>
      </c>
      <c r="B2490" s="11" t="s">
        <v>2488</v>
      </c>
      <c r="C2490" s="3" t="s">
        <v>6598</v>
      </c>
      <c r="D2490" s="5">
        <v>3000</v>
      </c>
      <c r="E2490" s="7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">
        <f t="shared" si="114"/>
        <v>4924.6153999999997</v>
      </c>
      <c r="P2490" t="s">
        <v>8322</v>
      </c>
      <c r="Q2490" t="s">
        <v>8326</v>
      </c>
      <c r="R2490" s="14">
        <f t="shared" si="116"/>
        <v>40833.633194444446</v>
      </c>
      <c r="S2490">
        <f t="shared" si="115"/>
        <v>2011</v>
      </c>
    </row>
    <row r="2491" spans="1:19" ht="43.2" x14ac:dyDescent="0.3">
      <c r="A2491" s="9">
        <v>2489</v>
      </c>
      <c r="B2491" s="11" t="s">
        <v>2489</v>
      </c>
      <c r="C2491" s="3" t="s">
        <v>6599</v>
      </c>
      <c r="D2491" s="5">
        <v>3500</v>
      </c>
      <c r="E2491" s="7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">
        <f t="shared" si="114"/>
        <v>6238</v>
      </c>
      <c r="P2491" t="s">
        <v>8322</v>
      </c>
      <c r="Q2491" t="s">
        <v>8326</v>
      </c>
      <c r="R2491" s="14">
        <f t="shared" si="116"/>
        <v>41373.690266203703</v>
      </c>
      <c r="S2491">
        <f t="shared" si="115"/>
        <v>2013</v>
      </c>
    </row>
    <row r="2492" spans="1:19" ht="43.2" x14ac:dyDescent="0.3">
      <c r="A2492" s="9">
        <v>2490</v>
      </c>
      <c r="B2492" s="11" t="s">
        <v>2490</v>
      </c>
      <c r="C2492" s="3" t="s">
        <v>6600</v>
      </c>
      <c r="D2492" s="5">
        <v>500</v>
      </c>
      <c r="E2492" s="7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">
        <f t="shared" si="114"/>
        <v>3793.75</v>
      </c>
      <c r="P2492" t="s">
        <v>8322</v>
      </c>
      <c r="Q2492" t="s">
        <v>8326</v>
      </c>
      <c r="R2492" s="14">
        <f t="shared" si="116"/>
        <v>41023.227731481478</v>
      </c>
      <c r="S2492">
        <f t="shared" si="115"/>
        <v>2012</v>
      </c>
    </row>
    <row r="2493" spans="1:19" ht="43.2" x14ac:dyDescent="0.3">
      <c r="A2493" s="9">
        <v>2491</v>
      </c>
      <c r="B2493" s="11" t="s">
        <v>2491</v>
      </c>
      <c r="C2493" s="3" t="s">
        <v>6601</v>
      </c>
      <c r="D2493" s="5">
        <v>500</v>
      </c>
      <c r="E2493" s="7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">
        <f t="shared" si="114"/>
        <v>5160</v>
      </c>
      <c r="P2493" t="s">
        <v>8322</v>
      </c>
      <c r="Q2493" t="s">
        <v>8326</v>
      </c>
      <c r="R2493" s="14">
        <f t="shared" si="116"/>
        <v>40542.839282407411</v>
      </c>
      <c r="S2493">
        <f t="shared" si="115"/>
        <v>2010</v>
      </c>
    </row>
    <row r="2494" spans="1:19" ht="28.8" x14ac:dyDescent="0.3">
      <c r="A2494" s="9">
        <v>2492</v>
      </c>
      <c r="B2494" s="11" t="s">
        <v>2492</v>
      </c>
      <c r="C2494" s="3" t="s">
        <v>6602</v>
      </c>
      <c r="D2494" s="5">
        <v>600</v>
      </c>
      <c r="E2494" s="7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">
        <f t="shared" si="114"/>
        <v>2777.7777999999998</v>
      </c>
      <c r="P2494" t="s">
        <v>8322</v>
      </c>
      <c r="Q2494" t="s">
        <v>8326</v>
      </c>
      <c r="R2494" s="14">
        <f t="shared" si="116"/>
        <v>41024.985972222225</v>
      </c>
      <c r="S2494">
        <f t="shared" si="115"/>
        <v>2012</v>
      </c>
    </row>
    <row r="2495" spans="1:19" ht="43.2" x14ac:dyDescent="0.3">
      <c r="A2495" s="9">
        <v>2493</v>
      </c>
      <c r="B2495" s="11" t="s">
        <v>2493</v>
      </c>
      <c r="C2495" s="3" t="s">
        <v>6603</v>
      </c>
      <c r="D2495" s="5">
        <v>20000</v>
      </c>
      <c r="E2495" s="7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">
        <f t="shared" si="114"/>
        <v>9938.2239000000009</v>
      </c>
      <c r="P2495" t="s">
        <v>8322</v>
      </c>
      <c r="Q2495" t="s">
        <v>8326</v>
      </c>
      <c r="R2495" s="14">
        <f t="shared" si="116"/>
        <v>41348.168287037035</v>
      </c>
      <c r="S2495">
        <f t="shared" si="115"/>
        <v>2013</v>
      </c>
    </row>
    <row r="2496" spans="1:19" ht="43.2" x14ac:dyDescent="0.3">
      <c r="A2496" s="9">
        <v>2494</v>
      </c>
      <c r="B2496" s="11" t="s">
        <v>2494</v>
      </c>
      <c r="C2496" s="3" t="s">
        <v>6604</v>
      </c>
      <c r="D2496" s="5">
        <v>1500</v>
      </c>
      <c r="E2496" s="7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">
        <f t="shared" si="114"/>
        <v>3884.8204999999998</v>
      </c>
      <c r="P2496" t="s">
        <v>8322</v>
      </c>
      <c r="Q2496" t="s">
        <v>8326</v>
      </c>
      <c r="R2496" s="14">
        <f t="shared" si="116"/>
        <v>41022.645185185182</v>
      </c>
      <c r="S2496">
        <f t="shared" si="115"/>
        <v>2012</v>
      </c>
    </row>
    <row r="2497" spans="1:19" ht="43.2" x14ac:dyDescent="0.3">
      <c r="A2497" s="9">
        <v>2495</v>
      </c>
      <c r="B2497" s="11" t="s">
        <v>2495</v>
      </c>
      <c r="C2497" s="3" t="s">
        <v>6605</v>
      </c>
      <c r="D2497" s="5">
        <v>1500</v>
      </c>
      <c r="E2497" s="7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">
        <f t="shared" si="114"/>
        <v>4554.8810000000003</v>
      </c>
      <c r="P2497" t="s">
        <v>8322</v>
      </c>
      <c r="Q2497" t="s">
        <v>8326</v>
      </c>
      <c r="R2497" s="14">
        <f t="shared" si="116"/>
        <v>41036.946469907409</v>
      </c>
      <c r="S2497">
        <f t="shared" si="115"/>
        <v>2012</v>
      </c>
    </row>
    <row r="2498" spans="1:19" ht="28.8" x14ac:dyDescent="0.3">
      <c r="A2498" s="9">
        <v>2496</v>
      </c>
      <c r="B2498" s="11" t="s">
        <v>2496</v>
      </c>
      <c r="C2498" s="3" t="s">
        <v>6606</v>
      </c>
      <c r="D2498" s="5">
        <v>6000</v>
      </c>
      <c r="E2498" s="7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">
        <f t="shared" si="114"/>
        <v>60000</v>
      </c>
      <c r="P2498" t="s">
        <v>8322</v>
      </c>
      <c r="Q2498" t="s">
        <v>8326</v>
      </c>
      <c r="R2498" s="14">
        <f t="shared" si="116"/>
        <v>41327.996435185189</v>
      </c>
      <c r="S2498">
        <f t="shared" si="115"/>
        <v>2013</v>
      </c>
    </row>
    <row r="2499" spans="1:19" ht="43.2" x14ac:dyDescent="0.3">
      <c r="A2499" s="9">
        <v>2497</v>
      </c>
      <c r="B2499" s="11" t="s">
        <v>2497</v>
      </c>
      <c r="C2499" s="3" t="s">
        <v>6607</v>
      </c>
      <c r="D2499" s="5">
        <v>4000</v>
      </c>
      <c r="E2499" s="7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">
        <f t="shared" ref="O2499:O2562" si="117">IFERROR(ROUND(E2499/L2499*100,4),0)</f>
        <v>8055.1071000000002</v>
      </c>
      <c r="P2499" t="s">
        <v>8322</v>
      </c>
      <c r="Q2499" t="s">
        <v>8326</v>
      </c>
      <c r="R2499" s="14">
        <f t="shared" si="116"/>
        <v>40730.878912037035</v>
      </c>
      <c r="S2499">
        <f t="shared" ref="S2499:S2562" si="118">YEAR(R2499)</f>
        <v>2011</v>
      </c>
    </row>
    <row r="2500" spans="1:19" ht="43.2" x14ac:dyDescent="0.3">
      <c r="A2500" s="9">
        <v>2498</v>
      </c>
      <c r="B2500" s="11" t="s">
        <v>2498</v>
      </c>
      <c r="C2500" s="3" t="s">
        <v>6608</v>
      </c>
      <c r="D2500" s="5">
        <v>1000</v>
      </c>
      <c r="E2500" s="7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">
        <f t="shared" si="117"/>
        <v>5280</v>
      </c>
      <c r="P2500" t="s">
        <v>8322</v>
      </c>
      <c r="Q2500" t="s">
        <v>8326</v>
      </c>
      <c r="R2500" s="14">
        <f t="shared" ref="R2500:R2563" si="119">(((J2500/60)/60)/24)+DATE(1970,1,1)</f>
        <v>42017.967442129629</v>
      </c>
      <c r="S2500">
        <f t="shared" si="118"/>
        <v>2015</v>
      </c>
    </row>
    <row r="2501" spans="1:19" ht="43.2" x14ac:dyDescent="0.3">
      <c r="A2501" s="9">
        <v>2499</v>
      </c>
      <c r="B2501" s="11" t="s">
        <v>2499</v>
      </c>
      <c r="C2501" s="3" t="s">
        <v>6609</v>
      </c>
      <c r="D2501" s="5">
        <v>4000</v>
      </c>
      <c r="E2501" s="7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">
        <f t="shared" si="117"/>
        <v>4767.6471000000001</v>
      </c>
      <c r="P2501" t="s">
        <v>8322</v>
      </c>
      <c r="Q2501" t="s">
        <v>8326</v>
      </c>
      <c r="R2501" s="14">
        <f t="shared" si="119"/>
        <v>41226.648576388885</v>
      </c>
      <c r="S2501">
        <f t="shared" si="118"/>
        <v>2012</v>
      </c>
    </row>
    <row r="2502" spans="1:19" ht="43.2" x14ac:dyDescent="0.3">
      <c r="A2502" s="9">
        <v>2500</v>
      </c>
      <c r="B2502" s="11" t="s">
        <v>2500</v>
      </c>
      <c r="C2502" s="3" t="s">
        <v>6610</v>
      </c>
      <c r="D2502" s="5">
        <v>600</v>
      </c>
      <c r="E2502" s="7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">
        <f t="shared" si="117"/>
        <v>2344.8276000000001</v>
      </c>
      <c r="P2502" t="s">
        <v>8322</v>
      </c>
      <c r="Q2502" t="s">
        <v>8326</v>
      </c>
      <c r="R2502" s="14">
        <f t="shared" si="119"/>
        <v>41053.772858796299</v>
      </c>
      <c r="S2502">
        <f t="shared" si="118"/>
        <v>2012</v>
      </c>
    </row>
    <row r="2503" spans="1:19" ht="43.2" x14ac:dyDescent="0.3">
      <c r="A2503" s="9">
        <v>2501</v>
      </c>
      <c r="B2503" s="11" t="s">
        <v>2501</v>
      </c>
      <c r="C2503" s="3" t="s">
        <v>6611</v>
      </c>
      <c r="D2503" s="5">
        <v>11000</v>
      </c>
      <c r="E2503" s="7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">
        <f t="shared" si="117"/>
        <v>4014.2856999999999</v>
      </c>
      <c r="P2503" t="s">
        <v>8333</v>
      </c>
      <c r="Q2503" t="s">
        <v>8350</v>
      </c>
      <c r="R2503" s="14">
        <f t="shared" si="119"/>
        <v>42244.776666666665</v>
      </c>
      <c r="S2503">
        <f t="shared" si="118"/>
        <v>2015</v>
      </c>
    </row>
    <row r="2504" spans="1:19" ht="57.6" x14ac:dyDescent="0.3">
      <c r="A2504" s="9">
        <v>2502</v>
      </c>
      <c r="B2504" s="11" t="s">
        <v>2502</v>
      </c>
      <c r="C2504" s="3" t="s">
        <v>6612</v>
      </c>
      <c r="D2504" s="5">
        <v>110000</v>
      </c>
      <c r="E2504" s="7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">
        <f t="shared" si="117"/>
        <v>1720</v>
      </c>
      <c r="P2504" t="s">
        <v>8333</v>
      </c>
      <c r="Q2504" t="s">
        <v>8350</v>
      </c>
      <c r="R2504" s="14">
        <f t="shared" si="119"/>
        <v>41858.825439814813</v>
      </c>
      <c r="S2504">
        <f t="shared" si="118"/>
        <v>2014</v>
      </c>
    </row>
    <row r="2505" spans="1:19" ht="43.2" x14ac:dyDescent="0.3">
      <c r="A2505" s="9">
        <v>2503</v>
      </c>
      <c r="B2505" s="11" t="s">
        <v>2503</v>
      </c>
      <c r="C2505" s="3" t="s">
        <v>6613</v>
      </c>
      <c r="D2505" s="5">
        <v>10000</v>
      </c>
      <c r="E2505" s="7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">
        <f t="shared" si="117"/>
        <v>0</v>
      </c>
      <c r="P2505" t="s">
        <v>8333</v>
      </c>
      <c r="Q2505" t="s">
        <v>8350</v>
      </c>
      <c r="R2505" s="14">
        <f t="shared" si="119"/>
        <v>42498.899398148147</v>
      </c>
      <c r="S2505">
        <f t="shared" si="118"/>
        <v>2016</v>
      </c>
    </row>
    <row r="2506" spans="1:19" ht="28.8" x14ac:dyDescent="0.3">
      <c r="A2506" s="9">
        <v>2504</v>
      </c>
      <c r="B2506" s="11" t="s">
        <v>2504</v>
      </c>
      <c r="C2506" s="3" t="s">
        <v>6614</v>
      </c>
      <c r="D2506" s="5">
        <v>35000</v>
      </c>
      <c r="E2506" s="7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">
        <f t="shared" si="117"/>
        <v>0</v>
      </c>
      <c r="P2506" t="s">
        <v>8333</v>
      </c>
      <c r="Q2506" t="s">
        <v>8350</v>
      </c>
      <c r="R2506" s="14">
        <f t="shared" si="119"/>
        <v>41928.015439814815</v>
      </c>
      <c r="S2506">
        <f t="shared" si="118"/>
        <v>2014</v>
      </c>
    </row>
    <row r="2507" spans="1:19" ht="57.6" x14ac:dyDescent="0.3">
      <c r="A2507" s="9">
        <v>2505</v>
      </c>
      <c r="B2507" s="11" t="s">
        <v>2505</v>
      </c>
      <c r="C2507" s="3" t="s">
        <v>6615</v>
      </c>
      <c r="D2507" s="5">
        <v>7000</v>
      </c>
      <c r="E2507" s="7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">
        <f t="shared" si="117"/>
        <v>0</v>
      </c>
      <c r="P2507" t="s">
        <v>8333</v>
      </c>
      <c r="Q2507" t="s">
        <v>8350</v>
      </c>
      <c r="R2507" s="14">
        <f t="shared" si="119"/>
        <v>42047.05574074074</v>
      </c>
      <c r="S2507">
        <f t="shared" si="118"/>
        <v>2015</v>
      </c>
    </row>
    <row r="2508" spans="1:19" ht="43.2" x14ac:dyDescent="0.3">
      <c r="A2508" s="9">
        <v>2506</v>
      </c>
      <c r="B2508" s="11" t="s">
        <v>2506</v>
      </c>
      <c r="C2508" s="3" t="s">
        <v>6616</v>
      </c>
      <c r="D2508" s="5">
        <v>5000</v>
      </c>
      <c r="E2508" s="7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">
        <f t="shared" si="117"/>
        <v>1500</v>
      </c>
      <c r="P2508" t="s">
        <v>8333</v>
      </c>
      <c r="Q2508" t="s">
        <v>8350</v>
      </c>
      <c r="R2508" s="14">
        <f t="shared" si="119"/>
        <v>42258.297094907408</v>
      </c>
      <c r="S2508">
        <f t="shared" si="118"/>
        <v>2015</v>
      </c>
    </row>
    <row r="2509" spans="1:19" x14ac:dyDescent="0.3">
      <c r="A2509" s="9">
        <v>2507</v>
      </c>
      <c r="B2509" s="11" t="s">
        <v>2507</v>
      </c>
      <c r="C2509" s="3" t="s">
        <v>6617</v>
      </c>
      <c r="D2509" s="5">
        <v>42850</v>
      </c>
      <c r="E2509" s="7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">
        <f t="shared" si="117"/>
        <v>0</v>
      </c>
      <c r="P2509" t="s">
        <v>8333</v>
      </c>
      <c r="Q2509" t="s">
        <v>8350</v>
      </c>
      <c r="R2509" s="14">
        <f t="shared" si="119"/>
        <v>42105.072962962964</v>
      </c>
      <c r="S2509">
        <f t="shared" si="118"/>
        <v>2015</v>
      </c>
    </row>
    <row r="2510" spans="1:19" ht="43.2" x14ac:dyDescent="0.3">
      <c r="A2510" s="9">
        <v>2508</v>
      </c>
      <c r="B2510" s="11" t="s">
        <v>2508</v>
      </c>
      <c r="C2510" s="3" t="s">
        <v>6618</v>
      </c>
      <c r="D2510" s="5">
        <v>20000</v>
      </c>
      <c r="E2510" s="7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">
        <f t="shared" si="117"/>
        <v>0</v>
      </c>
      <c r="P2510" t="s">
        <v>8333</v>
      </c>
      <c r="Q2510" t="s">
        <v>8350</v>
      </c>
      <c r="R2510" s="14">
        <f t="shared" si="119"/>
        <v>41835.951782407406</v>
      </c>
      <c r="S2510">
        <f t="shared" si="118"/>
        <v>2014</v>
      </c>
    </row>
    <row r="2511" spans="1:19" ht="43.2" x14ac:dyDescent="0.3">
      <c r="A2511" s="9">
        <v>2509</v>
      </c>
      <c r="B2511" s="11" t="s">
        <v>2509</v>
      </c>
      <c r="C2511" s="3" t="s">
        <v>6619</v>
      </c>
      <c r="D2511" s="5">
        <v>95000</v>
      </c>
      <c r="E2511" s="7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">
        <f t="shared" si="117"/>
        <v>3571.4286000000002</v>
      </c>
      <c r="P2511" t="s">
        <v>8333</v>
      </c>
      <c r="Q2511" t="s">
        <v>8350</v>
      </c>
      <c r="R2511" s="14">
        <f t="shared" si="119"/>
        <v>42058.809594907405</v>
      </c>
      <c r="S2511">
        <f t="shared" si="118"/>
        <v>2015</v>
      </c>
    </row>
    <row r="2512" spans="1:19" ht="43.2" x14ac:dyDescent="0.3">
      <c r="A2512" s="9">
        <v>2510</v>
      </c>
      <c r="B2512" s="11" t="s">
        <v>2510</v>
      </c>
      <c r="C2512" s="3" t="s">
        <v>6620</v>
      </c>
      <c r="D2512" s="5">
        <v>50000</v>
      </c>
      <c r="E2512" s="7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">
        <f t="shared" si="117"/>
        <v>3750</v>
      </c>
      <c r="P2512" t="s">
        <v>8333</v>
      </c>
      <c r="Q2512" t="s">
        <v>8350</v>
      </c>
      <c r="R2512" s="14">
        <f t="shared" si="119"/>
        <v>42078.997361111105</v>
      </c>
      <c r="S2512">
        <f t="shared" si="118"/>
        <v>2015</v>
      </c>
    </row>
    <row r="2513" spans="1:19" ht="43.2" x14ac:dyDescent="0.3">
      <c r="A2513" s="9">
        <v>2511</v>
      </c>
      <c r="B2513" s="11" t="s">
        <v>2511</v>
      </c>
      <c r="C2513" s="3" t="s">
        <v>6621</v>
      </c>
      <c r="D2513" s="5">
        <v>100000</v>
      </c>
      <c r="E2513" s="7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">
        <f t="shared" si="117"/>
        <v>0</v>
      </c>
      <c r="P2513" t="s">
        <v>8333</v>
      </c>
      <c r="Q2513" t="s">
        <v>8350</v>
      </c>
      <c r="R2513" s="14">
        <f t="shared" si="119"/>
        <v>42371.446909722217</v>
      </c>
      <c r="S2513">
        <f t="shared" si="118"/>
        <v>2016</v>
      </c>
    </row>
    <row r="2514" spans="1:19" ht="43.2" x14ac:dyDescent="0.3">
      <c r="A2514" s="9">
        <v>2512</v>
      </c>
      <c r="B2514" s="11" t="s">
        <v>2512</v>
      </c>
      <c r="C2514" s="3" t="s">
        <v>6622</v>
      </c>
      <c r="D2514" s="5">
        <v>1150</v>
      </c>
      <c r="E2514" s="7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">
        <f t="shared" si="117"/>
        <v>0</v>
      </c>
      <c r="P2514" t="s">
        <v>8333</v>
      </c>
      <c r="Q2514" t="s">
        <v>8350</v>
      </c>
      <c r="R2514" s="14">
        <f t="shared" si="119"/>
        <v>41971.876863425925</v>
      </c>
      <c r="S2514">
        <f t="shared" si="118"/>
        <v>2014</v>
      </c>
    </row>
    <row r="2515" spans="1:19" ht="57.6" x14ac:dyDescent="0.3">
      <c r="A2515" s="9">
        <v>2513</v>
      </c>
      <c r="B2515" s="11" t="s">
        <v>2513</v>
      </c>
      <c r="C2515" s="3" t="s">
        <v>6623</v>
      </c>
      <c r="D2515" s="5">
        <v>180000</v>
      </c>
      <c r="E2515" s="7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">
        <f t="shared" si="117"/>
        <v>0</v>
      </c>
      <c r="P2515" t="s">
        <v>8333</v>
      </c>
      <c r="Q2515" t="s">
        <v>8350</v>
      </c>
      <c r="R2515" s="14">
        <f t="shared" si="119"/>
        <v>42732.00681712963</v>
      </c>
      <c r="S2515">
        <f t="shared" si="118"/>
        <v>2016</v>
      </c>
    </row>
    <row r="2516" spans="1:19" ht="43.2" x14ac:dyDescent="0.3">
      <c r="A2516" s="9">
        <v>2514</v>
      </c>
      <c r="B2516" s="11" t="s">
        <v>2514</v>
      </c>
      <c r="C2516" s="3" t="s">
        <v>6624</v>
      </c>
      <c r="D2516" s="5">
        <v>12000</v>
      </c>
      <c r="E2516" s="7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">
        <f t="shared" si="117"/>
        <v>5250</v>
      </c>
      <c r="P2516" t="s">
        <v>8333</v>
      </c>
      <c r="Q2516" t="s">
        <v>8350</v>
      </c>
      <c r="R2516" s="14">
        <f t="shared" si="119"/>
        <v>41854.389780092592</v>
      </c>
      <c r="S2516">
        <f t="shared" si="118"/>
        <v>2014</v>
      </c>
    </row>
    <row r="2517" spans="1:19" ht="43.2" x14ac:dyDescent="0.3">
      <c r="A2517" s="9">
        <v>2515</v>
      </c>
      <c r="B2517" s="11" t="s">
        <v>2515</v>
      </c>
      <c r="C2517" s="3" t="s">
        <v>6625</v>
      </c>
      <c r="D2517" s="5">
        <v>5000</v>
      </c>
      <c r="E2517" s="7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">
        <f t="shared" si="117"/>
        <v>7750</v>
      </c>
      <c r="P2517" t="s">
        <v>8333</v>
      </c>
      <c r="Q2517" t="s">
        <v>8350</v>
      </c>
      <c r="R2517" s="14">
        <f t="shared" si="119"/>
        <v>42027.839733796296</v>
      </c>
      <c r="S2517">
        <f t="shared" si="118"/>
        <v>2015</v>
      </c>
    </row>
    <row r="2518" spans="1:19" ht="43.2" x14ac:dyDescent="0.3">
      <c r="A2518" s="9">
        <v>2516</v>
      </c>
      <c r="B2518" s="11" t="s">
        <v>2516</v>
      </c>
      <c r="C2518" s="3" t="s">
        <v>6626</v>
      </c>
      <c r="D2518" s="5">
        <v>22000</v>
      </c>
      <c r="E2518" s="7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">
        <f t="shared" si="117"/>
        <v>0</v>
      </c>
      <c r="P2518" t="s">
        <v>8333</v>
      </c>
      <c r="Q2518" t="s">
        <v>8350</v>
      </c>
      <c r="R2518" s="14">
        <f t="shared" si="119"/>
        <v>41942.653379629628</v>
      </c>
      <c r="S2518">
        <f t="shared" si="118"/>
        <v>2014</v>
      </c>
    </row>
    <row r="2519" spans="1:19" ht="43.2" x14ac:dyDescent="0.3">
      <c r="A2519" s="9">
        <v>2517</v>
      </c>
      <c r="B2519" s="11" t="s">
        <v>2517</v>
      </c>
      <c r="C2519" s="3" t="s">
        <v>6627</v>
      </c>
      <c r="D2519" s="5">
        <v>18000</v>
      </c>
      <c r="E2519" s="7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">
        <f t="shared" si="117"/>
        <v>5354.5455000000002</v>
      </c>
      <c r="P2519" t="s">
        <v>8333</v>
      </c>
      <c r="Q2519" t="s">
        <v>8350</v>
      </c>
      <c r="R2519" s="14">
        <f t="shared" si="119"/>
        <v>42052.802430555559</v>
      </c>
      <c r="S2519">
        <f t="shared" si="118"/>
        <v>2015</v>
      </c>
    </row>
    <row r="2520" spans="1:19" ht="43.2" x14ac:dyDescent="0.3">
      <c r="A2520" s="9">
        <v>2518</v>
      </c>
      <c r="B2520" s="11" t="s">
        <v>2518</v>
      </c>
      <c r="C2520" s="3" t="s">
        <v>6628</v>
      </c>
      <c r="D2520" s="5">
        <v>5000</v>
      </c>
      <c r="E2520" s="7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">
        <f t="shared" si="117"/>
        <v>0</v>
      </c>
      <c r="P2520" t="s">
        <v>8333</v>
      </c>
      <c r="Q2520" t="s">
        <v>8350</v>
      </c>
      <c r="R2520" s="14">
        <f t="shared" si="119"/>
        <v>41926.680879629632</v>
      </c>
      <c r="S2520">
        <f t="shared" si="118"/>
        <v>2014</v>
      </c>
    </row>
    <row r="2521" spans="1:19" ht="28.8" x14ac:dyDescent="0.3">
      <c r="A2521" s="9">
        <v>2519</v>
      </c>
      <c r="B2521" s="11" t="s">
        <v>2519</v>
      </c>
      <c r="C2521" s="3" t="s">
        <v>6629</v>
      </c>
      <c r="D2521" s="5">
        <v>150000</v>
      </c>
      <c r="E2521" s="7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">
        <f t="shared" si="117"/>
        <v>1625</v>
      </c>
      <c r="P2521" t="s">
        <v>8333</v>
      </c>
      <c r="Q2521" t="s">
        <v>8350</v>
      </c>
      <c r="R2521" s="14">
        <f t="shared" si="119"/>
        <v>41809.155138888891</v>
      </c>
      <c r="S2521">
        <f t="shared" si="118"/>
        <v>2014</v>
      </c>
    </row>
    <row r="2522" spans="1:19" ht="43.2" x14ac:dyDescent="0.3">
      <c r="A2522" s="9">
        <v>2520</v>
      </c>
      <c r="B2522" s="11" t="s">
        <v>2520</v>
      </c>
      <c r="C2522" s="3" t="s">
        <v>6630</v>
      </c>
      <c r="D2522" s="5">
        <v>100000</v>
      </c>
      <c r="E2522" s="7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">
        <f t="shared" si="117"/>
        <v>0</v>
      </c>
      <c r="P2522" t="s">
        <v>8333</v>
      </c>
      <c r="Q2522" t="s">
        <v>8350</v>
      </c>
      <c r="R2522" s="14">
        <f t="shared" si="119"/>
        <v>42612.600520833337</v>
      </c>
      <c r="S2522">
        <f t="shared" si="118"/>
        <v>2016</v>
      </c>
    </row>
    <row r="2523" spans="1:19" ht="57.6" x14ac:dyDescent="0.3">
      <c r="A2523" s="9">
        <v>2521</v>
      </c>
      <c r="B2523" s="11" t="s">
        <v>2521</v>
      </c>
      <c r="C2523" s="3" t="s">
        <v>6631</v>
      </c>
      <c r="D2523" s="5">
        <v>12500</v>
      </c>
      <c r="E2523" s="7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">
        <f t="shared" si="117"/>
        <v>10368.174199999999</v>
      </c>
      <c r="P2523" t="s">
        <v>8322</v>
      </c>
      <c r="Q2523" t="s">
        <v>8351</v>
      </c>
      <c r="R2523" s="14">
        <f t="shared" si="119"/>
        <v>42269.967835648145</v>
      </c>
      <c r="S2523">
        <f t="shared" si="118"/>
        <v>2015</v>
      </c>
    </row>
    <row r="2524" spans="1:19" ht="43.2" x14ac:dyDescent="0.3">
      <c r="A2524" s="9">
        <v>2522</v>
      </c>
      <c r="B2524" s="11" t="s">
        <v>2522</v>
      </c>
      <c r="C2524" s="3" t="s">
        <v>6632</v>
      </c>
      <c r="D2524" s="5">
        <v>5000</v>
      </c>
      <c r="E2524" s="7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">
        <f t="shared" si="117"/>
        <v>18518.518499999998</v>
      </c>
      <c r="P2524" t="s">
        <v>8322</v>
      </c>
      <c r="Q2524" t="s">
        <v>8351</v>
      </c>
      <c r="R2524" s="14">
        <f t="shared" si="119"/>
        <v>42460.573611111111</v>
      </c>
      <c r="S2524">
        <f t="shared" si="118"/>
        <v>2016</v>
      </c>
    </row>
    <row r="2525" spans="1:19" ht="43.2" x14ac:dyDescent="0.3">
      <c r="A2525" s="9">
        <v>2523</v>
      </c>
      <c r="B2525" s="11" t="s">
        <v>2523</v>
      </c>
      <c r="C2525" s="3" t="s">
        <v>6633</v>
      </c>
      <c r="D2525" s="5">
        <v>900</v>
      </c>
      <c r="E2525" s="7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">
        <f t="shared" si="117"/>
        <v>5415.3846000000003</v>
      </c>
      <c r="P2525" t="s">
        <v>8322</v>
      </c>
      <c r="Q2525" t="s">
        <v>8351</v>
      </c>
      <c r="R2525" s="14">
        <f t="shared" si="119"/>
        <v>41930.975601851853</v>
      </c>
      <c r="S2525">
        <f t="shared" si="118"/>
        <v>2014</v>
      </c>
    </row>
    <row r="2526" spans="1:19" ht="28.8" x14ac:dyDescent="0.3">
      <c r="A2526" s="9">
        <v>2524</v>
      </c>
      <c r="B2526" s="11" t="s">
        <v>2524</v>
      </c>
      <c r="C2526" s="3" t="s">
        <v>6634</v>
      </c>
      <c r="D2526" s="5">
        <v>7500</v>
      </c>
      <c r="E2526" s="7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">
        <f t="shared" si="117"/>
        <v>17720.930199999999</v>
      </c>
      <c r="P2526" t="s">
        <v>8322</v>
      </c>
      <c r="Q2526" t="s">
        <v>8351</v>
      </c>
      <c r="R2526" s="14">
        <f t="shared" si="119"/>
        <v>41961.807372685187</v>
      </c>
      <c r="S2526">
        <f t="shared" si="118"/>
        <v>2014</v>
      </c>
    </row>
    <row r="2527" spans="1:19" ht="43.2" x14ac:dyDescent="0.3">
      <c r="A2527" s="9">
        <v>2525</v>
      </c>
      <c r="B2527" s="11" t="s">
        <v>2525</v>
      </c>
      <c r="C2527" s="3" t="s">
        <v>6635</v>
      </c>
      <c r="D2527" s="5">
        <v>8000</v>
      </c>
      <c r="E2527" s="7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">
        <f t="shared" si="117"/>
        <v>10032.5</v>
      </c>
      <c r="P2527" t="s">
        <v>8322</v>
      </c>
      <c r="Q2527" t="s">
        <v>8351</v>
      </c>
      <c r="R2527" s="14">
        <f t="shared" si="119"/>
        <v>41058.844571759262</v>
      </c>
      <c r="S2527">
        <f t="shared" si="118"/>
        <v>2012</v>
      </c>
    </row>
    <row r="2528" spans="1:19" ht="43.2" x14ac:dyDescent="0.3">
      <c r="A2528" s="9">
        <v>2526</v>
      </c>
      <c r="B2528" s="11" t="s">
        <v>2526</v>
      </c>
      <c r="C2528" s="3" t="s">
        <v>6636</v>
      </c>
      <c r="D2528" s="5">
        <v>4000</v>
      </c>
      <c r="E2528" s="7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">
        <f t="shared" si="117"/>
        <v>13690.909100000001</v>
      </c>
      <c r="P2528" t="s">
        <v>8322</v>
      </c>
      <c r="Q2528" t="s">
        <v>8351</v>
      </c>
      <c r="R2528" s="14">
        <f t="shared" si="119"/>
        <v>41953.091134259259</v>
      </c>
      <c r="S2528">
        <f t="shared" si="118"/>
        <v>2014</v>
      </c>
    </row>
    <row r="2529" spans="1:19" ht="43.2" x14ac:dyDescent="0.3">
      <c r="A2529" s="9">
        <v>2527</v>
      </c>
      <c r="B2529" s="11" t="s">
        <v>2527</v>
      </c>
      <c r="C2529" s="3" t="s">
        <v>6637</v>
      </c>
      <c r="D2529" s="5">
        <v>4000</v>
      </c>
      <c r="E2529" s="7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">
        <f t="shared" si="117"/>
        <v>5753.5210999999999</v>
      </c>
      <c r="P2529" t="s">
        <v>8322</v>
      </c>
      <c r="Q2529" t="s">
        <v>8351</v>
      </c>
      <c r="R2529" s="14">
        <f t="shared" si="119"/>
        <v>41546.75105324074</v>
      </c>
      <c r="S2529">
        <f t="shared" si="118"/>
        <v>2013</v>
      </c>
    </row>
    <row r="2530" spans="1:19" ht="43.2" x14ac:dyDescent="0.3">
      <c r="A2530" s="9">
        <v>2528</v>
      </c>
      <c r="B2530" s="11" t="s">
        <v>2528</v>
      </c>
      <c r="C2530" s="3" t="s">
        <v>6638</v>
      </c>
      <c r="D2530" s="5">
        <v>4000</v>
      </c>
      <c r="E2530" s="7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">
        <f t="shared" si="117"/>
        <v>5296.2839999999997</v>
      </c>
      <c r="P2530" t="s">
        <v>8322</v>
      </c>
      <c r="Q2530" t="s">
        <v>8351</v>
      </c>
      <c r="R2530" s="14">
        <f t="shared" si="119"/>
        <v>42217.834525462968</v>
      </c>
      <c r="S2530">
        <f t="shared" si="118"/>
        <v>2015</v>
      </c>
    </row>
    <row r="2531" spans="1:19" ht="28.8" x14ac:dyDescent="0.3">
      <c r="A2531" s="9">
        <v>2529</v>
      </c>
      <c r="B2531" s="11" t="s">
        <v>2529</v>
      </c>
      <c r="C2531" s="3" t="s">
        <v>6639</v>
      </c>
      <c r="D2531" s="5">
        <v>6000</v>
      </c>
      <c r="E2531" s="7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">
        <f t="shared" si="117"/>
        <v>8232.8947000000007</v>
      </c>
      <c r="P2531" t="s">
        <v>8322</v>
      </c>
      <c r="Q2531" t="s">
        <v>8351</v>
      </c>
      <c r="R2531" s="14">
        <f t="shared" si="119"/>
        <v>40948.080729166664</v>
      </c>
      <c r="S2531">
        <f t="shared" si="118"/>
        <v>2012</v>
      </c>
    </row>
    <row r="2532" spans="1:19" ht="43.2" x14ac:dyDescent="0.3">
      <c r="A2532" s="9">
        <v>2530</v>
      </c>
      <c r="B2532" s="11" t="s">
        <v>2530</v>
      </c>
      <c r="C2532" s="3" t="s">
        <v>6640</v>
      </c>
      <c r="D2532" s="5">
        <v>6500</v>
      </c>
      <c r="E2532" s="7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">
        <f t="shared" si="117"/>
        <v>13541.6667</v>
      </c>
      <c r="P2532" t="s">
        <v>8322</v>
      </c>
      <c r="Q2532" t="s">
        <v>8351</v>
      </c>
      <c r="R2532" s="14">
        <f t="shared" si="119"/>
        <v>42081.864641203705</v>
      </c>
      <c r="S2532">
        <f t="shared" si="118"/>
        <v>2015</v>
      </c>
    </row>
    <row r="2533" spans="1:19" ht="57.6" x14ac:dyDescent="0.3">
      <c r="A2533" s="9">
        <v>2531</v>
      </c>
      <c r="B2533" s="11" t="s">
        <v>2531</v>
      </c>
      <c r="C2533" s="3" t="s">
        <v>6641</v>
      </c>
      <c r="D2533" s="5">
        <v>4500</v>
      </c>
      <c r="E2533" s="7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">
        <f t="shared" si="117"/>
        <v>7406.5573999999997</v>
      </c>
      <c r="P2533" t="s">
        <v>8322</v>
      </c>
      <c r="Q2533" t="s">
        <v>8351</v>
      </c>
      <c r="R2533" s="14">
        <f t="shared" si="119"/>
        <v>42208.680023148147</v>
      </c>
      <c r="S2533">
        <f t="shared" si="118"/>
        <v>2015</v>
      </c>
    </row>
    <row r="2534" spans="1:19" ht="43.2" x14ac:dyDescent="0.3">
      <c r="A2534" s="9">
        <v>2532</v>
      </c>
      <c r="B2534" s="11" t="s">
        <v>2532</v>
      </c>
      <c r="C2534" s="3" t="s">
        <v>6642</v>
      </c>
      <c r="D2534" s="5">
        <v>4000</v>
      </c>
      <c r="E2534" s="7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">
        <f t="shared" si="117"/>
        <v>8408.3333000000002</v>
      </c>
      <c r="P2534" t="s">
        <v>8322</v>
      </c>
      <c r="Q2534" t="s">
        <v>8351</v>
      </c>
      <c r="R2534" s="14">
        <f t="shared" si="119"/>
        <v>41107.849143518521</v>
      </c>
      <c r="S2534">
        <f t="shared" si="118"/>
        <v>2012</v>
      </c>
    </row>
    <row r="2535" spans="1:19" ht="43.2" x14ac:dyDescent="0.3">
      <c r="A2535" s="9">
        <v>2533</v>
      </c>
      <c r="B2535" s="11" t="s">
        <v>2533</v>
      </c>
      <c r="C2535" s="3" t="s">
        <v>6643</v>
      </c>
      <c r="D2535" s="5">
        <v>7500</v>
      </c>
      <c r="E2535" s="7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">
        <f t="shared" si="117"/>
        <v>6102.9412000000002</v>
      </c>
      <c r="P2535" t="s">
        <v>8322</v>
      </c>
      <c r="Q2535" t="s">
        <v>8351</v>
      </c>
      <c r="R2535" s="14">
        <f t="shared" si="119"/>
        <v>41304.751284722224</v>
      </c>
      <c r="S2535">
        <f t="shared" si="118"/>
        <v>2013</v>
      </c>
    </row>
    <row r="2536" spans="1:19" ht="57.6" x14ac:dyDescent="0.3">
      <c r="A2536" s="9">
        <v>2534</v>
      </c>
      <c r="B2536" s="11" t="s">
        <v>2534</v>
      </c>
      <c r="C2536" s="3" t="s">
        <v>6644</v>
      </c>
      <c r="D2536" s="5">
        <v>2000</v>
      </c>
      <c r="E2536" s="7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">
        <f t="shared" si="117"/>
        <v>15000</v>
      </c>
      <c r="P2536" t="s">
        <v>8322</v>
      </c>
      <c r="Q2536" t="s">
        <v>8351</v>
      </c>
      <c r="R2536" s="14">
        <f t="shared" si="119"/>
        <v>40127.700370370374</v>
      </c>
      <c r="S2536">
        <f t="shared" si="118"/>
        <v>2009</v>
      </c>
    </row>
    <row r="2537" spans="1:19" x14ac:dyDescent="0.3">
      <c r="A2537" s="9">
        <v>2535</v>
      </c>
      <c r="B2537" s="11" t="s">
        <v>2535</v>
      </c>
      <c r="C2537" s="3" t="s">
        <v>6645</v>
      </c>
      <c r="D2537" s="5">
        <v>20000</v>
      </c>
      <c r="E2537" s="7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">
        <f t="shared" si="117"/>
        <v>26608.974399999999</v>
      </c>
      <c r="P2537" t="s">
        <v>8322</v>
      </c>
      <c r="Q2537" t="s">
        <v>8351</v>
      </c>
      <c r="R2537" s="14">
        <f t="shared" si="119"/>
        <v>41943.791030092594</v>
      </c>
      <c r="S2537">
        <f t="shared" si="118"/>
        <v>2014</v>
      </c>
    </row>
    <row r="2538" spans="1:19" ht="43.2" x14ac:dyDescent="0.3">
      <c r="A2538" s="9">
        <v>2536</v>
      </c>
      <c r="B2538" s="11" t="s">
        <v>2536</v>
      </c>
      <c r="C2538" s="3" t="s">
        <v>6646</v>
      </c>
      <c r="D2538" s="5">
        <v>25</v>
      </c>
      <c r="E2538" s="7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">
        <f t="shared" si="117"/>
        <v>725</v>
      </c>
      <c r="P2538" t="s">
        <v>8322</v>
      </c>
      <c r="Q2538" t="s">
        <v>8351</v>
      </c>
      <c r="R2538" s="14">
        <f t="shared" si="119"/>
        <v>41464.106087962966</v>
      </c>
      <c r="S2538">
        <f t="shared" si="118"/>
        <v>2013</v>
      </c>
    </row>
    <row r="2539" spans="1:19" ht="43.2" x14ac:dyDescent="0.3">
      <c r="A2539" s="9">
        <v>2537</v>
      </c>
      <c r="B2539" s="11" t="s">
        <v>2537</v>
      </c>
      <c r="C2539" s="3" t="s">
        <v>6647</v>
      </c>
      <c r="D2539" s="5">
        <v>1000</v>
      </c>
      <c r="E2539" s="7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">
        <f t="shared" si="117"/>
        <v>10000</v>
      </c>
      <c r="P2539" t="s">
        <v>8322</v>
      </c>
      <c r="Q2539" t="s">
        <v>8351</v>
      </c>
      <c r="R2539" s="14">
        <f t="shared" si="119"/>
        <v>40696.648784722223</v>
      </c>
      <c r="S2539">
        <f t="shared" si="118"/>
        <v>2011</v>
      </c>
    </row>
    <row r="2540" spans="1:19" ht="28.8" x14ac:dyDescent="0.3">
      <c r="A2540" s="9">
        <v>2538</v>
      </c>
      <c r="B2540" s="11" t="s">
        <v>2538</v>
      </c>
      <c r="C2540" s="3" t="s">
        <v>6648</v>
      </c>
      <c r="D2540" s="5">
        <v>18000</v>
      </c>
      <c r="E2540" s="7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">
        <f t="shared" si="117"/>
        <v>10996.3081</v>
      </c>
      <c r="P2540" t="s">
        <v>8322</v>
      </c>
      <c r="Q2540" t="s">
        <v>8351</v>
      </c>
      <c r="R2540" s="14">
        <f t="shared" si="119"/>
        <v>41298.509965277779</v>
      </c>
      <c r="S2540">
        <f t="shared" si="118"/>
        <v>2013</v>
      </c>
    </row>
    <row r="2541" spans="1:19" ht="43.2" x14ac:dyDescent="0.3">
      <c r="A2541" s="9">
        <v>2539</v>
      </c>
      <c r="B2541" s="11" t="s">
        <v>2539</v>
      </c>
      <c r="C2541" s="3" t="s">
        <v>6649</v>
      </c>
      <c r="D2541" s="5">
        <v>10000</v>
      </c>
      <c r="E2541" s="7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">
        <f t="shared" si="117"/>
        <v>16991.525399999999</v>
      </c>
      <c r="P2541" t="s">
        <v>8322</v>
      </c>
      <c r="Q2541" t="s">
        <v>8351</v>
      </c>
      <c r="R2541" s="14">
        <f t="shared" si="119"/>
        <v>41977.902222222227</v>
      </c>
      <c r="S2541">
        <f t="shared" si="118"/>
        <v>2014</v>
      </c>
    </row>
    <row r="2542" spans="1:19" ht="57.6" x14ac:dyDescent="0.3">
      <c r="A2542" s="9">
        <v>2540</v>
      </c>
      <c r="B2542" s="11" t="s">
        <v>2540</v>
      </c>
      <c r="C2542" s="3" t="s">
        <v>6650</v>
      </c>
      <c r="D2542" s="5">
        <v>2500</v>
      </c>
      <c r="E2542" s="7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">
        <f t="shared" si="117"/>
        <v>9574.0740999999998</v>
      </c>
      <c r="P2542" t="s">
        <v>8322</v>
      </c>
      <c r="Q2542" t="s">
        <v>8351</v>
      </c>
      <c r="R2542" s="14">
        <f t="shared" si="119"/>
        <v>40785.675011574072</v>
      </c>
      <c r="S2542">
        <f t="shared" si="118"/>
        <v>2011</v>
      </c>
    </row>
    <row r="2543" spans="1:19" ht="57.6" x14ac:dyDescent="0.3">
      <c r="A2543" s="9">
        <v>2541</v>
      </c>
      <c r="B2543" s="11" t="s">
        <v>2541</v>
      </c>
      <c r="C2543" s="3" t="s">
        <v>6651</v>
      </c>
      <c r="D2543" s="5">
        <v>3500</v>
      </c>
      <c r="E2543" s="7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">
        <f t="shared" si="117"/>
        <v>5946.0316999999995</v>
      </c>
      <c r="P2543" t="s">
        <v>8322</v>
      </c>
      <c r="Q2543" t="s">
        <v>8351</v>
      </c>
      <c r="R2543" s="14">
        <f t="shared" si="119"/>
        <v>41483.449282407404</v>
      </c>
      <c r="S2543">
        <f t="shared" si="118"/>
        <v>2013</v>
      </c>
    </row>
    <row r="2544" spans="1:19" ht="43.2" x14ac:dyDescent="0.3">
      <c r="A2544" s="9">
        <v>2542</v>
      </c>
      <c r="B2544" s="11" t="s">
        <v>2542</v>
      </c>
      <c r="C2544" s="3" t="s">
        <v>6652</v>
      </c>
      <c r="D2544" s="5">
        <v>700</v>
      </c>
      <c r="E2544" s="7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">
        <f t="shared" si="117"/>
        <v>5576.9231</v>
      </c>
      <c r="P2544" t="s">
        <v>8322</v>
      </c>
      <c r="Q2544" t="s">
        <v>8351</v>
      </c>
      <c r="R2544" s="14">
        <f t="shared" si="119"/>
        <v>41509.426585648151</v>
      </c>
      <c r="S2544">
        <f t="shared" si="118"/>
        <v>2013</v>
      </c>
    </row>
    <row r="2545" spans="1:19" ht="43.2" x14ac:dyDescent="0.3">
      <c r="A2545" s="9">
        <v>2543</v>
      </c>
      <c r="B2545" s="11" t="s">
        <v>2543</v>
      </c>
      <c r="C2545" s="3" t="s">
        <v>6653</v>
      </c>
      <c r="D2545" s="5">
        <v>250</v>
      </c>
      <c r="E2545" s="7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">
        <f t="shared" si="117"/>
        <v>3007.6923000000002</v>
      </c>
      <c r="P2545" t="s">
        <v>8322</v>
      </c>
      <c r="Q2545" t="s">
        <v>8351</v>
      </c>
      <c r="R2545" s="14">
        <f t="shared" si="119"/>
        <v>40514.107615740737</v>
      </c>
      <c r="S2545">
        <f t="shared" si="118"/>
        <v>2010</v>
      </c>
    </row>
    <row r="2546" spans="1:19" ht="43.2" x14ac:dyDescent="0.3">
      <c r="A2546" s="9">
        <v>2544</v>
      </c>
      <c r="B2546" s="11" t="s">
        <v>2544</v>
      </c>
      <c r="C2546" s="3" t="s">
        <v>6654</v>
      </c>
      <c r="D2546" s="5">
        <v>5000</v>
      </c>
      <c r="E2546" s="7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">
        <f t="shared" si="117"/>
        <v>8843.8595999999998</v>
      </c>
      <c r="P2546" t="s">
        <v>8322</v>
      </c>
      <c r="Q2546" t="s">
        <v>8351</v>
      </c>
      <c r="R2546" s="14">
        <f t="shared" si="119"/>
        <v>41068.520474537036</v>
      </c>
      <c r="S2546">
        <f t="shared" si="118"/>
        <v>2012</v>
      </c>
    </row>
    <row r="2547" spans="1:19" ht="43.2" x14ac:dyDescent="0.3">
      <c r="A2547" s="9">
        <v>2545</v>
      </c>
      <c r="B2547" s="11" t="s">
        <v>2545</v>
      </c>
      <c r="C2547" s="3" t="s">
        <v>6655</v>
      </c>
      <c r="D2547" s="5">
        <v>2000</v>
      </c>
      <c r="E2547" s="7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">
        <f t="shared" si="117"/>
        <v>6403.2786999999998</v>
      </c>
      <c r="P2547" t="s">
        <v>8322</v>
      </c>
      <c r="Q2547" t="s">
        <v>8351</v>
      </c>
      <c r="R2547" s="14">
        <f t="shared" si="119"/>
        <v>42027.13817129629</v>
      </c>
      <c r="S2547">
        <f t="shared" si="118"/>
        <v>2015</v>
      </c>
    </row>
    <row r="2548" spans="1:19" ht="43.2" x14ac:dyDescent="0.3">
      <c r="A2548" s="9">
        <v>2546</v>
      </c>
      <c r="B2548" s="11" t="s">
        <v>2546</v>
      </c>
      <c r="C2548" s="3" t="s">
        <v>6656</v>
      </c>
      <c r="D2548" s="5">
        <v>3500</v>
      </c>
      <c r="E2548" s="7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">
        <f t="shared" si="117"/>
        <v>6015.3846000000003</v>
      </c>
      <c r="P2548" t="s">
        <v>8322</v>
      </c>
      <c r="Q2548" t="s">
        <v>8351</v>
      </c>
      <c r="R2548" s="14">
        <f t="shared" si="119"/>
        <v>41524.858553240738</v>
      </c>
      <c r="S2548">
        <f t="shared" si="118"/>
        <v>2013</v>
      </c>
    </row>
    <row r="2549" spans="1:19" ht="43.2" x14ac:dyDescent="0.3">
      <c r="A2549" s="9">
        <v>2547</v>
      </c>
      <c r="B2549" s="11" t="s">
        <v>2547</v>
      </c>
      <c r="C2549" s="3" t="s">
        <v>6657</v>
      </c>
      <c r="D2549" s="5">
        <v>5500</v>
      </c>
      <c r="E2549" s="7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">
        <f t="shared" si="117"/>
        <v>4919.4030000000002</v>
      </c>
      <c r="P2549" t="s">
        <v>8322</v>
      </c>
      <c r="Q2549" t="s">
        <v>8351</v>
      </c>
      <c r="R2549" s="14">
        <f t="shared" si="119"/>
        <v>40973.773182870369</v>
      </c>
      <c r="S2549">
        <f t="shared" si="118"/>
        <v>2012</v>
      </c>
    </row>
    <row r="2550" spans="1:19" ht="43.2" x14ac:dyDescent="0.3">
      <c r="A2550" s="9">
        <v>2548</v>
      </c>
      <c r="B2550" s="11" t="s">
        <v>2548</v>
      </c>
      <c r="C2550" s="3" t="s">
        <v>6658</v>
      </c>
      <c r="D2550" s="5">
        <v>6000</v>
      </c>
      <c r="E2550" s="7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">
        <f t="shared" si="117"/>
        <v>16516.216199999999</v>
      </c>
      <c r="P2550" t="s">
        <v>8322</v>
      </c>
      <c r="Q2550" t="s">
        <v>8351</v>
      </c>
      <c r="R2550" s="14">
        <f t="shared" si="119"/>
        <v>42618.625428240746</v>
      </c>
      <c r="S2550">
        <f t="shared" si="118"/>
        <v>2016</v>
      </c>
    </row>
    <row r="2551" spans="1:19" ht="43.2" x14ac:dyDescent="0.3">
      <c r="A2551" s="9">
        <v>2549</v>
      </c>
      <c r="B2551" s="11" t="s">
        <v>2549</v>
      </c>
      <c r="C2551" s="3" t="s">
        <v>6659</v>
      </c>
      <c r="D2551" s="5">
        <v>1570</v>
      </c>
      <c r="E2551" s="7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">
        <f t="shared" si="117"/>
        <v>4362.1621999999998</v>
      </c>
      <c r="P2551" t="s">
        <v>8322</v>
      </c>
      <c r="Q2551" t="s">
        <v>8351</v>
      </c>
      <c r="R2551" s="14">
        <f t="shared" si="119"/>
        <v>41390.757754629631</v>
      </c>
      <c r="S2551">
        <f t="shared" si="118"/>
        <v>2013</v>
      </c>
    </row>
    <row r="2552" spans="1:19" ht="57.6" x14ac:dyDescent="0.3">
      <c r="A2552" s="9">
        <v>2550</v>
      </c>
      <c r="B2552" s="11" t="s">
        <v>2550</v>
      </c>
      <c r="C2552" s="3" t="s">
        <v>6660</v>
      </c>
      <c r="D2552" s="5">
        <v>6500</v>
      </c>
      <c r="E2552" s="7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">
        <f t="shared" si="117"/>
        <v>4370</v>
      </c>
      <c r="P2552" t="s">
        <v>8322</v>
      </c>
      <c r="Q2552" t="s">
        <v>8351</v>
      </c>
      <c r="R2552" s="14">
        <f t="shared" si="119"/>
        <v>42228.634328703702</v>
      </c>
      <c r="S2552">
        <f t="shared" si="118"/>
        <v>2015</v>
      </c>
    </row>
    <row r="2553" spans="1:19" ht="43.2" x14ac:dyDescent="0.3">
      <c r="A2553" s="9">
        <v>2551</v>
      </c>
      <c r="B2553" s="11" t="s">
        <v>2551</v>
      </c>
      <c r="C2553" s="3" t="s">
        <v>6661</v>
      </c>
      <c r="D2553" s="5">
        <v>3675</v>
      </c>
      <c r="E2553" s="7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">
        <f t="shared" si="117"/>
        <v>6741.9642999999996</v>
      </c>
      <c r="P2553" t="s">
        <v>8322</v>
      </c>
      <c r="Q2553" t="s">
        <v>8351</v>
      </c>
      <c r="R2553" s="14">
        <f t="shared" si="119"/>
        <v>40961.252141203702</v>
      </c>
      <c r="S2553">
        <f t="shared" si="118"/>
        <v>2012</v>
      </c>
    </row>
    <row r="2554" spans="1:19" ht="43.2" x14ac:dyDescent="0.3">
      <c r="A2554" s="9">
        <v>2552</v>
      </c>
      <c r="B2554" s="11" t="s">
        <v>2552</v>
      </c>
      <c r="C2554" s="3" t="s">
        <v>6662</v>
      </c>
      <c r="D2554" s="5">
        <v>3000</v>
      </c>
      <c r="E2554" s="7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">
        <f t="shared" si="117"/>
        <v>17750</v>
      </c>
      <c r="P2554" t="s">
        <v>8322</v>
      </c>
      <c r="Q2554" t="s">
        <v>8351</v>
      </c>
      <c r="R2554" s="14">
        <f t="shared" si="119"/>
        <v>42769.809965277775</v>
      </c>
      <c r="S2554">
        <f t="shared" si="118"/>
        <v>2017</v>
      </c>
    </row>
    <row r="2555" spans="1:19" ht="43.2" x14ac:dyDescent="0.3">
      <c r="A2555" s="9">
        <v>2553</v>
      </c>
      <c r="B2555" s="11" t="s">
        <v>2553</v>
      </c>
      <c r="C2555" s="3" t="s">
        <v>6663</v>
      </c>
      <c r="D2555" s="5">
        <v>1500</v>
      </c>
      <c r="E2555" s="7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">
        <f t="shared" si="117"/>
        <v>3888.3332999999998</v>
      </c>
      <c r="P2555" t="s">
        <v>8322</v>
      </c>
      <c r="Q2555" t="s">
        <v>8351</v>
      </c>
      <c r="R2555" s="14">
        <f t="shared" si="119"/>
        <v>41113.199155092596</v>
      </c>
      <c r="S2555">
        <f t="shared" si="118"/>
        <v>2012</v>
      </c>
    </row>
    <row r="2556" spans="1:19" ht="57.6" x14ac:dyDescent="0.3">
      <c r="A2556" s="9">
        <v>2554</v>
      </c>
      <c r="B2556" s="11" t="s">
        <v>2554</v>
      </c>
      <c r="C2556" s="3" t="s">
        <v>6664</v>
      </c>
      <c r="D2556" s="5">
        <v>3000</v>
      </c>
      <c r="E2556" s="7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">
        <f t="shared" si="117"/>
        <v>5498.5074999999997</v>
      </c>
      <c r="P2556" t="s">
        <v>8322</v>
      </c>
      <c r="Q2556" t="s">
        <v>8351</v>
      </c>
      <c r="R2556" s="14">
        <f t="shared" si="119"/>
        <v>42125.078275462962</v>
      </c>
      <c r="S2556">
        <f t="shared" si="118"/>
        <v>2015</v>
      </c>
    </row>
    <row r="2557" spans="1:19" ht="57.6" x14ac:dyDescent="0.3">
      <c r="A2557" s="9">
        <v>2555</v>
      </c>
      <c r="B2557" s="11" t="s">
        <v>2555</v>
      </c>
      <c r="C2557" s="3" t="s">
        <v>6665</v>
      </c>
      <c r="D2557" s="5">
        <v>2000</v>
      </c>
      <c r="E2557" s="7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">
        <f t="shared" si="117"/>
        <v>6134.2857000000004</v>
      </c>
      <c r="P2557" t="s">
        <v>8322</v>
      </c>
      <c r="Q2557" t="s">
        <v>8351</v>
      </c>
      <c r="R2557" s="14">
        <f t="shared" si="119"/>
        <v>41026.655011574076</v>
      </c>
      <c r="S2557">
        <f t="shared" si="118"/>
        <v>2012</v>
      </c>
    </row>
    <row r="2558" spans="1:19" ht="43.2" x14ac:dyDescent="0.3">
      <c r="A2558" s="9">
        <v>2556</v>
      </c>
      <c r="B2558" s="11" t="s">
        <v>2556</v>
      </c>
      <c r="C2558" s="3" t="s">
        <v>6666</v>
      </c>
      <c r="D2558" s="5">
        <v>745</v>
      </c>
      <c r="E2558" s="7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">
        <f t="shared" si="117"/>
        <v>2311.7647000000002</v>
      </c>
      <c r="P2558" t="s">
        <v>8322</v>
      </c>
      <c r="Q2558" t="s">
        <v>8351</v>
      </c>
      <c r="R2558" s="14">
        <f t="shared" si="119"/>
        <v>41222.991400462961</v>
      </c>
      <c r="S2558">
        <f t="shared" si="118"/>
        <v>2012</v>
      </c>
    </row>
    <row r="2559" spans="1:19" ht="28.8" x14ac:dyDescent="0.3">
      <c r="A2559" s="9">
        <v>2557</v>
      </c>
      <c r="B2559" s="11" t="s">
        <v>2557</v>
      </c>
      <c r="C2559" s="3" t="s">
        <v>6667</v>
      </c>
      <c r="D2559" s="5">
        <v>900</v>
      </c>
      <c r="E2559" s="7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">
        <f t="shared" si="117"/>
        <v>2961.1111000000001</v>
      </c>
      <c r="P2559" t="s">
        <v>8322</v>
      </c>
      <c r="Q2559" t="s">
        <v>8351</v>
      </c>
      <c r="R2559" s="14">
        <f t="shared" si="119"/>
        <v>41744.745208333334</v>
      </c>
      <c r="S2559">
        <f t="shared" si="118"/>
        <v>2014</v>
      </c>
    </row>
    <row r="2560" spans="1:19" ht="43.2" x14ac:dyDescent="0.3">
      <c r="A2560" s="9">
        <v>2558</v>
      </c>
      <c r="B2560" s="11" t="s">
        <v>2558</v>
      </c>
      <c r="C2560" s="3" t="s">
        <v>6668</v>
      </c>
      <c r="D2560" s="5">
        <v>1250</v>
      </c>
      <c r="E2560" s="7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">
        <f t="shared" si="117"/>
        <v>7561.1111000000001</v>
      </c>
      <c r="P2560" t="s">
        <v>8322</v>
      </c>
      <c r="Q2560" t="s">
        <v>8351</v>
      </c>
      <c r="R2560" s="14">
        <f t="shared" si="119"/>
        <v>42093.860023148154</v>
      </c>
      <c r="S2560">
        <f t="shared" si="118"/>
        <v>2015</v>
      </c>
    </row>
    <row r="2561" spans="1:19" ht="43.2" x14ac:dyDescent="0.3">
      <c r="A2561" s="9">
        <v>2559</v>
      </c>
      <c r="B2561" s="11" t="s">
        <v>2559</v>
      </c>
      <c r="C2561" s="3" t="s">
        <v>6669</v>
      </c>
      <c r="D2561" s="5">
        <v>800</v>
      </c>
      <c r="E2561" s="7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">
        <f t="shared" si="117"/>
        <v>3560</v>
      </c>
      <c r="P2561" t="s">
        <v>8322</v>
      </c>
      <c r="Q2561" t="s">
        <v>8351</v>
      </c>
      <c r="R2561" s="14">
        <f t="shared" si="119"/>
        <v>40829.873657407406</v>
      </c>
      <c r="S2561">
        <f t="shared" si="118"/>
        <v>2011</v>
      </c>
    </row>
    <row r="2562" spans="1:19" ht="43.2" x14ac:dyDescent="0.3">
      <c r="A2562" s="9">
        <v>2560</v>
      </c>
      <c r="B2562" s="11" t="s">
        <v>2560</v>
      </c>
      <c r="C2562" s="3" t="s">
        <v>6670</v>
      </c>
      <c r="D2562" s="5">
        <v>3000</v>
      </c>
      <c r="E2562" s="7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">
        <f t="shared" si="117"/>
        <v>14300</v>
      </c>
      <c r="P2562" t="s">
        <v>8322</v>
      </c>
      <c r="Q2562" t="s">
        <v>8351</v>
      </c>
      <c r="R2562" s="14">
        <f t="shared" si="119"/>
        <v>42039.951087962967</v>
      </c>
      <c r="S2562">
        <f t="shared" si="118"/>
        <v>2015</v>
      </c>
    </row>
    <row r="2563" spans="1:19" ht="43.2" x14ac:dyDescent="0.3">
      <c r="A2563" s="9">
        <v>2561</v>
      </c>
      <c r="B2563" s="11" t="s">
        <v>2561</v>
      </c>
      <c r="C2563" s="3" t="s">
        <v>6671</v>
      </c>
      <c r="D2563" s="5">
        <v>100000</v>
      </c>
      <c r="E2563" s="7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">
        <f t="shared" ref="O2563:O2626" si="120">IFERROR(ROUND(E2563/L2563*100,4),0)</f>
        <v>0</v>
      </c>
      <c r="P2563" t="s">
        <v>8333</v>
      </c>
      <c r="Q2563" t="s">
        <v>8334</v>
      </c>
      <c r="R2563" s="14">
        <f t="shared" si="119"/>
        <v>42260.528807870374</v>
      </c>
      <c r="S2563">
        <f t="shared" ref="S2563:S2626" si="121">YEAR(R2563)</f>
        <v>2015</v>
      </c>
    </row>
    <row r="2564" spans="1:19" ht="57.6" x14ac:dyDescent="0.3">
      <c r="A2564" s="9">
        <v>2562</v>
      </c>
      <c r="B2564" s="11" t="s">
        <v>2562</v>
      </c>
      <c r="C2564" s="3" t="s">
        <v>6672</v>
      </c>
      <c r="D2564" s="5">
        <v>10000</v>
      </c>
      <c r="E2564" s="7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">
        <f t="shared" si="120"/>
        <v>2500</v>
      </c>
      <c r="P2564" t="s">
        <v>8333</v>
      </c>
      <c r="Q2564" t="s">
        <v>8334</v>
      </c>
      <c r="R2564" s="14">
        <f t="shared" ref="R2564:R2627" si="122">(((J2564/60)/60)/24)+DATE(1970,1,1)</f>
        <v>42594.524756944447</v>
      </c>
      <c r="S2564">
        <f t="shared" si="121"/>
        <v>2016</v>
      </c>
    </row>
    <row r="2565" spans="1:19" ht="28.8" x14ac:dyDescent="0.3">
      <c r="A2565" s="9">
        <v>2563</v>
      </c>
      <c r="B2565" s="11" t="s">
        <v>2563</v>
      </c>
      <c r="C2565" s="3" t="s">
        <v>6673</v>
      </c>
      <c r="D2565" s="5">
        <v>20000</v>
      </c>
      <c r="E2565" s="7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">
        <f t="shared" si="120"/>
        <v>0</v>
      </c>
      <c r="P2565" t="s">
        <v>8333</v>
      </c>
      <c r="Q2565" t="s">
        <v>8334</v>
      </c>
      <c r="R2565" s="14">
        <f t="shared" si="122"/>
        <v>42155.139479166668</v>
      </c>
      <c r="S2565">
        <f t="shared" si="121"/>
        <v>2015</v>
      </c>
    </row>
    <row r="2566" spans="1:19" ht="43.2" x14ac:dyDescent="0.3">
      <c r="A2566" s="9">
        <v>2564</v>
      </c>
      <c r="B2566" s="11" t="s">
        <v>2564</v>
      </c>
      <c r="C2566" s="3" t="s">
        <v>6674</v>
      </c>
      <c r="D2566" s="5">
        <v>40000</v>
      </c>
      <c r="E2566" s="7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">
        <f t="shared" si="120"/>
        <v>0</v>
      </c>
      <c r="P2566" t="s">
        <v>8333</v>
      </c>
      <c r="Q2566" t="s">
        <v>8334</v>
      </c>
      <c r="R2566" s="14">
        <f t="shared" si="122"/>
        <v>41822.040497685186</v>
      </c>
      <c r="S2566">
        <f t="shared" si="121"/>
        <v>2014</v>
      </c>
    </row>
    <row r="2567" spans="1:19" ht="43.2" x14ac:dyDescent="0.3">
      <c r="A2567" s="9">
        <v>2565</v>
      </c>
      <c r="B2567" s="11" t="s">
        <v>2565</v>
      </c>
      <c r="C2567" s="3" t="s">
        <v>6675</v>
      </c>
      <c r="D2567" s="5">
        <v>10000</v>
      </c>
      <c r="E2567" s="7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">
        <f t="shared" si="120"/>
        <v>10000</v>
      </c>
      <c r="P2567" t="s">
        <v>8333</v>
      </c>
      <c r="Q2567" t="s">
        <v>8334</v>
      </c>
      <c r="R2567" s="14">
        <f t="shared" si="122"/>
        <v>42440.650335648148</v>
      </c>
      <c r="S2567">
        <f t="shared" si="121"/>
        <v>2016</v>
      </c>
    </row>
    <row r="2568" spans="1:19" ht="43.2" x14ac:dyDescent="0.3">
      <c r="A2568" s="9">
        <v>2566</v>
      </c>
      <c r="B2568" s="11" t="s">
        <v>2566</v>
      </c>
      <c r="C2568" s="3" t="s">
        <v>6676</v>
      </c>
      <c r="D2568" s="5">
        <v>35000</v>
      </c>
      <c r="E2568" s="7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">
        <f t="shared" si="120"/>
        <v>0</v>
      </c>
      <c r="P2568" t="s">
        <v>8333</v>
      </c>
      <c r="Q2568" t="s">
        <v>8334</v>
      </c>
      <c r="R2568" s="14">
        <f t="shared" si="122"/>
        <v>41842.980879629627</v>
      </c>
      <c r="S2568">
        <f t="shared" si="121"/>
        <v>2014</v>
      </c>
    </row>
    <row r="2569" spans="1:19" ht="43.2" x14ac:dyDescent="0.3">
      <c r="A2569" s="9">
        <v>2567</v>
      </c>
      <c r="B2569" s="11" t="s">
        <v>2567</v>
      </c>
      <c r="C2569" s="3" t="s">
        <v>6677</v>
      </c>
      <c r="D2569" s="5">
        <v>45000</v>
      </c>
      <c r="E2569" s="7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">
        <f t="shared" si="120"/>
        <v>6000</v>
      </c>
      <c r="P2569" t="s">
        <v>8333</v>
      </c>
      <c r="Q2569" t="s">
        <v>8334</v>
      </c>
      <c r="R2569" s="14">
        <f t="shared" si="122"/>
        <v>42087.878912037035</v>
      </c>
      <c r="S2569">
        <f t="shared" si="121"/>
        <v>2015</v>
      </c>
    </row>
    <row r="2570" spans="1:19" ht="43.2" x14ac:dyDescent="0.3">
      <c r="A2570" s="9">
        <v>2568</v>
      </c>
      <c r="B2570" s="11" t="s">
        <v>2568</v>
      </c>
      <c r="C2570" s="3" t="s">
        <v>6678</v>
      </c>
      <c r="D2570" s="5">
        <v>10000</v>
      </c>
      <c r="E2570" s="7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">
        <f t="shared" si="120"/>
        <v>5000</v>
      </c>
      <c r="P2570" t="s">
        <v>8333</v>
      </c>
      <c r="Q2570" t="s">
        <v>8334</v>
      </c>
      <c r="R2570" s="14">
        <f t="shared" si="122"/>
        <v>42584.666597222225</v>
      </c>
      <c r="S2570">
        <f t="shared" si="121"/>
        <v>2016</v>
      </c>
    </row>
    <row r="2571" spans="1:19" ht="43.2" x14ac:dyDescent="0.3">
      <c r="A2571" s="9">
        <v>2569</v>
      </c>
      <c r="B2571" s="11" t="s">
        <v>2569</v>
      </c>
      <c r="C2571" s="3" t="s">
        <v>6679</v>
      </c>
      <c r="D2571" s="5">
        <v>6500</v>
      </c>
      <c r="E2571" s="7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">
        <f t="shared" si="120"/>
        <v>7250</v>
      </c>
      <c r="P2571" t="s">
        <v>8333</v>
      </c>
      <c r="Q2571" t="s">
        <v>8334</v>
      </c>
      <c r="R2571" s="14">
        <f t="shared" si="122"/>
        <v>42234.105462962965</v>
      </c>
      <c r="S2571">
        <f t="shared" si="121"/>
        <v>2015</v>
      </c>
    </row>
    <row r="2572" spans="1:19" ht="43.2" x14ac:dyDescent="0.3">
      <c r="A2572" s="9">
        <v>2570</v>
      </c>
      <c r="B2572" s="11" t="s">
        <v>2570</v>
      </c>
      <c r="C2572" s="3" t="s">
        <v>6680</v>
      </c>
      <c r="D2572" s="5">
        <v>7000</v>
      </c>
      <c r="E2572" s="7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">
        <f t="shared" si="120"/>
        <v>2950</v>
      </c>
      <c r="P2572" t="s">
        <v>8333</v>
      </c>
      <c r="Q2572" t="s">
        <v>8334</v>
      </c>
      <c r="R2572" s="14">
        <f t="shared" si="122"/>
        <v>42744.903182870374</v>
      </c>
      <c r="S2572">
        <f t="shared" si="121"/>
        <v>2017</v>
      </c>
    </row>
    <row r="2573" spans="1:19" ht="43.2" x14ac:dyDescent="0.3">
      <c r="A2573" s="9">
        <v>2571</v>
      </c>
      <c r="B2573" s="11" t="s">
        <v>2571</v>
      </c>
      <c r="C2573" s="3" t="s">
        <v>6681</v>
      </c>
      <c r="D2573" s="5">
        <v>100000</v>
      </c>
      <c r="E2573" s="7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">
        <f t="shared" si="120"/>
        <v>6250</v>
      </c>
      <c r="P2573" t="s">
        <v>8333</v>
      </c>
      <c r="Q2573" t="s">
        <v>8334</v>
      </c>
      <c r="R2573" s="14">
        <f t="shared" si="122"/>
        <v>42449.341678240744</v>
      </c>
      <c r="S2573">
        <f t="shared" si="121"/>
        <v>2016</v>
      </c>
    </row>
    <row r="2574" spans="1:19" ht="43.2" x14ac:dyDescent="0.3">
      <c r="A2574" s="9">
        <v>2572</v>
      </c>
      <c r="B2574" s="11" t="s">
        <v>2572</v>
      </c>
      <c r="C2574" s="3" t="s">
        <v>6682</v>
      </c>
      <c r="D2574" s="5">
        <v>30000</v>
      </c>
      <c r="E2574" s="7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">
        <f t="shared" si="120"/>
        <v>0</v>
      </c>
      <c r="P2574" t="s">
        <v>8333</v>
      </c>
      <c r="Q2574" t="s">
        <v>8334</v>
      </c>
      <c r="R2574" s="14">
        <f t="shared" si="122"/>
        <v>42077.119409722218</v>
      </c>
      <c r="S2574">
        <f t="shared" si="121"/>
        <v>2015</v>
      </c>
    </row>
    <row r="2575" spans="1:19" ht="43.2" x14ac:dyDescent="0.3">
      <c r="A2575" s="9">
        <v>2573</v>
      </c>
      <c r="B2575" s="11" t="s">
        <v>2573</v>
      </c>
      <c r="C2575" s="3" t="s">
        <v>6683</v>
      </c>
      <c r="D2575" s="5">
        <v>8000</v>
      </c>
      <c r="E2575" s="7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">
        <f t="shared" si="120"/>
        <v>0</v>
      </c>
      <c r="P2575" t="s">
        <v>8333</v>
      </c>
      <c r="Q2575" t="s">
        <v>8334</v>
      </c>
      <c r="R2575" s="14">
        <f t="shared" si="122"/>
        <v>41829.592002314814</v>
      </c>
      <c r="S2575">
        <f t="shared" si="121"/>
        <v>2014</v>
      </c>
    </row>
    <row r="2576" spans="1:19" ht="43.2" x14ac:dyDescent="0.3">
      <c r="A2576" s="9">
        <v>2574</v>
      </c>
      <c r="B2576" s="11" t="s">
        <v>2574</v>
      </c>
      <c r="C2576" s="3" t="s">
        <v>6684</v>
      </c>
      <c r="D2576" s="5">
        <v>10000</v>
      </c>
      <c r="E2576" s="7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">
        <f t="shared" si="120"/>
        <v>0</v>
      </c>
      <c r="P2576" t="s">
        <v>8333</v>
      </c>
      <c r="Q2576" t="s">
        <v>8334</v>
      </c>
      <c r="R2576" s="14">
        <f t="shared" si="122"/>
        <v>42487.825752314813</v>
      </c>
      <c r="S2576">
        <f t="shared" si="121"/>
        <v>2016</v>
      </c>
    </row>
    <row r="2577" spans="1:19" ht="43.2" x14ac:dyDescent="0.3">
      <c r="A2577" s="9">
        <v>2575</v>
      </c>
      <c r="B2577" s="11" t="s">
        <v>2575</v>
      </c>
      <c r="C2577" s="3" t="s">
        <v>6685</v>
      </c>
      <c r="D2577" s="5">
        <v>85000</v>
      </c>
      <c r="E2577" s="7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">
        <f t="shared" si="120"/>
        <v>0</v>
      </c>
      <c r="P2577" t="s">
        <v>8333</v>
      </c>
      <c r="Q2577" t="s">
        <v>8334</v>
      </c>
      <c r="R2577" s="14">
        <f t="shared" si="122"/>
        <v>41986.108726851846</v>
      </c>
      <c r="S2577">
        <f t="shared" si="121"/>
        <v>2014</v>
      </c>
    </row>
    <row r="2578" spans="1:19" ht="28.8" x14ac:dyDescent="0.3">
      <c r="A2578" s="9">
        <v>2576</v>
      </c>
      <c r="B2578" s="11" t="s">
        <v>2576</v>
      </c>
      <c r="C2578" s="3" t="s">
        <v>6686</v>
      </c>
      <c r="D2578" s="5">
        <v>10000</v>
      </c>
      <c r="E2578" s="7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">
        <f t="shared" si="120"/>
        <v>0</v>
      </c>
      <c r="P2578" t="s">
        <v>8333</v>
      </c>
      <c r="Q2578" t="s">
        <v>8334</v>
      </c>
      <c r="R2578" s="14">
        <f t="shared" si="122"/>
        <v>42060.00980324074</v>
      </c>
      <c r="S2578">
        <f t="shared" si="121"/>
        <v>2015</v>
      </c>
    </row>
    <row r="2579" spans="1:19" ht="43.2" x14ac:dyDescent="0.3">
      <c r="A2579" s="9">
        <v>2577</v>
      </c>
      <c r="B2579" s="11" t="s">
        <v>2577</v>
      </c>
      <c r="C2579" s="3" t="s">
        <v>6687</v>
      </c>
      <c r="D2579" s="5">
        <v>15000</v>
      </c>
      <c r="E2579" s="7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">
        <f t="shared" si="120"/>
        <v>0</v>
      </c>
      <c r="P2579" t="s">
        <v>8333</v>
      </c>
      <c r="Q2579" t="s">
        <v>8334</v>
      </c>
      <c r="R2579" s="14">
        <f t="shared" si="122"/>
        <v>41830.820567129631</v>
      </c>
      <c r="S2579">
        <f t="shared" si="121"/>
        <v>2014</v>
      </c>
    </row>
    <row r="2580" spans="1:19" ht="57.6" x14ac:dyDescent="0.3">
      <c r="A2580" s="9">
        <v>2578</v>
      </c>
      <c r="B2580" s="11" t="s">
        <v>2578</v>
      </c>
      <c r="C2580" s="3" t="s">
        <v>6688</v>
      </c>
      <c r="D2580" s="5">
        <v>6000</v>
      </c>
      <c r="E2580" s="7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">
        <f t="shared" si="120"/>
        <v>0</v>
      </c>
      <c r="P2580" t="s">
        <v>8333</v>
      </c>
      <c r="Q2580" t="s">
        <v>8334</v>
      </c>
      <c r="R2580" s="14">
        <f t="shared" si="122"/>
        <v>42238.022905092599</v>
      </c>
      <c r="S2580">
        <f t="shared" si="121"/>
        <v>2015</v>
      </c>
    </row>
    <row r="2581" spans="1:19" ht="43.2" x14ac:dyDescent="0.3">
      <c r="A2581" s="9">
        <v>2579</v>
      </c>
      <c r="B2581" s="11" t="s">
        <v>2579</v>
      </c>
      <c r="C2581" s="3" t="s">
        <v>6689</v>
      </c>
      <c r="D2581" s="5">
        <v>200000</v>
      </c>
      <c r="E2581" s="7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">
        <f t="shared" si="120"/>
        <v>2308.3332999999998</v>
      </c>
      <c r="P2581" t="s">
        <v>8333</v>
      </c>
      <c r="Q2581" t="s">
        <v>8334</v>
      </c>
      <c r="R2581" s="14">
        <f t="shared" si="122"/>
        <v>41837.829895833333</v>
      </c>
      <c r="S2581">
        <f t="shared" si="121"/>
        <v>2014</v>
      </c>
    </row>
    <row r="2582" spans="1:19" ht="43.2" x14ac:dyDescent="0.3">
      <c r="A2582" s="9">
        <v>2580</v>
      </c>
      <c r="B2582" s="11" t="s">
        <v>2580</v>
      </c>
      <c r="C2582" s="3" t="s">
        <v>6690</v>
      </c>
      <c r="D2582" s="5">
        <v>8500</v>
      </c>
      <c r="E2582" s="7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">
        <f t="shared" si="120"/>
        <v>2550</v>
      </c>
      <c r="P2582" t="s">
        <v>8333</v>
      </c>
      <c r="Q2582" t="s">
        <v>8334</v>
      </c>
      <c r="R2582" s="14">
        <f t="shared" si="122"/>
        <v>42110.326423611114</v>
      </c>
      <c r="S2582">
        <f t="shared" si="121"/>
        <v>2015</v>
      </c>
    </row>
    <row r="2583" spans="1:19" ht="43.2" x14ac:dyDescent="0.3">
      <c r="A2583" s="9">
        <v>2581</v>
      </c>
      <c r="B2583" s="11" t="s">
        <v>2581</v>
      </c>
      <c r="C2583" s="3" t="s">
        <v>6691</v>
      </c>
      <c r="D2583" s="5">
        <v>5000</v>
      </c>
      <c r="E2583" s="7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">
        <f t="shared" si="120"/>
        <v>4818.1818000000003</v>
      </c>
      <c r="P2583" t="s">
        <v>8333</v>
      </c>
      <c r="Q2583" t="s">
        <v>8334</v>
      </c>
      <c r="R2583" s="14">
        <f t="shared" si="122"/>
        <v>42294.628449074073</v>
      </c>
      <c r="S2583">
        <f t="shared" si="121"/>
        <v>2015</v>
      </c>
    </row>
    <row r="2584" spans="1:19" ht="28.8" x14ac:dyDescent="0.3">
      <c r="A2584" s="9">
        <v>2582</v>
      </c>
      <c r="B2584" s="11" t="s">
        <v>2582</v>
      </c>
      <c r="C2584" s="3" t="s">
        <v>6692</v>
      </c>
      <c r="D2584" s="5">
        <v>90000</v>
      </c>
      <c r="E2584" s="7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">
        <f t="shared" si="120"/>
        <v>100</v>
      </c>
      <c r="P2584" t="s">
        <v>8333</v>
      </c>
      <c r="Q2584" t="s">
        <v>8334</v>
      </c>
      <c r="R2584" s="14">
        <f t="shared" si="122"/>
        <v>42642.988819444443</v>
      </c>
      <c r="S2584">
        <f t="shared" si="121"/>
        <v>2016</v>
      </c>
    </row>
    <row r="2585" spans="1:19" ht="43.2" x14ac:dyDescent="0.3">
      <c r="A2585" s="9">
        <v>2583</v>
      </c>
      <c r="B2585" s="11" t="s">
        <v>2583</v>
      </c>
      <c r="C2585" s="3" t="s">
        <v>6693</v>
      </c>
      <c r="D2585" s="5">
        <v>1000</v>
      </c>
      <c r="E2585" s="7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">
        <f t="shared" si="120"/>
        <v>100</v>
      </c>
      <c r="P2585" t="s">
        <v>8333</v>
      </c>
      <c r="Q2585" t="s">
        <v>8334</v>
      </c>
      <c r="R2585" s="14">
        <f t="shared" si="122"/>
        <v>42019.76944444445</v>
      </c>
      <c r="S2585">
        <f t="shared" si="121"/>
        <v>2015</v>
      </c>
    </row>
    <row r="2586" spans="1:19" ht="28.8" x14ac:dyDescent="0.3">
      <c r="A2586" s="9">
        <v>2584</v>
      </c>
      <c r="B2586" s="11" t="s">
        <v>2584</v>
      </c>
      <c r="C2586" s="3" t="s">
        <v>6694</v>
      </c>
      <c r="D2586" s="5">
        <v>10000</v>
      </c>
      <c r="E2586" s="7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">
        <f t="shared" si="120"/>
        <v>0</v>
      </c>
      <c r="P2586" t="s">
        <v>8333</v>
      </c>
      <c r="Q2586" t="s">
        <v>8334</v>
      </c>
      <c r="R2586" s="14">
        <f t="shared" si="122"/>
        <v>42140.173252314817</v>
      </c>
      <c r="S2586">
        <f t="shared" si="121"/>
        <v>2015</v>
      </c>
    </row>
    <row r="2587" spans="1:19" ht="43.2" x14ac:dyDescent="0.3">
      <c r="A2587" s="9">
        <v>2585</v>
      </c>
      <c r="B2587" s="11" t="s">
        <v>2585</v>
      </c>
      <c r="C2587" s="3" t="s">
        <v>6695</v>
      </c>
      <c r="D2587" s="5">
        <v>30000</v>
      </c>
      <c r="E2587" s="7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">
        <f t="shared" si="120"/>
        <v>5000</v>
      </c>
      <c r="P2587" t="s">
        <v>8333</v>
      </c>
      <c r="Q2587" t="s">
        <v>8334</v>
      </c>
      <c r="R2587" s="14">
        <f t="shared" si="122"/>
        <v>41795.963333333333</v>
      </c>
      <c r="S2587">
        <f t="shared" si="121"/>
        <v>2014</v>
      </c>
    </row>
    <row r="2588" spans="1:19" ht="28.8" x14ac:dyDescent="0.3">
      <c r="A2588" s="9">
        <v>2586</v>
      </c>
      <c r="B2588" s="11" t="s">
        <v>2586</v>
      </c>
      <c r="C2588" s="3" t="s">
        <v>6696</v>
      </c>
      <c r="D2588" s="5">
        <v>3000</v>
      </c>
      <c r="E2588" s="7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">
        <f t="shared" si="120"/>
        <v>500</v>
      </c>
      <c r="P2588" t="s">
        <v>8333</v>
      </c>
      <c r="Q2588" t="s">
        <v>8334</v>
      </c>
      <c r="R2588" s="14">
        <f t="shared" si="122"/>
        <v>42333.330277777779</v>
      </c>
      <c r="S2588">
        <f t="shared" si="121"/>
        <v>2015</v>
      </c>
    </row>
    <row r="2589" spans="1:19" ht="43.2" x14ac:dyDescent="0.3">
      <c r="A2589" s="9">
        <v>2587</v>
      </c>
      <c r="B2589" s="11" t="s">
        <v>2587</v>
      </c>
      <c r="C2589" s="3" t="s">
        <v>6697</v>
      </c>
      <c r="D2589" s="5">
        <v>50000</v>
      </c>
      <c r="E2589" s="7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">
        <f t="shared" si="120"/>
        <v>20283.333299999998</v>
      </c>
      <c r="P2589" t="s">
        <v>8333</v>
      </c>
      <c r="Q2589" t="s">
        <v>8334</v>
      </c>
      <c r="R2589" s="14">
        <f t="shared" si="122"/>
        <v>42338.675381944442</v>
      </c>
      <c r="S2589">
        <f t="shared" si="121"/>
        <v>2015</v>
      </c>
    </row>
    <row r="2590" spans="1:19" ht="57.6" x14ac:dyDescent="0.3">
      <c r="A2590" s="9">
        <v>2588</v>
      </c>
      <c r="B2590" s="11" t="s">
        <v>2588</v>
      </c>
      <c r="C2590" s="3" t="s">
        <v>6698</v>
      </c>
      <c r="D2590" s="5">
        <v>6000</v>
      </c>
      <c r="E2590" s="7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">
        <f t="shared" si="120"/>
        <v>2912.5</v>
      </c>
      <c r="P2590" t="s">
        <v>8333</v>
      </c>
      <c r="Q2590" t="s">
        <v>8334</v>
      </c>
      <c r="R2590" s="14">
        <f t="shared" si="122"/>
        <v>42042.676226851851</v>
      </c>
      <c r="S2590">
        <f t="shared" si="121"/>
        <v>2015</v>
      </c>
    </row>
    <row r="2591" spans="1:19" ht="43.2" x14ac:dyDescent="0.3">
      <c r="A2591" s="9">
        <v>2589</v>
      </c>
      <c r="B2591" s="11" t="s">
        <v>2589</v>
      </c>
      <c r="C2591" s="3" t="s">
        <v>6699</v>
      </c>
      <c r="D2591" s="5">
        <v>50000</v>
      </c>
      <c r="E2591" s="7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">
        <f t="shared" si="120"/>
        <v>500</v>
      </c>
      <c r="P2591" t="s">
        <v>8333</v>
      </c>
      <c r="Q2591" t="s">
        <v>8334</v>
      </c>
      <c r="R2591" s="14">
        <f t="shared" si="122"/>
        <v>42422.536192129628</v>
      </c>
      <c r="S2591">
        <f t="shared" si="121"/>
        <v>2016</v>
      </c>
    </row>
    <row r="2592" spans="1:19" ht="43.2" x14ac:dyDescent="0.3">
      <c r="A2592" s="9">
        <v>2590</v>
      </c>
      <c r="B2592" s="11" t="s">
        <v>2590</v>
      </c>
      <c r="C2592" s="3" t="s">
        <v>6700</v>
      </c>
      <c r="D2592" s="5">
        <v>3000</v>
      </c>
      <c r="E2592" s="7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">
        <f t="shared" si="120"/>
        <v>0</v>
      </c>
      <c r="P2592" t="s">
        <v>8333</v>
      </c>
      <c r="Q2592" t="s">
        <v>8334</v>
      </c>
      <c r="R2592" s="14">
        <f t="shared" si="122"/>
        <v>42388.589085648149</v>
      </c>
      <c r="S2592">
        <f t="shared" si="121"/>
        <v>2016</v>
      </c>
    </row>
    <row r="2593" spans="1:19" ht="43.2" x14ac:dyDescent="0.3">
      <c r="A2593" s="9">
        <v>2591</v>
      </c>
      <c r="B2593" s="11" t="s">
        <v>2591</v>
      </c>
      <c r="C2593" s="3" t="s">
        <v>6701</v>
      </c>
      <c r="D2593" s="5">
        <v>1500</v>
      </c>
      <c r="E2593" s="7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">
        <f t="shared" si="120"/>
        <v>1300</v>
      </c>
      <c r="P2593" t="s">
        <v>8333</v>
      </c>
      <c r="Q2593" t="s">
        <v>8334</v>
      </c>
      <c r="R2593" s="14">
        <f t="shared" si="122"/>
        <v>42382.906527777777</v>
      </c>
      <c r="S2593">
        <f t="shared" si="121"/>
        <v>2016</v>
      </c>
    </row>
    <row r="2594" spans="1:19" ht="57.6" x14ac:dyDescent="0.3">
      <c r="A2594" s="9">
        <v>2592</v>
      </c>
      <c r="B2594" s="11" t="s">
        <v>2592</v>
      </c>
      <c r="C2594" s="3" t="s">
        <v>6702</v>
      </c>
      <c r="D2594" s="5">
        <v>30000</v>
      </c>
      <c r="E2594" s="7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">
        <f t="shared" si="120"/>
        <v>5000</v>
      </c>
      <c r="P2594" t="s">
        <v>8333</v>
      </c>
      <c r="Q2594" t="s">
        <v>8334</v>
      </c>
      <c r="R2594" s="14">
        <f t="shared" si="122"/>
        <v>41887.801168981481</v>
      </c>
      <c r="S2594">
        <f t="shared" si="121"/>
        <v>2014</v>
      </c>
    </row>
    <row r="2595" spans="1:19" ht="43.2" x14ac:dyDescent="0.3">
      <c r="A2595" s="9">
        <v>2593</v>
      </c>
      <c r="B2595" s="11" t="s">
        <v>2593</v>
      </c>
      <c r="C2595" s="3" t="s">
        <v>6703</v>
      </c>
      <c r="D2595" s="5">
        <v>10000</v>
      </c>
      <c r="E2595" s="7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">
        <f t="shared" si="120"/>
        <v>0</v>
      </c>
      <c r="P2595" t="s">
        <v>8333</v>
      </c>
      <c r="Q2595" t="s">
        <v>8334</v>
      </c>
      <c r="R2595" s="14">
        <f t="shared" si="122"/>
        <v>42089.84520833334</v>
      </c>
      <c r="S2595">
        <f t="shared" si="121"/>
        <v>2015</v>
      </c>
    </row>
    <row r="2596" spans="1:19" ht="43.2" x14ac:dyDescent="0.3">
      <c r="A2596" s="9">
        <v>2594</v>
      </c>
      <c r="B2596" s="11" t="s">
        <v>2594</v>
      </c>
      <c r="C2596" s="3" t="s">
        <v>6704</v>
      </c>
      <c r="D2596" s="5">
        <v>80000</v>
      </c>
      <c r="E2596" s="7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">
        <f t="shared" si="120"/>
        <v>100</v>
      </c>
      <c r="P2596" t="s">
        <v>8333</v>
      </c>
      <c r="Q2596" t="s">
        <v>8334</v>
      </c>
      <c r="R2596" s="14">
        <f t="shared" si="122"/>
        <v>41828.967916666668</v>
      </c>
      <c r="S2596">
        <f t="shared" si="121"/>
        <v>2014</v>
      </c>
    </row>
    <row r="2597" spans="1:19" ht="28.8" x14ac:dyDescent="0.3">
      <c r="A2597" s="9">
        <v>2595</v>
      </c>
      <c r="B2597" s="11" t="s">
        <v>2595</v>
      </c>
      <c r="C2597" s="3" t="s">
        <v>6705</v>
      </c>
      <c r="D2597" s="5">
        <v>15000</v>
      </c>
      <c r="E2597" s="7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">
        <f t="shared" si="120"/>
        <v>9605.2631999999994</v>
      </c>
      <c r="P2597" t="s">
        <v>8333</v>
      </c>
      <c r="Q2597" t="s">
        <v>8334</v>
      </c>
      <c r="R2597" s="14">
        <f t="shared" si="122"/>
        <v>42760.244212962964</v>
      </c>
      <c r="S2597">
        <f t="shared" si="121"/>
        <v>2017</v>
      </c>
    </row>
    <row r="2598" spans="1:19" ht="43.2" x14ac:dyDescent="0.3">
      <c r="A2598" s="9">
        <v>2596</v>
      </c>
      <c r="B2598" s="11" t="s">
        <v>2596</v>
      </c>
      <c r="C2598" s="3" t="s">
        <v>6706</v>
      </c>
      <c r="D2598" s="5">
        <v>35000</v>
      </c>
      <c r="E2598" s="7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">
        <f t="shared" si="120"/>
        <v>30577.7778</v>
      </c>
      <c r="P2598" t="s">
        <v>8333</v>
      </c>
      <c r="Q2598" t="s">
        <v>8334</v>
      </c>
      <c r="R2598" s="14">
        <f t="shared" si="122"/>
        <v>41828.664456018516</v>
      </c>
      <c r="S2598">
        <f t="shared" si="121"/>
        <v>2014</v>
      </c>
    </row>
    <row r="2599" spans="1:19" ht="43.2" x14ac:dyDescent="0.3">
      <c r="A2599" s="9">
        <v>2597</v>
      </c>
      <c r="B2599" s="11" t="s">
        <v>2597</v>
      </c>
      <c r="C2599" s="3" t="s">
        <v>6707</v>
      </c>
      <c r="D2599" s="5">
        <v>1500</v>
      </c>
      <c r="E2599" s="7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">
        <f t="shared" si="120"/>
        <v>1214.2856999999999</v>
      </c>
      <c r="P2599" t="s">
        <v>8333</v>
      </c>
      <c r="Q2599" t="s">
        <v>8334</v>
      </c>
      <c r="R2599" s="14">
        <f t="shared" si="122"/>
        <v>42510.341631944444</v>
      </c>
      <c r="S2599">
        <f t="shared" si="121"/>
        <v>2016</v>
      </c>
    </row>
    <row r="2600" spans="1:19" ht="43.2" x14ac:dyDescent="0.3">
      <c r="A2600" s="9">
        <v>2598</v>
      </c>
      <c r="B2600" s="11" t="s">
        <v>2598</v>
      </c>
      <c r="C2600" s="3" t="s">
        <v>6708</v>
      </c>
      <c r="D2600" s="5">
        <v>3000</v>
      </c>
      <c r="E2600" s="7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">
        <f t="shared" si="120"/>
        <v>8357.1429000000007</v>
      </c>
      <c r="P2600" t="s">
        <v>8333</v>
      </c>
      <c r="Q2600" t="s">
        <v>8334</v>
      </c>
      <c r="R2600" s="14">
        <f t="shared" si="122"/>
        <v>42240.840289351851</v>
      </c>
      <c r="S2600">
        <f t="shared" si="121"/>
        <v>2015</v>
      </c>
    </row>
    <row r="2601" spans="1:19" ht="28.8" x14ac:dyDescent="0.3">
      <c r="A2601" s="9">
        <v>2599</v>
      </c>
      <c r="B2601" s="11" t="s">
        <v>2599</v>
      </c>
      <c r="C2601" s="3" t="s">
        <v>6709</v>
      </c>
      <c r="D2601" s="5">
        <v>9041</v>
      </c>
      <c r="E2601" s="7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">
        <f t="shared" si="120"/>
        <v>1800</v>
      </c>
      <c r="P2601" t="s">
        <v>8333</v>
      </c>
      <c r="Q2601" t="s">
        <v>8334</v>
      </c>
      <c r="R2601" s="14">
        <f t="shared" si="122"/>
        <v>41809.754016203704</v>
      </c>
      <c r="S2601">
        <f t="shared" si="121"/>
        <v>2014</v>
      </c>
    </row>
    <row r="2602" spans="1:19" ht="43.2" x14ac:dyDescent="0.3">
      <c r="A2602" s="9">
        <v>2600</v>
      </c>
      <c r="B2602" s="11" t="s">
        <v>2600</v>
      </c>
      <c r="C2602" s="3" t="s">
        <v>6710</v>
      </c>
      <c r="D2602" s="5">
        <v>50000</v>
      </c>
      <c r="E2602" s="7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">
        <f t="shared" si="120"/>
        <v>11553.3333</v>
      </c>
      <c r="P2602" t="s">
        <v>8333</v>
      </c>
      <c r="Q2602" t="s">
        <v>8334</v>
      </c>
      <c r="R2602" s="14">
        <f t="shared" si="122"/>
        <v>42394.900462962964</v>
      </c>
      <c r="S2602">
        <f t="shared" si="121"/>
        <v>2016</v>
      </c>
    </row>
    <row r="2603" spans="1:19" ht="57.6" x14ac:dyDescent="0.3">
      <c r="A2603" s="9">
        <v>2601</v>
      </c>
      <c r="B2603" s="11" t="s">
        <v>2601</v>
      </c>
      <c r="C2603" s="3" t="s">
        <v>6711</v>
      </c>
      <c r="D2603" s="5">
        <v>500</v>
      </c>
      <c r="E2603" s="7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">
        <f t="shared" si="120"/>
        <v>2190.0662000000002</v>
      </c>
      <c r="P2603" t="s">
        <v>8316</v>
      </c>
      <c r="Q2603" t="s">
        <v>8352</v>
      </c>
      <c r="R2603" s="14">
        <f t="shared" si="122"/>
        <v>41150.902187499996</v>
      </c>
      <c r="S2603">
        <f t="shared" si="121"/>
        <v>2012</v>
      </c>
    </row>
    <row r="2604" spans="1:19" ht="43.2" x14ac:dyDescent="0.3">
      <c r="A2604" s="9">
        <v>2602</v>
      </c>
      <c r="B2604" s="11" t="s">
        <v>2602</v>
      </c>
      <c r="C2604" s="3" t="s">
        <v>6712</v>
      </c>
      <c r="D2604" s="5">
        <v>12000</v>
      </c>
      <c r="E2604" s="7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">
        <f t="shared" si="120"/>
        <v>8002.2494999999999</v>
      </c>
      <c r="P2604" t="s">
        <v>8316</v>
      </c>
      <c r="Q2604" t="s">
        <v>8352</v>
      </c>
      <c r="R2604" s="14">
        <f t="shared" si="122"/>
        <v>41915.747314814813</v>
      </c>
      <c r="S2604">
        <f t="shared" si="121"/>
        <v>2014</v>
      </c>
    </row>
    <row r="2605" spans="1:19" ht="28.8" x14ac:dyDescent="0.3">
      <c r="A2605" s="9">
        <v>2603</v>
      </c>
      <c r="B2605" s="11" t="s">
        <v>2603</v>
      </c>
      <c r="C2605" s="3" t="s">
        <v>6713</v>
      </c>
      <c r="D2605" s="5">
        <v>1750</v>
      </c>
      <c r="E2605" s="7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">
        <f t="shared" si="120"/>
        <v>3552</v>
      </c>
      <c r="P2605" t="s">
        <v>8316</v>
      </c>
      <c r="Q2605" t="s">
        <v>8352</v>
      </c>
      <c r="R2605" s="14">
        <f t="shared" si="122"/>
        <v>41617.912662037037</v>
      </c>
      <c r="S2605">
        <f t="shared" si="121"/>
        <v>2013</v>
      </c>
    </row>
    <row r="2606" spans="1:19" ht="43.2" x14ac:dyDescent="0.3">
      <c r="A2606" s="9">
        <v>2604</v>
      </c>
      <c r="B2606" s="11" t="s">
        <v>2604</v>
      </c>
      <c r="C2606" s="3" t="s">
        <v>6714</v>
      </c>
      <c r="D2606" s="5">
        <v>20000</v>
      </c>
      <c r="E2606" s="7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">
        <f t="shared" si="120"/>
        <v>6493.3333000000002</v>
      </c>
      <c r="P2606" t="s">
        <v>8316</v>
      </c>
      <c r="Q2606" t="s">
        <v>8352</v>
      </c>
      <c r="R2606" s="14">
        <f t="shared" si="122"/>
        <v>40998.051192129627</v>
      </c>
      <c r="S2606">
        <f t="shared" si="121"/>
        <v>2012</v>
      </c>
    </row>
    <row r="2607" spans="1:19" ht="43.2" x14ac:dyDescent="0.3">
      <c r="A2607" s="9">
        <v>2605</v>
      </c>
      <c r="B2607" s="11" t="s">
        <v>2605</v>
      </c>
      <c r="C2607" s="3" t="s">
        <v>6715</v>
      </c>
      <c r="D2607" s="5">
        <v>100000</v>
      </c>
      <c r="E2607" s="7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">
        <f t="shared" si="120"/>
        <v>6096.5703999999996</v>
      </c>
      <c r="P2607" t="s">
        <v>8316</v>
      </c>
      <c r="Q2607" t="s">
        <v>8352</v>
      </c>
      <c r="R2607" s="14">
        <f t="shared" si="122"/>
        <v>42508.541550925926</v>
      </c>
      <c r="S2607">
        <f t="shared" si="121"/>
        <v>2016</v>
      </c>
    </row>
    <row r="2608" spans="1:19" ht="57.6" x14ac:dyDescent="0.3">
      <c r="A2608" s="9">
        <v>2606</v>
      </c>
      <c r="B2608" s="11" t="s">
        <v>2606</v>
      </c>
      <c r="C2608" s="3" t="s">
        <v>6716</v>
      </c>
      <c r="D2608" s="5">
        <v>11000</v>
      </c>
      <c r="E2608" s="7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">
        <f t="shared" si="120"/>
        <v>3144.4155999999998</v>
      </c>
      <c r="P2608" t="s">
        <v>8316</v>
      </c>
      <c r="Q2608" t="s">
        <v>8352</v>
      </c>
      <c r="R2608" s="14">
        <f t="shared" si="122"/>
        <v>41726.712754629632</v>
      </c>
      <c r="S2608">
        <f t="shared" si="121"/>
        <v>2014</v>
      </c>
    </row>
    <row r="2609" spans="1:19" ht="43.2" x14ac:dyDescent="0.3">
      <c r="A2609" s="9">
        <v>2607</v>
      </c>
      <c r="B2609" s="11" t="s">
        <v>2607</v>
      </c>
      <c r="C2609" s="3" t="s">
        <v>6717</v>
      </c>
      <c r="D2609" s="5">
        <v>8000</v>
      </c>
      <c r="E2609" s="7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">
        <f t="shared" si="120"/>
        <v>8194.9748999999993</v>
      </c>
      <c r="P2609" t="s">
        <v>8316</v>
      </c>
      <c r="Q2609" t="s">
        <v>8352</v>
      </c>
      <c r="R2609" s="14">
        <f t="shared" si="122"/>
        <v>42184.874675925923</v>
      </c>
      <c r="S2609">
        <f t="shared" si="121"/>
        <v>2015</v>
      </c>
    </row>
    <row r="2610" spans="1:19" ht="43.2" x14ac:dyDescent="0.3">
      <c r="A2610" s="9">
        <v>2608</v>
      </c>
      <c r="B2610" s="11" t="s">
        <v>2608</v>
      </c>
      <c r="C2610" s="3" t="s">
        <v>6718</v>
      </c>
      <c r="D2610" s="5">
        <v>8000</v>
      </c>
      <c r="E2610" s="7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">
        <f t="shared" si="120"/>
        <v>5892.7632000000003</v>
      </c>
      <c r="P2610" t="s">
        <v>8316</v>
      </c>
      <c r="Q2610" t="s">
        <v>8352</v>
      </c>
      <c r="R2610" s="14">
        <f t="shared" si="122"/>
        <v>42767.801712962959</v>
      </c>
      <c r="S2610">
        <f t="shared" si="121"/>
        <v>2017</v>
      </c>
    </row>
    <row r="2611" spans="1:19" ht="57.6" x14ac:dyDescent="0.3">
      <c r="A2611" s="9">
        <v>2609</v>
      </c>
      <c r="B2611" s="11" t="s">
        <v>2609</v>
      </c>
      <c r="C2611" s="3" t="s">
        <v>6719</v>
      </c>
      <c r="D2611" s="5">
        <v>35000</v>
      </c>
      <c r="E2611" s="7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">
        <f t="shared" si="120"/>
        <v>15729.347599999999</v>
      </c>
      <c r="P2611" t="s">
        <v>8316</v>
      </c>
      <c r="Q2611" t="s">
        <v>8352</v>
      </c>
      <c r="R2611" s="14">
        <f t="shared" si="122"/>
        <v>41075.237858796296</v>
      </c>
      <c r="S2611">
        <f t="shared" si="121"/>
        <v>2012</v>
      </c>
    </row>
    <row r="2612" spans="1:19" ht="43.2" x14ac:dyDescent="0.3">
      <c r="A2612" s="9">
        <v>2610</v>
      </c>
      <c r="B2612" s="11" t="s">
        <v>2610</v>
      </c>
      <c r="C2612" s="3" t="s">
        <v>6720</v>
      </c>
      <c r="D2612" s="5">
        <v>22765</v>
      </c>
      <c r="E2612" s="7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">
        <f t="shared" si="120"/>
        <v>5575.8509999999997</v>
      </c>
      <c r="P2612" t="s">
        <v>8316</v>
      </c>
      <c r="Q2612" t="s">
        <v>8352</v>
      </c>
      <c r="R2612" s="14">
        <f t="shared" si="122"/>
        <v>42564.881076388891</v>
      </c>
      <c r="S2612">
        <f t="shared" si="121"/>
        <v>2016</v>
      </c>
    </row>
    <row r="2613" spans="1:19" ht="57.6" x14ac:dyDescent="0.3">
      <c r="A2613" s="9">
        <v>2611</v>
      </c>
      <c r="B2613" s="11" t="s">
        <v>2611</v>
      </c>
      <c r="C2613" s="3" t="s">
        <v>6721</v>
      </c>
      <c r="D2613" s="5">
        <v>11000</v>
      </c>
      <c r="E2613" s="7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">
        <f t="shared" si="120"/>
        <v>8380.2893999999997</v>
      </c>
      <c r="P2613" t="s">
        <v>8316</v>
      </c>
      <c r="Q2613" t="s">
        <v>8352</v>
      </c>
      <c r="R2613" s="14">
        <f t="shared" si="122"/>
        <v>42704.335810185185</v>
      </c>
      <c r="S2613">
        <f t="shared" si="121"/>
        <v>2016</v>
      </c>
    </row>
    <row r="2614" spans="1:19" ht="43.2" x14ac:dyDescent="0.3">
      <c r="A2614" s="9">
        <v>2612</v>
      </c>
      <c r="B2614" s="11" t="s">
        <v>2612</v>
      </c>
      <c r="C2614" s="3" t="s">
        <v>6722</v>
      </c>
      <c r="D2614" s="5">
        <v>10000</v>
      </c>
      <c r="E2614" s="7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">
        <f t="shared" si="120"/>
        <v>5842.2210999999998</v>
      </c>
      <c r="P2614" t="s">
        <v>8316</v>
      </c>
      <c r="Q2614" t="s">
        <v>8352</v>
      </c>
      <c r="R2614" s="14">
        <f t="shared" si="122"/>
        <v>41982.143171296295</v>
      </c>
      <c r="S2614">
        <f t="shared" si="121"/>
        <v>2014</v>
      </c>
    </row>
    <row r="2615" spans="1:19" ht="43.2" x14ac:dyDescent="0.3">
      <c r="A2615" s="9">
        <v>2613</v>
      </c>
      <c r="B2615" s="11" t="s">
        <v>2613</v>
      </c>
      <c r="C2615" s="3" t="s">
        <v>6723</v>
      </c>
      <c r="D2615" s="5">
        <v>7500</v>
      </c>
      <c r="E2615" s="7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">
        <f t="shared" si="120"/>
        <v>27057.142899999999</v>
      </c>
      <c r="P2615" t="s">
        <v>8316</v>
      </c>
      <c r="Q2615" t="s">
        <v>8352</v>
      </c>
      <c r="R2615" s="14">
        <f t="shared" si="122"/>
        <v>41143.81821759259</v>
      </c>
      <c r="S2615">
        <f t="shared" si="121"/>
        <v>2012</v>
      </c>
    </row>
    <row r="2616" spans="1:19" ht="43.2" x14ac:dyDescent="0.3">
      <c r="A2616" s="9">
        <v>2614</v>
      </c>
      <c r="B2616" s="11" t="s">
        <v>2614</v>
      </c>
      <c r="C2616" s="3" t="s">
        <v>6724</v>
      </c>
      <c r="D2616" s="5">
        <v>10500</v>
      </c>
      <c r="E2616" s="7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">
        <f t="shared" si="120"/>
        <v>10710</v>
      </c>
      <c r="P2616" t="s">
        <v>8316</v>
      </c>
      <c r="Q2616" t="s">
        <v>8352</v>
      </c>
      <c r="R2616" s="14">
        <f t="shared" si="122"/>
        <v>41730.708472222221</v>
      </c>
      <c r="S2616">
        <f t="shared" si="121"/>
        <v>2014</v>
      </c>
    </row>
    <row r="2617" spans="1:19" ht="43.2" x14ac:dyDescent="0.3">
      <c r="A2617" s="9">
        <v>2615</v>
      </c>
      <c r="B2617" s="11" t="s">
        <v>2615</v>
      </c>
      <c r="C2617" s="3" t="s">
        <v>6725</v>
      </c>
      <c r="D2617" s="5">
        <v>2001</v>
      </c>
      <c r="E2617" s="7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">
        <f t="shared" si="120"/>
        <v>4718.0555999999997</v>
      </c>
      <c r="P2617" t="s">
        <v>8316</v>
      </c>
      <c r="Q2617" t="s">
        <v>8352</v>
      </c>
      <c r="R2617" s="14">
        <f t="shared" si="122"/>
        <v>42453.49726851852</v>
      </c>
      <c r="S2617">
        <f t="shared" si="121"/>
        <v>2016</v>
      </c>
    </row>
    <row r="2618" spans="1:19" ht="43.2" x14ac:dyDescent="0.3">
      <c r="A2618" s="9">
        <v>2616</v>
      </c>
      <c r="B2618" s="11" t="s">
        <v>2616</v>
      </c>
      <c r="C2618" s="3" t="s">
        <v>6726</v>
      </c>
      <c r="D2618" s="5">
        <v>25000</v>
      </c>
      <c r="E2618" s="7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">
        <f t="shared" si="120"/>
        <v>12030.8824</v>
      </c>
      <c r="P2618" t="s">
        <v>8316</v>
      </c>
      <c r="Q2618" t="s">
        <v>8352</v>
      </c>
      <c r="R2618" s="14">
        <f t="shared" si="122"/>
        <v>42211.99454861111</v>
      </c>
      <c r="S2618">
        <f t="shared" si="121"/>
        <v>2015</v>
      </c>
    </row>
    <row r="2619" spans="1:19" ht="43.2" x14ac:dyDescent="0.3">
      <c r="A2619" s="9">
        <v>2617</v>
      </c>
      <c r="B2619" s="11" t="s">
        <v>2617</v>
      </c>
      <c r="C2619" s="3" t="s">
        <v>6727</v>
      </c>
      <c r="D2619" s="5">
        <v>500</v>
      </c>
      <c r="E2619" s="7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">
        <f t="shared" si="120"/>
        <v>2759.7483999999999</v>
      </c>
      <c r="P2619" t="s">
        <v>8316</v>
      </c>
      <c r="Q2619" t="s">
        <v>8352</v>
      </c>
      <c r="R2619" s="14">
        <f t="shared" si="122"/>
        <v>41902.874432870369</v>
      </c>
      <c r="S2619">
        <f t="shared" si="121"/>
        <v>2014</v>
      </c>
    </row>
    <row r="2620" spans="1:19" ht="28.8" x14ac:dyDescent="0.3">
      <c r="A2620" s="9">
        <v>2618</v>
      </c>
      <c r="B2620" s="11" t="s">
        <v>2618</v>
      </c>
      <c r="C2620" s="3" t="s">
        <v>6728</v>
      </c>
      <c r="D2620" s="5">
        <v>15000</v>
      </c>
      <c r="E2620" s="7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">
        <f t="shared" si="120"/>
        <v>20529.8701</v>
      </c>
      <c r="P2620" t="s">
        <v>8316</v>
      </c>
      <c r="Q2620" t="s">
        <v>8352</v>
      </c>
      <c r="R2620" s="14">
        <f t="shared" si="122"/>
        <v>42279.792372685188</v>
      </c>
      <c r="S2620">
        <f t="shared" si="121"/>
        <v>2015</v>
      </c>
    </row>
    <row r="2621" spans="1:19" ht="43.2" x14ac:dyDescent="0.3">
      <c r="A2621" s="9">
        <v>2619</v>
      </c>
      <c r="B2621" s="11" t="s">
        <v>2619</v>
      </c>
      <c r="C2621" s="3" t="s">
        <v>6729</v>
      </c>
      <c r="D2621" s="5">
        <v>1000</v>
      </c>
      <c r="E2621" s="7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">
        <f t="shared" si="120"/>
        <v>3554.7170000000001</v>
      </c>
      <c r="P2621" t="s">
        <v>8316</v>
      </c>
      <c r="Q2621" t="s">
        <v>8352</v>
      </c>
      <c r="R2621" s="14">
        <f t="shared" si="122"/>
        <v>42273.884305555555</v>
      </c>
      <c r="S2621">
        <f t="shared" si="121"/>
        <v>2015</v>
      </c>
    </row>
    <row r="2622" spans="1:19" ht="43.2" x14ac:dyDescent="0.3">
      <c r="A2622" s="9">
        <v>2620</v>
      </c>
      <c r="B2622" s="11" t="s">
        <v>2620</v>
      </c>
      <c r="C2622" s="3" t="s">
        <v>6730</v>
      </c>
      <c r="D2622" s="5">
        <v>65000</v>
      </c>
      <c r="E2622" s="7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">
        <f t="shared" si="120"/>
        <v>7463.9488000000001</v>
      </c>
      <c r="P2622" t="s">
        <v>8316</v>
      </c>
      <c r="Q2622" t="s">
        <v>8352</v>
      </c>
      <c r="R2622" s="14">
        <f t="shared" si="122"/>
        <v>42251.16715277778</v>
      </c>
      <c r="S2622">
        <f t="shared" si="121"/>
        <v>2015</v>
      </c>
    </row>
    <row r="2623" spans="1:19" ht="43.2" x14ac:dyDescent="0.3">
      <c r="A2623" s="9">
        <v>2621</v>
      </c>
      <c r="B2623" s="11" t="s">
        <v>2621</v>
      </c>
      <c r="C2623" s="3" t="s">
        <v>6731</v>
      </c>
      <c r="D2623" s="5">
        <v>15000</v>
      </c>
      <c r="E2623" s="7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">
        <f t="shared" si="120"/>
        <v>4705.8064999999997</v>
      </c>
      <c r="P2623" t="s">
        <v>8316</v>
      </c>
      <c r="Q2623" t="s">
        <v>8352</v>
      </c>
      <c r="R2623" s="14">
        <f t="shared" si="122"/>
        <v>42115.74754629629</v>
      </c>
      <c r="S2623">
        <f t="shared" si="121"/>
        <v>2015</v>
      </c>
    </row>
    <row r="2624" spans="1:19" ht="43.2" x14ac:dyDescent="0.3">
      <c r="A2624" s="9">
        <v>2622</v>
      </c>
      <c r="B2624" s="11" t="s">
        <v>2622</v>
      </c>
      <c r="C2624" s="3" t="s">
        <v>6732</v>
      </c>
      <c r="D2624" s="5">
        <v>1500</v>
      </c>
      <c r="E2624" s="7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">
        <f t="shared" si="120"/>
        <v>2659.1351</v>
      </c>
      <c r="P2624" t="s">
        <v>8316</v>
      </c>
      <c r="Q2624" t="s">
        <v>8352</v>
      </c>
      <c r="R2624" s="14">
        <f t="shared" si="122"/>
        <v>42689.74324074074</v>
      </c>
      <c r="S2624">
        <f t="shared" si="121"/>
        <v>2016</v>
      </c>
    </row>
    <row r="2625" spans="1:19" ht="43.2" x14ac:dyDescent="0.3">
      <c r="A2625" s="9">
        <v>2623</v>
      </c>
      <c r="B2625" s="11" t="s">
        <v>2623</v>
      </c>
      <c r="C2625" s="3" t="s">
        <v>6733</v>
      </c>
      <c r="D2625" s="5">
        <v>2000</v>
      </c>
      <c r="E2625" s="7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">
        <f t="shared" si="120"/>
        <v>3677.4194000000002</v>
      </c>
      <c r="P2625" t="s">
        <v>8316</v>
      </c>
      <c r="Q2625" t="s">
        <v>8352</v>
      </c>
      <c r="R2625" s="14">
        <f t="shared" si="122"/>
        <v>42692.256550925929</v>
      </c>
      <c r="S2625">
        <f t="shared" si="121"/>
        <v>2016</v>
      </c>
    </row>
    <row r="2626" spans="1:19" ht="43.2" x14ac:dyDescent="0.3">
      <c r="A2626" s="9">
        <v>2624</v>
      </c>
      <c r="B2626" s="11" t="s">
        <v>2624</v>
      </c>
      <c r="C2626" s="3" t="s">
        <v>6734</v>
      </c>
      <c r="D2626" s="5">
        <v>8000</v>
      </c>
      <c r="E2626" s="7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">
        <f t="shared" si="120"/>
        <v>3182.0545000000002</v>
      </c>
      <c r="P2626" t="s">
        <v>8316</v>
      </c>
      <c r="Q2626" t="s">
        <v>8352</v>
      </c>
      <c r="R2626" s="14">
        <f t="shared" si="122"/>
        <v>41144.42155092593</v>
      </c>
      <c r="S2626">
        <f t="shared" si="121"/>
        <v>2012</v>
      </c>
    </row>
    <row r="2627" spans="1:19" ht="57.6" x14ac:dyDescent="0.3">
      <c r="A2627" s="9">
        <v>2625</v>
      </c>
      <c r="B2627" s="11" t="s">
        <v>2625</v>
      </c>
      <c r="C2627" s="3" t="s">
        <v>6735</v>
      </c>
      <c r="D2627" s="5">
        <v>150</v>
      </c>
      <c r="E2627" s="7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">
        <f t="shared" ref="O2627:O2690" si="123">IFERROR(ROUND(E2627/L2627*100,4),0)</f>
        <v>2757.6923000000002</v>
      </c>
      <c r="P2627" t="s">
        <v>8316</v>
      </c>
      <c r="Q2627" t="s">
        <v>8352</v>
      </c>
      <c r="R2627" s="14">
        <f t="shared" si="122"/>
        <v>42658.810277777782</v>
      </c>
      <c r="S2627">
        <f t="shared" ref="S2627:S2690" si="124">YEAR(R2627)</f>
        <v>2016</v>
      </c>
    </row>
    <row r="2628" spans="1:19" ht="43.2" x14ac:dyDescent="0.3">
      <c r="A2628" s="9">
        <v>2626</v>
      </c>
      <c r="B2628" s="11" t="s">
        <v>2626</v>
      </c>
      <c r="C2628" s="3" t="s">
        <v>6736</v>
      </c>
      <c r="D2628" s="5">
        <v>2500</v>
      </c>
      <c r="E2628" s="7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">
        <f t="shared" si="123"/>
        <v>5600</v>
      </c>
      <c r="P2628" t="s">
        <v>8316</v>
      </c>
      <c r="Q2628" t="s">
        <v>8352</v>
      </c>
      <c r="R2628" s="14">
        <f t="shared" ref="R2628:R2691" si="125">(((J2628/60)/60)/24)+DATE(1970,1,1)</f>
        <v>42128.628113425926</v>
      </c>
      <c r="S2628">
        <f t="shared" si="124"/>
        <v>2015</v>
      </c>
    </row>
    <row r="2629" spans="1:19" ht="43.2" x14ac:dyDescent="0.3">
      <c r="A2629" s="9">
        <v>2627</v>
      </c>
      <c r="B2629" s="11" t="s">
        <v>2627</v>
      </c>
      <c r="C2629" s="3" t="s">
        <v>6737</v>
      </c>
      <c r="D2629" s="5">
        <v>150</v>
      </c>
      <c r="E2629" s="7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">
        <f t="shared" si="123"/>
        <v>2155.5556000000001</v>
      </c>
      <c r="P2629" t="s">
        <v>8316</v>
      </c>
      <c r="Q2629" t="s">
        <v>8352</v>
      </c>
      <c r="R2629" s="14">
        <f t="shared" si="125"/>
        <v>42304.829409722224</v>
      </c>
      <c r="S2629">
        <f t="shared" si="124"/>
        <v>2015</v>
      </c>
    </row>
    <row r="2630" spans="1:19" ht="43.2" x14ac:dyDescent="0.3">
      <c r="A2630" s="9">
        <v>2628</v>
      </c>
      <c r="B2630" s="11" t="s">
        <v>2628</v>
      </c>
      <c r="C2630" s="3" t="s">
        <v>6738</v>
      </c>
      <c r="D2630" s="5">
        <v>839</v>
      </c>
      <c r="E2630" s="7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">
        <f t="shared" si="123"/>
        <v>4409.5237999999999</v>
      </c>
      <c r="P2630" t="s">
        <v>8316</v>
      </c>
      <c r="Q2630" t="s">
        <v>8352</v>
      </c>
      <c r="R2630" s="14">
        <f t="shared" si="125"/>
        <v>41953.966053240743</v>
      </c>
      <c r="S2630">
        <f t="shared" si="124"/>
        <v>2014</v>
      </c>
    </row>
    <row r="2631" spans="1:19" ht="28.8" x14ac:dyDescent="0.3">
      <c r="A2631" s="9">
        <v>2629</v>
      </c>
      <c r="B2631" s="11" t="s">
        <v>2629</v>
      </c>
      <c r="C2631" s="3" t="s">
        <v>6739</v>
      </c>
      <c r="D2631" s="5">
        <v>5000</v>
      </c>
      <c r="E2631" s="7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">
        <f t="shared" si="123"/>
        <v>6387</v>
      </c>
      <c r="P2631" t="s">
        <v>8316</v>
      </c>
      <c r="Q2631" t="s">
        <v>8352</v>
      </c>
      <c r="R2631" s="14">
        <f t="shared" si="125"/>
        <v>42108.538449074069</v>
      </c>
      <c r="S2631">
        <f t="shared" si="124"/>
        <v>2015</v>
      </c>
    </row>
    <row r="2632" spans="1:19" ht="43.2" x14ac:dyDescent="0.3">
      <c r="A2632" s="9">
        <v>2630</v>
      </c>
      <c r="B2632" s="11" t="s">
        <v>2630</v>
      </c>
      <c r="C2632" s="3" t="s">
        <v>6740</v>
      </c>
      <c r="D2632" s="5">
        <v>2000</v>
      </c>
      <c r="E2632" s="7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">
        <f t="shared" si="123"/>
        <v>3898.7654000000002</v>
      </c>
      <c r="P2632" t="s">
        <v>8316</v>
      </c>
      <c r="Q2632" t="s">
        <v>8352</v>
      </c>
      <c r="R2632" s="14">
        <f t="shared" si="125"/>
        <v>42524.105462962965</v>
      </c>
      <c r="S2632">
        <f t="shared" si="124"/>
        <v>2016</v>
      </c>
    </row>
    <row r="2633" spans="1:19" ht="43.2" x14ac:dyDescent="0.3">
      <c r="A2633" s="9">
        <v>2631</v>
      </c>
      <c r="B2633" s="11" t="s">
        <v>2631</v>
      </c>
      <c r="C2633" s="3" t="s">
        <v>6741</v>
      </c>
      <c r="D2633" s="5">
        <v>20000</v>
      </c>
      <c r="E2633" s="7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">
        <f t="shared" si="123"/>
        <v>8018.549</v>
      </c>
      <c r="P2633" t="s">
        <v>8316</v>
      </c>
      <c r="Q2633" t="s">
        <v>8352</v>
      </c>
      <c r="R2633" s="14">
        <f t="shared" si="125"/>
        <v>42218.169293981482</v>
      </c>
      <c r="S2633">
        <f t="shared" si="124"/>
        <v>2015</v>
      </c>
    </row>
    <row r="2634" spans="1:19" ht="43.2" x14ac:dyDescent="0.3">
      <c r="A2634" s="9">
        <v>2632</v>
      </c>
      <c r="B2634" s="11" t="s">
        <v>2632</v>
      </c>
      <c r="C2634" s="3" t="s">
        <v>6742</v>
      </c>
      <c r="D2634" s="5">
        <v>1070</v>
      </c>
      <c r="E2634" s="7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">
        <f t="shared" si="123"/>
        <v>3490.4762000000001</v>
      </c>
      <c r="P2634" t="s">
        <v>8316</v>
      </c>
      <c r="Q2634" t="s">
        <v>8352</v>
      </c>
      <c r="R2634" s="14">
        <f t="shared" si="125"/>
        <v>42494.061793981484</v>
      </c>
      <c r="S2634">
        <f t="shared" si="124"/>
        <v>2016</v>
      </c>
    </row>
    <row r="2635" spans="1:19" ht="43.2" x14ac:dyDescent="0.3">
      <c r="A2635" s="9">
        <v>2633</v>
      </c>
      <c r="B2635" s="11" t="s">
        <v>2633</v>
      </c>
      <c r="C2635" s="3" t="s">
        <v>6743</v>
      </c>
      <c r="D2635" s="5">
        <v>5000</v>
      </c>
      <c r="E2635" s="7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">
        <f t="shared" si="123"/>
        <v>8910.0503000000008</v>
      </c>
      <c r="P2635" t="s">
        <v>8316</v>
      </c>
      <c r="Q2635" t="s">
        <v>8352</v>
      </c>
      <c r="R2635" s="14">
        <f t="shared" si="125"/>
        <v>41667.823287037041</v>
      </c>
      <c r="S2635">
        <f t="shared" si="124"/>
        <v>2014</v>
      </c>
    </row>
    <row r="2636" spans="1:19" ht="43.2" x14ac:dyDescent="0.3">
      <c r="A2636" s="9">
        <v>2634</v>
      </c>
      <c r="B2636" s="11" t="s">
        <v>2634</v>
      </c>
      <c r="C2636" s="3" t="s">
        <v>6744</v>
      </c>
      <c r="D2636" s="5">
        <v>930</v>
      </c>
      <c r="E2636" s="7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">
        <f t="shared" si="123"/>
        <v>3944</v>
      </c>
      <c r="P2636" t="s">
        <v>8316</v>
      </c>
      <c r="Q2636" t="s">
        <v>8352</v>
      </c>
      <c r="R2636" s="14">
        <f t="shared" si="125"/>
        <v>42612.656493055561</v>
      </c>
      <c r="S2636">
        <f t="shared" si="124"/>
        <v>2016</v>
      </c>
    </row>
    <row r="2637" spans="1:19" ht="43.2" x14ac:dyDescent="0.3">
      <c r="A2637" s="9">
        <v>2635</v>
      </c>
      <c r="B2637" s="11" t="s">
        <v>2635</v>
      </c>
      <c r="C2637" s="3" t="s">
        <v>6745</v>
      </c>
      <c r="D2637" s="5">
        <v>11500</v>
      </c>
      <c r="E2637" s="7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">
        <f t="shared" si="123"/>
        <v>13690.476199999999</v>
      </c>
      <c r="P2637" t="s">
        <v>8316</v>
      </c>
      <c r="Q2637" t="s">
        <v>8352</v>
      </c>
      <c r="R2637" s="14">
        <f t="shared" si="125"/>
        <v>42037.950937500005</v>
      </c>
      <c r="S2637">
        <f t="shared" si="124"/>
        <v>2015</v>
      </c>
    </row>
    <row r="2638" spans="1:19" ht="57.6" x14ac:dyDescent="0.3">
      <c r="A2638" s="9">
        <v>2636</v>
      </c>
      <c r="B2638" s="11" t="s">
        <v>2636</v>
      </c>
      <c r="C2638" s="3" t="s">
        <v>6746</v>
      </c>
      <c r="D2638" s="5">
        <v>1000</v>
      </c>
      <c r="E2638" s="7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">
        <f t="shared" si="123"/>
        <v>3746</v>
      </c>
      <c r="P2638" t="s">
        <v>8316</v>
      </c>
      <c r="Q2638" t="s">
        <v>8352</v>
      </c>
      <c r="R2638" s="14">
        <f t="shared" si="125"/>
        <v>42636.614745370374</v>
      </c>
      <c r="S2638">
        <f t="shared" si="124"/>
        <v>2016</v>
      </c>
    </row>
    <row r="2639" spans="1:19" ht="28.8" x14ac:dyDescent="0.3">
      <c r="A2639" s="9">
        <v>2637</v>
      </c>
      <c r="B2639" s="11" t="s">
        <v>2637</v>
      </c>
      <c r="C2639" s="3" t="s">
        <v>6747</v>
      </c>
      <c r="D2639" s="5">
        <v>500</v>
      </c>
      <c r="E2639" s="7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">
        <f t="shared" si="123"/>
        <v>3196.1538</v>
      </c>
      <c r="P2639" t="s">
        <v>8316</v>
      </c>
      <c r="Q2639" t="s">
        <v>8352</v>
      </c>
      <c r="R2639" s="14">
        <f t="shared" si="125"/>
        <v>42639.549479166672</v>
      </c>
      <c r="S2639">
        <f t="shared" si="124"/>
        <v>2016</v>
      </c>
    </row>
    <row r="2640" spans="1:19" ht="43.2" x14ac:dyDescent="0.3">
      <c r="A2640" s="9">
        <v>2638</v>
      </c>
      <c r="B2640" s="11" t="s">
        <v>2638</v>
      </c>
      <c r="C2640" s="3" t="s">
        <v>6748</v>
      </c>
      <c r="D2640" s="5">
        <v>347</v>
      </c>
      <c r="E2640" s="7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">
        <f t="shared" si="123"/>
        <v>2521.4286000000002</v>
      </c>
      <c r="P2640" t="s">
        <v>8316</v>
      </c>
      <c r="Q2640" t="s">
        <v>8352</v>
      </c>
      <c r="R2640" s="14">
        <f t="shared" si="125"/>
        <v>41989.913136574076</v>
      </c>
      <c r="S2640">
        <f t="shared" si="124"/>
        <v>2014</v>
      </c>
    </row>
    <row r="2641" spans="1:19" ht="43.2" x14ac:dyDescent="0.3">
      <c r="A2641" s="9">
        <v>2639</v>
      </c>
      <c r="B2641" s="11" t="s">
        <v>2639</v>
      </c>
      <c r="C2641" s="3" t="s">
        <v>6749</v>
      </c>
      <c r="D2641" s="5">
        <v>300</v>
      </c>
      <c r="E2641" s="7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">
        <f t="shared" si="123"/>
        <v>1004.0816</v>
      </c>
      <c r="P2641" t="s">
        <v>8316</v>
      </c>
      <c r="Q2641" t="s">
        <v>8352</v>
      </c>
      <c r="R2641" s="14">
        <f t="shared" si="125"/>
        <v>42024.86513888889</v>
      </c>
      <c r="S2641">
        <f t="shared" si="124"/>
        <v>2015</v>
      </c>
    </row>
    <row r="2642" spans="1:19" ht="57.6" x14ac:dyDescent="0.3">
      <c r="A2642" s="9">
        <v>2640</v>
      </c>
      <c r="B2642" s="11" t="s">
        <v>2640</v>
      </c>
      <c r="C2642" s="3" t="s">
        <v>6750</v>
      </c>
      <c r="D2642" s="5">
        <v>3000</v>
      </c>
      <c r="E2642" s="7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">
        <f t="shared" si="123"/>
        <v>4594.2029000000002</v>
      </c>
      <c r="P2642" t="s">
        <v>8316</v>
      </c>
      <c r="Q2642" t="s">
        <v>8352</v>
      </c>
      <c r="R2642" s="14">
        <f t="shared" si="125"/>
        <v>42103.160578703704</v>
      </c>
      <c r="S2642">
        <f t="shared" si="124"/>
        <v>2015</v>
      </c>
    </row>
    <row r="2643" spans="1:19" ht="28.8" x14ac:dyDescent="0.3">
      <c r="A2643" s="9">
        <v>2641</v>
      </c>
      <c r="B2643" s="11" t="s">
        <v>2641</v>
      </c>
      <c r="C2643" s="3" t="s">
        <v>6751</v>
      </c>
      <c r="D2643" s="5">
        <v>1500</v>
      </c>
      <c r="E2643" s="7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">
        <f t="shared" si="123"/>
        <v>1500</v>
      </c>
      <c r="P2643" t="s">
        <v>8316</v>
      </c>
      <c r="Q2643" t="s">
        <v>8352</v>
      </c>
      <c r="R2643" s="14">
        <f t="shared" si="125"/>
        <v>41880.827118055553</v>
      </c>
      <c r="S2643">
        <f t="shared" si="124"/>
        <v>2014</v>
      </c>
    </row>
    <row r="2644" spans="1:19" ht="57.6" x14ac:dyDescent="0.3">
      <c r="A2644" s="9">
        <v>2642</v>
      </c>
      <c r="B2644" s="11" t="s">
        <v>2642</v>
      </c>
      <c r="C2644" s="3" t="s">
        <v>6752</v>
      </c>
      <c r="D2644" s="5">
        <v>500000</v>
      </c>
      <c r="E2644" s="7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">
        <f t="shared" si="123"/>
        <v>0</v>
      </c>
      <c r="P2644" t="s">
        <v>8316</v>
      </c>
      <c r="Q2644" t="s">
        <v>8352</v>
      </c>
      <c r="R2644" s="14">
        <f t="shared" si="125"/>
        <v>42536.246620370366</v>
      </c>
      <c r="S2644">
        <f t="shared" si="124"/>
        <v>2016</v>
      </c>
    </row>
    <row r="2645" spans="1:19" ht="43.2" x14ac:dyDescent="0.3">
      <c r="A2645" s="9">
        <v>2643</v>
      </c>
      <c r="B2645" s="11" t="s">
        <v>2643</v>
      </c>
      <c r="C2645" s="3" t="s">
        <v>6753</v>
      </c>
      <c r="D2645" s="5">
        <v>1000000</v>
      </c>
      <c r="E2645" s="7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">
        <f t="shared" si="123"/>
        <v>22358.248500000002</v>
      </c>
      <c r="P2645" t="s">
        <v>8316</v>
      </c>
      <c r="Q2645" t="s">
        <v>8352</v>
      </c>
      <c r="R2645" s="14">
        <f t="shared" si="125"/>
        <v>42689.582349537035</v>
      </c>
      <c r="S2645">
        <f t="shared" si="124"/>
        <v>2016</v>
      </c>
    </row>
    <row r="2646" spans="1:19" ht="43.2" x14ac:dyDescent="0.3">
      <c r="A2646" s="9">
        <v>2644</v>
      </c>
      <c r="B2646" s="11" t="s">
        <v>2644</v>
      </c>
      <c r="C2646" s="3" t="s">
        <v>6754</v>
      </c>
      <c r="D2646" s="5">
        <v>100000</v>
      </c>
      <c r="E2646" s="7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">
        <f t="shared" si="123"/>
        <v>3948.0769</v>
      </c>
      <c r="P2646" t="s">
        <v>8316</v>
      </c>
      <c r="Q2646" t="s">
        <v>8352</v>
      </c>
      <c r="R2646" s="14">
        <f t="shared" si="125"/>
        <v>42774.792071759264</v>
      </c>
      <c r="S2646">
        <f t="shared" si="124"/>
        <v>2017</v>
      </c>
    </row>
    <row r="2647" spans="1:19" ht="43.2" x14ac:dyDescent="0.3">
      <c r="A2647" s="9">
        <v>2645</v>
      </c>
      <c r="B2647" s="11" t="s">
        <v>2645</v>
      </c>
      <c r="C2647" s="3" t="s">
        <v>6755</v>
      </c>
      <c r="D2647" s="5">
        <v>20000</v>
      </c>
      <c r="E2647" s="7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">
        <f t="shared" si="123"/>
        <v>9130.4348000000009</v>
      </c>
      <c r="P2647" t="s">
        <v>8316</v>
      </c>
      <c r="Q2647" t="s">
        <v>8352</v>
      </c>
      <c r="R2647" s="14">
        <f t="shared" si="125"/>
        <v>41921.842627314814</v>
      </c>
      <c r="S2647">
        <f t="shared" si="124"/>
        <v>2014</v>
      </c>
    </row>
    <row r="2648" spans="1:19" ht="43.2" x14ac:dyDescent="0.3">
      <c r="A2648" s="9">
        <v>2646</v>
      </c>
      <c r="B2648" s="11" t="s">
        <v>2646</v>
      </c>
      <c r="C2648" s="3" t="s">
        <v>6756</v>
      </c>
      <c r="D2648" s="5">
        <v>500000</v>
      </c>
      <c r="E2648" s="7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">
        <f t="shared" si="123"/>
        <v>7866.6206000000002</v>
      </c>
      <c r="P2648" t="s">
        <v>8316</v>
      </c>
      <c r="Q2648" t="s">
        <v>8352</v>
      </c>
      <c r="R2648" s="14">
        <f t="shared" si="125"/>
        <v>42226.313298611116</v>
      </c>
      <c r="S2648">
        <f t="shared" si="124"/>
        <v>2015</v>
      </c>
    </row>
    <row r="2649" spans="1:19" ht="43.2" x14ac:dyDescent="0.3">
      <c r="A2649" s="9">
        <v>2647</v>
      </c>
      <c r="B2649" s="11" t="s">
        <v>2647</v>
      </c>
      <c r="C2649" s="3" t="s">
        <v>6757</v>
      </c>
      <c r="D2649" s="5">
        <v>2500</v>
      </c>
      <c r="E2649" s="7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">
        <f t="shared" si="123"/>
        <v>1200</v>
      </c>
      <c r="P2649" t="s">
        <v>8316</v>
      </c>
      <c r="Q2649" t="s">
        <v>8352</v>
      </c>
      <c r="R2649" s="14">
        <f t="shared" si="125"/>
        <v>42200.261793981481</v>
      </c>
      <c r="S2649">
        <f t="shared" si="124"/>
        <v>2015</v>
      </c>
    </row>
    <row r="2650" spans="1:19" ht="57.6" x14ac:dyDescent="0.3">
      <c r="A2650" s="9">
        <v>2648</v>
      </c>
      <c r="B2650" s="11" t="s">
        <v>2648</v>
      </c>
      <c r="C2650" s="3" t="s">
        <v>6758</v>
      </c>
      <c r="D2650" s="5">
        <v>12000</v>
      </c>
      <c r="E2650" s="7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">
        <f t="shared" si="123"/>
        <v>1766.6667</v>
      </c>
      <c r="P2650" t="s">
        <v>8316</v>
      </c>
      <c r="Q2650" t="s">
        <v>8352</v>
      </c>
      <c r="R2650" s="14">
        <f t="shared" si="125"/>
        <v>42408.714814814812</v>
      </c>
      <c r="S2650">
        <f t="shared" si="124"/>
        <v>2016</v>
      </c>
    </row>
    <row r="2651" spans="1:19" ht="28.8" x14ac:dyDescent="0.3">
      <c r="A2651" s="9">
        <v>2649</v>
      </c>
      <c r="B2651" s="11" t="s">
        <v>2649</v>
      </c>
      <c r="C2651" s="3" t="s">
        <v>6759</v>
      </c>
      <c r="D2651" s="5">
        <v>125000</v>
      </c>
      <c r="E2651" s="7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">
        <f t="shared" si="123"/>
        <v>4133.3333000000002</v>
      </c>
      <c r="P2651" t="s">
        <v>8316</v>
      </c>
      <c r="Q2651" t="s">
        <v>8352</v>
      </c>
      <c r="R2651" s="14">
        <f t="shared" si="125"/>
        <v>42341.99700231482</v>
      </c>
      <c r="S2651">
        <f t="shared" si="124"/>
        <v>2015</v>
      </c>
    </row>
    <row r="2652" spans="1:19" ht="57.6" x14ac:dyDescent="0.3">
      <c r="A2652" s="9">
        <v>2650</v>
      </c>
      <c r="B2652" s="11" t="s">
        <v>2650</v>
      </c>
      <c r="C2652" s="3" t="s">
        <v>6760</v>
      </c>
      <c r="D2652" s="5">
        <v>60000</v>
      </c>
      <c r="E2652" s="7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">
        <f t="shared" si="123"/>
        <v>7160</v>
      </c>
      <c r="P2652" t="s">
        <v>8316</v>
      </c>
      <c r="Q2652" t="s">
        <v>8352</v>
      </c>
      <c r="R2652" s="14">
        <f t="shared" si="125"/>
        <v>42695.624340277776</v>
      </c>
      <c r="S2652">
        <f t="shared" si="124"/>
        <v>2016</v>
      </c>
    </row>
    <row r="2653" spans="1:19" ht="43.2" x14ac:dyDescent="0.3">
      <c r="A2653" s="9">
        <v>2651</v>
      </c>
      <c r="B2653" s="11" t="s">
        <v>2651</v>
      </c>
      <c r="C2653" s="3" t="s">
        <v>6761</v>
      </c>
      <c r="D2653" s="5">
        <v>280000</v>
      </c>
      <c r="E2653" s="7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">
        <f t="shared" si="123"/>
        <v>30782.352900000002</v>
      </c>
      <c r="P2653" t="s">
        <v>8316</v>
      </c>
      <c r="Q2653" t="s">
        <v>8352</v>
      </c>
      <c r="R2653" s="14">
        <f t="shared" si="125"/>
        <v>42327.805659722217</v>
      </c>
      <c r="S2653">
        <f t="shared" si="124"/>
        <v>2015</v>
      </c>
    </row>
    <row r="2654" spans="1:19" ht="43.2" x14ac:dyDescent="0.3">
      <c r="A2654" s="9">
        <v>2652</v>
      </c>
      <c r="B2654" s="11" t="s">
        <v>2652</v>
      </c>
      <c r="C2654" s="3" t="s">
        <v>6762</v>
      </c>
      <c r="D2654" s="5">
        <v>100000</v>
      </c>
      <c r="E2654" s="7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">
        <f t="shared" si="123"/>
        <v>8045.4544999999998</v>
      </c>
      <c r="P2654" t="s">
        <v>8316</v>
      </c>
      <c r="Q2654" t="s">
        <v>8352</v>
      </c>
      <c r="R2654" s="14">
        <f t="shared" si="125"/>
        <v>41953.158854166672</v>
      </c>
      <c r="S2654">
        <f t="shared" si="124"/>
        <v>2014</v>
      </c>
    </row>
    <row r="2655" spans="1:19" ht="43.2" x14ac:dyDescent="0.3">
      <c r="A2655" s="9">
        <v>2653</v>
      </c>
      <c r="B2655" s="11" t="s">
        <v>2653</v>
      </c>
      <c r="C2655" s="3" t="s">
        <v>6763</v>
      </c>
      <c r="D2655" s="5">
        <v>51000</v>
      </c>
      <c r="E2655" s="7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">
        <f t="shared" si="123"/>
        <v>8394.2857000000004</v>
      </c>
      <c r="P2655" t="s">
        <v>8316</v>
      </c>
      <c r="Q2655" t="s">
        <v>8352</v>
      </c>
      <c r="R2655" s="14">
        <f t="shared" si="125"/>
        <v>41771.651932870373</v>
      </c>
      <c r="S2655">
        <f t="shared" si="124"/>
        <v>2014</v>
      </c>
    </row>
    <row r="2656" spans="1:19" ht="43.2" x14ac:dyDescent="0.3">
      <c r="A2656" s="9">
        <v>2654</v>
      </c>
      <c r="B2656" s="11" t="s">
        <v>2654</v>
      </c>
      <c r="C2656" s="3" t="s">
        <v>6764</v>
      </c>
      <c r="D2656" s="5">
        <v>100000</v>
      </c>
      <c r="E2656" s="7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">
        <f t="shared" si="123"/>
        <v>850</v>
      </c>
      <c r="P2656" t="s">
        <v>8316</v>
      </c>
      <c r="Q2656" t="s">
        <v>8352</v>
      </c>
      <c r="R2656" s="14">
        <f t="shared" si="125"/>
        <v>42055.600995370376</v>
      </c>
      <c r="S2656">
        <f t="shared" si="124"/>
        <v>2015</v>
      </c>
    </row>
    <row r="2657" spans="1:19" x14ac:dyDescent="0.3">
      <c r="A2657" s="9">
        <v>2655</v>
      </c>
      <c r="B2657" s="11" t="s">
        <v>2655</v>
      </c>
      <c r="C2657" s="3" t="s">
        <v>6765</v>
      </c>
      <c r="D2657" s="5">
        <v>15000</v>
      </c>
      <c r="E2657" s="7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">
        <f t="shared" si="123"/>
        <v>7337.2093000000004</v>
      </c>
      <c r="P2657" t="s">
        <v>8316</v>
      </c>
      <c r="Q2657" t="s">
        <v>8352</v>
      </c>
      <c r="R2657" s="14">
        <f t="shared" si="125"/>
        <v>42381.866284722222</v>
      </c>
      <c r="S2657">
        <f t="shared" si="124"/>
        <v>2016</v>
      </c>
    </row>
    <row r="2658" spans="1:19" ht="28.8" x14ac:dyDescent="0.3">
      <c r="A2658" s="9">
        <v>2656</v>
      </c>
      <c r="B2658" s="11" t="s">
        <v>2656</v>
      </c>
      <c r="C2658" s="3" t="s">
        <v>6766</v>
      </c>
      <c r="D2658" s="5">
        <v>150000</v>
      </c>
      <c r="E2658" s="7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">
        <f t="shared" si="123"/>
        <v>11286.1842</v>
      </c>
      <c r="P2658" t="s">
        <v>8316</v>
      </c>
      <c r="Q2658" t="s">
        <v>8352</v>
      </c>
      <c r="R2658" s="14">
        <f t="shared" si="125"/>
        <v>42767.688518518517</v>
      </c>
      <c r="S2658">
        <f t="shared" si="124"/>
        <v>2017</v>
      </c>
    </row>
    <row r="2659" spans="1:19" ht="43.2" x14ac:dyDescent="0.3">
      <c r="A2659" s="9">
        <v>2657</v>
      </c>
      <c r="B2659" s="11" t="s">
        <v>2657</v>
      </c>
      <c r="C2659" s="3" t="s">
        <v>6767</v>
      </c>
      <c r="D2659" s="5">
        <v>30000</v>
      </c>
      <c r="E2659" s="7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">
        <f t="shared" si="123"/>
        <v>9527.7626999999993</v>
      </c>
      <c r="P2659" t="s">
        <v>8316</v>
      </c>
      <c r="Q2659" t="s">
        <v>8352</v>
      </c>
      <c r="R2659" s="14">
        <f t="shared" si="125"/>
        <v>42551.928854166668</v>
      </c>
      <c r="S2659">
        <f t="shared" si="124"/>
        <v>2016</v>
      </c>
    </row>
    <row r="2660" spans="1:19" ht="43.2" x14ac:dyDescent="0.3">
      <c r="A2660" s="9">
        <v>2658</v>
      </c>
      <c r="B2660" s="11" t="s">
        <v>2658</v>
      </c>
      <c r="C2660" s="3" t="s">
        <v>6768</v>
      </c>
      <c r="D2660" s="5">
        <v>98000</v>
      </c>
      <c r="E2660" s="7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">
        <f t="shared" si="123"/>
        <v>2275</v>
      </c>
      <c r="P2660" t="s">
        <v>8316</v>
      </c>
      <c r="Q2660" t="s">
        <v>8352</v>
      </c>
      <c r="R2660" s="14">
        <f t="shared" si="125"/>
        <v>42551.884189814817</v>
      </c>
      <c r="S2660">
        <f t="shared" si="124"/>
        <v>2016</v>
      </c>
    </row>
    <row r="2661" spans="1:19" x14ac:dyDescent="0.3">
      <c r="A2661" s="9">
        <v>2659</v>
      </c>
      <c r="B2661" s="11" t="s">
        <v>2659</v>
      </c>
      <c r="C2661" s="3" t="s">
        <v>6769</v>
      </c>
      <c r="D2661" s="5">
        <v>49000</v>
      </c>
      <c r="E2661" s="7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">
        <f t="shared" si="123"/>
        <v>13330</v>
      </c>
      <c r="P2661" t="s">
        <v>8316</v>
      </c>
      <c r="Q2661" t="s">
        <v>8352</v>
      </c>
      <c r="R2661" s="14">
        <f t="shared" si="125"/>
        <v>42082.069560185191</v>
      </c>
      <c r="S2661">
        <f t="shared" si="124"/>
        <v>2015</v>
      </c>
    </row>
    <row r="2662" spans="1:19" ht="57.6" x14ac:dyDescent="0.3">
      <c r="A2662" s="9">
        <v>2660</v>
      </c>
      <c r="B2662" s="11" t="s">
        <v>2660</v>
      </c>
      <c r="C2662" s="3" t="s">
        <v>6770</v>
      </c>
      <c r="D2662" s="5">
        <v>20000</v>
      </c>
      <c r="E2662" s="7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">
        <f t="shared" si="123"/>
        <v>380</v>
      </c>
      <c r="P2662" t="s">
        <v>8316</v>
      </c>
      <c r="Q2662" t="s">
        <v>8352</v>
      </c>
      <c r="R2662" s="14">
        <f t="shared" si="125"/>
        <v>42272.713171296295</v>
      </c>
      <c r="S2662">
        <f t="shared" si="124"/>
        <v>2015</v>
      </c>
    </row>
    <row r="2663" spans="1:19" ht="43.2" x14ac:dyDescent="0.3">
      <c r="A2663" s="9">
        <v>2661</v>
      </c>
      <c r="B2663" s="11" t="s">
        <v>2661</v>
      </c>
      <c r="C2663" s="3" t="s">
        <v>6771</v>
      </c>
      <c r="D2663" s="5">
        <v>5000</v>
      </c>
      <c r="E2663" s="7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">
        <f t="shared" si="123"/>
        <v>8575</v>
      </c>
      <c r="P2663" t="s">
        <v>8316</v>
      </c>
      <c r="Q2663" t="s">
        <v>8353</v>
      </c>
      <c r="R2663" s="14">
        <f t="shared" si="125"/>
        <v>41542.958449074074</v>
      </c>
      <c r="S2663">
        <f t="shared" si="124"/>
        <v>2013</v>
      </c>
    </row>
    <row r="2664" spans="1:19" ht="43.2" x14ac:dyDescent="0.3">
      <c r="A2664" s="9">
        <v>2662</v>
      </c>
      <c r="B2664" s="11" t="s">
        <v>2662</v>
      </c>
      <c r="C2664" s="3" t="s">
        <v>6772</v>
      </c>
      <c r="D2664" s="5">
        <v>20000</v>
      </c>
      <c r="E2664" s="7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">
        <f t="shared" si="123"/>
        <v>26700</v>
      </c>
      <c r="P2664" t="s">
        <v>8316</v>
      </c>
      <c r="Q2664" t="s">
        <v>8353</v>
      </c>
      <c r="R2664" s="14">
        <f t="shared" si="125"/>
        <v>42207.746678240743</v>
      </c>
      <c r="S2664">
        <f t="shared" si="124"/>
        <v>2015</v>
      </c>
    </row>
    <row r="2665" spans="1:19" ht="43.2" x14ac:dyDescent="0.3">
      <c r="A2665" s="9">
        <v>2663</v>
      </c>
      <c r="B2665" s="11" t="s">
        <v>2663</v>
      </c>
      <c r="C2665" s="3" t="s">
        <v>6773</v>
      </c>
      <c r="D2665" s="5">
        <v>20000</v>
      </c>
      <c r="E2665" s="7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">
        <f t="shared" si="123"/>
        <v>37355.803599999999</v>
      </c>
      <c r="P2665" t="s">
        <v>8316</v>
      </c>
      <c r="Q2665" t="s">
        <v>8353</v>
      </c>
      <c r="R2665" s="14">
        <f t="shared" si="125"/>
        <v>42222.622766203705</v>
      </c>
      <c r="S2665">
        <f t="shared" si="124"/>
        <v>2015</v>
      </c>
    </row>
    <row r="2666" spans="1:19" ht="43.2" x14ac:dyDescent="0.3">
      <c r="A2666" s="9">
        <v>2664</v>
      </c>
      <c r="B2666" s="11" t="s">
        <v>2664</v>
      </c>
      <c r="C2666" s="3" t="s">
        <v>6774</v>
      </c>
      <c r="D2666" s="5">
        <v>17500</v>
      </c>
      <c r="E2666" s="7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">
        <f t="shared" si="123"/>
        <v>17403.8462</v>
      </c>
      <c r="P2666" t="s">
        <v>8316</v>
      </c>
      <c r="Q2666" t="s">
        <v>8353</v>
      </c>
      <c r="R2666" s="14">
        <f t="shared" si="125"/>
        <v>42313.02542824074</v>
      </c>
      <c r="S2666">
        <f t="shared" si="124"/>
        <v>2015</v>
      </c>
    </row>
    <row r="2667" spans="1:19" ht="43.2" x14ac:dyDescent="0.3">
      <c r="A2667" s="9">
        <v>2665</v>
      </c>
      <c r="B2667" s="11" t="s">
        <v>2665</v>
      </c>
      <c r="C2667" s="3" t="s">
        <v>6775</v>
      </c>
      <c r="D2667" s="5">
        <v>3500</v>
      </c>
      <c r="E2667" s="7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">
        <f t="shared" si="123"/>
        <v>9369.5651999999991</v>
      </c>
      <c r="P2667" t="s">
        <v>8316</v>
      </c>
      <c r="Q2667" t="s">
        <v>8353</v>
      </c>
      <c r="R2667" s="14">
        <f t="shared" si="125"/>
        <v>42083.895532407405</v>
      </c>
      <c r="S2667">
        <f t="shared" si="124"/>
        <v>2015</v>
      </c>
    </row>
    <row r="2668" spans="1:19" ht="43.2" x14ac:dyDescent="0.3">
      <c r="A2668" s="9">
        <v>2666</v>
      </c>
      <c r="B2668" s="11" t="s">
        <v>2666</v>
      </c>
      <c r="C2668" s="3" t="s">
        <v>6776</v>
      </c>
      <c r="D2668" s="5">
        <v>10000</v>
      </c>
      <c r="E2668" s="7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">
        <f t="shared" si="123"/>
        <v>7732.7718000000004</v>
      </c>
      <c r="P2668" t="s">
        <v>8316</v>
      </c>
      <c r="Q2668" t="s">
        <v>8353</v>
      </c>
      <c r="R2668" s="14">
        <f t="shared" si="125"/>
        <v>42235.764340277776</v>
      </c>
      <c r="S2668">
        <f t="shared" si="124"/>
        <v>2015</v>
      </c>
    </row>
    <row r="2669" spans="1:19" ht="57.6" x14ac:dyDescent="0.3">
      <c r="A2669" s="9">
        <v>2667</v>
      </c>
      <c r="B2669" s="11" t="s">
        <v>2667</v>
      </c>
      <c r="C2669" s="3" t="s">
        <v>6777</v>
      </c>
      <c r="D2669" s="5">
        <v>1500</v>
      </c>
      <c r="E2669" s="7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">
        <f t="shared" si="123"/>
        <v>9222.2222000000002</v>
      </c>
      <c r="P2669" t="s">
        <v>8316</v>
      </c>
      <c r="Q2669" t="s">
        <v>8353</v>
      </c>
      <c r="R2669" s="14">
        <f t="shared" si="125"/>
        <v>42380.926111111112</v>
      </c>
      <c r="S2669">
        <f t="shared" si="124"/>
        <v>2016</v>
      </c>
    </row>
    <row r="2670" spans="1:19" ht="28.8" x14ac:dyDescent="0.3">
      <c r="A2670" s="9">
        <v>2668</v>
      </c>
      <c r="B2670" s="11" t="s">
        <v>2668</v>
      </c>
      <c r="C2670" s="3" t="s">
        <v>6778</v>
      </c>
      <c r="D2670" s="5">
        <v>1000</v>
      </c>
      <c r="E2670" s="7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">
        <f t="shared" si="123"/>
        <v>6096.4286000000002</v>
      </c>
      <c r="P2670" t="s">
        <v>8316</v>
      </c>
      <c r="Q2670" t="s">
        <v>8353</v>
      </c>
      <c r="R2670" s="14">
        <f t="shared" si="125"/>
        <v>42275.588715277772</v>
      </c>
      <c r="S2670">
        <f t="shared" si="124"/>
        <v>2015</v>
      </c>
    </row>
    <row r="2671" spans="1:19" ht="43.2" x14ac:dyDescent="0.3">
      <c r="A2671" s="9">
        <v>2669</v>
      </c>
      <c r="B2671" s="11" t="s">
        <v>2669</v>
      </c>
      <c r="C2671" s="3" t="s">
        <v>6779</v>
      </c>
      <c r="D2671" s="5">
        <v>800</v>
      </c>
      <c r="E2671" s="7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">
        <f t="shared" si="123"/>
        <v>9100</v>
      </c>
      <c r="P2671" t="s">
        <v>8316</v>
      </c>
      <c r="Q2671" t="s">
        <v>8353</v>
      </c>
      <c r="R2671" s="14">
        <f t="shared" si="125"/>
        <v>42319.035833333335</v>
      </c>
      <c r="S2671">
        <f t="shared" si="124"/>
        <v>2015</v>
      </c>
    </row>
    <row r="2672" spans="1:19" ht="43.2" x14ac:dyDescent="0.3">
      <c r="A2672" s="9">
        <v>2670</v>
      </c>
      <c r="B2672" s="11" t="s">
        <v>2670</v>
      </c>
      <c r="C2672" s="3" t="s">
        <v>6780</v>
      </c>
      <c r="D2672" s="5">
        <v>38888</v>
      </c>
      <c r="E2672" s="7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">
        <f t="shared" si="123"/>
        <v>4158.3333000000002</v>
      </c>
      <c r="P2672" t="s">
        <v>8316</v>
      </c>
      <c r="Q2672" t="s">
        <v>8353</v>
      </c>
      <c r="R2672" s="14">
        <f t="shared" si="125"/>
        <v>41821.020601851851</v>
      </c>
      <c r="S2672">
        <f t="shared" si="124"/>
        <v>2014</v>
      </c>
    </row>
    <row r="2673" spans="1:19" ht="43.2" x14ac:dyDescent="0.3">
      <c r="A2673" s="9">
        <v>2671</v>
      </c>
      <c r="B2673" s="11" t="s">
        <v>2671</v>
      </c>
      <c r="C2673" s="3" t="s">
        <v>6781</v>
      </c>
      <c r="D2673" s="5">
        <v>25000</v>
      </c>
      <c r="E2673" s="7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">
        <f t="shared" si="123"/>
        <v>3376.1905000000002</v>
      </c>
      <c r="P2673" t="s">
        <v>8316</v>
      </c>
      <c r="Q2673" t="s">
        <v>8353</v>
      </c>
      <c r="R2673" s="14">
        <f t="shared" si="125"/>
        <v>41962.749027777783</v>
      </c>
      <c r="S2673">
        <f t="shared" si="124"/>
        <v>2014</v>
      </c>
    </row>
    <row r="2674" spans="1:19" ht="43.2" x14ac:dyDescent="0.3">
      <c r="A2674" s="9">
        <v>2672</v>
      </c>
      <c r="B2674" s="11" t="s">
        <v>2672</v>
      </c>
      <c r="C2674" s="3" t="s">
        <v>6782</v>
      </c>
      <c r="D2674" s="5">
        <v>10000</v>
      </c>
      <c r="E2674" s="7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">
        <f t="shared" si="123"/>
        <v>7061.7021000000004</v>
      </c>
      <c r="P2674" t="s">
        <v>8316</v>
      </c>
      <c r="Q2674" t="s">
        <v>8353</v>
      </c>
      <c r="R2674" s="14">
        <f t="shared" si="125"/>
        <v>42344.884143518517</v>
      </c>
      <c r="S2674">
        <f t="shared" si="124"/>
        <v>2015</v>
      </c>
    </row>
    <row r="2675" spans="1:19" ht="43.2" x14ac:dyDescent="0.3">
      <c r="A2675" s="9">
        <v>2673</v>
      </c>
      <c r="B2675" s="11" t="s">
        <v>2673</v>
      </c>
      <c r="C2675" s="3" t="s">
        <v>6783</v>
      </c>
      <c r="D2675" s="5">
        <v>40000</v>
      </c>
      <c r="E2675" s="7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">
        <f t="shared" si="123"/>
        <v>16715.1515</v>
      </c>
      <c r="P2675" t="s">
        <v>8316</v>
      </c>
      <c r="Q2675" t="s">
        <v>8353</v>
      </c>
      <c r="R2675" s="14">
        <f t="shared" si="125"/>
        <v>41912.541655092595</v>
      </c>
      <c r="S2675">
        <f t="shared" si="124"/>
        <v>2014</v>
      </c>
    </row>
    <row r="2676" spans="1:19" ht="57.6" x14ac:dyDescent="0.3">
      <c r="A2676" s="9">
        <v>2674</v>
      </c>
      <c r="B2676" s="11" t="s">
        <v>2674</v>
      </c>
      <c r="C2676" s="3" t="s">
        <v>6784</v>
      </c>
      <c r="D2676" s="5">
        <v>35000</v>
      </c>
      <c r="E2676" s="7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">
        <f t="shared" si="123"/>
        <v>12861.988300000001</v>
      </c>
      <c r="P2676" t="s">
        <v>8316</v>
      </c>
      <c r="Q2676" t="s">
        <v>8353</v>
      </c>
      <c r="R2676" s="14">
        <f t="shared" si="125"/>
        <v>42529.632754629631</v>
      </c>
      <c r="S2676">
        <f t="shared" si="124"/>
        <v>2016</v>
      </c>
    </row>
    <row r="2677" spans="1:19" ht="57.6" x14ac:dyDescent="0.3">
      <c r="A2677" s="9">
        <v>2675</v>
      </c>
      <c r="B2677" s="11" t="s">
        <v>2675</v>
      </c>
      <c r="C2677" s="3" t="s">
        <v>6785</v>
      </c>
      <c r="D2677" s="5">
        <v>25000</v>
      </c>
      <c r="E2677" s="7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">
        <f t="shared" si="123"/>
        <v>6541.3792999999996</v>
      </c>
      <c r="P2677" t="s">
        <v>8316</v>
      </c>
      <c r="Q2677" t="s">
        <v>8353</v>
      </c>
      <c r="R2677" s="14">
        <f t="shared" si="125"/>
        <v>41923.857511574075</v>
      </c>
      <c r="S2677">
        <f t="shared" si="124"/>
        <v>2014</v>
      </c>
    </row>
    <row r="2678" spans="1:19" ht="43.2" x14ac:dyDescent="0.3">
      <c r="A2678" s="9">
        <v>2676</v>
      </c>
      <c r="B2678" s="11" t="s">
        <v>2676</v>
      </c>
      <c r="C2678" s="3" t="s">
        <v>6786</v>
      </c>
      <c r="D2678" s="5">
        <v>2100</v>
      </c>
      <c r="E2678" s="7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">
        <f t="shared" si="123"/>
        <v>11755.5556</v>
      </c>
      <c r="P2678" t="s">
        <v>8316</v>
      </c>
      <c r="Q2678" t="s">
        <v>8353</v>
      </c>
      <c r="R2678" s="14">
        <f t="shared" si="125"/>
        <v>42482.624699074076</v>
      </c>
      <c r="S2678">
        <f t="shared" si="124"/>
        <v>2016</v>
      </c>
    </row>
    <row r="2679" spans="1:19" ht="43.2" x14ac:dyDescent="0.3">
      <c r="A2679" s="9">
        <v>2677</v>
      </c>
      <c r="B2679" s="11" t="s">
        <v>2677</v>
      </c>
      <c r="C2679" s="3" t="s">
        <v>6787</v>
      </c>
      <c r="D2679" s="5">
        <v>19500</v>
      </c>
      <c r="E2679" s="7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">
        <f t="shared" si="123"/>
        <v>12648.1481</v>
      </c>
      <c r="P2679" t="s">
        <v>8316</v>
      </c>
      <c r="Q2679" t="s">
        <v>8353</v>
      </c>
      <c r="R2679" s="14">
        <f t="shared" si="125"/>
        <v>41793.029432870368</v>
      </c>
      <c r="S2679">
        <f t="shared" si="124"/>
        <v>2014</v>
      </c>
    </row>
    <row r="2680" spans="1:19" ht="43.2" x14ac:dyDescent="0.3">
      <c r="A2680" s="9">
        <v>2678</v>
      </c>
      <c r="B2680" s="11" t="s">
        <v>2678</v>
      </c>
      <c r="C2680" s="3" t="s">
        <v>6788</v>
      </c>
      <c r="D2680" s="5">
        <v>8000000</v>
      </c>
      <c r="E2680" s="7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">
        <f t="shared" si="123"/>
        <v>55000</v>
      </c>
      <c r="P2680" t="s">
        <v>8316</v>
      </c>
      <c r="Q2680" t="s">
        <v>8353</v>
      </c>
      <c r="R2680" s="14">
        <f t="shared" si="125"/>
        <v>42241.798206018517</v>
      </c>
      <c r="S2680">
        <f t="shared" si="124"/>
        <v>2015</v>
      </c>
    </row>
    <row r="2681" spans="1:19" ht="57.6" x14ac:dyDescent="0.3">
      <c r="A2681" s="9">
        <v>2679</v>
      </c>
      <c r="B2681" s="11" t="s">
        <v>2679</v>
      </c>
      <c r="C2681" s="3" t="s">
        <v>6789</v>
      </c>
      <c r="D2681" s="5">
        <v>40000</v>
      </c>
      <c r="E2681" s="7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">
        <f t="shared" si="123"/>
        <v>4400</v>
      </c>
      <c r="P2681" t="s">
        <v>8316</v>
      </c>
      <c r="Q2681" t="s">
        <v>8353</v>
      </c>
      <c r="R2681" s="14">
        <f t="shared" si="125"/>
        <v>42033.001087962963</v>
      </c>
      <c r="S2681">
        <f t="shared" si="124"/>
        <v>2015</v>
      </c>
    </row>
    <row r="2682" spans="1:19" x14ac:dyDescent="0.3">
      <c r="A2682" s="9">
        <v>2680</v>
      </c>
      <c r="B2682" s="11" t="s">
        <v>2680</v>
      </c>
      <c r="C2682" s="3" t="s">
        <v>6790</v>
      </c>
      <c r="D2682" s="5">
        <v>32000</v>
      </c>
      <c r="E2682" s="7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">
        <f t="shared" si="123"/>
        <v>6900</v>
      </c>
      <c r="P2682" t="s">
        <v>8316</v>
      </c>
      <c r="Q2682" t="s">
        <v>8353</v>
      </c>
      <c r="R2682" s="14">
        <f t="shared" si="125"/>
        <v>42436.211701388893</v>
      </c>
      <c r="S2682">
        <f t="shared" si="124"/>
        <v>2016</v>
      </c>
    </row>
    <row r="2683" spans="1:19" ht="43.2" x14ac:dyDescent="0.3">
      <c r="A2683" s="9">
        <v>2681</v>
      </c>
      <c r="B2683" s="11" t="s">
        <v>2681</v>
      </c>
      <c r="C2683" s="3" t="s">
        <v>6791</v>
      </c>
      <c r="D2683" s="5">
        <v>8000</v>
      </c>
      <c r="E2683" s="7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">
        <f t="shared" si="123"/>
        <v>2750</v>
      </c>
      <c r="P2683" t="s">
        <v>8333</v>
      </c>
      <c r="Q2683" t="s">
        <v>8334</v>
      </c>
      <c r="R2683" s="14">
        <f t="shared" si="125"/>
        <v>41805.895254629628</v>
      </c>
      <c r="S2683">
        <f t="shared" si="124"/>
        <v>2014</v>
      </c>
    </row>
    <row r="2684" spans="1:19" ht="43.2" x14ac:dyDescent="0.3">
      <c r="A2684" s="9">
        <v>2682</v>
      </c>
      <c r="B2684" s="11" t="s">
        <v>2682</v>
      </c>
      <c r="C2684" s="3" t="s">
        <v>6792</v>
      </c>
      <c r="D2684" s="5">
        <v>6000</v>
      </c>
      <c r="E2684" s="7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">
        <f t="shared" si="123"/>
        <v>8490</v>
      </c>
      <c r="P2684" t="s">
        <v>8333</v>
      </c>
      <c r="Q2684" t="s">
        <v>8334</v>
      </c>
      <c r="R2684" s="14">
        <f t="shared" si="125"/>
        <v>41932.871990740743</v>
      </c>
      <c r="S2684">
        <f t="shared" si="124"/>
        <v>2014</v>
      </c>
    </row>
    <row r="2685" spans="1:19" ht="43.2" x14ac:dyDescent="0.3">
      <c r="A2685" s="9">
        <v>2683</v>
      </c>
      <c r="B2685" s="11" t="s">
        <v>2683</v>
      </c>
      <c r="C2685" s="3" t="s">
        <v>6793</v>
      </c>
      <c r="D2685" s="5">
        <v>15000</v>
      </c>
      <c r="E2685" s="7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">
        <f t="shared" si="123"/>
        <v>1200</v>
      </c>
      <c r="P2685" t="s">
        <v>8333</v>
      </c>
      <c r="Q2685" t="s">
        <v>8334</v>
      </c>
      <c r="R2685" s="14">
        <f t="shared" si="125"/>
        <v>42034.75509259259</v>
      </c>
      <c r="S2685">
        <f t="shared" si="124"/>
        <v>2015</v>
      </c>
    </row>
    <row r="2686" spans="1:19" ht="43.2" x14ac:dyDescent="0.3">
      <c r="A2686" s="9">
        <v>2684</v>
      </c>
      <c r="B2686" s="11" t="s">
        <v>2684</v>
      </c>
      <c r="C2686" s="3" t="s">
        <v>6794</v>
      </c>
      <c r="D2686" s="5">
        <v>70000</v>
      </c>
      <c r="E2686" s="7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">
        <f t="shared" si="123"/>
        <v>20000</v>
      </c>
      <c r="P2686" t="s">
        <v>8333</v>
      </c>
      <c r="Q2686" t="s">
        <v>8334</v>
      </c>
      <c r="R2686" s="14">
        <f t="shared" si="125"/>
        <v>41820.914641203701</v>
      </c>
      <c r="S2686">
        <f t="shared" si="124"/>
        <v>2014</v>
      </c>
    </row>
    <row r="2687" spans="1:19" ht="43.2" x14ac:dyDescent="0.3">
      <c r="A2687" s="9">
        <v>2685</v>
      </c>
      <c r="B2687" s="11" t="s">
        <v>2685</v>
      </c>
      <c r="C2687" s="3" t="s">
        <v>6795</v>
      </c>
      <c r="D2687" s="5">
        <v>50000</v>
      </c>
      <c r="E2687" s="7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">
        <f t="shared" si="123"/>
        <v>1000</v>
      </c>
      <c r="P2687" t="s">
        <v>8333</v>
      </c>
      <c r="Q2687" t="s">
        <v>8334</v>
      </c>
      <c r="R2687" s="14">
        <f t="shared" si="125"/>
        <v>42061.69594907407</v>
      </c>
      <c r="S2687">
        <f t="shared" si="124"/>
        <v>2015</v>
      </c>
    </row>
    <row r="2688" spans="1:19" ht="43.2" x14ac:dyDescent="0.3">
      <c r="A2688" s="9">
        <v>2686</v>
      </c>
      <c r="B2688" s="11" t="s">
        <v>2686</v>
      </c>
      <c r="C2688" s="3" t="s">
        <v>6796</v>
      </c>
      <c r="D2688" s="5">
        <v>30000</v>
      </c>
      <c r="E2688" s="7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">
        <f t="shared" si="123"/>
        <v>0</v>
      </c>
      <c r="P2688" t="s">
        <v>8333</v>
      </c>
      <c r="Q2688" t="s">
        <v>8334</v>
      </c>
      <c r="R2688" s="14">
        <f t="shared" si="125"/>
        <v>41892.974803240737</v>
      </c>
      <c r="S2688">
        <f t="shared" si="124"/>
        <v>2014</v>
      </c>
    </row>
    <row r="2689" spans="1:19" ht="43.2" x14ac:dyDescent="0.3">
      <c r="A2689" s="9">
        <v>2687</v>
      </c>
      <c r="B2689" s="11" t="s">
        <v>2687</v>
      </c>
      <c r="C2689" s="3" t="s">
        <v>6797</v>
      </c>
      <c r="D2689" s="5">
        <v>15000</v>
      </c>
      <c r="E2689" s="7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">
        <f t="shared" si="123"/>
        <v>0</v>
      </c>
      <c r="P2689" t="s">
        <v>8333</v>
      </c>
      <c r="Q2689" t="s">
        <v>8334</v>
      </c>
      <c r="R2689" s="14">
        <f t="shared" si="125"/>
        <v>42154.64025462963</v>
      </c>
      <c r="S2689">
        <f t="shared" si="124"/>
        <v>2015</v>
      </c>
    </row>
    <row r="2690" spans="1:19" ht="28.8" x14ac:dyDescent="0.3">
      <c r="A2690" s="9">
        <v>2688</v>
      </c>
      <c r="B2690" s="11" t="s">
        <v>2688</v>
      </c>
      <c r="C2690" s="3" t="s">
        <v>6798</v>
      </c>
      <c r="D2690" s="5">
        <v>50000</v>
      </c>
      <c r="E2690" s="7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">
        <f t="shared" si="123"/>
        <v>528.57140000000004</v>
      </c>
      <c r="P2690" t="s">
        <v>8333</v>
      </c>
      <c r="Q2690" t="s">
        <v>8334</v>
      </c>
      <c r="R2690" s="14">
        <f t="shared" si="125"/>
        <v>42028.118865740747</v>
      </c>
      <c r="S2690">
        <f t="shared" si="124"/>
        <v>2015</v>
      </c>
    </row>
    <row r="2691" spans="1:19" ht="43.2" x14ac:dyDescent="0.3">
      <c r="A2691" s="9">
        <v>2689</v>
      </c>
      <c r="B2691" s="11" t="s">
        <v>2689</v>
      </c>
      <c r="C2691" s="3" t="s">
        <v>6799</v>
      </c>
      <c r="D2691" s="5">
        <v>35000</v>
      </c>
      <c r="E2691" s="7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">
        <f t="shared" ref="O2691:O2754" si="126">IFERROR(ROUND(E2691/L2691*100,4),0)</f>
        <v>100</v>
      </c>
      <c r="P2691" t="s">
        <v>8333</v>
      </c>
      <c r="Q2691" t="s">
        <v>8334</v>
      </c>
      <c r="R2691" s="14">
        <f t="shared" si="125"/>
        <v>42551.961689814809</v>
      </c>
      <c r="S2691">
        <f t="shared" ref="S2691:S2754" si="127">YEAR(R2691)</f>
        <v>2016</v>
      </c>
    </row>
    <row r="2692" spans="1:19" ht="57.6" x14ac:dyDescent="0.3">
      <c r="A2692" s="9">
        <v>2690</v>
      </c>
      <c r="B2692" s="11" t="s">
        <v>2690</v>
      </c>
      <c r="C2692" s="3" t="s">
        <v>6800</v>
      </c>
      <c r="D2692" s="5">
        <v>80000</v>
      </c>
      <c r="E2692" s="7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">
        <f t="shared" si="126"/>
        <v>7276.2712000000001</v>
      </c>
      <c r="P2692" t="s">
        <v>8333</v>
      </c>
      <c r="Q2692" t="s">
        <v>8334</v>
      </c>
      <c r="R2692" s="14">
        <f t="shared" ref="R2692:R2755" si="128">(((J2692/60)/60)/24)+DATE(1970,1,1)</f>
        <v>42113.105046296296</v>
      </c>
      <c r="S2692">
        <f t="shared" si="127"/>
        <v>2015</v>
      </c>
    </row>
    <row r="2693" spans="1:19" ht="28.8" x14ac:dyDescent="0.3">
      <c r="A2693" s="9">
        <v>2691</v>
      </c>
      <c r="B2693" s="11" t="s">
        <v>2691</v>
      </c>
      <c r="C2693" s="3" t="s">
        <v>6801</v>
      </c>
      <c r="D2693" s="5">
        <v>65000</v>
      </c>
      <c r="E2693" s="7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">
        <f t="shared" si="126"/>
        <v>1750</v>
      </c>
      <c r="P2693" t="s">
        <v>8333</v>
      </c>
      <c r="Q2693" t="s">
        <v>8334</v>
      </c>
      <c r="R2693" s="14">
        <f t="shared" si="128"/>
        <v>42089.724039351851</v>
      </c>
      <c r="S2693">
        <f t="shared" si="127"/>
        <v>2015</v>
      </c>
    </row>
    <row r="2694" spans="1:19" ht="43.2" x14ac:dyDescent="0.3">
      <c r="A2694" s="9">
        <v>2692</v>
      </c>
      <c r="B2694" s="11" t="s">
        <v>2692</v>
      </c>
      <c r="C2694" s="3" t="s">
        <v>6802</v>
      </c>
      <c r="D2694" s="5">
        <v>3500</v>
      </c>
      <c r="E2694" s="7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">
        <f t="shared" si="126"/>
        <v>2500</v>
      </c>
      <c r="P2694" t="s">
        <v>8333</v>
      </c>
      <c r="Q2694" t="s">
        <v>8334</v>
      </c>
      <c r="R2694" s="14">
        <f t="shared" si="128"/>
        <v>42058.334027777775</v>
      </c>
      <c r="S2694">
        <f t="shared" si="127"/>
        <v>2015</v>
      </c>
    </row>
    <row r="2695" spans="1:19" ht="43.2" x14ac:dyDescent="0.3">
      <c r="A2695" s="9">
        <v>2693</v>
      </c>
      <c r="B2695" s="11" t="s">
        <v>2693</v>
      </c>
      <c r="C2695" s="3" t="s">
        <v>6803</v>
      </c>
      <c r="D2695" s="5">
        <v>5000</v>
      </c>
      <c r="E2695" s="7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">
        <f t="shared" si="126"/>
        <v>1333.3333</v>
      </c>
      <c r="P2695" t="s">
        <v>8333</v>
      </c>
      <c r="Q2695" t="s">
        <v>8334</v>
      </c>
      <c r="R2695" s="14">
        <f t="shared" si="128"/>
        <v>41834.138495370367</v>
      </c>
      <c r="S2695">
        <f t="shared" si="127"/>
        <v>2014</v>
      </c>
    </row>
    <row r="2696" spans="1:19" ht="57.6" x14ac:dyDescent="0.3">
      <c r="A2696" s="9">
        <v>2694</v>
      </c>
      <c r="B2696" s="11" t="s">
        <v>2694</v>
      </c>
      <c r="C2696" s="3" t="s">
        <v>6804</v>
      </c>
      <c r="D2696" s="5">
        <v>30000</v>
      </c>
      <c r="E2696" s="7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">
        <f t="shared" si="126"/>
        <v>100</v>
      </c>
      <c r="P2696" t="s">
        <v>8333</v>
      </c>
      <c r="Q2696" t="s">
        <v>8334</v>
      </c>
      <c r="R2696" s="14">
        <f t="shared" si="128"/>
        <v>41878.140497685185</v>
      </c>
      <c r="S2696">
        <f t="shared" si="127"/>
        <v>2014</v>
      </c>
    </row>
    <row r="2697" spans="1:19" ht="43.2" x14ac:dyDescent="0.3">
      <c r="A2697" s="9">
        <v>2695</v>
      </c>
      <c r="B2697" s="11" t="s">
        <v>2695</v>
      </c>
      <c r="C2697" s="3" t="s">
        <v>6805</v>
      </c>
      <c r="D2697" s="5">
        <v>15000</v>
      </c>
      <c r="E2697" s="7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">
        <f t="shared" si="126"/>
        <v>2366.6667000000002</v>
      </c>
      <c r="P2697" t="s">
        <v>8333</v>
      </c>
      <c r="Q2697" t="s">
        <v>8334</v>
      </c>
      <c r="R2697" s="14">
        <f t="shared" si="128"/>
        <v>42048.181921296295</v>
      </c>
      <c r="S2697">
        <f t="shared" si="127"/>
        <v>2015</v>
      </c>
    </row>
    <row r="2698" spans="1:19" ht="57.6" x14ac:dyDescent="0.3">
      <c r="A2698" s="9">
        <v>2696</v>
      </c>
      <c r="B2698" s="11" t="s">
        <v>2696</v>
      </c>
      <c r="C2698" s="3" t="s">
        <v>6806</v>
      </c>
      <c r="D2698" s="5">
        <v>60000</v>
      </c>
      <c r="E2698" s="7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">
        <f t="shared" si="126"/>
        <v>8921.0526000000009</v>
      </c>
      <c r="P2698" t="s">
        <v>8333</v>
      </c>
      <c r="Q2698" t="s">
        <v>8334</v>
      </c>
      <c r="R2698" s="14">
        <f t="shared" si="128"/>
        <v>41964.844444444447</v>
      </c>
      <c r="S2698">
        <f t="shared" si="127"/>
        <v>2014</v>
      </c>
    </row>
    <row r="2699" spans="1:19" ht="43.2" x14ac:dyDescent="0.3">
      <c r="A2699" s="9">
        <v>2697</v>
      </c>
      <c r="B2699" s="11" t="s">
        <v>2697</v>
      </c>
      <c r="C2699" s="3" t="s">
        <v>6807</v>
      </c>
      <c r="D2699" s="5">
        <v>23000</v>
      </c>
      <c r="E2699" s="7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">
        <f t="shared" si="126"/>
        <v>11655.769200000001</v>
      </c>
      <c r="P2699" t="s">
        <v>8333</v>
      </c>
      <c r="Q2699" t="s">
        <v>8334</v>
      </c>
      <c r="R2699" s="14">
        <f t="shared" si="128"/>
        <v>42187.940081018518</v>
      </c>
      <c r="S2699">
        <f t="shared" si="127"/>
        <v>2015</v>
      </c>
    </row>
    <row r="2700" spans="1:19" ht="43.2" x14ac:dyDescent="0.3">
      <c r="A2700" s="9">
        <v>2698</v>
      </c>
      <c r="B2700" s="11" t="s">
        <v>2698</v>
      </c>
      <c r="C2700" s="3" t="s">
        <v>6808</v>
      </c>
      <c r="D2700" s="5">
        <v>8000</v>
      </c>
      <c r="E2700" s="7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">
        <f t="shared" si="126"/>
        <v>1300.5</v>
      </c>
      <c r="P2700" t="s">
        <v>8333</v>
      </c>
      <c r="Q2700" t="s">
        <v>8334</v>
      </c>
      <c r="R2700" s="14">
        <f t="shared" si="128"/>
        <v>41787.898240740738</v>
      </c>
      <c r="S2700">
        <f t="shared" si="127"/>
        <v>2014</v>
      </c>
    </row>
    <row r="2701" spans="1:19" ht="43.2" x14ac:dyDescent="0.3">
      <c r="A2701" s="9">
        <v>2699</v>
      </c>
      <c r="B2701" s="11" t="s">
        <v>2699</v>
      </c>
      <c r="C2701" s="3" t="s">
        <v>6809</v>
      </c>
      <c r="D2701" s="5">
        <v>2</v>
      </c>
      <c r="E2701" s="7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">
        <f t="shared" si="126"/>
        <v>0</v>
      </c>
      <c r="P2701" t="s">
        <v>8333</v>
      </c>
      <c r="Q2701" t="s">
        <v>8334</v>
      </c>
      <c r="R2701" s="14">
        <f t="shared" si="128"/>
        <v>41829.896562499998</v>
      </c>
      <c r="S2701">
        <f t="shared" si="127"/>
        <v>2014</v>
      </c>
    </row>
    <row r="2702" spans="1:19" ht="43.2" x14ac:dyDescent="0.3">
      <c r="A2702" s="9">
        <v>2700</v>
      </c>
      <c r="B2702" s="11" t="s">
        <v>2700</v>
      </c>
      <c r="C2702" s="3" t="s">
        <v>6810</v>
      </c>
      <c r="D2702" s="5">
        <v>9999</v>
      </c>
      <c r="E2702" s="7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">
        <f t="shared" si="126"/>
        <v>1750</v>
      </c>
      <c r="P2702" t="s">
        <v>8333</v>
      </c>
      <c r="Q2702" t="s">
        <v>8334</v>
      </c>
      <c r="R2702" s="14">
        <f t="shared" si="128"/>
        <v>41870.87467592593</v>
      </c>
      <c r="S2702">
        <f t="shared" si="127"/>
        <v>2014</v>
      </c>
    </row>
    <row r="2703" spans="1:19" ht="43.2" x14ac:dyDescent="0.3">
      <c r="A2703" s="9">
        <v>2701</v>
      </c>
      <c r="B2703" s="11" t="s">
        <v>2701</v>
      </c>
      <c r="C2703" s="3" t="s">
        <v>6811</v>
      </c>
      <c r="D2703" s="5">
        <v>3400</v>
      </c>
      <c r="E2703" s="7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">
        <f t="shared" si="126"/>
        <v>3413.0435000000002</v>
      </c>
      <c r="P2703" t="s">
        <v>8314</v>
      </c>
      <c r="Q2703" t="s">
        <v>8354</v>
      </c>
      <c r="R2703" s="14">
        <f t="shared" si="128"/>
        <v>42801.774699074071</v>
      </c>
      <c r="S2703">
        <f t="shared" si="127"/>
        <v>2017</v>
      </c>
    </row>
    <row r="2704" spans="1:19" ht="43.2" x14ac:dyDescent="0.3">
      <c r="A2704" s="9">
        <v>2702</v>
      </c>
      <c r="B2704" s="11" t="s">
        <v>2702</v>
      </c>
      <c r="C2704" s="3" t="s">
        <v>6812</v>
      </c>
      <c r="D2704" s="5">
        <v>10000</v>
      </c>
      <c r="E2704" s="7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">
        <f t="shared" si="126"/>
        <v>13234.615400000001</v>
      </c>
      <c r="P2704" t="s">
        <v>8314</v>
      </c>
      <c r="Q2704" t="s">
        <v>8354</v>
      </c>
      <c r="R2704" s="14">
        <f t="shared" si="128"/>
        <v>42800.801817129628</v>
      </c>
      <c r="S2704">
        <f t="shared" si="127"/>
        <v>2017</v>
      </c>
    </row>
    <row r="2705" spans="1:19" ht="28.8" x14ac:dyDescent="0.3">
      <c r="A2705" s="9">
        <v>2703</v>
      </c>
      <c r="B2705" s="11" t="s">
        <v>2703</v>
      </c>
      <c r="C2705" s="3" t="s">
        <v>6813</v>
      </c>
      <c r="D2705" s="5">
        <v>40000</v>
      </c>
      <c r="E2705" s="7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">
        <f t="shared" si="126"/>
        <v>92222.222200000004</v>
      </c>
      <c r="P2705" t="s">
        <v>8314</v>
      </c>
      <c r="Q2705" t="s">
        <v>8354</v>
      </c>
      <c r="R2705" s="14">
        <f t="shared" si="128"/>
        <v>42756.690162037034</v>
      </c>
      <c r="S2705">
        <f t="shared" si="127"/>
        <v>2017</v>
      </c>
    </row>
    <row r="2706" spans="1:19" ht="43.2" x14ac:dyDescent="0.3">
      <c r="A2706" s="9">
        <v>2704</v>
      </c>
      <c r="B2706" s="11" t="s">
        <v>2704</v>
      </c>
      <c r="C2706" s="3" t="s">
        <v>6814</v>
      </c>
      <c r="D2706" s="5">
        <v>19000</v>
      </c>
      <c r="E2706" s="7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">
        <f t="shared" si="126"/>
        <v>16357.142900000001</v>
      </c>
      <c r="P2706" t="s">
        <v>8314</v>
      </c>
      <c r="Q2706" t="s">
        <v>8354</v>
      </c>
      <c r="R2706" s="14">
        <f t="shared" si="128"/>
        <v>42787.862430555557</v>
      </c>
      <c r="S2706">
        <f t="shared" si="127"/>
        <v>2017</v>
      </c>
    </row>
    <row r="2707" spans="1:19" ht="28.8" x14ac:dyDescent="0.3">
      <c r="A2707" s="9">
        <v>2705</v>
      </c>
      <c r="B2707" s="11" t="s">
        <v>2705</v>
      </c>
      <c r="C2707" s="3" t="s">
        <v>6815</v>
      </c>
      <c r="D2707" s="5">
        <v>16500</v>
      </c>
      <c r="E2707" s="7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">
        <f t="shared" si="126"/>
        <v>21737.5</v>
      </c>
      <c r="P2707" t="s">
        <v>8314</v>
      </c>
      <c r="Q2707" t="s">
        <v>8354</v>
      </c>
      <c r="R2707" s="14">
        <f t="shared" si="128"/>
        <v>42773.916180555556</v>
      </c>
      <c r="S2707">
        <f t="shared" si="127"/>
        <v>2017</v>
      </c>
    </row>
    <row r="2708" spans="1:19" ht="43.2" x14ac:dyDescent="0.3">
      <c r="A2708" s="9">
        <v>2706</v>
      </c>
      <c r="B2708" s="11" t="s">
        <v>2706</v>
      </c>
      <c r="C2708" s="3" t="s">
        <v>6816</v>
      </c>
      <c r="D2708" s="5">
        <v>35000</v>
      </c>
      <c r="E2708" s="7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">
        <f t="shared" si="126"/>
        <v>14944.486699999999</v>
      </c>
      <c r="P2708" t="s">
        <v>8314</v>
      </c>
      <c r="Q2708" t="s">
        <v>8354</v>
      </c>
      <c r="R2708" s="14">
        <f t="shared" si="128"/>
        <v>41899.294942129629</v>
      </c>
      <c r="S2708">
        <f t="shared" si="127"/>
        <v>2014</v>
      </c>
    </row>
    <row r="2709" spans="1:19" ht="43.2" x14ac:dyDescent="0.3">
      <c r="A2709" s="9">
        <v>2707</v>
      </c>
      <c r="B2709" s="11" t="s">
        <v>2707</v>
      </c>
      <c r="C2709" s="3" t="s">
        <v>6817</v>
      </c>
      <c r="D2709" s="5">
        <v>8000</v>
      </c>
      <c r="E2709" s="7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">
        <f t="shared" si="126"/>
        <v>7123.7487000000001</v>
      </c>
      <c r="P2709" t="s">
        <v>8314</v>
      </c>
      <c r="Q2709" t="s">
        <v>8354</v>
      </c>
      <c r="R2709" s="14">
        <f t="shared" si="128"/>
        <v>41391.782905092594</v>
      </c>
      <c r="S2709">
        <f t="shared" si="127"/>
        <v>2013</v>
      </c>
    </row>
    <row r="2710" spans="1:19" ht="43.2" x14ac:dyDescent="0.3">
      <c r="A2710" s="9">
        <v>2708</v>
      </c>
      <c r="B2710" s="11" t="s">
        <v>2708</v>
      </c>
      <c r="C2710" s="3" t="s">
        <v>6818</v>
      </c>
      <c r="D2710" s="5">
        <v>20000</v>
      </c>
      <c r="E2710" s="7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">
        <f t="shared" si="126"/>
        <v>4446.4318000000003</v>
      </c>
      <c r="P2710" t="s">
        <v>8314</v>
      </c>
      <c r="Q2710" t="s">
        <v>8354</v>
      </c>
      <c r="R2710" s="14">
        <f t="shared" si="128"/>
        <v>42512.698217592595</v>
      </c>
      <c r="S2710">
        <f t="shared" si="127"/>
        <v>2016</v>
      </c>
    </row>
    <row r="2711" spans="1:19" ht="43.2" x14ac:dyDescent="0.3">
      <c r="A2711" s="9">
        <v>2709</v>
      </c>
      <c r="B2711" s="11" t="s">
        <v>2709</v>
      </c>
      <c r="C2711" s="3" t="s">
        <v>6819</v>
      </c>
      <c r="D2711" s="5">
        <v>50000</v>
      </c>
      <c r="E2711" s="7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">
        <f t="shared" si="126"/>
        <v>16494.480500000001</v>
      </c>
      <c r="P2711" t="s">
        <v>8314</v>
      </c>
      <c r="Q2711" t="s">
        <v>8354</v>
      </c>
      <c r="R2711" s="14">
        <f t="shared" si="128"/>
        <v>42612.149780092594</v>
      </c>
      <c r="S2711">
        <f t="shared" si="127"/>
        <v>2016</v>
      </c>
    </row>
    <row r="2712" spans="1:19" ht="28.8" x14ac:dyDescent="0.3">
      <c r="A2712" s="9">
        <v>2710</v>
      </c>
      <c r="B2712" s="11" t="s">
        <v>2710</v>
      </c>
      <c r="C2712" s="3" t="s">
        <v>6820</v>
      </c>
      <c r="D2712" s="5">
        <v>60000</v>
      </c>
      <c r="E2712" s="7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">
        <f t="shared" si="126"/>
        <v>8487.1517000000003</v>
      </c>
      <c r="P2712" t="s">
        <v>8314</v>
      </c>
      <c r="Q2712" t="s">
        <v>8354</v>
      </c>
      <c r="R2712" s="14">
        <f t="shared" si="128"/>
        <v>41828.229490740741</v>
      </c>
      <c r="S2712">
        <f t="shared" si="127"/>
        <v>2014</v>
      </c>
    </row>
    <row r="2713" spans="1:19" ht="43.2" x14ac:dyDescent="0.3">
      <c r="A2713" s="9">
        <v>2711</v>
      </c>
      <c r="B2713" s="11" t="s">
        <v>2711</v>
      </c>
      <c r="C2713" s="3" t="s">
        <v>6821</v>
      </c>
      <c r="D2713" s="5">
        <v>3910</v>
      </c>
      <c r="E2713" s="7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">
        <f t="shared" si="126"/>
        <v>5394.5204999999996</v>
      </c>
      <c r="P2713" t="s">
        <v>8314</v>
      </c>
      <c r="Q2713" t="s">
        <v>8354</v>
      </c>
      <c r="R2713" s="14">
        <f t="shared" si="128"/>
        <v>41780.745254629634</v>
      </c>
      <c r="S2713">
        <f t="shared" si="127"/>
        <v>2014</v>
      </c>
    </row>
    <row r="2714" spans="1:19" ht="43.2" x14ac:dyDescent="0.3">
      <c r="A2714" s="9">
        <v>2712</v>
      </c>
      <c r="B2714" s="11" t="s">
        <v>2712</v>
      </c>
      <c r="C2714" s="3" t="s">
        <v>6822</v>
      </c>
      <c r="D2714" s="5">
        <v>5500</v>
      </c>
      <c r="E2714" s="7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">
        <f t="shared" si="126"/>
        <v>5053.1468999999997</v>
      </c>
      <c r="P2714" t="s">
        <v>8314</v>
      </c>
      <c r="Q2714" t="s">
        <v>8354</v>
      </c>
      <c r="R2714" s="14">
        <f t="shared" si="128"/>
        <v>41432.062037037038</v>
      </c>
      <c r="S2714">
        <f t="shared" si="127"/>
        <v>2013</v>
      </c>
    </row>
    <row r="2715" spans="1:19" ht="43.2" x14ac:dyDescent="0.3">
      <c r="A2715" s="9">
        <v>2713</v>
      </c>
      <c r="B2715" s="11" t="s">
        <v>2713</v>
      </c>
      <c r="C2715" s="3" t="s">
        <v>6823</v>
      </c>
      <c r="D2715" s="5">
        <v>150000</v>
      </c>
      <c r="E2715" s="7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">
        <f t="shared" si="126"/>
        <v>10800.140799999999</v>
      </c>
      <c r="P2715" t="s">
        <v>8314</v>
      </c>
      <c r="Q2715" t="s">
        <v>8354</v>
      </c>
      <c r="R2715" s="14">
        <f t="shared" si="128"/>
        <v>42322.653749999998</v>
      </c>
      <c r="S2715">
        <f t="shared" si="127"/>
        <v>2015</v>
      </c>
    </row>
    <row r="2716" spans="1:19" ht="28.8" x14ac:dyDescent="0.3">
      <c r="A2716" s="9">
        <v>2714</v>
      </c>
      <c r="B2716" s="11" t="s">
        <v>2714</v>
      </c>
      <c r="C2716" s="3" t="s">
        <v>6824</v>
      </c>
      <c r="D2716" s="5">
        <v>25000</v>
      </c>
      <c r="E2716" s="7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">
        <f t="shared" si="126"/>
        <v>9537.3770000000004</v>
      </c>
      <c r="P2716" t="s">
        <v>8314</v>
      </c>
      <c r="Q2716" t="s">
        <v>8354</v>
      </c>
      <c r="R2716" s="14">
        <f t="shared" si="128"/>
        <v>42629.655046296291</v>
      </c>
      <c r="S2716">
        <f t="shared" si="127"/>
        <v>2016</v>
      </c>
    </row>
    <row r="2717" spans="1:19" ht="43.2" x14ac:dyDescent="0.3">
      <c r="A2717" s="9">
        <v>2715</v>
      </c>
      <c r="B2717" s="11" t="s">
        <v>2715</v>
      </c>
      <c r="C2717" s="3" t="s">
        <v>6825</v>
      </c>
      <c r="D2717" s="5">
        <v>12000</v>
      </c>
      <c r="E2717" s="7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">
        <f t="shared" si="126"/>
        <v>5763.1016</v>
      </c>
      <c r="P2717" t="s">
        <v>8314</v>
      </c>
      <c r="Q2717" t="s">
        <v>8354</v>
      </c>
      <c r="R2717" s="14">
        <f t="shared" si="128"/>
        <v>42387.398472222223</v>
      </c>
      <c r="S2717">
        <f t="shared" si="127"/>
        <v>2016</v>
      </c>
    </row>
    <row r="2718" spans="1:19" ht="72" x14ac:dyDescent="0.3">
      <c r="A2718" s="9">
        <v>2716</v>
      </c>
      <c r="B2718" s="11" t="s">
        <v>2716</v>
      </c>
      <c r="C2718" s="3" t="s">
        <v>6826</v>
      </c>
      <c r="D2718" s="5">
        <v>10000</v>
      </c>
      <c r="E2718" s="7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">
        <f t="shared" si="126"/>
        <v>6416.0481</v>
      </c>
      <c r="P2718" t="s">
        <v>8314</v>
      </c>
      <c r="Q2718" t="s">
        <v>8354</v>
      </c>
      <c r="R2718" s="14">
        <f t="shared" si="128"/>
        <v>42255.333252314813</v>
      </c>
      <c r="S2718">
        <f t="shared" si="127"/>
        <v>2015</v>
      </c>
    </row>
    <row r="2719" spans="1:19" ht="43.2" x14ac:dyDescent="0.3">
      <c r="A2719" s="9">
        <v>2717</v>
      </c>
      <c r="B2719" s="11" t="s">
        <v>2717</v>
      </c>
      <c r="C2719" s="3" t="s">
        <v>6827</v>
      </c>
      <c r="D2719" s="5">
        <v>25000</v>
      </c>
      <c r="E2719" s="7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">
        <f t="shared" si="126"/>
        <v>9238.7692000000006</v>
      </c>
      <c r="P2719" t="s">
        <v>8314</v>
      </c>
      <c r="Q2719" t="s">
        <v>8354</v>
      </c>
      <c r="R2719" s="14">
        <f t="shared" si="128"/>
        <v>41934.914918981485</v>
      </c>
      <c r="S2719">
        <f t="shared" si="127"/>
        <v>2014</v>
      </c>
    </row>
    <row r="2720" spans="1:19" ht="43.2" x14ac:dyDescent="0.3">
      <c r="A2720" s="9">
        <v>2718</v>
      </c>
      <c r="B2720" s="11" t="s">
        <v>2718</v>
      </c>
      <c r="C2720" s="3" t="s">
        <v>6828</v>
      </c>
      <c r="D2720" s="5">
        <v>18000</v>
      </c>
      <c r="E2720" s="7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">
        <f t="shared" si="126"/>
        <v>12597.973</v>
      </c>
      <c r="P2720" t="s">
        <v>8314</v>
      </c>
      <c r="Q2720" t="s">
        <v>8354</v>
      </c>
      <c r="R2720" s="14">
        <f t="shared" si="128"/>
        <v>42465.596585648149</v>
      </c>
      <c r="S2720">
        <f t="shared" si="127"/>
        <v>2016</v>
      </c>
    </row>
    <row r="2721" spans="1:19" ht="43.2" x14ac:dyDescent="0.3">
      <c r="A2721" s="9">
        <v>2719</v>
      </c>
      <c r="B2721" s="11" t="s">
        <v>2719</v>
      </c>
      <c r="C2721" s="3" t="s">
        <v>6829</v>
      </c>
      <c r="D2721" s="5">
        <v>6000</v>
      </c>
      <c r="E2721" s="7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">
        <f t="shared" si="126"/>
        <v>9463.7680999999993</v>
      </c>
      <c r="P2721" t="s">
        <v>8314</v>
      </c>
      <c r="Q2721" t="s">
        <v>8354</v>
      </c>
      <c r="R2721" s="14">
        <f t="shared" si="128"/>
        <v>42418.031180555554</v>
      </c>
      <c r="S2721">
        <f t="shared" si="127"/>
        <v>2016</v>
      </c>
    </row>
    <row r="2722" spans="1:19" ht="43.2" x14ac:dyDescent="0.3">
      <c r="A2722" s="9">
        <v>2720</v>
      </c>
      <c r="B2722" s="11" t="s">
        <v>2720</v>
      </c>
      <c r="C2722" s="3" t="s">
        <v>6830</v>
      </c>
      <c r="D2722" s="5">
        <v>25000</v>
      </c>
      <c r="E2722" s="7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">
        <f t="shared" si="126"/>
        <v>17069.942200000001</v>
      </c>
      <c r="P2722" t="s">
        <v>8314</v>
      </c>
      <c r="Q2722" t="s">
        <v>8354</v>
      </c>
      <c r="R2722" s="14">
        <f t="shared" si="128"/>
        <v>42655.465891203698</v>
      </c>
      <c r="S2722">
        <f t="shared" si="127"/>
        <v>2016</v>
      </c>
    </row>
    <row r="2723" spans="1:19" ht="43.2" x14ac:dyDescent="0.3">
      <c r="A2723" s="9">
        <v>2721</v>
      </c>
      <c r="B2723" s="11" t="s">
        <v>2721</v>
      </c>
      <c r="C2723" s="3" t="s">
        <v>6831</v>
      </c>
      <c r="D2723" s="5">
        <v>750</v>
      </c>
      <c r="E2723" s="7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">
        <f t="shared" si="126"/>
        <v>4076.2082</v>
      </c>
      <c r="P2723" t="s">
        <v>8316</v>
      </c>
      <c r="Q2723" t="s">
        <v>8346</v>
      </c>
      <c r="R2723" s="14">
        <f t="shared" si="128"/>
        <v>41493.543958333335</v>
      </c>
      <c r="S2723">
        <f t="shared" si="127"/>
        <v>2013</v>
      </c>
    </row>
    <row r="2724" spans="1:19" ht="43.2" x14ac:dyDescent="0.3">
      <c r="A2724" s="9">
        <v>2722</v>
      </c>
      <c r="B2724" s="11" t="s">
        <v>2722</v>
      </c>
      <c r="C2724" s="3" t="s">
        <v>6832</v>
      </c>
      <c r="D2724" s="5">
        <v>5000</v>
      </c>
      <c r="E2724" s="7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">
        <f t="shared" si="126"/>
        <v>6825.4053999999996</v>
      </c>
      <c r="P2724" t="s">
        <v>8316</v>
      </c>
      <c r="Q2724" t="s">
        <v>8346</v>
      </c>
      <c r="R2724" s="14">
        <f t="shared" si="128"/>
        <v>42704.857094907406</v>
      </c>
      <c r="S2724">
        <f t="shared" si="127"/>
        <v>2016</v>
      </c>
    </row>
    <row r="2725" spans="1:19" ht="43.2" x14ac:dyDescent="0.3">
      <c r="A2725" s="9">
        <v>2723</v>
      </c>
      <c r="B2725" s="11" t="s">
        <v>2723</v>
      </c>
      <c r="C2725" s="3" t="s">
        <v>6833</v>
      </c>
      <c r="D2725" s="5">
        <v>12000</v>
      </c>
      <c r="E2725" s="7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">
        <f t="shared" si="126"/>
        <v>9548.8636000000006</v>
      </c>
      <c r="P2725" t="s">
        <v>8316</v>
      </c>
      <c r="Q2725" t="s">
        <v>8346</v>
      </c>
      <c r="R2725" s="14">
        <f t="shared" si="128"/>
        <v>41944.83898148148</v>
      </c>
      <c r="S2725">
        <f t="shared" si="127"/>
        <v>2014</v>
      </c>
    </row>
    <row r="2726" spans="1:19" ht="43.2" x14ac:dyDescent="0.3">
      <c r="A2726" s="9">
        <v>2724</v>
      </c>
      <c r="B2726" s="11" t="s">
        <v>2724</v>
      </c>
      <c r="C2726" s="3" t="s">
        <v>6834</v>
      </c>
      <c r="D2726" s="5">
        <v>2468</v>
      </c>
      <c r="E2726" s="7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">
        <f t="shared" si="126"/>
        <v>719.02650000000006</v>
      </c>
      <c r="P2726" t="s">
        <v>8316</v>
      </c>
      <c r="Q2726" t="s">
        <v>8346</v>
      </c>
      <c r="R2726" s="14">
        <f t="shared" si="128"/>
        <v>42199.32707175926</v>
      </c>
      <c r="S2726">
        <f t="shared" si="127"/>
        <v>2015</v>
      </c>
    </row>
    <row r="2727" spans="1:19" ht="43.2" x14ac:dyDescent="0.3">
      <c r="A2727" s="9">
        <v>2725</v>
      </c>
      <c r="B2727" s="11" t="s">
        <v>2725</v>
      </c>
      <c r="C2727" s="3" t="s">
        <v>6835</v>
      </c>
      <c r="D2727" s="5">
        <v>40000</v>
      </c>
      <c r="E2727" s="7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">
        <f t="shared" si="126"/>
        <v>51165.486700000001</v>
      </c>
      <c r="P2727" t="s">
        <v>8316</v>
      </c>
      <c r="Q2727" t="s">
        <v>8346</v>
      </c>
      <c r="R2727" s="14">
        <f t="shared" si="128"/>
        <v>42745.744618055556</v>
      </c>
      <c r="S2727">
        <f t="shared" si="127"/>
        <v>2017</v>
      </c>
    </row>
    <row r="2728" spans="1:19" x14ac:dyDescent="0.3">
      <c r="A2728" s="9">
        <v>2726</v>
      </c>
      <c r="B2728" s="11" t="s">
        <v>2726</v>
      </c>
      <c r="C2728" s="3" t="s">
        <v>6836</v>
      </c>
      <c r="D2728" s="5">
        <v>100000</v>
      </c>
      <c r="E2728" s="7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">
        <f t="shared" si="126"/>
        <v>26174.505000000001</v>
      </c>
      <c r="P2728" t="s">
        <v>8316</v>
      </c>
      <c r="Q2728" t="s">
        <v>8346</v>
      </c>
      <c r="R2728" s="14">
        <f t="shared" si="128"/>
        <v>42452.579988425925</v>
      </c>
      <c r="S2728">
        <f t="shared" si="127"/>
        <v>2016</v>
      </c>
    </row>
    <row r="2729" spans="1:19" ht="43.2" x14ac:dyDescent="0.3">
      <c r="A2729" s="9">
        <v>2727</v>
      </c>
      <c r="B2729" s="11" t="s">
        <v>2727</v>
      </c>
      <c r="C2729" s="3" t="s">
        <v>6837</v>
      </c>
      <c r="D2729" s="5">
        <v>10000</v>
      </c>
      <c r="E2729" s="7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">
        <f t="shared" si="126"/>
        <v>6976.0962</v>
      </c>
      <c r="P2729" t="s">
        <v>8316</v>
      </c>
      <c r="Q2729" t="s">
        <v>8346</v>
      </c>
      <c r="R2729" s="14">
        <f t="shared" si="128"/>
        <v>42198.676655092597</v>
      </c>
      <c r="S2729">
        <f t="shared" si="127"/>
        <v>2015</v>
      </c>
    </row>
    <row r="2730" spans="1:19" ht="28.8" x14ac:dyDescent="0.3">
      <c r="A2730" s="9">
        <v>2728</v>
      </c>
      <c r="B2730" s="11" t="s">
        <v>2728</v>
      </c>
      <c r="C2730" s="3" t="s">
        <v>6838</v>
      </c>
      <c r="D2730" s="5">
        <v>15000</v>
      </c>
      <c r="E2730" s="7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">
        <f t="shared" si="126"/>
        <v>7722.9592000000002</v>
      </c>
      <c r="P2730" t="s">
        <v>8316</v>
      </c>
      <c r="Q2730" t="s">
        <v>8346</v>
      </c>
      <c r="R2730" s="14">
        <f t="shared" si="128"/>
        <v>42333.59993055556</v>
      </c>
      <c r="S2730">
        <f t="shared" si="127"/>
        <v>2015</v>
      </c>
    </row>
    <row r="2731" spans="1:19" ht="28.8" x14ac:dyDescent="0.3">
      <c r="A2731" s="9">
        <v>2729</v>
      </c>
      <c r="B2731" s="11" t="s">
        <v>2729</v>
      </c>
      <c r="C2731" s="3" t="s">
        <v>6839</v>
      </c>
      <c r="D2731" s="5">
        <v>7500</v>
      </c>
      <c r="E2731" s="7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">
        <f t="shared" si="126"/>
        <v>34056.521699999998</v>
      </c>
      <c r="P2731" t="s">
        <v>8316</v>
      </c>
      <c r="Q2731" t="s">
        <v>8346</v>
      </c>
      <c r="R2731" s="14">
        <f t="shared" si="128"/>
        <v>42095.240706018521</v>
      </c>
      <c r="S2731">
        <f t="shared" si="127"/>
        <v>2015</v>
      </c>
    </row>
    <row r="2732" spans="1:19" ht="43.2" x14ac:dyDescent="0.3">
      <c r="A2732" s="9">
        <v>2730</v>
      </c>
      <c r="B2732" s="11" t="s">
        <v>2730</v>
      </c>
      <c r="C2732" s="3" t="s">
        <v>6840</v>
      </c>
      <c r="D2732" s="5">
        <v>27000</v>
      </c>
      <c r="E2732" s="7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">
        <f t="shared" si="126"/>
        <v>6741.7902999999997</v>
      </c>
      <c r="P2732" t="s">
        <v>8316</v>
      </c>
      <c r="Q2732" t="s">
        <v>8346</v>
      </c>
      <c r="R2732" s="14">
        <f t="shared" si="128"/>
        <v>41351.541377314818</v>
      </c>
      <c r="S2732">
        <f t="shared" si="127"/>
        <v>2013</v>
      </c>
    </row>
    <row r="2733" spans="1:19" ht="57.6" x14ac:dyDescent="0.3">
      <c r="A2733" s="9">
        <v>2731</v>
      </c>
      <c r="B2733" s="11" t="s">
        <v>2731</v>
      </c>
      <c r="C2733" s="3" t="s">
        <v>6841</v>
      </c>
      <c r="D2733" s="5">
        <v>30000</v>
      </c>
      <c r="E2733" s="7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">
        <f t="shared" si="126"/>
        <v>84570.270300000004</v>
      </c>
      <c r="P2733" t="s">
        <v>8316</v>
      </c>
      <c r="Q2733" t="s">
        <v>8346</v>
      </c>
      <c r="R2733" s="14">
        <f t="shared" si="128"/>
        <v>41872.525717592594</v>
      </c>
      <c r="S2733">
        <f t="shared" si="127"/>
        <v>2014</v>
      </c>
    </row>
    <row r="2734" spans="1:19" ht="43.2" x14ac:dyDescent="0.3">
      <c r="A2734" s="9">
        <v>2732</v>
      </c>
      <c r="B2734" s="11" t="s">
        <v>2732</v>
      </c>
      <c r="C2734" s="3" t="s">
        <v>6842</v>
      </c>
      <c r="D2734" s="5">
        <v>12000</v>
      </c>
      <c r="E2734" s="7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">
        <f t="shared" si="126"/>
        <v>9719.1780999999992</v>
      </c>
      <c r="P2734" t="s">
        <v>8316</v>
      </c>
      <c r="Q2734" t="s">
        <v>8346</v>
      </c>
      <c r="R2734" s="14">
        <f t="shared" si="128"/>
        <v>41389.808194444442</v>
      </c>
      <c r="S2734">
        <f t="shared" si="127"/>
        <v>2013</v>
      </c>
    </row>
    <row r="2735" spans="1:19" ht="43.2" x14ac:dyDescent="0.3">
      <c r="A2735" s="9">
        <v>2733</v>
      </c>
      <c r="B2735" s="11" t="s">
        <v>2733</v>
      </c>
      <c r="C2735" s="3" t="s">
        <v>6843</v>
      </c>
      <c r="D2735" s="5">
        <v>50000</v>
      </c>
      <c r="E2735" s="7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">
        <f t="shared" si="126"/>
        <v>45184.033600000002</v>
      </c>
      <c r="P2735" t="s">
        <v>8316</v>
      </c>
      <c r="Q2735" t="s">
        <v>8346</v>
      </c>
      <c r="R2735" s="14">
        <f t="shared" si="128"/>
        <v>42044.272847222222</v>
      </c>
      <c r="S2735">
        <f t="shared" si="127"/>
        <v>2015</v>
      </c>
    </row>
    <row r="2736" spans="1:19" ht="43.2" x14ac:dyDescent="0.3">
      <c r="A2736" s="9">
        <v>2734</v>
      </c>
      <c r="B2736" s="11" t="s">
        <v>2734</v>
      </c>
      <c r="C2736" s="3" t="s">
        <v>6844</v>
      </c>
      <c r="D2736" s="5">
        <v>1</v>
      </c>
      <c r="E2736" s="7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">
        <f t="shared" si="126"/>
        <v>13866.8712</v>
      </c>
      <c r="P2736" t="s">
        <v>8316</v>
      </c>
      <c r="Q2736" t="s">
        <v>8346</v>
      </c>
      <c r="R2736" s="14">
        <f t="shared" si="128"/>
        <v>42626.668888888889</v>
      </c>
      <c r="S2736">
        <f t="shared" si="127"/>
        <v>2016</v>
      </c>
    </row>
    <row r="2737" spans="1:19" ht="43.2" x14ac:dyDescent="0.3">
      <c r="A2737" s="9">
        <v>2735</v>
      </c>
      <c r="B2737" s="11" t="s">
        <v>2735</v>
      </c>
      <c r="C2737" s="3" t="s">
        <v>6845</v>
      </c>
      <c r="D2737" s="5">
        <v>750</v>
      </c>
      <c r="E2737" s="7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">
        <f t="shared" si="126"/>
        <v>2164.0147000000002</v>
      </c>
      <c r="P2737" t="s">
        <v>8316</v>
      </c>
      <c r="Q2737" t="s">
        <v>8346</v>
      </c>
      <c r="R2737" s="14">
        <f t="shared" si="128"/>
        <v>41316.120949074073</v>
      </c>
      <c r="S2737">
        <f t="shared" si="127"/>
        <v>2013</v>
      </c>
    </row>
    <row r="2738" spans="1:19" ht="57.6" x14ac:dyDescent="0.3">
      <c r="A2738" s="9">
        <v>2736</v>
      </c>
      <c r="B2738" s="11" t="s">
        <v>2736</v>
      </c>
      <c r="C2738" s="3" t="s">
        <v>6846</v>
      </c>
      <c r="D2738" s="5">
        <v>8000</v>
      </c>
      <c r="E2738" s="7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">
        <f t="shared" si="126"/>
        <v>16951.724099999999</v>
      </c>
      <c r="P2738" t="s">
        <v>8316</v>
      </c>
      <c r="Q2738" t="s">
        <v>8346</v>
      </c>
      <c r="R2738" s="14">
        <f t="shared" si="128"/>
        <v>41722.666354166664</v>
      </c>
      <c r="S2738">
        <f t="shared" si="127"/>
        <v>2014</v>
      </c>
    </row>
    <row r="2739" spans="1:19" ht="43.2" x14ac:dyDescent="0.3">
      <c r="A2739" s="9">
        <v>2737</v>
      </c>
      <c r="B2739" s="11" t="s">
        <v>2737</v>
      </c>
      <c r="C2739" s="3" t="s">
        <v>6847</v>
      </c>
      <c r="D2739" s="5">
        <v>30000</v>
      </c>
      <c r="E2739" s="7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">
        <f t="shared" si="126"/>
        <v>16188.210499999999</v>
      </c>
      <c r="P2739" t="s">
        <v>8316</v>
      </c>
      <c r="Q2739" t="s">
        <v>8346</v>
      </c>
      <c r="R2739" s="14">
        <f t="shared" si="128"/>
        <v>41611.917673611111</v>
      </c>
      <c r="S2739">
        <f t="shared" si="127"/>
        <v>2013</v>
      </c>
    </row>
    <row r="2740" spans="1:19" ht="43.2" x14ac:dyDescent="0.3">
      <c r="A2740" s="9">
        <v>2738</v>
      </c>
      <c r="B2740" s="11" t="s">
        <v>2738</v>
      </c>
      <c r="C2740" s="3" t="s">
        <v>6848</v>
      </c>
      <c r="D2740" s="5">
        <v>5000</v>
      </c>
      <c r="E2740" s="7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">
        <f t="shared" si="126"/>
        <v>49313.333299999998</v>
      </c>
      <c r="P2740" t="s">
        <v>8316</v>
      </c>
      <c r="Q2740" t="s">
        <v>8346</v>
      </c>
      <c r="R2740" s="14">
        <f t="shared" si="128"/>
        <v>42620.143564814818</v>
      </c>
      <c r="S2740">
        <f t="shared" si="127"/>
        <v>2016</v>
      </c>
    </row>
    <row r="2741" spans="1:19" ht="43.2" x14ac:dyDescent="0.3">
      <c r="A2741" s="9">
        <v>2739</v>
      </c>
      <c r="B2741" s="11" t="s">
        <v>2739</v>
      </c>
      <c r="C2741" s="3" t="s">
        <v>6849</v>
      </c>
      <c r="D2741" s="5">
        <v>1100</v>
      </c>
      <c r="E2741" s="7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">
        <f t="shared" si="126"/>
        <v>2212.0419000000002</v>
      </c>
      <c r="P2741" t="s">
        <v>8316</v>
      </c>
      <c r="Q2741" t="s">
        <v>8346</v>
      </c>
      <c r="R2741" s="14">
        <f t="shared" si="128"/>
        <v>41719.887928240743</v>
      </c>
      <c r="S2741">
        <f t="shared" si="127"/>
        <v>2014</v>
      </c>
    </row>
    <row r="2742" spans="1:19" ht="43.2" x14ac:dyDescent="0.3">
      <c r="A2742" s="9">
        <v>2740</v>
      </c>
      <c r="B2742" s="11" t="s">
        <v>2740</v>
      </c>
      <c r="C2742" s="3" t="s">
        <v>6850</v>
      </c>
      <c r="D2742" s="5">
        <v>300</v>
      </c>
      <c r="E2742" s="7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">
        <f t="shared" si="126"/>
        <v>1823.5293999999999</v>
      </c>
      <c r="P2742" t="s">
        <v>8316</v>
      </c>
      <c r="Q2742" t="s">
        <v>8346</v>
      </c>
      <c r="R2742" s="14">
        <f t="shared" si="128"/>
        <v>42045.031851851847</v>
      </c>
      <c r="S2742">
        <f t="shared" si="127"/>
        <v>2015</v>
      </c>
    </row>
    <row r="2743" spans="1:19" ht="28.8" x14ac:dyDescent="0.3">
      <c r="A2743" s="9">
        <v>2741</v>
      </c>
      <c r="B2743" s="11" t="s">
        <v>2741</v>
      </c>
      <c r="C2743" s="3" t="s">
        <v>6851</v>
      </c>
      <c r="D2743" s="5">
        <v>8000</v>
      </c>
      <c r="E2743" s="7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">
        <f t="shared" si="126"/>
        <v>875</v>
      </c>
      <c r="P2743" t="s">
        <v>8319</v>
      </c>
      <c r="Q2743" t="s">
        <v>8355</v>
      </c>
      <c r="R2743" s="14">
        <f t="shared" si="128"/>
        <v>41911.657430555555</v>
      </c>
      <c r="S2743">
        <f t="shared" si="127"/>
        <v>2014</v>
      </c>
    </row>
    <row r="2744" spans="1:19" ht="43.2" x14ac:dyDescent="0.3">
      <c r="A2744" s="9">
        <v>2742</v>
      </c>
      <c r="B2744" s="11" t="s">
        <v>2742</v>
      </c>
      <c r="C2744" s="3" t="s">
        <v>6852</v>
      </c>
      <c r="D2744" s="5">
        <v>2500</v>
      </c>
      <c r="E2744" s="7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">
        <f t="shared" si="126"/>
        <v>4061.1111000000001</v>
      </c>
      <c r="P2744" t="s">
        <v>8319</v>
      </c>
      <c r="Q2744" t="s">
        <v>8355</v>
      </c>
      <c r="R2744" s="14">
        <f t="shared" si="128"/>
        <v>41030.719756944447</v>
      </c>
      <c r="S2744">
        <f t="shared" si="127"/>
        <v>2012</v>
      </c>
    </row>
    <row r="2745" spans="1:19" ht="57.6" x14ac:dyDescent="0.3">
      <c r="A2745" s="9">
        <v>2743</v>
      </c>
      <c r="B2745" s="11" t="s">
        <v>2743</v>
      </c>
      <c r="C2745" s="3" t="s">
        <v>6853</v>
      </c>
      <c r="D2745" s="5">
        <v>5999</v>
      </c>
      <c r="E2745" s="7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">
        <f t="shared" si="126"/>
        <v>0</v>
      </c>
      <c r="P2745" t="s">
        <v>8319</v>
      </c>
      <c r="Q2745" t="s">
        <v>8355</v>
      </c>
      <c r="R2745" s="14">
        <f t="shared" si="128"/>
        <v>42632.328784722224</v>
      </c>
      <c r="S2745">
        <f t="shared" si="127"/>
        <v>2016</v>
      </c>
    </row>
    <row r="2746" spans="1:19" ht="43.2" x14ac:dyDescent="0.3">
      <c r="A2746" s="9">
        <v>2744</v>
      </c>
      <c r="B2746" s="11" t="s">
        <v>2744</v>
      </c>
      <c r="C2746" s="3" t="s">
        <v>6854</v>
      </c>
      <c r="D2746" s="5">
        <v>16000</v>
      </c>
      <c r="E2746" s="7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">
        <f t="shared" si="126"/>
        <v>3795.4544999999998</v>
      </c>
      <c r="P2746" t="s">
        <v>8319</v>
      </c>
      <c r="Q2746" t="s">
        <v>8355</v>
      </c>
      <c r="R2746" s="14">
        <f t="shared" si="128"/>
        <v>40938.062476851854</v>
      </c>
      <c r="S2746">
        <f t="shared" si="127"/>
        <v>2012</v>
      </c>
    </row>
    <row r="2747" spans="1:19" ht="43.2" x14ac:dyDescent="0.3">
      <c r="A2747" s="9">
        <v>2745</v>
      </c>
      <c r="B2747" s="11" t="s">
        <v>2745</v>
      </c>
      <c r="C2747" s="3" t="s">
        <v>6855</v>
      </c>
      <c r="D2747" s="5">
        <v>8000</v>
      </c>
      <c r="E2747" s="7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">
        <f t="shared" si="126"/>
        <v>3573.4694</v>
      </c>
      <c r="P2747" t="s">
        <v>8319</v>
      </c>
      <c r="Q2747" t="s">
        <v>8355</v>
      </c>
      <c r="R2747" s="14">
        <f t="shared" si="128"/>
        <v>41044.988055555557</v>
      </c>
      <c r="S2747">
        <f t="shared" si="127"/>
        <v>2012</v>
      </c>
    </row>
    <row r="2748" spans="1:19" ht="43.2" x14ac:dyDescent="0.3">
      <c r="A2748" s="9">
        <v>2746</v>
      </c>
      <c r="B2748" s="11" t="s">
        <v>2746</v>
      </c>
      <c r="C2748" s="3" t="s">
        <v>6856</v>
      </c>
      <c r="D2748" s="5">
        <v>3000</v>
      </c>
      <c r="E2748" s="7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">
        <f t="shared" si="126"/>
        <v>4215.7894999999999</v>
      </c>
      <c r="P2748" t="s">
        <v>8319</v>
      </c>
      <c r="Q2748" t="s">
        <v>8355</v>
      </c>
      <c r="R2748" s="14">
        <f t="shared" si="128"/>
        <v>41850.781377314815</v>
      </c>
      <c r="S2748">
        <f t="shared" si="127"/>
        <v>2014</v>
      </c>
    </row>
    <row r="2749" spans="1:19" ht="43.2" x14ac:dyDescent="0.3">
      <c r="A2749" s="9">
        <v>2747</v>
      </c>
      <c r="B2749" s="11" t="s">
        <v>2747</v>
      </c>
      <c r="C2749" s="3" t="s">
        <v>6857</v>
      </c>
      <c r="D2749" s="5">
        <v>500</v>
      </c>
      <c r="E2749" s="7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">
        <f t="shared" si="126"/>
        <v>3500</v>
      </c>
      <c r="P2749" t="s">
        <v>8319</v>
      </c>
      <c r="Q2749" t="s">
        <v>8355</v>
      </c>
      <c r="R2749" s="14">
        <f t="shared" si="128"/>
        <v>41044.64811342593</v>
      </c>
      <c r="S2749">
        <f t="shared" si="127"/>
        <v>2012</v>
      </c>
    </row>
    <row r="2750" spans="1:19" ht="43.2" x14ac:dyDescent="0.3">
      <c r="A2750" s="9">
        <v>2748</v>
      </c>
      <c r="B2750" s="11" t="s">
        <v>2748</v>
      </c>
      <c r="C2750" s="3" t="s">
        <v>6858</v>
      </c>
      <c r="D2750" s="5">
        <v>5000</v>
      </c>
      <c r="E2750" s="7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">
        <f t="shared" si="126"/>
        <v>1325</v>
      </c>
      <c r="P2750" t="s">
        <v>8319</v>
      </c>
      <c r="Q2750" t="s">
        <v>8355</v>
      </c>
      <c r="R2750" s="14">
        <f t="shared" si="128"/>
        <v>42585.7106712963</v>
      </c>
      <c r="S2750">
        <f t="shared" si="127"/>
        <v>2016</v>
      </c>
    </row>
    <row r="2751" spans="1:19" ht="28.8" x14ac:dyDescent="0.3">
      <c r="A2751" s="9">
        <v>2749</v>
      </c>
      <c r="B2751" s="11" t="s">
        <v>2749</v>
      </c>
      <c r="C2751" s="3" t="s">
        <v>6859</v>
      </c>
      <c r="D2751" s="5">
        <v>10000</v>
      </c>
      <c r="E2751" s="7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">
        <f t="shared" si="126"/>
        <v>5500</v>
      </c>
      <c r="P2751" t="s">
        <v>8319</v>
      </c>
      <c r="Q2751" t="s">
        <v>8355</v>
      </c>
      <c r="R2751" s="14">
        <f t="shared" si="128"/>
        <v>42068.799039351856</v>
      </c>
      <c r="S2751">
        <f t="shared" si="127"/>
        <v>2015</v>
      </c>
    </row>
    <row r="2752" spans="1:19" ht="43.2" x14ac:dyDescent="0.3">
      <c r="A2752" s="9">
        <v>2750</v>
      </c>
      <c r="B2752" s="11" t="s">
        <v>2750</v>
      </c>
      <c r="C2752" s="3" t="s">
        <v>6860</v>
      </c>
      <c r="D2752" s="5">
        <v>1999</v>
      </c>
      <c r="E2752" s="7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">
        <f t="shared" si="126"/>
        <v>0</v>
      </c>
      <c r="P2752" t="s">
        <v>8319</v>
      </c>
      <c r="Q2752" t="s">
        <v>8355</v>
      </c>
      <c r="R2752" s="14">
        <f t="shared" si="128"/>
        <v>41078.899826388886</v>
      </c>
      <c r="S2752">
        <f t="shared" si="127"/>
        <v>2012</v>
      </c>
    </row>
    <row r="2753" spans="1:19" ht="43.2" x14ac:dyDescent="0.3">
      <c r="A2753" s="9">
        <v>2751</v>
      </c>
      <c r="B2753" s="11" t="s">
        <v>2751</v>
      </c>
      <c r="C2753" s="3" t="s">
        <v>6861</v>
      </c>
      <c r="D2753" s="5">
        <v>3274</v>
      </c>
      <c r="E2753" s="7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">
        <f t="shared" si="126"/>
        <v>0</v>
      </c>
      <c r="P2753" t="s">
        <v>8319</v>
      </c>
      <c r="Q2753" t="s">
        <v>8355</v>
      </c>
      <c r="R2753" s="14">
        <f t="shared" si="128"/>
        <v>41747.887060185189</v>
      </c>
      <c r="S2753">
        <f t="shared" si="127"/>
        <v>2014</v>
      </c>
    </row>
    <row r="2754" spans="1:19" ht="43.2" x14ac:dyDescent="0.3">
      <c r="A2754" s="9">
        <v>2752</v>
      </c>
      <c r="B2754" s="11" t="s">
        <v>2752</v>
      </c>
      <c r="C2754" s="3" t="s">
        <v>6862</v>
      </c>
      <c r="D2754" s="5">
        <v>4800</v>
      </c>
      <c r="E2754" s="7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">
        <f t="shared" si="126"/>
        <v>3928.5713999999998</v>
      </c>
      <c r="P2754" t="s">
        <v>8319</v>
      </c>
      <c r="Q2754" t="s">
        <v>8355</v>
      </c>
      <c r="R2754" s="14">
        <f t="shared" si="128"/>
        <v>40855.765092592592</v>
      </c>
      <c r="S2754">
        <f t="shared" si="127"/>
        <v>2011</v>
      </c>
    </row>
    <row r="2755" spans="1:19" ht="43.2" x14ac:dyDescent="0.3">
      <c r="A2755" s="9">
        <v>2753</v>
      </c>
      <c r="B2755" s="11" t="s">
        <v>2753</v>
      </c>
      <c r="C2755" s="3" t="s">
        <v>6863</v>
      </c>
      <c r="D2755" s="5">
        <v>2000</v>
      </c>
      <c r="E2755" s="7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">
        <f t="shared" ref="O2755:O2818" si="129">IFERROR(ROUND(E2755/L2755*100,4),0)</f>
        <v>4750</v>
      </c>
      <c r="P2755" t="s">
        <v>8319</v>
      </c>
      <c r="Q2755" t="s">
        <v>8355</v>
      </c>
      <c r="R2755" s="14">
        <f t="shared" si="128"/>
        <v>41117.900729166664</v>
      </c>
      <c r="S2755">
        <f t="shared" ref="S2755:S2818" si="130">YEAR(R2755)</f>
        <v>2012</v>
      </c>
    </row>
    <row r="2756" spans="1:19" ht="43.2" x14ac:dyDescent="0.3">
      <c r="A2756" s="9">
        <v>2754</v>
      </c>
      <c r="B2756" s="11" t="s">
        <v>2754</v>
      </c>
      <c r="C2756" s="3" t="s">
        <v>6864</v>
      </c>
      <c r="D2756" s="5">
        <v>10000</v>
      </c>
      <c r="E2756" s="7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">
        <f t="shared" si="129"/>
        <v>0</v>
      </c>
      <c r="P2756" t="s">
        <v>8319</v>
      </c>
      <c r="Q2756" t="s">
        <v>8355</v>
      </c>
      <c r="R2756" s="14">
        <f t="shared" ref="R2756:R2819" si="131">(((J2756/60)/60)/24)+DATE(1970,1,1)</f>
        <v>41863.636006944449</v>
      </c>
      <c r="S2756">
        <f t="shared" si="130"/>
        <v>2014</v>
      </c>
    </row>
    <row r="2757" spans="1:19" ht="43.2" x14ac:dyDescent="0.3">
      <c r="A2757" s="9">
        <v>2755</v>
      </c>
      <c r="B2757" s="11" t="s">
        <v>2755</v>
      </c>
      <c r="C2757" s="3" t="s">
        <v>6865</v>
      </c>
      <c r="D2757" s="5">
        <v>500</v>
      </c>
      <c r="E2757" s="7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">
        <f t="shared" si="129"/>
        <v>1733.3333</v>
      </c>
      <c r="P2757" t="s">
        <v>8319</v>
      </c>
      <c r="Q2757" t="s">
        <v>8355</v>
      </c>
      <c r="R2757" s="14">
        <f t="shared" si="131"/>
        <v>42072.790821759263</v>
      </c>
      <c r="S2757">
        <f t="shared" si="130"/>
        <v>2015</v>
      </c>
    </row>
    <row r="2758" spans="1:19" ht="43.2" x14ac:dyDescent="0.3">
      <c r="A2758" s="9">
        <v>2756</v>
      </c>
      <c r="B2758" s="11" t="s">
        <v>2756</v>
      </c>
      <c r="C2758" s="3" t="s">
        <v>6866</v>
      </c>
      <c r="D2758" s="5">
        <v>10000</v>
      </c>
      <c r="E2758" s="7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">
        <f t="shared" si="129"/>
        <v>3175.7575999999999</v>
      </c>
      <c r="P2758" t="s">
        <v>8319</v>
      </c>
      <c r="Q2758" t="s">
        <v>8355</v>
      </c>
      <c r="R2758" s="14">
        <f t="shared" si="131"/>
        <v>41620.90047453704</v>
      </c>
      <c r="S2758">
        <f t="shared" si="130"/>
        <v>2013</v>
      </c>
    </row>
    <row r="2759" spans="1:19" ht="28.8" x14ac:dyDescent="0.3">
      <c r="A2759" s="9">
        <v>2757</v>
      </c>
      <c r="B2759" s="11" t="s">
        <v>2757</v>
      </c>
      <c r="C2759" s="3" t="s">
        <v>6867</v>
      </c>
      <c r="D2759" s="5">
        <v>1500</v>
      </c>
      <c r="E2759" s="7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">
        <f t="shared" si="129"/>
        <v>500</v>
      </c>
      <c r="P2759" t="s">
        <v>8319</v>
      </c>
      <c r="Q2759" t="s">
        <v>8355</v>
      </c>
      <c r="R2759" s="14">
        <f t="shared" si="131"/>
        <v>42573.65662037037</v>
      </c>
      <c r="S2759">
        <f t="shared" si="130"/>
        <v>2016</v>
      </c>
    </row>
    <row r="2760" spans="1:19" ht="57.6" x14ac:dyDescent="0.3">
      <c r="A2760" s="9">
        <v>2758</v>
      </c>
      <c r="B2760" s="11" t="s">
        <v>2758</v>
      </c>
      <c r="C2760" s="3" t="s">
        <v>6868</v>
      </c>
      <c r="D2760" s="5">
        <v>2000</v>
      </c>
      <c r="E2760" s="7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">
        <f t="shared" si="129"/>
        <v>3900</v>
      </c>
      <c r="P2760" t="s">
        <v>8319</v>
      </c>
      <c r="Q2760" t="s">
        <v>8355</v>
      </c>
      <c r="R2760" s="14">
        <f t="shared" si="131"/>
        <v>42639.441932870366</v>
      </c>
      <c r="S2760">
        <f t="shared" si="130"/>
        <v>2016</v>
      </c>
    </row>
    <row r="2761" spans="1:19" ht="43.2" x14ac:dyDescent="0.3">
      <c r="A2761" s="9">
        <v>2759</v>
      </c>
      <c r="B2761" s="11" t="s">
        <v>2759</v>
      </c>
      <c r="C2761" s="3" t="s">
        <v>6869</v>
      </c>
      <c r="D2761" s="5">
        <v>1000</v>
      </c>
      <c r="E2761" s="7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">
        <f t="shared" si="129"/>
        <v>5250</v>
      </c>
      <c r="P2761" t="s">
        <v>8319</v>
      </c>
      <c r="Q2761" t="s">
        <v>8355</v>
      </c>
      <c r="R2761" s="14">
        <f t="shared" si="131"/>
        <v>42524.36650462963</v>
      </c>
      <c r="S2761">
        <f t="shared" si="130"/>
        <v>2016</v>
      </c>
    </row>
    <row r="2762" spans="1:19" ht="43.2" x14ac:dyDescent="0.3">
      <c r="A2762" s="9">
        <v>2760</v>
      </c>
      <c r="B2762" s="11" t="s">
        <v>2760</v>
      </c>
      <c r="C2762" s="3" t="s">
        <v>6870</v>
      </c>
      <c r="D2762" s="5">
        <v>5000</v>
      </c>
      <c r="E2762" s="7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">
        <f t="shared" si="129"/>
        <v>0</v>
      </c>
      <c r="P2762" t="s">
        <v>8319</v>
      </c>
      <c r="Q2762" t="s">
        <v>8355</v>
      </c>
      <c r="R2762" s="14">
        <f t="shared" si="131"/>
        <v>41415.461319444446</v>
      </c>
      <c r="S2762">
        <f t="shared" si="130"/>
        <v>2013</v>
      </c>
    </row>
    <row r="2763" spans="1:19" ht="28.8" x14ac:dyDescent="0.3">
      <c r="A2763" s="9">
        <v>2761</v>
      </c>
      <c r="B2763" s="11" t="s">
        <v>2761</v>
      </c>
      <c r="C2763" s="3" t="s">
        <v>6871</v>
      </c>
      <c r="D2763" s="5">
        <v>5000</v>
      </c>
      <c r="E2763" s="7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">
        <f t="shared" si="129"/>
        <v>900</v>
      </c>
      <c r="P2763" t="s">
        <v>8319</v>
      </c>
      <c r="Q2763" t="s">
        <v>8355</v>
      </c>
      <c r="R2763" s="14">
        <f t="shared" si="131"/>
        <v>41247.063576388886</v>
      </c>
      <c r="S2763">
        <f t="shared" si="130"/>
        <v>2012</v>
      </c>
    </row>
    <row r="2764" spans="1:19" ht="43.2" x14ac:dyDescent="0.3">
      <c r="A2764" s="9">
        <v>2762</v>
      </c>
      <c r="B2764" s="11" t="s">
        <v>2762</v>
      </c>
      <c r="C2764" s="3" t="s">
        <v>6872</v>
      </c>
      <c r="D2764" s="5">
        <v>3250</v>
      </c>
      <c r="E2764" s="7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">
        <f t="shared" si="129"/>
        <v>2500</v>
      </c>
      <c r="P2764" t="s">
        <v>8319</v>
      </c>
      <c r="Q2764" t="s">
        <v>8355</v>
      </c>
      <c r="R2764" s="14">
        <f t="shared" si="131"/>
        <v>40927.036979166667</v>
      </c>
      <c r="S2764">
        <f t="shared" si="130"/>
        <v>2012</v>
      </c>
    </row>
    <row r="2765" spans="1:19" ht="28.8" x14ac:dyDescent="0.3">
      <c r="A2765" s="9">
        <v>2763</v>
      </c>
      <c r="B2765" s="11" t="s">
        <v>2763</v>
      </c>
      <c r="C2765" s="3" t="s">
        <v>6873</v>
      </c>
      <c r="D2765" s="5">
        <v>39400</v>
      </c>
      <c r="E2765" s="7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">
        <f t="shared" si="129"/>
        <v>3000</v>
      </c>
      <c r="P2765" t="s">
        <v>8319</v>
      </c>
      <c r="Q2765" t="s">
        <v>8355</v>
      </c>
      <c r="R2765" s="14">
        <f t="shared" si="131"/>
        <v>41373.579675925925</v>
      </c>
      <c r="S2765">
        <f t="shared" si="130"/>
        <v>2013</v>
      </c>
    </row>
    <row r="2766" spans="1:19" ht="43.2" x14ac:dyDescent="0.3">
      <c r="A2766" s="9">
        <v>2764</v>
      </c>
      <c r="B2766" s="11" t="s">
        <v>2764</v>
      </c>
      <c r="C2766" s="3" t="s">
        <v>6874</v>
      </c>
      <c r="D2766" s="5">
        <v>4000</v>
      </c>
      <c r="E2766" s="7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">
        <f t="shared" si="129"/>
        <v>1125</v>
      </c>
      <c r="P2766" t="s">
        <v>8319</v>
      </c>
      <c r="Q2766" t="s">
        <v>8355</v>
      </c>
      <c r="R2766" s="14">
        <f t="shared" si="131"/>
        <v>41030.292025462964</v>
      </c>
      <c r="S2766">
        <f t="shared" si="130"/>
        <v>2012</v>
      </c>
    </row>
    <row r="2767" spans="1:19" ht="43.2" x14ac:dyDescent="0.3">
      <c r="A2767" s="9">
        <v>2765</v>
      </c>
      <c r="B2767" s="11" t="s">
        <v>2765</v>
      </c>
      <c r="C2767" s="3" t="s">
        <v>6875</v>
      </c>
      <c r="D2767" s="5">
        <v>4000</v>
      </c>
      <c r="E2767" s="7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">
        <f t="shared" si="129"/>
        <v>0</v>
      </c>
      <c r="P2767" t="s">
        <v>8319</v>
      </c>
      <c r="Q2767" t="s">
        <v>8355</v>
      </c>
      <c r="R2767" s="14">
        <f t="shared" si="131"/>
        <v>41194.579027777778</v>
      </c>
      <c r="S2767">
        <f t="shared" si="130"/>
        <v>2012</v>
      </c>
    </row>
    <row r="2768" spans="1:19" ht="43.2" x14ac:dyDescent="0.3">
      <c r="A2768" s="9">
        <v>2766</v>
      </c>
      <c r="B2768" s="11" t="s">
        <v>2766</v>
      </c>
      <c r="C2768" s="3" t="s">
        <v>6876</v>
      </c>
      <c r="D2768" s="5">
        <v>5000</v>
      </c>
      <c r="E2768" s="7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">
        <f t="shared" si="129"/>
        <v>2500</v>
      </c>
      <c r="P2768" t="s">
        <v>8319</v>
      </c>
      <c r="Q2768" t="s">
        <v>8355</v>
      </c>
      <c r="R2768" s="14">
        <f t="shared" si="131"/>
        <v>40736.668032407404</v>
      </c>
      <c r="S2768">
        <f t="shared" si="130"/>
        <v>2011</v>
      </c>
    </row>
    <row r="2769" spans="1:19" ht="43.2" x14ac:dyDescent="0.3">
      <c r="A2769" s="9">
        <v>2767</v>
      </c>
      <c r="B2769" s="11" t="s">
        <v>2767</v>
      </c>
      <c r="C2769" s="3" t="s">
        <v>6877</v>
      </c>
      <c r="D2769" s="5">
        <v>4000</v>
      </c>
      <c r="E2769" s="7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">
        <f t="shared" si="129"/>
        <v>1133.3333</v>
      </c>
      <c r="P2769" t="s">
        <v>8319</v>
      </c>
      <c r="Q2769" t="s">
        <v>8355</v>
      </c>
      <c r="R2769" s="14">
        <f t="shared" si="131"/>
        <v>42172.958912037036</v>
      </c>
      <c r="S2769">
        <f t="shared" si="130"/>
        <v>2015</v>
      </c>
    </row>
    <row r="2770" spans="1:19" ht="43.2" x14ac:dyDescent="0.3">
      <c r="A2770" s="9">
        <v>2768</v>
      </c>
      <c r="B2770" s="11" t="s">
        <v>2768</v>
      </c>
      <c r="C2770" s="3" t="s">
        <v>6878</v>
      </c>
      <c r="D2770" s="5">
        <v>7000</v>
      </c>
      <c r="E2770" s="7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">
        <f t="shared" si="129"/>
        <v>2947.0587999999998</v>
      </c>
      <c r="P2770" t="s">
        <v>8319</v>
      </c>
      <c r="Q2770" t="s">
        <v>8355</v>
      </c>
      <c r="R2770" s="14">
        <f t="shared" si="131"/>
        <v>40967.614849537036</v>
      </c>
      <c r="S2770">
        <f t="shared" si="130"/>
        <v>2012</v>
      </c>
    </row>
    <row r="2771" spans="1:19" ht="43.2" x14ac:dyDescent="0.3">
      <c r="A2771" s="9">
        <v>2769</v>
      </c>
      <c r="B2771" s="11" t="s">
        <v>2769</v>
      </c>
      <c r="C2771" s="3" t="s">
        <v>6879</v>
      </c>
      <c r="D2771" s="5">
        <v>800</v>
      </c>
      <c r="E2771" s="7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">
        <f t="shared" si="129"/>
        <v>100</v>
      </c>
      <c r="P2771" t="s">
        <v>8319</v>
      </c>
      <c r="Q2771" t="s">
        <v>8355</v>
      </c>
      <c r="R2771" s="14">
        <f t="shared" si="131"/>
        <v>41745.826273148145</v>
      </c>
      <c r="S2771">
        <f t="shared" si="130"/>
        <v>2014</v>
      </c>
    </row>
    <row r="2772" spans="1:19" ht="43.2" x14ac:dyDescent="0.3">
      <c r="A2772" s="9">
        <v>2770</v>
      </c>
      <c r="B2772" s="11" t="s">
        <v>2770</v>
      </c>
      <c r="C2772" s="3" t="s">
        <v>6880</v>
      </c>
      <c r="D2772" s="5">
        <v>20000</v>
      </c>
      <c r="E2772" s="7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">
        <f t="shared" si="129"/>
        <v>6309.8485000000001</v>
      </c>
      <c r="P2772" t="s">
        <v>8319</v>
      </c>
      <c r="Q2772" t="s">
        <v>8355</v>
      </c>
      <c r="R2772" s="14">
        <f t="shared" si="131"/>
        <v>41686.705208333333</v>
      </c>
      <c r="S2772">
        <f t="shared" si="130"/>
        <v>2014</v>
      </c>
    </row>
    <row r="2773" spans="1:19" ht="43.2" x14ac:dyDescent="0.3">
      <c r="A2773" s="9">
        <v>2771</v>
      </c>
      <c r="B2773" s="11" t="s">
        <v>2771</v>
      </c>
      <c r="C2773" s="3" t="s">
        <v>6881</v>
      </c>
      <c r="D2773" s="5">
        <v>19980</v>
      </c>
      <c r="E2773" s="7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">
        <f t="shared" si="129"/>
        <v>0</v>
      </c>
      <c r="P2773" t="s">
        <v>8319</v>
      </c>
      <c r="Q2773" t="s">
        <v>8355</v>
      </c>
      <c r="R2773" s="14">
        <f t="shared" si="131"/>
        <v>41257.531712962962</v>
      </c>
      <c r="S2773">
        <f t="shared" si="130"/>
        <v>2012</v>
      </c>
    </row>
    <row r="2774" spans="1:19" ht="43.2" x14ac:dyDescent="0.3">
      <c r="A2774" s="9">
        <v>2772</v>
      </c>
      <c r="B2774" s="11" t="s">
        <v>2772</v>
      </c>
      <c r="C2774" s="3" t="s">
        <v>6882</v>
      </c>
      <c r="D2774" s="5">
        <v>8000</v>
      </c>
      <c r="E2774" s="7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">
        <f t="shared" si="129"/>
        <v>0</v>
      </c>
      <c r="P2774" t="s">
        <v>8319</v>
      </c>
      <c r="Q2774" t="s">
        <v>8355</v>
      </c>
      <c r="R2774" s="14">
        <f t="shared" si="131"/>
        <v>41537.869143518517</v>
      </c>
      <c r="S2774">
        <f t="shared" si="130"/>
        <v>2013</v>
      </c>
    </row>
    <row r="2775" spans="1:19" ht="43.2" x14ac:dyDescent="0.3">
      <c r="A2775" s="9">
        <v>2773</v>
      </c>
      <c r="B2775" s="11" t="s">
        <v>2773</v>
      </c>
      <c r="C2775" s="3" t="s">
        <v>6883</v>
      </c>
      <c r="D2775" s="5">
        <v>530</v>
      </c>
      <c r="E2775" s="7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">
        <f t="shared" si="129"/>
        <v>100</v>
      </c>
      <c r="P2775" t="s">
        <v>8319</v>
      </c>
      <c r="Q2775" t="s">
        <v>8355</v>
      </c>
      <c r="R2775" s="14">
        <f t="shared" si="131"/>
        <v>42474.86482638889</v>
      </c>
      <c r="S2775">
        <f t="shared" si="130"/>
        <v>2016</v>
      </c>
    </row>
    <row r="2776" spans="1:19" ht="43.2" x14ac:dyDescent="0.3">
      <c r="A2776" s="9">
        <v>2774</v>
      </c>
      <c r="B2776" s="11" t="s">
        <v>2774</v>
      </c>
      <c r="C2776" s="3" t="s">
        <v>6884</v>
      </c>
      <c r="D2776" s="5">
        <v>4000</v>
      </c>
      <c r="E2776" s="7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">
        <f t="shared" si="129"/>
        <v>4384.6153999999997</v>
      </c>
      <c r="P2776" t="s">
        <v>8319</v>
      </c>
      <c r="Q2776" t="s">
        <v>8355</v>
      </c>
      <c r="R2776" s="14">
        <f t="shared" si="131"/>
        <v>41311.126481481479</v>
      </c>
      <c r="S2776">
        <f t="shared" si="130"/>
        <v>2013</v>
      </c>
    </row>
    <row r="2777" spans="1:19" ht="43.2" x14ac:dyDescent="0.3">
      <c r="A2777" s="9">
        <v>2775</v>
      </c>
      <c r="B2777" s="11" t="s">
        <v>2775</v>
      </c>
      <c r="C2777" s="3" t="s">
        <v>6885</v>
      </c>
      <c r="D2777" s="5">
        <v>5000</v>
      </c>
      <c r="E2777" s="7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">
        <f t="shared" si="129"/>
        <v>7500</v>
      </c>
      <c r="P2777" t="s">
        <v>8319</v>
      </c>
      <c r="Q2777" t="s">
        <v>8355</v>
      </c>
      <c r="R2777" s="14">
        <f t="shared" si="131"/>
        <v>40863.013356481482</v>
      </c>
      <c r="S2777">
        <f t="shared" si="130"/>
        <v>2011</v>
      </c>
    </row>
    <row r="2778" spans="1:19" ht="57.6" x14ac:dyDescent="0.3">
      <c r="A2778" s="9">
        <v>2776</v>
      </c>
      <c r="B2778" s="11" t="s">
        <v>2776</v>
      </c>
      <c r="C2778" s="3" t="s">
        <v>6886</v>
      </c>
      <c r="D2778" s="5">
        <v>21000</v>
      </c>
      <c r="E2778" s="7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">
        <f t="shared" si="129"/>
        <v>4597.2222000000002</v>
      </c>
      <c r="P2778" t="s">
        <v>8319</v>
      </c>
      <c r="Q2778" t="s">
        <v>8355</v>
      </c>
      <c r="R2778" s="14">
        <f t="shared" si="131"/>
        <v>42136.297175925924</v>
      </c>
      <c r="S2778">
        <f t="shared" si="130"/>
        <v>2015</v>
      </c>
    </row>
    <row r="2779" spans="1:19" ht="43.2" x14ac:dyDescent="0.3">
      <c r="A2779" s="9">
        <v>2777</v>
      </c>
      <c r="B2779" s="11" t="s">
        <v>2777</v>
      </c>
      <c r="C2779" s="3" t="s">
        <v>6887</v>
      </c>
      <c r="D2779" s="5">
        <v>3000</v>
      </c>
      <c r="E2779" s="7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">
        <f t="shared" si="129"/>
        <v>1000</v>
      </c>
      <c r="P2779" t="s">
        <v>8319</v>
      </c>
      <c r="Q2779" t="s">
        <v>8355</v>
      </c>
      <c r="R2779" s="14">
        <f t="shared" si="131"/>
        <v>42172.669027777782</v>
      </c>
      <c r="S2779">
        <f t="shared" si="130"/>
        <v>2015</v>
      </c>
    </row>
    <row r="2780" spans="1:19" ht="57.6" x14ac:dyDescent="0.3">
      <c r="A2780" s="9">
        <v>2778</v>
      </c>
      <c r="B2780" s="11" t="s">
        <v>2778</v>
      </c>
      <c r="C2780" s="3" t="s">
        <v>6888</v>
      </c>
      <c r="D2780" s="5">
        <v>5500</v>
      </c>
      <c r="E2780" s="7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">
        <f t="shared" si="129"/>
        <v>9366.6666999999998</v>
      </c>
      <c r="P2780" t="s">
        <v>8319</v>
      </c>
      <c r="Q2780" t="s">
        <v>8355</v>
      </c>
      <c r="R2780" s="14">
        <f t="shared" si="131"/>
        <v>41846.978078703702</v>
      </c>
      <c r="S2780">
        <f t="shared" si="130"/>
        <v>2014</v>
      </c>
    </row>
    <row r="2781" spans="1:19" ht="43.2" x14ac:dyDescent="0.3">
      <c r="A2781" s="9">
        <v>2779</v>
      </c>
      <c r="B2781" s="11" t="s">
        <v>2779</v>
      </c>
      <c r="C2781" s="3" t="s">
        <v>6889</v>
      </c>
      <c r="D2781" s="5">
        <v>2500</v>
      </c>
      <c r="E2781" s="7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">
        <f t="shared" si="129"/>
        <v>5300</v>
      </c>
      <c r="P2781" t="s">
        <v>8319</v>
      </c>
      <c r="Q2781" t="s">
        <v>8355</v>
      </c>
      <c r="R2781" s="14">
        <f t="shared" si="131"/>
        <v>42300.585891203707</v>
      </c>
      <c r="S2781">
        <f t="shared" si="130"/>
        <v>2015</v>
      </c>
    </row>
    <row r="2782" spans="1:19" ht="28.8" x14ac:dyDescent="0.3">
      <c r="A2782" s="9">
        <v>2780</v>
      </c>
      <c r="B2782" s="11" t="s">
        <v>2780</v>
      </c>
      <c r="C2782" s="3" t="s">
        <v>6890</v>
      </c>
      <c r="D2782" s="5">
        <v>100000</v>
      </c>
      <c r="E2782" s="7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">
        <f t="shared" si="129"/>
        <v>0</v>
      </c>
      <c r="P2782" t="s">
        <v>8319</v>
      </c>
      <c r="Q2782" t="s">
        <v>8355</v>
      </c>
      <c r="R2782" s="14">
        <f t="shared" si="131"/>
        <v>42774.447777777779</v>
      </c>
      <c r="S2782">
        <f t="shared" si="130"/>
        <v>2017</v>
      </c>
    </row>
    <row r="2783" spans="1:19" ht="43.2" x14ac:dyDescent="0.3">
      <c r="A2783" s="9">
        <v>2781</v>
      </c>
      <c r="B2783" s="11" t="s">
        <v>2781</v>
      </c>
      <c r="C2783" s="3" t="s">
        <v>6891</v>
      </c>
      <c r="D2783" s="5">
        <v>1250</v>
      </c>
      <c r="E2783" s="7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">
        <f t="shared" si="129"/>
        <v>4700</v>
      </c>
      <c r="P2783" t="s">
        <v>8314</v>
      </c>
      <c r="Q2783" t="s">
        <v>8315</v>
      </c>
      <c r="R2783" s="14">
        <f t="shared" si="131"/>
        <v>42018.94159722222</v>
      </c>
      <c r="S2783">
        <f t="shared" si="130"/>
        <v>2015</v>
      </c>
    </row>
    <row r="2784" spans="1:19" ht="28.8" x14ac:dyDescent="0.3">
      <c r="A2784" s="9">
        <v>2782</v>
      </c>
      <c r="B2784" s="11" t="s">
        <v>2782</v>
      </c>
      <c r="C2784" s="3" t="s">
        <v>6892</v>
      </c>
      <c r="D2784" s="5">
        <v>1000</v>
      </c>
      <c r="E2784" s="7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">
        <f t="shared" si="129"/>
        <v>6666.6666999999998</v>
      </c>
      <c r="P2784" t="s">
        <v>8314</v>
      </c>
      <c r="Q2784" t="s">
        <v>8315</v>
      </c>
      <c r="R2784" s="14">
        <f t="shared" si="131"/>
        <v>42026.924976851849</v>
      </c>
      <c r="S2784">
        <f t="shared" si="130"/>
        <v>2015</v>
      </c>
    </row>
    <row r="2785" spans="1:19" ht="43.2" x14ac:dyDescent="0.3">
      <c r="A2785" s="9">
        <v>2783</v>
      </c>
      <c r="B2785" s="11" t="s">
        <v>2783</v>
      </c>
      <c r="C2785" s="3" t="s">
        <v>6893</v>
      </c>
      <c r="D2785" s="5">
        <v>1000</v>
      </c>
      <c r="E2785" s="7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">
        <f t="shared" si="129"/>
        <v>1877.0491999999999</v>
      </c>
      <c r="P2785" t="s">
        <v>8314</v>
      </c>
      <c r="Q2785" t="s">
        <v>8315</v>
      </c>
      <c r="R2785" s="14">
        <f t="shared" si="131"/>
        <v>42103.535254629634</v>
      </c>
      <c r="S2785">
        <f t="shared" si="130"/>
        <v>2015</v>
      </c>
    </row>
    <row r="2786" spans="1:19" ht="43.2" x14ac:dyDescent="0.3">
      <c r="A2786" s="9">
        <v>2784</v>
      </c>
      <c r="B2786" s="11" t="s">
        <v>2784</v>
      </c>
      <c r="C2786" s="3" t="s">
        <v>6894</v>
      </c>
      <c r="D2786" s="5">
        <v>6000</v>
      </c>
      <c r="E2786" s="7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">
        <f t="shared" si="129"/>
        <v>6611.1111000000001</v>
      </c>
      <c r="P2786" t="s">
        <v>8314</v>
      </c>
      <c r="Q2786" t="s">
        <v>8315</v>
      </c>
      <c r="R2786" s="14">
        <f t="shared" si="131"/>
        <v>41920.787534722222</v>
      </c>
      <c r="S2786">
        <f t="shared" si="130"/>
        <v>2014</v>
      </c>
    </row>
    <row r="2787" spans="1:19" ht="43.2" x14ac:dyDescent="0.3">
      <c r="A2787" s="9">
        <v>2785</v>
      </c>
      <c r="B2787" s="11" t="s">
        <v>2785</v>
      </c>
      <c r="C2787" s="3" t="s">
        <v>6895</v>
      </c>
      <c r="D2787" s="5">
        <v>5000</v>
      </c>
      <c r="E2787" s="7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">
        <f t="shared" si="129"/>
        <v>3685.9155000000001</v>
      </c>
      <c r="P2787" t="s">
        <v>8314</v>
      </c>
      <c r="Q2787" t="s">
        <v>8315</v>
      </c>
      <c r="R2787" s="14">
        <f t="shared" si="131"/>
        <v>42558.189432870371</v>
      </c>
      <c r="S2787">
        <f t="shared" si="130"/>
        <v>2016</v>
      </c>
    </row>
    <row r="2788" spans="1:19" ht="28.8" x14ac:dyDescent="0.3">
      <c r="A2788" s="9">
        <v>2786</v>
      </c>
      <c r="B2788" s="11" t="s">
        <v>2786</v>
      </c>
      <c r="C2788" s="3" t="s">
        <v>6896</v>
      </c>
      <c r="D2788" s="5">
        <v>2500</v>
      </c>
      <c r="E2788" s="7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">
        <f t="shared" si="129"/>
        <v>3981.0810999999999</v>
      </c>
      <c r="P2788" t="s">
        <v>8314</v>
      </c>
      <c r="Q2788" t="s">
        <v>8315</v>
      </c>
      <c r="R2788" s="14">
        <f t="shared" si="131"/>
        <v>41815.569212962961</v>
      </c>
      <c r="S2788">
        <f t="shared" si="130"/>
        <v>2014</v>
      </c>
    </row>
    <row r="2789" spans="1:19" ht="43.2" x14ac:dyDescent="0.3">
      <c r="A2789" s="9">
        <v>2787</v>
      </c>
      <c r="B2789" s="11" t="s">
        <v>2787</v>
      </c>
      <c r="C2789" s="3" t="s">
        <v>6897</v>
      </c>
      <c r="D2789" s="5">
        <v>1000</v>
      </c>
      <c r="E2789" s="7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">
        <f t="shared" si="129"/>
        <v>3150</v>
      </c>
      <c r="P2789" t="s">
        <v>8314</v>
      </c>
      <c r="Q2789" t="s">
        <v>8315</v>
      </c>
      <c r="R2789" s="14">
        <f t="shared" si="131"/>
        <v>41808.198518518519</v>
      </c>
      <c r="S2789">
        <f t="shared" si="130"/>
        <v>2014</v>
      </c>
    </row>
    <row r="2790" spans="1:19" ht="43.2" x14ac:dyDescent="0.3">
      <c r="A2790" s="9">
        <v>2788</v>
      </c>
      <c r="B2790" s="11" t="s">
        <v>2788</v>
      </c>
      <c r="C2790" s="3" t="s">
        <v>6898</v>
      </c>
      <c r="D2790" s="5">
        <v>2000</v>
      </c>
      <c r="E2790" s="7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">
        <f t="shared" si="129"/>
        <v>10250</v>
      </c>
      <c r="P2790" t="s">
        <v>8314</v>
      </c>
      <c r="Q2790" t="s">
        <v>8315</v>
      </c>
      <c r="R2790" s="14">
        <f t="shared" si="131"/>
        <v>42550.701886574068</v>
      </c>
      <c r="S2790">
        <f t="shared" si="130"/>
        <v>2016</v>
      </c>
    </row>
    <row r="2791" spans="1:19" ht="28.8" x14ac:dyDescent="0.3">
      <c r="A2791" s="9">
        <v>2789</v>
      </c>
      <c r="B2791" s="11" t="s">
        <v>2789</v>
      </c>
      <c r="C2791" s="3" t="s">
        <v>6899</v>
      </c>
      <c r="D2791" s="5">
        <v>3000</v>
      </c>
      <c r="E2791" s="7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">
        <f t="shared" si="129"/>
        <v>12645.8333</v>
      </c>
      <c r="P2791" t="s">
        <v>8314</v>
      </c>
      <c r="Q2791" t="s">
        <v>8315</v>
      </c>
      <c r="R2791" s="14">
        <f t="shared" si="131"/>
        <v>42056.013124999998</v>
      </c>
      <c r="S2791">
        <f t="shared" si="130"/>
        <v>2015</v>
      </c>
    </row>
    <row r="2792" spans="1:19" ht="43.2" x14ac:dyDescent="0.3">
      <c r="A2792" s="9">
        <v>2790</v>
      </c>
      <c r="B2792" s="11" t="s">
        <v>2790</v>
      </c>
      <c r="C2792" s="3" t="s">
        <v>6900</v>
      </c>
      <c r="D2792" s="5">
        <v>3000</v>
      </c>
      <c r="E2792" s="7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">
        <f t="shared" si="129"/>
        <v>4787.8788000000004</v>
      </c>
      <c r="P2792" t="s">
        <v>8314</v>
      </c>
      <c r="Q2792" t="s">
        <v>8315</v>
      </c>
      <c r="R2792" s="14">
        <f t="shared" si="131"/>
        <v>42016.938692129625</v>
      </c>
      <c r="S2792">
        <f t="shared" si="130"/>
        <v>2015</v>
      </c>
    </row>
    <row r="2793" spans="1:19" ht="43.2" x14ac:dyDescent="0.3">
      <c r="A2793" s="9">
        <v>2791</v>
      </c>
      <c r="B2793" s="11" t="s">
        <v>2791</v>
      </c>
      <c r="C2793" s="3" t="s">
        <v>6901</v>
      </c>
      <c r="D2793" s="5">
        <v>2000</v>
      </c>
      <c r="E2793" s="7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">
        <f t="shared" si="129"/>
        <v>7321.4286000000002</v>
      </c>
      <c r="P2793" t="s">
        <v>8314</v>
      </c>
      <c r="Q2793" t="s">
        <v>8315</v>
      </c>
      <c r="R2793" s="14">
        <f t="shared" si="131"/>
        <v>42591.899988425925</v>
      </c>
      <c r="S2793">
        <f t="shared" si="130"/>
        <v>2016</v>
      </c>
    </row>
    <row r="2794" spans="1:19" ht="43.2" x14ac:dyDescent="0.3">
      <c r="A2794" s="9">
        <v>2792</v>
      </c>
      <c r="B2794" s="11" t="s">
        <v>2792</v>
      </c>
      <c r="C2794" s="3" t="s">
        <v>6902</v>
      </c>
      <c r="D2794" s="5">
        <v>2000</v>
      </c>
      <c r="E2794" s="7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">
        <f t="shared" si="129"/>
        <v>8966.6666999999998</v>
      </c>
      <c r="P2794" t="s">
        <v>8314</v>
      </c>
      <c r="Q2794" t="s">
        <v>8315</v>
      </c>
      <c r="R2794" s="14">
        <f t="shared" si="131"/>
        <v>42183.231006944443</v>
      </c>
      <c r="S2794">
        <f t="shared" si="130"/>
        <v>2015</v>
      </c>
    </row>
    <row r="2795" spans="1:19" ht="57.6" x14ac:dyDescent="0.3">
      <c r="A2795" s="9">
        <v>2793</v>
      </c>
      <c r="B2795" s="11" t="s">
        <v>2793</v>
      </c>
      <c r="C2795" s="3" t="s">
        <v>6903</v>
      </c>
      <c r="D2795" s="5">
        <v>10000</v>
      </c>
      <c r="E2795" s="7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">
        <f t="shared" si="129"/>
        <v>15146.232900000001</v>
      </c>
      <c r="P2795" t="s">
        <v>8314</v>
      </c>
      <c r="Q2795" t="s">
        <v>8315</v>
      </c>
      <c r="R2795" s="14">
        <f t="shared" si="131"/>
        <v>42176.419039351851</v>
      </c>
      <c r="S2795">
        <f t="shared" si="130"/>
        <v>2015</v>
      </c>
    </row>
    <row r="2796" spans="1:19" ht="57.6" x14ac:dyDescent="0.3">
      <c r="A2796" s="9">
        <v>2794</v>
      </c>
      <c r="B2796" s="11" t="s">
        <v>2794</v>
      </c>
      <c r="C2796" s="3" t="s">
        <v>6904</v>
      </c>
      <c r="D2796" s="5">
        <v>50</v>
      </c>
      <c r="E2796" s="7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">
        <f t="shared" si="129"/>
        <v>2500</v>
      </c>
      <c r="P2796" t="s">
        <v>8314</v>
      </c>
      <c r="Q2796" t="s">
        <v>8315</v>
      </c>
      <c r="R2796" s="14">
        <f t="shared" si="131"/>
        <v>42416.691655092596</v>
      </c>
      <c r="S2796">
        <f t="shared" si="130"/>
        <v>2016</v>
      </c>
    </row>
    <row r="2797" spans="1:19" ht="43.2" x14ac:dyDescent="0.3">
      <c r="A2797" s="9">
        <v>2795</v>
      </c>
      <c r="B2797" s="11" t="s">
        <v>2795</v>
      </c>
      <c r="C2797" s="3" t="s">
        <v>6905</v>
      </c>
      <c r="D2797" s="5">
        <v>700</v>
      </c>
      <c r="E2797" s="7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">
        <f t="shared" si="129"/>
        <v>3650</v>
      </c>
      <c r="P2797" t="s">
        <v>8314</v>
      </c>
      <c r="Q2797" t="s">
        <v>8315</v>
      </c>
      <c r="R2797" s="14">
        <f t="shared" si="131"/>
        <v>41780.525937500002</v>
      </c>
      <c r="S2797">
        <f t="shared" si="130"/>
        <v>2014</v>
      </c>
    </row>
    <row r="2798" spans="1:19" ht="43.2" x14ac:dyDescent="0.3">
      <c r="A2798" s="9">
        <v>2796</v>
      </c>
      <c r="B2798" s="11" t="s">
        <v>2796</v>
      </c>
      <c r="C2798" s="3" t="s">
        <v>6906</v>
      </c>
      <c r="D2798" s="5">
        <v>800</v>
      </c>
      <c r="E2798" s="7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">
        <f t="shared" si="129"/>
        <v>4400</v>
      </c>
      <c r="P2798" t="s">
        <v>8314</v>
      </c>
      <c r="Q2798" t="s">
        <v>8315</v>
      </c>
      <c r="R2798" s="14">
        <f t="shared" si="131"/>
        <v>41795.528101851851</v>
      </c>
      <c r="S2798">
        <f t="shared" si="130"/>
        <v>2014</v>
      </c>
    </row>
    <row r="2799" spans="1:19" ht="43.2" x14ac:dyDescent="0.3">
      <c r="A2799" s="9">
        <v>2797</v>
      </c>
      <c r="B2799" s="11" t="s">
        <v>2797</v>
      </c>
      <c r="C2799" s="3" t="s">
        <v>6907</v>
      </c>
      <c r="D2799" s="5">
        <v>8000</v>
      </c>
      <c r="E2799" s="7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">
        <f t="shared" si="129"/>
        <v>8735.7553000000007</v>
      </c>
      <c r="P2799" t="s">
        <v>8314</v>
      </c>
      <c r="Q2799" t="s">
        <v>8315</v>
      </c>
      <c r="R2799" s="14">
        <f t="shared" si="131"/>
        <v>41798.94027777778</v>
      </c>
      <c r="S2799">
        <f t="shared" si="130"/>
        <v>2014</v>
      </c>
    </row>
    <row r="2800" spans="1:19" ht="43.2" x14ac:dyDescent="0.3">
      <c r="A2800" s="9">
        <v>2798</v>
      </c>
      <c r="B2800" s="11" t="s">
        <v>2798</v>
      </c>
      <c r="C2800" s="3" t="s">
        <v>6908</v>
      </c>
      <c r="D2800" s="5">
        <v>5000</v>
      </c>
      <c r="E2800" s="7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">
        <f t="shared" si="129"/>
        <v>3647.482</v>
      </c>
      <c r="P2800" t="s">
        <v>8314</v>
      </c>
      <c r="Q2800" t="s">
        <v>8315</v>
      </c>
      <c r="R2800" s="14">
        <f t="shared" si="131"/>
        <v>42201.675011574072</v>
      </c>
      <c r="S2800">
        <f t="shared" si="130"/>
        <v>2015</v>
      </c>
    </row>
    <row r="2801" spans="1:19" ht="43.2" x14ac:dyDescent="0.3">
      <c r="A2801" s="9">
        <v>2799</v>
      </c>
      <c r="B2801" s="11" t="s">
        <v>2799</v>
      </c>
      <c r="C2801" s="3" t="s">
        <v>6909</v>
      </c>
      <c r="D2801" s="5">
        <v>5000</v>
      </c>
      <c r="E2801" s="7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">
        <f t="shared" si="129"/>
        <v>4485.9538000000002</v>
      </c>
      <c r="P2801" t="s">
        <v>8314</v>
      </c>
      <c r="Q2801" t="s">
        <v>8315</v>
      </c>
      <c r="R2801" s="14">
        <f t="shared" si="131"/>
        <v>42507.264699074076</v>
      </c>
      <c r="S2801">
        <f t="shared" si="130"/>
        <v>2016</v>
      </c>
    </row>
    <row r="2802" spans="1:19" ht="43.2" x14ac:dyDescent="0.3">
      <c r="A2802" s="9">
        <v>2800</v>
      </c>
      <c r="B2802" s="11" t="s">
        <v>2800</v>
      </c>
      <c r="C2802" s="3" t="s">
        <v>6910</v>
      </c>
      <c r="D2802" s="5">
        <v>1000</v>
      </c>
      <c r="E2802" s="7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">
        <f t="shared" si="129"/>
        <v>4290.3226000000004</v>
      </c>
      <c r="P2802" t="s">
        <v>8314</v>
      </c>
      <c r="Q2802" t="s">
        <v>8315</v>
      </c>
      <c r="R2802" s="14">
        <f t="shared" si="131"/>
        <v>41948.552847222221</v>
      </c>
      <c r="S2802">
        <f t="shared" si="130"/>
        <v>2014</v>
      </c>
    </row>
    <row r="2803" spans="1:19" ht="43.2" x14ac:dyDescent="0.3">
      <c r="A2803" s="9">
        <v>2801</v>
      </c>
      <c r="B2803" s="11" t="s">
        <v>2801</v>
      </c>
      <c r="C2803" s="3" t="s">
        <v>6911</v>
      </c>
      <c r="D2803" s="5">
        <v>500</v>
      </c>
      <c r="E2803" s="7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">
        <f t="shared" si="129"/>
        <v>5123.0769</v>
      </c>
      <c r="P2803" t="s">
        <v>8314</v>
      </c>
      <c r="Q2803" t="s">
        <v>8315</v>
      </c>
      <c r="R2803" s="14">
        <f t="shared" si="131"/>
        <v>41900.243159722224</v>
      </c>
      <c r="S2803">
        <f t="shared" si="130"/>
        <v>2014</v>
      </c>
    </row>
    <row r="2804" spans="1:19" ht="43.2" x14ac:dyDescent="0.3">
      <c r="A2804" s="9">
        <v>2802</v>
      </c>
      <c r="B2804" s="11" t="s">
        <v>2802</v>
      </c>
      <c r="C2804" s="3" t="s">
        <v>6912</v>
      </c>
      <c r="D2804" s="5">
        <v>3000</v>
      </c>
      <c r="E2804" s="7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">
        <f t="shared" si="129"/>
        <v>3394.4443999999999</v>
      </c>
      <c r="P2804" t="s">
        <v>8314</v>
      </c>
      <c r="Q2804" t="s">
        <v>8315</v>
      </c>
      <c r="R2804" s="14">
        <f t="shared" si="131"/>
        <v>42192.64707175926</v>
      </c>
      <c r="S2804">
        <f t="shared" si="130"/>
        <v>2015</v>
      </c>
    </row>
    <row r="2805" spans="1:19" ht="43.2" x14ac:dyDescent="0.3">
      <c r="A2805" s="9">
        <v>2803</v>
      </c>
      <c r="B2805" s="11" t="s">
        <v>2803</v>
      </c>
      <c r="C2805" s="3" t="s">
        <v>6913</v>
      </c>
      <c r="D2805" s="5">
        <v>10000</v>
      </c>
      <c r="E2805" s="7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">
        <f t="shared" si="129"/>
        <v>9074.4681</v>
      </c>
      <c r="P2805" t="s">
        <v>8314</v>
      </c>
      <c r="Q2805" t="s">
        <v>8315</v>
      </c>
      <c r="R2805" s="14">
        <f t="shared" si="131"/>
        <v>42158.065694444449</v>
      </c>
      <c r="S2805">
        <f t="shared" si="130"/>
        <v>2015</v>
      </c>
    </row>
    <row r="2806" spans="1:19" ht="43.2" x14ac:dyDescent="0.3">
      <c r="A2806" s="9">
        <v>2804</v>
      </c>
      <c r="B2806" s="11" t="s">
        <v>2804</v>
      </c>
      <c r="C2806" s="3" t="s">
        <v>6914</v>
      </c>
      <c r="D2806" s="5">
        <v>1000</v>
      </c>
      <c r="E2806" s="7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">
        <f t="shared" si="129"/>
        <v>5000</v>
      </c>
      <c r="P2806" t="s">
        <v>8314</v>
      </c>
      <c r="Q2806" t="s">
        <v>8315</v>
      </c>
      <c r="R2806" s="14">
        <f t="shared" si="131"/>
        <v>41881.453587962962</v>
      </c>
      <c r="S2806">
        <f t="shared" si="130"/>
        <v>2014</v>
      </c>
    </row>
    <row r="2807" spans="1:19" ht="57.6" x14ac:dyDescent="0.3">
      <c r="A2807" s="9">
        <v>2805</v>
      </c>
      <c r="B2807" s="11" t="s">
        <v>2805</v>
      </c>
      <c r="C2807" s="3" t="s">
        <v>6915</v>
      </c>
      <c r="D2807" s="5">
        <v>400</v>
      </c>
      <c r="E2807" s="7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">
        <f t="shared" si="129"/>
        <v>2444.4443999999999</v>
      </c>
      <c r="P2807" t="s">
        <v>8314</v>
      </c>
      <c r="Q2807" t="s">
        <v>8315</v>
      </c>
      <c r="R2807" s="14">
        <f t="shared" si="131"/>
        <v>42213.505474537036</v>
      </c>
      <c r="S2807">
        <f t="shared" si="130"/>
        <v>2015</v>
      </c>
    </row>
    <row r="2808" spans="1:19" ht="43.2" x14ac:dyDescent="0.3">
      <c r="A2808" s="9">
        <v>2806</v>
      </c>
      <c r="B2808" s="11" t="s">
        <v>2806</v>
      </c>
      <c r="C2808" s="3" t="s">
        <v>6916</v>
      </c>
      <c r="D2808" s="5">
        <v>3000</v>
      </c>
      <c r="E2808" s="7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">
        <f t="shared" si="129"/>
        <v>4425</v>
      </c>
      <c r="P2808" t="s">
        <v>8314</v>
      </c>
      <c r="Q2808" t="s">
        <v>8315</v>
      </c>
      <c r="R2808" s="14">
        <f t="shared" si="131"/>
        <v>42185.267245370371</v>
      </c>
      <c r="S2808">
        <f t="shared" si="130"/>
        <v>2015</v>
      </c>
    </row>
    <row r="2809" spans="1:19" x14ac:dyDescent="0.3">
      <c r="A2809" s="9">
        <v>2807</v>
      </c>
      <c r="B2809" s="11" t="s">
        <v>2807</v>
      </c>
      <c r="C2809" s="3" t="s">
        <v>6917</v>
      </c>
      <c r="D2809" s="5">
        <v>5000</v>
      </c>
      <c r="E2809" s="7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">
        <f t="shared" si="129"/>
        <v>6774.1935000000003</v>
      </c>
      <c r="P2809" t="s">
        <v>8314</v>
      </c>
      <c r="Q2809" t="s">
        <v>8315</v>
      </c>
      <c r="R2809" s="14">
        <f t="shared" si="131"/>
        <v>42154.873124999998</v>
      </c>
      <c r="S2809">
        <f t="shared" si="130"/>
        <v>2015</v>
      </c>
    </row>
    <row r="2810" spans="1:19" ht="43.2" x14ac:dyDescent="0.3">
      <c r="A2810" s="9">
        <v>2808</v>
      </c>
      <c r="B2810" s="11" t="s">
        <v>2808</v>
      </c>
      <c r="C2810" s="3" t="s">
        <v>6918</v>
      </c>
      <c r="D2810" s="5">
        <v>4500</v>
      </c>
      <c r="E2810" s="7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">
        <f t="shared" si="129"/>
        <v>6537.6812</v>
      </c>
      <c r="P2810" t="s">
        <v>8314</v>
      </c>
      <c r="Q2810" t="s">
        <v>8315</v>
      </c>
      <c r="R2810" s="14">
        <f t="shared" si="131"/>
        <v>42208.84646990741</v>
      </c>
      <c r="S2810">
        <f t="shared" si="130"/>
        <v>2015</v>
      </c>
    </row>
    <row r="2811" spans="1:19" ht="43.2" x14ac:dyDescent="0.3">
      <c r="A2811" s="9">
        <v>2809</v>
      </c>
      <c r="B2811" s="11" t="s">
        <v>2809</v>
      </c>
      <c r="C2811" s="3" t="s">
        <v>6919</v>
      </c>
      <c r="D2811" s="5">
        <v>2500</v>
      </c>
      <c r="E2811" s="7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">
        <f t="shared" si="129"/>
        <v>12190.476199999999</v>
      </c>
      <c r="P2811" t="s">
        <v>8314</v>
      </c>
      <c r="Q2811" t="s">
        <v>8315</v>
      </c>
      <c r="R2811" s="14">
        <f t="shared" si="131"/>
        <v>42451.496817129635</v>
      </c>
      <c r="S2811">
        <f t="shared" si="130"/>
        <v>2016</v>
      </c>
    </row>
    <row r="2812" spans="1:19" ht="43.2" x14ac:dyDescent="0.3">
      <c r="A2812" s="9">
        <v>2810</v>
      </c>
      <c r="B2812" s="11" t="s">
        <v>2810</v>
      </c>
      <c r="C2812" s="3" t="s">
        <v>6920</v>
      </c>
      <c r="D2812" s="5">
        <v>2500</v>
      </c>
      <c r="E2812" s="7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">
        <f t="shared" si="129"/>
        <v>4745.6139999999996</v>
      </c>
      <c r="P2812" t="s">
        <v>8314</v>
      </c>
      <c r="Q2812" t="s">
        <v>8315</v>
      </c>
      <c r="R2812" s="14">
        <f t="shared" si="131"/>
        <v>41759.13962962963</v>
      </c>
      <c r="S2812">
        <f t="shared" si="130"/>
        <v>2014</v>
      </c>
    </row>
    <row r="2813" spans="1:19" ht="43.2" x14ac:dyDescent="0.3">
      <c r="A2813" s="9">
        <v>2811</v>
      </c>
      <c r="B2813" s="11" t="s">
        <v>2811</v>
      </c>
      <c r="C2813" s="3" t="s">
        <v>6921</v>
      </c>
      <c r="D2813" s="5">
        <v>10000</v>
      </c>
      <c r="E2813" s="7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">
        <f t="shared" si="129"/>
        <v>9284.2592999999997</v>
      </c>
      <c r="P2813" t="s">
        <v>8314</v>
      </c>
      <c r="Q2813" t="s">
        <v>8315</v>
      </c>
      <c r="R2813" s="14">
        <f t="shared" si="131"/>
        <v>42028.496562500004</v>
      </c>
      <c r="S2813">
        <f t="shared" si="130"/>
        <v>2015</v>
      </c>
    </row>
    <row r="2814" spans="1:19" ht="43.2" x14ac:dyDescent="0.3">
      <c r="A2814" s="9">
        <v>2812</v>
      </c>
      <c r="B2814" s="11" t="s">
        <v>2812</v>
      </c>
      <c r="C2814" s="3" t="s">
        <v>6922</v>
      </c>
      <c r="D2814" s="5">
        <v>5000</v>
      </c>
      <c r="E2814" s="7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">
        <f t="shared" si="129"/>
        <v>6825.3011999999999</v>
      </c>
      <c r="P2814" t="s">
        <v>8314</v>
      </c>
      <c r="Q2814" t="s">
        <v>8315</v>
      </c>
      <c r="R2814" s="14">
        <f t="shared" si="131"/>
        <v>42054.74418981481</v>
      </c>
      <c r="S2814">
        <f t="shared" si="130"/>
        <v>2015</v>
      </c>
    </row>
    <row r="2815" spans="1:19" ht="43.2" x14ac:dyDescent="0.3">
      <c r="A2815" s="9">
        <v>2813</v>
      </c>
      <c r="B2815" s="11" t="s">
        <v>2813</v>
      </c>
      <c r="C2815" s="3" t="s">
        <v>6923</v>
      </c>
      <c r="D2815" s="5">
        <v>2800</v>
      </c>
      <c r="E2815" s="7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">
        <f t="shared" si="129"/>
        <v>3720.9582999999998</v>
      </c>
      <c r="P2815" t="s">
        <v>8314</v>
      </c>
      <c r="Q2815" t="s">
        <v>8315</v>
      </c>
      <c r="R2815" s="14">
        <f t="shared" si="131"/>
        <v>42693.742604166662</v>
      </c>
      <c r="S2815">
        <f t="shared" si="130"/>
        <v>2016</v>
      </c>
    </row>
    <row r="2816" spans="1:19" ht="43.2" x14ac:dyDescent="0.3">
      <c r="A2816" s="9">
        <v>2814</v>
      </c>
      <c r="B2816" s="11" t="s">
        <v>2814</v>
      </c>
      <c r="C2816" s="3" t="s">
        <v>6924</v>
      </c>
      <c r="D2816" s="5">
        <v>1500</v>
      </c>
      <c r="E2816" s="7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">
        <f t="shared" si="129"/>
        <v>2525</v>
      </c>
      <c r="P2816" t="s">
        <v>8314</v>
      </c>
      <c r="Q2816" t="s">
        <v>8315</v>
      </c>
      <c r="R2816" s="14">
        <f t="shared" si="131"/>
        <v>42103.399479166663</v>
      </c>
      <c r="S2816">
        <f t="shared" si="130"/>
        <v>2015</v>
      </c>
    </row>
    <row r="2817" spans="1:19" ht="43.2" x14ac:dyDescent="0.3">
      <c r="A2817" s="9">
        <v>2815</v>
      </c>
      <c r="B2817" s="11" t="s">
        <v>2815</v>
      </c>
      <c r="C2817" s="3" t="s">
        <v>6925</v>
      </c>
      <c r="D2817" s="5">
        <v>250</v>
      </c>
      <c r="E2817" s="7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">
        <f t="shared" si="129"/>
        <v>4321.4286000000002</v>
      </c>
      <c r="P2817" t="s">
        <v>8314</v>
      </c>
      <c r="Q2817" t="s">
        <v>8315</v>
      </c>
      <c r="R2817" s="14">
        <f t="shared" si="131"/>
        <v>42559.776724537034</v>
      </c>
      <c r="S2817">
        <f t="shared" si="130"/>
        <v>2016</v>
      </c>
    </row>
    <row r="2818" spans="1:19" ht="43.2" x14ac:dyDescent="0.3">
      <c r="A2818" s="9">
        <v>2816</v>
      </c>
      <c r="B2818" s="11" t="s">
        <v>2816</v>
      </c>
      <c r="C2818" s="3" t="s">
        <v>6926</v>
      </c>
      <c r="D2818" s="5">
        <v>3000</v>
      </c>
      <c r="E2818" s="7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">
        <f t="shared" si="129"/>
        <v>2513.0178000000001</v>
      </c>
      <c r="P2818" t="s">
        <v>8314</v>
      </c>
      <c r="Q2818" t="s">
        <v>8315</v>
      </c>
      <c r="R2818" s="14">
        <f t="shared" si="131"/>
        <v>42188.467499999999</v>
      </c>
      <c r="S2818">
        <f t="shared" si="130"/>
        <v>2015</v>
      </c>
    </row>
    <row r="2819" spans="1:19" ht="43.2" x14ac:dyDescent="0.3">
      <c r="A2819" s="9">
        <v>2817</v>
      </c>
      <c r="B2819" s="11" t="s">
        <v>2817</v>
      </c>
      <c r="C2819" s="3" t="s">
        <v>6927</v>
      </c>
      <c r="D2819" s="5">
        <v>600</v>
      </c>
      <c r="E2819" s="7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">
        <f t="shared" ref="O2819:O2882" si="132">IFERROR(ROUND(E2819/L2819*100,4),0)</f>
        <v>2363.6363999999999</v>
      </c>
      <c r="P2819" t="s">
        <v>8314</v>
      </c>
      <c r="Q2819" t="s">
        <v>8315</v>
      </c>
      <c r="R2819" s="14">
        <f t="shared" si="131"/>
        <v>42023.634976851856</v>
      </c>
      <c r="S2819">
        <f t="shared" ref="S2819:S2882" si="133">YEAR(R2819)</f>
        <v>2015</v>
      </c>
    </row>
    <row r="2820" spans="1:19" ht="43.2" x14ac:dyDescent="0.3">
      <c r="A2820" s="9">
        <v>2818</v>
      </c>
      <c r="B2820" s="11" t="s">
        <v>2818</v>
      </c>
      <c r="C2820" s="3" t="s">
        <v>6928</v>
      </c>
      <c r="D2820" s="5">
        <v>10000</v>
      </c>
      <c r="E2820" s="7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">
        <f t="shared" si="132"/>
        <v>10395.098</v>
      </c>
      <c r="P2820" t="s">
        <v>8314</v>
      </c>
      <c r="Q2820" t="s">
        <v>8315</v>
      </c>
      <c r="R2820" s="14">
        <f t="shared" ref="R2820:R2883" si="134">(((J2820/60)/60)/24)+DATE(1970,1,1)</f>
        <v>42250.598217592589</v>
      </c>
      <c r="S2820">
        <f t="shared" si="133"/>
        <v>2015</v>
      </c>
    </row>
    <row r="2821" spans="1:19" ht="43.2" x14ac:dyDescent="0.3">
      <c r="A2821" s="9">
        <v>2819</v>
      </c>
      <c r="B2821" s="11" t="s">
        <v>2819</v>
      </c>
      <c r="C2821" s="3" t="s">
        <v>6929</v>
      </c>
      <c r="D2821" s="5">
        <v>5000</v>
      </c>
      <c r="E2821" s="7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">
        <f t="shared" si="132"/>
        <v>5038.4615000000003</v>
      </c>
      <c r="P2821" t="s">
        <v>8314</v>
      </c>
      <c r="Q2821" t="s">
        <v>8315</v>
      </c>
      <c r="R2821" s="14">
        <f t="shared" si="134"/>
        <v>42139.525567129633</v>
      </c>
      <c r="S2821">
        <f t="shared" si="133"/>
        <v>2015</v>
      </c>
    </row>
    <row r="2822" spans="1:19" ht="43.2" x14ac:dyDescent="0.3">
      <c r="A2822" s="9">
        <v>2820</v>
      </c>
      <c r="B2822" s="11" t="s">
        <v>2820</v>
      </c>
      <c r="C2822" s="3" t="s">
        <v>6930</v>
      </c>
      <c r="D2822" s="5">
        <v>200</v>
      </c>
      <c r="E2822" s="7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">
        <f t="shared" si="132"/>
        <v>1360</v>
      </c>
      <c r="P2822" t="s">
        <v>8314</v>
      </c>
      <c r="Q2822" t="s">
        <v>8315</v>
      </c>
      <c r="R2822" s="14">
        <f t="shared" si="134"/>
        <v>42401.610983796301</v>
      </c>
      <c r="S2822">
        <f t="shared" si="133"/>
        <v>2016</v>
      </c>
    </row>
    <row r="2823" spans="1:19" ht="57.6" x14ac:dyDescent="0.3">
      <c r="A2823" s="9">
        <v>2821</v>
      </c>
      <c r="B2823" s="11" t="s">
        <v>2821</v>
      </c>
      <c r="C2823" s="3" t="s">
        <v>6931</v>
      </c>
      <c r="D2823" s="5">
        <v>1000</v>
      </c>
      <c r="E2823" s="7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">
        <f t="shared" si="132"/>
        <v>2857.1428999999998</v>
      </c>
      <c r="P2823" t="s">
        <v>8314</v>
      </c>
      <c r="Q2823" t="s">
        <v>8315</v>
      </c>
      <c r="R2823" s="14">
        <f t="shared" si="134"/>
        <v>41875.922858796301</v>
      </c>
      <c r="S2823">
        <f t="shared" si="133"/>
        <v>2014</v>
      </c>
    </row>
    <row r="2824" spans="1:19" ht="57.6" x14ac:dyDescent="0.3">
      <c r="A2824" s="9">
        <v>2822</v>
      </c>
      <c r="B2824" s="11" t="s">
        <v>2822</v>
      </c>
      <c r="C2824" s="3" t="s">
        <v>6932</v>
      </c>
      <c r="D2824" s="5">
        <v>6000</v>
      </c>
      <c r="E2824" s="7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">
        <f t="shared" si="132"/>
        <v>6382.9786999999997</v>
      </c>
      <c r="P2824" t="s">
        <v>8314</v>
      </c>
      <c r="Q2824" t="s">
        <v>8315</v>
      </c>
      <c r="R2824" s="14">
        <f t="shared" si="134"/>
        <v>42060.683935185181</v>
      </c>
      <c r="S2824">
        <f t="shared" si="133"/>
        <v>2015</v>
      </c>
    </row>
    <row r="2825" spans="1:19" ht="57.6" x14ac:dyDescent="0.3">
      <c r="A2825" s="9">
        <v>2823</v>
      </c>
      <c r="B2825" s="11" t="s">
        <v>2823</v>
      </c>
      <c r="C2825" s="3" t="s">
        <v>6933</v>
      </c>
      <c r="D2825" s="5">
        <v>100</v>
      </c>
      <c r="E2825" s="7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">
        <f t="shared" si="132"/>
        <v>885.71429999999998</v>
      </c>
      <c r="P2825" t="s">
        <v>8314</v>
      </c>
      <c r="Q2825" t="s">
        <v>8315</v>
      </c>
      <c r="R2825" s="14">
        <f t="shared" si="134"/>
        <v>42067.011643518519</v>
      </c>
      <c r="S2825">
        <f t="shared" si="133"/>
        <v>2015</v>
      </c>
    </row>
    <row r="2826" spans="1:19" ht="43.2" x14ac:dyDescent="0.3">
      <c r="A2826" s="9">
        <v>2824</v>
      </c>
      <c r="B2826" s="11" t="s">
        <v>2824</v>
      </c>
      <c r="C2826" s="3" t="s">
        <v>6934</v>
      </c>
      <c r="D2826" s="5">
        <v>650</v>
      </c>
      <c r="E2826" s="7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">
        <f t="shared" si="132"/>
        <v>5066.6666999999998</v>
      </c>
      <c r="P2826" t="s">
        <v>8314</v>
      </c>
      <c r="Q2826" t="s">
        <v>8315</v>
      </c>
      <c r="R2826" s="14">
        <f t="shared" si="134"/>
        <v>42136.270787037036</v>
      </c>
      <c r="S2826">
        <f t="shared" si="133"/>
        <v>2015</v>
      </c>
    </row>
    <row r="2827" spans="1:19" ht="57.6" x14ac:dyDescent="0.3">
      <c r="A2827" s="9">
        <v>2825</v>
      </c>
      <c r="B2827" s="11" t="s">
        <v>2825</v>
      </c>
      <c r="C2827" s="3" t="s">
        <v>6935</v>
      </c>
      <c r="D2827" s="5">
        <v>3000</v>
      </c>
      <c r="E2827" s="7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">
        <f t="shared" si="132"/>
        <v>6078.4314000000004</v>
      </c>
      <c r="P2827" t="s">
        <v>8314</v>
      </c>
      <c r="Q2827" t="s">
        <v>8315</v>
      </c>
      <c r="R2827" s="14">
        <f t="shared" si="134"/>
        <v>42312.792662037042</v>
      </c>
      <c r="S2827">
        <f t="shared" si="133"/>
        <v>2015</v>
      </c>
    </row>
    <row r="2828" spans="1:19" ht="57.6" x14ac:dyDescent="0.3">
      <c r="A2828" s="9">
        <v>2826</v>
      </c>
      <c r="B2828" s="11" t="s">
        <v>2826</v>
      </c>
      <c r="C2828" s="3" t="s">
        <v>6936</v>
      </c>
      <c r="D2828" s="5">
        <v>2000</v>
      </c>
      <c r="E2828" s="7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">
        <f t="shared" si="132"/>
        <v>11342.105299999999</v>
      </c>
      <c r="P2828" t="s">
        <v>8314</v>
      </c>
      <c r="Q2828" t="s">
        <v>8315</v>
      </c>
      <c r="R2828" s="14">
        <f t="shared" si="134"/>
        <v>42171.034861111111</v>
      </c>
      <c r="S2828">
        <f t="shared" si="133"/>
        <v>2015</v>
      </c>
    </row>
    <row r="2829" spans="1:19" ht="57.6" x14ac:dyDescent="0.3">
      <c r="A2829" s="9">
        <v>2827</v>
      </c>
      <c r="B2829" s="11" t="s">
        <v>2827</v>
      </c>
      <c r="C2829" s="3" t="s">
        <v>6937</v>
      </c>
      <c r="D2829" s="5">
        <v>2000</v>
      </c>
      <c r="E2829" s="7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">
        <f t="shared" si="132"/>
        <v>10456.521699999999</v>
      </c>
      <c r="P2829" t="s">
        <v>8314</v>
      </c>
      <c r="Q2829" t="s">
        <v>8315</v>
      </c>
      <c r="R2829" s="14">
        <f t="shared" si="134"/>
        <v>42494.683634259258</v>
      </c>
      <c r="S2829">
        <f t="shared" si="133"/>
        <v>2016</v>
      </c>
    </row>
    <row r="2830" spans="1:19" ht="43.2" x14ac:dyDescent="0.3">
      <c r="A2830" s="9">
        <v>2828</v>
      </c>
      <c r="B2830" s="11" t="s">
        <v>2828</v>
      </c>
      <c r="C2830" s="3" t="s">
        <v>6938</v>
      </c>
      <c r="D2830" s="5">
        <v>9500</v>
      </c>
      <c r="E2830" s="7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">
        <f t="shared" si="132"/>
        <v>9830.9277999999995</v>
      </c>
      <c r="P2830" t="s">
        <v>8314</v>
      </c>
      <c r="Q2830" t="s">
        <v>8315</v>
      </c>
      <c r="R2830" s="14">
        <f t="shared" si="134"/>
        <v>42254.264687499999</v>
      </c>
      <c r="S2830">
        <f t="shared" si="133"/>
        <v>2015</v>
      </c>
    </row>
    <row r="2831" spans="1:19" ht="43.2" x14ac:dyDescent="0.3">
      <c r="A2831" s="9">
        <v>2829</v>
      </c>
      <c r="B2831" s="11" t="s">
        <v>2829</v>
      </c>
      <c r="C2831" s="3" t="s">
        <v>6939</v>
      </c>
      <c r="D2831" s="5">
        <v>2500</v>
      </c>
      <c r="E2831" s="7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">
        <f t="shared" si="132"/>
        <v>3503.9474</v>
      </c>
      <c r="P2831" t="s">
        <v>8314</v>
      </c>
      <c r="Q2831" t="s">
        <v>8315</v>
      </c>
      <c r="R2831" s="14">
        <f t="shared" si="134"/>
        <v>42495.434236111112</v>
      </c>
      <c r="S2831">
        <f t="shared" si="133"/>
        <v>2016</v>
      </c>
    </row>
    <row r="2832" spans="1:19" ht="28.8" x14ac:dyDescent="0.3">
      <c r="A2832" s="9">
        <v>2830</v>
      </c>
      <c r="B2832" s="11" t="s">
        <v>2830</v>
      </c>
      <c r="C2832" s="3" t="s">
        <v>6940</v>
      </c>
      <c r="D2832" s="5">
        <v>3000</v>
      </c>
      <c r="E2832" s="7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">
        <f t="shared" si="132"/>
        <v>27272.727299999999</v>
      </c>
      <c r="P2832" t="s">
        <v>8314</v>
      </c>
      <c r="Q2832" t="s">
        <v>8315</v>
      </c>
      <c r="R2832" s="14">
        <f t="shared" si="134"/>
        <v>41758.839675925927</v>
      </c>
      <c r="S2832">
        <f t="shared" si="133"/>
        <v>2014</v>
      </c>
    </row>
    <row r="2833" spans="1:19" ht="43.2" x14ac:dyDescent="0.3">
      <c r="A2833" s="9">
        <v>2831</v>
      </c>
      <c r="B2833" s="11" t="s">
        <v>2831</v>
      </c>
      <c r="C2833" s="3" t="s">
        <v>6941</v>
      </c>
      <c r="D2833" s="5">
        <v>3000</v>
      </c>
      <c r="E2833" s="7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">
        <f t="shared" si="132"/>
        <v>6384.6153999999997</v>
      </c>
      <c r="P2833" t="s">
        <v>8314</v>
      </c>
      <c r="Q2833" t="s">
        <v>8315</v>
      </c>
      <c r="R2833" s="14">
        <f t="shared" si="134"/>
        <v>42171.824884259258</v>
      </c>
      <c r="S2833">
        <f t="shared" si="133"/>
        <v>2015</v>
      </c>
    </row>
    <row r="2834" spans="1:19" ht="43.2" x14ac:dyDescent="0.3">
      <c r="A2834" s="9">
        <v>2832</v>
      </c>
      <c r="B2834" s="11" t="s">
        <v>2832</v>
      </c>
      <c r="C2834" s="3" t="s">
        <v>6942</v>
      </c>
      <c r="D2834" s="5">
        <v>2500</v>
      </c>
      <c r="E2834" s="7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">
        <f t="shared" si="132"/>
        <v>3018.9367999999999</v>
      </c>
      <c r="P2834" t="s">
        <v>8314</v>
      </c>
      <c r="Q2834" t="s">
        <v>8315</v>
      </c>
      <c r="R2834" s="14">
        <f t="shared" si="134"/>
        <v>41938.709421296298</v>
      </c>
      <c r="S2834">
        <f t="shared" si="133"/>
        <v>2014</v>
      </c>
    </row>
    <row r="2835" spans="1:19" x14ac:dyDescent="0.3">
      <c r="A2835" s="9">
        <v>2833</v>
      </c>
      <c r="B2835" s="11" t="s">
        <v>2833</v>
      </c>
      <c r="C2835" s="3" t="s">
        <v>6943</v>
      </c>
      <c r="D2835" s="5">
        <v>2700</v>
      </c>
      <c r="E2835" s="7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">
        <f t="shared" si="132"/>
        <v>8351.4285999999993</v>
      </c>
      <c r="P2835" t="s">
        <v>8314</v>
      </c>
      <c r="Q2835" t="s">
        <v>8315</v>
      </c>
      <c r="R2835" s="14">
        <f t="shared" si="134"/>
        <v>42268.127696759257</v>
      </c>
      <c r="S2835">
        <f t="shared" si="133"/>
        <v>2015</v>
      </c>
    </row>
    <row r="2836" spans="1:19" ht="43.2" x14ac:dyDescent="0.3">
      <c r="A2836" s="9">
        <v>2834</v>
      </c>
      <c r="B2836" s="11" t="s">
        <v>2834</v>
      </c>
      <c r="C2836" s="3" t="s">
        <v>6944</v>
      </c>
      <c r="D2836" s="5">
        <v>800</v>
      </c>
      <c r="E2836" s="7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">
        <f t="shared" si="132"/>
        <v>6476.1904999999997</v>
      </c>
      <c r="P2836" t="s">
        <v>8314</v>
      </c>
      <c r="Q2836" t="s">
        <v>8315</v>
      </c>
      <c r="R2836" s="14">
        <f t="shared" si="134"/>
        <v>42019.959837962961</v>
      </c>
      <c r="S2836">
        <f t="shared" si="133"/>
        <v>2015</v>
      </c>
    </row>
    <row r="2837" spans="1:19" ht="43.2" x14ac:dyDescent="0.3">
      <c r="A2837" s="9">
        <v>2835</v>
      </c>
      <c r="B2837" s="11" t="s">
        <v>2835</v>
      </c>
      <c r="C2837" s="3" t="s">
        <v>6945</v>
      </c>
      <c r="D2837" s="5">
        <v>1000</v>
      </c>
      <c r="E2837" s="7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">
        <f t="shared" si="132"/>
        <v>2011.8172</v>
      </c>
      <c r="P2837" t="s">
        <v>8314</v>
      </c>
      <c r="Q2837" t="s">
        <v>8315</v>
      </c>
      <c r="R2837" s="14">
        <f t="shared" si="134"/>
        <v>42313.703900462962</v>
      </c>
      <c r="S2837">
        <f t="shared" si="133"/>
        <v>2015</v>
      </c>
    </row>
    <row r="2838" spans="1:19" ht="57.6" x14ac:dyDescent="0.3">
      <c r="A2838" s="9">
        <v>2836</v>
      </c>
      <c r="B2838" s="11" t="s">
        <v>2836</v>
      </c>
      <c r="C2838" s="3" t="s">
        <v>6946</v>
      </c>
      <c r="D2838" s="5">
        <v>450</v>
      </c>
      <c r="E2838" s="7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">
        <f t="shared" si="132"/>
        <v>4409.0909000000001</v>
      </c>
      <c r="P2838" t="s">
        <v>8314</v>
      </c>
      <c r="Q2838" t="s">
        <v>8315</v>
      </c>
      <c r="R2838" s="14">
        <f t="shared" si="134"/>
        <v>42746.261782407411</v>
      </c>
      <c r="S2838">
        <f t="shared" si="133"/>
        <v>2017</v>
      </c>
    </row>
    <row r="2839" spans="1:19" ht="57.6" x14ac:dyDescent="0.3">
      <c r="A2839" s="9">
        <v>2837</v>
      </c>
      <c r="B2839" s="11" t="s">
        <v>2837</v>
      </c>
      <c r="C2839" s="3" t="s">
        <v>6947</v>
      </c>
      <c r="D2839" s="5">
        <v>850</v>
      </c>
      <c r="E2839" s="7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">
        <f t="shared" si="132"/>
        <v>4047.6190000000001</v>
      </c>
      <c r="P2839" t="s">
        <v>8314</v>
      </c>
      <c r="Q2839" t="s">
        <v>8315</v>
      </c>
      <c r="R2839" s="14">
        <f t="shared" si="134"/>
        <v>42307.908379629633</v>
      </c>
      <c r="S2839">
        <f t="shared" si="133"/>
        <v>2015</v>
      </c>
    </row>
    <row r="2840" spans="1:19" ht="43.2" x14ac:dyDescent="0.3">
      <c r="A2840" s="9">
        <v>2838</v>
      </c>
      <c r="B2840" s="11" t="s">
        <v>2838</v>
      </c>
      <c r="C2840" s="3" t="s">
        <v>6948</v>
      </c>
      <c r="D2840" s="5">
        <v>2000</v>
      </c>
      <c r="E2840" s="7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">
        <f t="shared" si="132"/>
        <v>4453.7037</v>
      </c>
      <c r="P2840" t="s">
        <v>8314</v>
      </c>
      <c r="Q2840" t="s">
        <v>8315</v>
      </c>
      <c r="R2840" s="14">
        <f t="shared" si="134"/>
        <v>41842.607592592591</v>
      </c>
      <c r="S2840">
        <f t="shared" si="133"/>
        <v>2014</v>
      </c>
    </row>
    <row r="2841" spans="1:19" ht="43.2" x14ac:dyDescent="0.3">
      <c r="A2841" s="9">
        <v>2839</v>
      </c>
      <c r="B2841" s="11" t="s">
        <v>2839</v>
      </c>
      <c r="C2841" s="3" t="s">
        <v>6949</v>
      </c>
      <c r="D2841" s="5">
        <v>3500</v>
      </c>
      <c r="E2841" s="7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">
        <f t="shared" si="132"/>
        <v>12580.645200000001</v>
      </c>
      <c r="P2841" t="s">
        <v>8314</v>
      </c>
      <c r="Q2841" t="s">
        <v>8315</v>
      </c>
      <c r="R2841" s="14">
        <f t="shared" si="134"/>
        <v>41853.240208333329</v>
      </c>
      <c r="S2841">
        <f t="shared" si="133"/>
        <v>2014</v>
      </c>
    </row>
    <row r="2842" spans="1:19" ht="57.6" x14ac:dyDescent="0.3">
      <c r="A2842" s="9">
        <v>2840</v>
      </c>
      <c r="B2842" s="11" t="s">
        <v>2840</v>
      </c>
      <c r="C2842" s="3" t="s">
        <v>6950</v>
      </c>
      <c r="D2842" s="5">
        <v>2500</v>
      </c>
      <c r="E2842" s="7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">
        <f t="shared" si="132"/>
        <v>1969.6969999999999</v>
      </c>
      <c r="P2842" t="s">
        <v>8314</v>
      </c>
      <c r="Q2842" t="s">
        <v>8315</v>
      </c>
      <c r="R2842" s="14">
        <f t="shared" si="134"/>
        <v>42060.035636574074</v>
      </c>
      <c r="S2842">
        <f t="shared" si="133"/>
        <v>2015</v>
      </c>
    </row>
    <row r="2843" spans="1:19" ht="43.2" x14ac:dyDescent="0.3">
      <c r="A2843" s="9">
        <v>2841</v>
      </c>
      <c r="B2843" s="11" t="s">
        <v>2841</v>
      </c>
      <c r="C2843" s="3" t="s">
        <v>6951</v>
      </c>
      <c r="D2843" s="5">
        <v>1000</v>
      </c>
      <c r="E2843" s="7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">
        <f t="shared" si="132"/>
        <v>1000</v>
      </c>
      <c r="P2843" t="s">
        <v>8314</v>
      </c>
      <c r="Q2843" t="s">
        <v>8315</v>
      </c>
      <c r="R2843" s="14">
        <f t="shared" si="134"/>
        <v>42291.739548611105</v>
      </c>
      <c r="S2843">
        <f t="shared" si="133"/>
        <v>2015</v>
      </c>
    </row>
    <row r="2844" spans="1:19" ht="43.2" x14ac:dyDescent="0.3">
      <c r="A2844" s="9">
        <v>2842</v>
      </c>
      <c r="B2844" s="11" t="s">
        <v>2842</v>
      </c>
      <c r="C2844" s="3" t="s">
        <v>6952</v>
      </c>
      <c r="D2844" s="5">
        <v>1500</v>
      </c>
      <c r="E2844" s="7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">
        <f t="shared" si="132"/>
        <v>0</v>
      </c>
      <c r="P2844" t="s">
        <v>8314</v>
      </c>
      <c r="Q2844" t="s">
        <v>8315</v>
      </c>
      <c r="R2844" s="14">
        <f t="shared" si="134"/>
        <v>41784.952488425923</v>
      </c>
      <c r="S2844">
        <f t="shared" si="133"/>
        <v>2014</v>
      </c>
    </row>
    <row r="2845" spans="1:19" ht="43.2" x14ac:dyDescent="0.3">
      <c r="A2845" s="9">
        <v>2843</v>
      </c>
      <c r="B2845" s="11" t="s">
        <v>2843</v>
      </c>
      <c r="C2845" s="3" t="s">
        <v>6953</v>
      </c>
      <c r="D2845" s="5">
        <v>1200</v>
      </c>
      <c r="E2845" s="7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">
        <f t="shared" si="132"/>
        <v>0</v>
      </c>
      <c r="P2845" t="s">
        <v>8314</v>
      </c>
      <c r="Q2845" t="s">
        <v>8315</v>
      </c>
      <c r="R2845" s="14">
        <f t="shared" si="134"/>
        <v>42492.737847222219</v>
      </c>
      <c r="S2845">
        <f t="shared" si="133"/>
        <v>2016</v>
      </c>
    </row>
    <row r="2846" spans="1:19" ht="43.2" x14ac:dyDescent="0.3">
      <c r="A2846" s="9">
        <v>2844</v>
      </c>
      <c r="B2846" s="11" t="s">
        <v>2844</v>
      </c>
      <c r="C2846" s="3" t="s">
        <v>6954</v>
      </c>
      <c r="D2846" s="5">
        <v>550</v>
      </c>
      <c r="E2846" s="7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">
        <f t="shared" si="132"/>
        <v>3000</v>
      </c>
      <c r="P2846" t="s">
        <v>8314</v>
      </c>
      <c r="Q2846" t="s">
        <v>8315</v>
      </c>
      <c r="R2846" s="14">
        <f t="shared" si="134"/>
        <v>42709.546064814815</v>
      </c>
      <c r="S2846">
        <f t="shared" si="133"/>
        <v>2016</v>
      </c>
    </row>
    <row r="2847" spans="1:19" ht="43.2" x14ac:dyDescent="0.3">
      <c r="A2847" s="9">
        <v>2845</v>
      </c>
      <c r="B2847" s="11" t="s">
        <v>2845</v>
      </c>
      <c r="C2847" s="3" t="s">
        <v>6955</v>
      </c>
      <c r="D2847" s="5">
        <v>7500</v>
      </c>
      <c r="E2847" s="7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">
        <f t="shared" si="132"/>
        <v>6066.6666999999998</v>
      </c>
      <c r="P2847" t="s">
        <v>8314</v>
      </c>
      <c r="Q2847" t="s">
        <v>8315</v>
      </c>
      <c r="R2847" s="14">
        <f t="shared" si="134"/>
        <v>42103.016585648147</v>
      </c>
      <c r="S2847">
        <f t="shared" si="133"/>
        <v>2015</v>
      </c>
    </row>
    <row r="2848" spans="1:19" ht="57.6" x14ac:dyDescent="0.3">
      <c r="A2848" s="9">
        <v>2846</v>
      </c>
      <c r="B2848" s="11" t="s">
        <v>2846</v>
      </c>
      <c r="C2848" s="3" t="s">
        <v>6956</v>
      </c>
      <c r="D2848" s="5">
        <v>8000</v>
      </c>
      <c r="E2848" s="7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">
        <f t="shared" si="132"/>
        <v>0</v>
      </c>
      <c r="P2848" t="s">
        <v>8314</v>
      </c>
      <c r="Q2848" t="s">
        <v>8315</v>
      </c>
      <c r="R2848" s="14">
        <f t="shared" si="134"/>
        <v>42108.692060185189</v>
      </c>
      <c r="S2848">
        <f t="shared" si="133"/>
        <v>2015</v>
      </c>
    </row>
    <row r="2849" spans="1:19" ht="43.2" x14ac:dyDescent="0.3">
      <c r="A2849" s="9">
        <v>2847</v>
      </c>
      <c r="B2849" s="11" t="s">
        <v>2847</v>
      </c>
      <c r="C2849" s="3" t="s">
        <v>6957</v>
      </c>
      <c r="D2849" s="5">
        <v>2000</v>
      </c>
      <c r="E2849" s="7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">
        <f t="shared" si="132"/>
        <v>0</v>
      </c>
      <c r="P2849" t="s">
        <v>8314</v>
      </c>
      <c r="Q2849" t="s">
        <v>8315</v>
      </c>
      <c r="R2849" s="14">
        <f t="shared" si="134"/>
        <v>42453.806307870371</v>
      </c>
      <c r="S2849">
        <f t="shared" si="133"/>
        <v>2016</v>
      </c>
    </row>
    <row r="2850" spans="1:19" ht="57.6" x14ac:dyDescent="0.3">
      <c r="A2850" s="9">
        <v>2848</v>
      </c>
      <c r="B2850" s="11" t="s">
        <v>2848</v>
      </c>
      <c r="C2850" s="3" t="s">
        <v>6958</v>
      </c>
      <c r="D2850" s="5">
        <v>35000</v>
      </c>
      <c r="E2850" s="7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">
        <f t="shared" si="132"/>
        <v>2333.3332999999998</v>
      </c>
      <c r="P2850" t="s">
        <v>8314</v>
      </c>
      <c r="Q2850" t="s">
        <v>8315</v>
      </c>
      <c r="R2850" s="14">
        <f t="shared" si="134"/>
        <v>42123.648831018523</v>
      </c>
      <c r="S2850">
        <f t="shared" si="133"/>
        <v>2015</v>
      </c>
    </row>
    <row r="2851" spans="1:19" ht="43.2" x14ac:dyDescent="0.3">
      <c r="A2851" s="9">
        <v>2849</v>
      </c>
      <c r="B2851" s="11" t="s">
        <v>2849</v>
      </c>
      <c r="C2851" s="3" t="s">
        <v>6959</v>
      </c>
      <c r="D2851" s="5">
        <v>500</v>
      </c>
      <c r="E2851" s="7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">
        <f t="shared" si="132"/>
        <v>500</v>
      </c>
      <c r="P2851" t="s">
        <v>8314</v>
      </c>
      <c r="Q2851" t="s">
        <v>8315</v>
      </c>
      <c r="R2851" s="14">
        <f t="shared" si="134"/>
        <v>42453.428240740745</v>
      </c>
      <c r="S2851">
        <f t="shared" si="133"/>
        <v>2016</v>
      </c>
    </row>
    <row r="2852" spans="1:19" ht="43.2" x14ac:dyDescent="0.3">
      <c r="A2852" s="9">
        <v>2850</v>
      </c>
      <c r="B2852" s="11" t="s">
        <v>2850</v>
      </c>
      <c r="C2852" s="3" t="s">
        <v>6960</v>
      </c>
      <c r="D2852" s="5">
        <v>8000</v>
      </c>
      <c r="E2852" s="7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">
        <f t="shared" si="132"/>
        <v>2392.3076999999998</v>
      </c>
      <c r="P2852" t="s">
        <v>8314</v>
      </c>
      <c r="Q2852" t="s">
        <v>8315</v>
      </c>
      <c r="R2852" s="14">
        <f t="shared" si="134"/>
        <v>41858.007071759261</v>
      </c>
      <c r="S2852">
        <f t="shared" si="133"/>
        <v>2014</v>
      </c>
    </row>
    <row r="2853" spans="1:19" ht="43.2" x14ac:dyDescent="0.3">
      <c r="A2853" s="9">
        <v>2851</v>
      </c>
      <c r="B2853" s="11" t="s">
        <v>2851</v>
      </c>
      <c r="C2853" s="3" t="s">
        <v>6961</v>
      </c>
      <c r="D2853" s="5">
        <v>4500</v>
      </c>
      <c r="E2853" s="7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">
        <f t="shared" si="132"/>
        <v>0</v>
      </c>
      <c r="P2853" t="s">
        <v>8314</v>
      </c>
      <c r="Q2853" t="s">
        <v>8315</v>
      </c>
      <c r="R2853" s="14">
        <f t="shared" si="134"/>
        <v>42390.002650462964</v>
      </c>
      <c r="S2853">
        <f t="shared" si="133"/>
        <v>2016</v>
      </c>
    </row>
    <row r="2854" spans="1:19" ht="43.2" x14ac:dyDescent="0.3">
      <c r="A2854" s="9">
        <v>2852</v>
      </c>
      <c r="B2854" s="11" t="s">
        <v>2852</v>
      </c>
      <c r="C2854" s="3" t="s">
        <v>6962</v>
      </c>
      <c r="D2854" s="5">
        <v>5000</v>
      </c>
      <c r="E2854" s="7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">
        <f t="shared" si="132"/>
        <v>1583.3333</v>
      </c>
      <c r="P2854" t="s">
        <v>8314</v>
      </c>
      <c r="Q2854" t="s">
        <v>8315</v>
      </c>
      <c r="R2854" s="14">
        <f t="shared" si="134"/>
        <v>41781.045173611114</v>
      </c>
      <c r="S2854">
        <f t="shared" si="133"/>
        <v>2014</v>
      </c>
    </row>
    <row r="2855" spans="1:19" ht="43.2" x14ac:dyDescent="0.3">
      <c r="A2855" s="9">
        <v>2853</v>
      </c>
      <c r="B2855" s="11" t="s">
        <v>2853</v>
      </c>
      <c r="C2855" s="3" t="s">
        <v>6963</v>
      </c>
      <c r="D2855" s="5">
        <v>9500</v>
      </c>
      <c r="E2855" s="7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">
        <f t="shared" si="132"/>
        <v>0</v>
      </c>
      <c r="P2855" t="s">
        <v>8314</v>
      </c>
      <c r="Q2855" t="s">
        <v>8315</v>
      </c>
      <c r="R2855" s="14">
        <f t="shared" si="134"/>
        <v>41836.190937499996</v>
      </c>
      <c r="S2855">
        <f t="shared" si="133"/>
        <v>2014</v>
      </c>
    </row>
    <row r="2856" spans="1:19" ht="43.2" x14ac:dyDescent="0.3">
      <c r="A2856" s="9">
        <v>2854</v>
      </c>
      <c r="B2856" s="11" t="s">
        <v>2854</v>
      </c>
      <c r="C2856" s="3" t="s">
        <v>6964</v>
      </c>
      <c r="D2856" s="5">
        <v>1000</v>
      </c>
      <c r="E2856" s="7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">
        <f t="shared" si="132"/>
        <v>2978.5713999999998</v>
      </c>
      <c r="P2856" t="s">
        <v>8314</v>
      </c>
      <c r="Q2856" t="s">
        <v>8315</v>
      </c>
      <c r="R2856" s="14">
        <f t="shared" si="134"/>
        <v>42111.71665509259</v>
      </c>
      <c r="S2856">
        <f t="shared" si="133"/>
        <v>2015</v>
      </c>
    </row>
    <row r="2857" spans="1:19" ht="57.6" x14ac:dyDescent="0.3">
      <c r="A2857" s="9">
        <v>2855</v>
      </c>
      <c r="B2857" s="11" t="s">
        <v>2855</v>
      </c>
      <c r="C2857" s="3" t="s">
        <v>6965</v>
      </c>
      <c r="D2857" s="5">
        <v>600</v>
      </c>
      <c r="E2857" s="7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">
        <f t="shared" si="132"/>
        <v>6000</v>
      </c>
      <c r="P2857" t="s">
        <v>8314</v>
      </c>
      <c r="Q2857" t="s">
        <v>8315</v>
      </c>
      <c r="R2857" s="14">
        <f t="shared" si="134"/>
        <v>42370.007766203707</v>
      </c>
      <c r="S2857">
        <f t="shared" si="133"/>
        <v>2016</v>
      </c>
    </row>
    <row r="2858" spans="1:19" ht="43.2" x14ac:dyDescent="0.3">
      <c r="A2858" s="9">
        <v>2856</v>
      </c>
      <c r="B2858" s="11" t="s">
        <v>2856</v>
      </c>
      <c r="C2858" s="3" t="s">
        <v>6966</v>
      </c>
      <c r="D2858" s="5">
        <v>3000</v>
      </c>
      <c r="E2858" s="7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">
        <f t="shared" si="132"/>
        <v>2433.3332999999998</v>
      </c>
      <c r="P2858" t="s">
        <v>8314</v>
      </c>
      <c r="Q2858" t="s">
        <v>8315</v>
      </c>
      <c r="R2858" s="14">
        <f t="shared" si="134"/>
        <v>42165.037581018521</v>
      </c>
      <c r="S2858">
        <f t="shared" si="133"/>
        <v>2015</v>
      </c>
    </row>
    <row r="2859" spans="1:19" ht="57.6" x14ac:dyDescent="0.3">
      <c r="A2859" s="9">
        <v>2857</v>
      </c>
      <c r="B2859" s="11" t="s">
        <v>2857</v>
      </c>
      <c r="C2859" s="3" t="s">
        <v>6967</v>
      </c>
      <c r="D2859" s="5">
        <v>38000</v>
      </c>
      <c r="E2859" s="7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">
        <f t="shared" si="132"/>
        <v>50000</v>
      </c>
      <c r="P2859" t="s">
        <v>8314</v>
      </c>
      <c r="Q2859" t="s">
        <v>8315</v>
      </c>
      <c r="R2859" s="14">
        <f t="shared" si="134"/>
        <v>42726.920081018514</v>
      </c>
      <c r="S2859">
        <f t="shared" si="133"/>
        <v>2016</v>
      </c>
    </row>
    <row r="2860" spans="1:19" ht="43.2" x14ac:dyDescent="0.3">
      <c r="A2860" s="9">
        <v>2858</v>
      </c>
      <c r="B2860" s="11" t="s">
        <v>2858</v>
      </c>
      <c r="C2860" s="3" t="s">
        <v>6968</v>
      </c>
      <c r="D2860" s="5">
        <v>1000</v>
      </c>
      <c r="E2860" s="7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">
        <f t="shared" si="132"/>
        <v>0</v>
      </c>
      <c r="P2860" t="s">
        <v>8314</v>
      </c>
      <c r="Q2860" t="s">
        <v>8315</v>
      </c>
      <c r="R2860" s="14">
        <f t="shared" si="134"/>
        <v>41954.545081018514</v>
      </c>
      <c r="S2860">
        <f t="shared" si="133"/>
        <v>2014</v>
      </c>
    </row>
    <row r="2861" spans="1:19" ht="43.2" x14ac:dyDescent="0.3">
      <c r="A2861" s="9">
        <v>2859</v>
      </c>
      <c r="B2861" s="11" t="s">
        <v>2859</v>
      </c>
      <c r="C2861" s="3" t="s">
        <v>6969</v>
      </c>
      <c r="D2861" s="5">
        <v>2000</v>
      </c>
      <c r="E2861" s="7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">
        <f t="shared" si="132"/>
        <v>3500</v>
      </c>
      <c r="P2861" t="s">
        <v>8314</v>
      </c>
      <c r="Q2861" t="s">
        <v>8315</v>
      </c>
      <c r="R2861" s="14">
        <f t="shared" si="134"/>
        <v>42233.362314814818</v>
      </c>
      <c r="S2861">
        <f t="shared" si="133"/>
        <v>2015</v>
      </c>
    </row>
    <row r="2862" spans="1:19" ht="57.6" x14ac:dyDescent="0.3">
      <c r="A2862" s="9">
        <v>2860</v>
      </c>
      <c r="B2862" s="11" t="s">
        <v>2860</v>
      </c>
      <c r="C2862" s="3" t="s">
        <v>6970</v>
      </c>
      <c r="D2862" s="5">
        <v>4000</v>
      </c>
      <c r="E2862" s="7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">
        <f t="shared" si="132"/>
        <v>2955.5556000000001</v>
      </c>
      <c r="P2862" t="s">
        <v>8314</v>
      </c>
      <c r="Q2862" t="s">
        <v>8315</v>
      </c>
      <c r="R2862" s="14">
        <f t="shared" si="134"/>
        <v>42480.800648148142</v>
      </c>
      <c r="S2862">
        <f t="shared" si="133"/>
        <v>2016</v>
      </c>
    </row>
    <row r="2863" spans="1:19" ht="43.2" x14ac:dyDescent="0.3">
      <c r="A2863" s="9">
        <v>2861</v>
      </c>
      <c r="B2863" s="11" t="s">
        <v>2861</v>
      </c>
      <c r="C2863" s="3" t="s">
        <v>6971</v>
      </c>
      <c r="D2863" s="5">
        <v>250</v>
      </c>
      <c r="E2863" s="7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">
        <f t="shared" si="132"/>
        <v>2666.6667000000002</v>
      </c>
      <c r="P2863" t="s">
        <v>8314</v>
      </c>
      <c r="Q2863" t="s">
        <v>8315</v>
      </c>
      <c r="R2863" s="14">
        <f t="shared" si="134"/>
        <v>42257.590833333335</v>
      </c>
      <c r="S2863">
        <f t="shared" si="133"/>
        <v>2015</v>
      </c>
    </row>
    <row r="2864" spans="1:19" ht="43.2" x14ac:dyDescent="0.3">
      <c r="A2864" s="9">
        <v>2862</v>
      </c>
      <c r="B2864" s="11" t="s">
        <v>2862</v>
      </c>
      <c r="C2864" s="3" t="s">
        <v>6972</v>
      </c>
      <c r="D2864" s="5">
        <v>12700</v>
      </c>
      <c r="E2864" s="7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">
        <f t="shared" si="132"/>
        <v>1833.3333</v>
      </c>
      <c r="P2864" t="s">
        <v>8314</v>
      </c>
      <c r="Q2864" t="s">
        <v>8315</v>
      </c>
      <c r="R2864" s="14">
        <f t="shared" si="134"/>
        <v>41784.789687500001</v>
      </c>
      <c r="S2864">
        <f t="shared" si="133"/>
        <v>2014</v>
      </c>
    </row>
    <row r="2865" spans="1:19" ht="43.2" x14ac:dyDescent="0.3">
      <c r="A2865" s="9">
        <v>2863</v>
      </c>
      <c r="B2865" s="11" t="s">
        <v>2863</v>
      </c>
      <c r="C2865" s="3" t="s">
        <v>6973</v>
      </c>
      <c r="D2865" s="5">
        <v>50000</v>
      </c>
      <c r="E2865" s="7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">
        <f t="shared" si="132"/>
        <v>2000</v>
      </c>
      <c r="P2865" t="s">
        <v>8314</v>
      </c>
      <c r="Q2865" t="s">
        <v>8315</v>
      </c>
      <c r="R2865" s="14">
        <f t="shared" si="134"/>
        <v>41831.675034722226</v>
      </c>
      <c r="S2865">
        <f t="shared" si="133"/>
        <v>2014</v>
      </c>
    </row>
    <row r="2866" spans="1:19" x14ac:dyDescent="0.3">
      <c r="A2866" s="9">
        <v>2864</v>
      </c>
      <c r="B2866" s="11" t="s">
        <v>2864</v>
      </c>
      <c r="C2866" s="3" t="s">
        <v>6974</v>
      </c>
      <c r="D2866" s="5">
        <v>2500</v>
      </c>
      <c r="E2866" s="7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">
        <f t="shared" si="132"/>
        <v>1333.3333</v>
      </c>
      <c r="P2866" t="s">
        <v>8314</v>
      </c>
      <c r="Q2866" t="s">
        <v>8315</v>
      </c>
      <c r="R2866" s="14">
        <f t="shared" si="134"/>
        <v>42172.613506944443</v>
      </c>
      <c r="S2866">
        <f t="shared" si="133"/>
        <v>2015</v>
      </c>
    </row>
    <row r="2867" spans="1:19" ht="43.2" x14ac:dyDescent="0.3">
      <c r="A2867" s="9">
        <v>2865</v>
      </c>
      <c r="B2867" s="11" t="s">
        <v>2865</v>
      </c>
      <c r="C2867" s="3" t="s">
        <v>6975</v>
      </c>
      <c r="D2867" s="5">
        <v>2888</v>
      </c>
      <c r="E2867" s="7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">
        <f t="shared" si="132"/>
        <v>0</v>
      </c>
      <c r="P2867" t="s">
        <v>8314</v>
      </c>
      <c r="Q2867" t="s">
        <v>8315</v>
      </c>
      <c r="R2867" s="14">
        <f t="shared" si="134"/>
        <v>41950.114108796297</v>
      </c>
      <c r="S2867">
        <f t="shared" si="133"/>
        <v>2014</v>
      </c>
    </row>
    <row r="2868" spans="1:19" ht="43.2" x14ac:dyDescent="0.3">
      <c r="A2868" s="9">
        <v>2866</v>
      </c>
      <c r="B2868" s="11" t="s">
        <v>2866</v>
      </c>
      <c r="C2868" s="3" t="s">
        <v>6976</v>
      </c>
      <c r="D2868" s="5">
        <v>5000</v>
      </c>
      <c r="E2868" s="7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">
        <f t="shared" si="132"/>
        <v>2250</v>
      </c>
      <c r="P2868" t="s">
        <v>8314</v>
      </c>
      <c r="Q2868" t="s">
        <v>8315</v>
      </c>
      <c r="R2868" s="14">
        <f t="shared" si="134"/>
        <v>42627.955104166671</v>
      </c>
      <c r="S2868">
        <f t="shared" si="133"/>
        <v>2016</v>
      </c>
    </row>
    <row r="2869" spans="1:19" ht="57.6" x14ac:dyDescent="0.3">
      <c r="A2869" s="9">
        <v>2867</v>
      </c>
      <c r="B2869" s="11" t="s">
        <v>2867</v>
      </c>
      <c r="C2869" s="3" t="s">
        <v>6977</v>
      </c>
      <c r="D2869" s="5">
        <v>2500</v>
      </c>
      <c r="E2869" s="7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">
        <f t="shared" si="132"/>
        <v>5040</v>
      </c>
      <c r="P2869" t="s">
        <v>8314</v>
      </c>
      <c r="Q2869" t="s">
        <v>8315</v>
      </c>
      <c r="R2869" s="14">
        <f t="shared" si="134"/>
        <v>42531.195277777777</v>
      </c>
      <c r="S2869">
        <f t="shared" si="133"/>
        <v>2016</v>
      </c>
    </row>
    <row r="2870" spans="1:19" ht="57.6" x14ac:dyDescent="0.3">
      <c r="A2870" s="9">
        <v>2868</v>
      </c>
      <c r="B2870" s="11" t="s">
        <v>2868</v>
      </c>
      <c r="C2870" s="3" t="s">
        <v>6978</v>
      </c>
      <c r="D2870" s="5">
        <v>15000</v>
      </c>
      <c r="E2870" s="7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">
        <f t="shared" si="132"/>
        <v>10502.933300000001</v>
      </c>
      <c r="P2870" t="s">
        <v>8314</v>
      </c>
      <c r="Q2870" t="s">
        <v>8315</v>
      </c>
      <c r="R2870" s="14">
        <f t="shared" si="134"/>
        <v>42618.827013888891</v>
      </c>
      <c r="S2870">
        <f t="shared" si="133"/>
        <v>2016</v>
      </c>
    </row>
    <row r="2871" spans="1:19" ht="57.6" x14ac:dyDescent="0.3">
      <c r="A2871" s="9">
        <v>2869</v>
      </c>
      <c r="B2871" s="11" t="s">
        <v>2869</v>
      </c>
      <c r="C2871" s="3" t="s">
        <v>6979</v>
      </c>
      <c r="D2871" s="5">
        <v>20000</v>
      </c>
      <c r="E2871" s="7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">
        <f t="shared" si="132"/>
        <v>3540</v>
      </c>
      <c r="P2871" t="s">
        <v>8314</v>
      </c>
      <c r="Q2871" t="s">
        <v>8315</v>
      </c>
      <c r="R2871" s="14">
        <f t="shared" si="134"/>
        <v>42540.593530092592</v>
      </c>
      <c r="S2871">
        <f t="shared" si="133"/>
        <v>2016</v>
      </c>
    </row>
    <row r="2872" spans="1:19" ht="57.6" x14ac:dyDescent="0.3">
      <c r="A2872" s="9">
        <v>2870</v>
      </c>
      <c r="B2872" s="11" t="s">
        <v>2870</v>
      </c>
      <c r="C2872" s="3" t="s">
        <v>6980</v>
      </c>
      <c r="D2872" s="5">
        <v>5000</v>
      </c>
      <c r="E2872" s="7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">
        <f t="shared" si="132"/>
        <v>8333.3333000000002</v>
      </c>
      <c r="P2872" t="s">
        <v>8314</v>
      </c>
      <c r="Q2872" t="s">
        <v>8315</v>
      </c>
      <c r="R2872" s="14">
        <f t="shared" si="134"/>
        <v>41746.189409722225</v>
      </c>
      <c r="S2872">
        <f t="shared" si="133"/>
        <v>2014</v>
      </c>
    </row>
    <row r="2873" spans="1:19" ht="43.2" x14ac:dyDescent="0.3">
      <c r="A2873" s="9">
        <v>2871</v>
      </c>
      <c r="B2873" s="11" t="s">
        <v>2871</v>
      </c>
      <c r="C2873" s="3" t="s">
        <v>6981</v>
      </c>
      <c r="D2873" s="5">
        <v>10000</v>
      </c>
      <c r="E2873" s="7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">
        <f t="shared" si="132"/>
        <v>3592.3076999999998</v>
      </c>
      <c r="P2873" t="s">
        <v>8314</v>
      </c>
      <c r="Q2873" t="s">
        <v>8315</v>
      </c>
      <c r="R2873" s="14">
        <f t="shared" si="134"/>
        <v>41974.738576388889</v>
      </c>
      <c r="S2873">
        <f t="shared" si="133"/>
        <v>2014</v>
      </c>
    </row>
    <row r="2874" spans="1:19" ht="43.2" x14ac:dyDescent="0.3">
      <c r="A2874" s="9">
        <v>2872</v>
      </c>
      <c r="B2874" s="11" t="s">
        <v>2872</v>
      </c>
      <c r="C2874" s="3" t="s">
        <v>6982</v>
      </c>
      <c r="D2874" s="5">
        <v>3000</v>
      </c>
      <c r="E2874" s="7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">
        <f t="shared" si="132"/>
        <v>0</v>
      </c>
      <c r="P2874" t="s">
        <v>8314</v>
      </c>
      <c r="Q2874" t="s">
        <v>8315</v>
      </c>
      <c r="R2874" s="14">
        <f t="shared" si="134"/>
        <v>42115.11618055556</v>
      </c>
      <c r="S2874">
        <f t="shared" si="133"/>
        <v>2015</v>
      </c>
    </row>
    <row r="2875" spans="1:19" ht="57.6" x14ac:dyDescent="0.3">
      <c r="A2875" s="9">
        <v>2873</v>
      </c>
      <c r="B2875" s="11" t="s">
        <v>2873</v>
      </c>
      <c r="C2875" s="3" t="s">
        <v>6983</v>
      </c>
      <c r="D2875" s="5">
        <v>2500</v>
      </c>
      <c r="E2875" s="7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">
        <f t="shared" si="132"/>
        <v>11912.5</v>
      </c>
      <c r="P2875" t="s">
        <v>8314</v>
      </c>
      <c r="Q2875" t="s">
        <v>8315</v>
      </c>
      <c r="R2875" s="14">
        <f t="shared" si="134"/>
        <v>42002.817488425921</v>
      </c>
      <c r="S2875">
        <f t="shared" si="133"/>
        <v>2014</v>
      </c>
    </row>
    <row r="2876" spans="1:19" ht="43.2" x14ac:dyDescent="0.3">
      <c r="A2876" s="9">
        <v>2874</v>
      </c>
      <c r="B2876" s="11" t="s">
        <v>2874</v>
      </c>
      <c r="C2876" s="3" t="s">
        <v>6984</v>
      </c>
      <c r="D2876" s="5">
        <v>5000</v>
      </c>
      <c r="E2876" s="7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">
        <f t="shared" si="132"/>
        <v>9033.3333000000002</v>
      </c>
      <c r="P2876" t="s">
        <v>8314</v>
      </c>
      <c r="Q2876" t="s">
        <v>8315</v>
      </c>
      <c r="R2876" s="14">
        <f t="shared" si="134"/>
        <v>42722.84474537037</v>
      </c>
      <c r="S2876">
        <f t="shared" si="133"/>
        <v>2016</v>
      </c>
    </row>
    <row r="2877" spans="1:19" ht="43.2" x14ac:dyDescent="0.3">
      <c r="A2877" s="9">
        <v>2875</v>
      </c>
      <c r="B2877" s="11" t="s">
        <v>2875</v>
      </c>
      <c r="C2877" s="3" t="s">
        <v>6985</v>
      </c>
      <c r="D2877" s="5">
        <v>20000</v>
      </c>
      <c r="E2877" s="7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">
        <f t="shared" si="132"/>
        <v>233.33330000000001</v>
      </c>
      <c r="P2877" t="s">
        <v>8314</v>
      </c>
      <c r="Q2877" t="s">
        <v>8315</v>
      </c>
      <c r="R2877" s="14">
        <f t="shared" si="134"/>
        <v>42465.128391203703</v>
      </c>
      <c r="S2877">
        <f t="shared" si="133"/>
        <v>2016</v>
      </c>
    </row>
    <row r="2878" spans="1:19" ht="43.2" x14ac:dyDescent="0.3">
      <c r="A2878" s="9">
        <v>2876</v>
      </c>
      <c r="B2878" s="11" t="s">
        <v>2876</v>
      </c>
      <c r="C2878" s="3" t="s">
        <v>6986</v>
      </c>
      <c r="D2878" s="5">
        <v>150000</v>
      </c>
      <c r="E2878" s="7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">
        <f t="shared" si="132"/>
        <v>0</v>
      </c>
      <c r="P2878" t="s">
        <v>8314</v>
      </c>
      <c r="Q2878" t="s">
        <v>8315</v>
      </c>
      <c r="R2878" s="14">
        <f t="shared" si="134"/>
        <v>42171.743969907402</v>
      </c>
      <c r="S2878">
        <f t="shared" si="133"/>
        <v>2015</v>
      </c>
    </row>
    <row r="2879" spans="1:19" ht="43.2" x14ac:dyDescent="0.3">
      <c r="A2879" s="9">
        <v>2877</v>
      </c>
      <c r="B2879" s="11" t="s">
        <v>2877</v>
      </c>
      <c r="C2879" s="3" t="s">
        <v>6987</v>
      </c>
      <c r="D2879" s="5">
        <v>6000</v>
      </c>
      <c r="E2879" s="7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">
        <f t="shared" si="132"/>
        <v>10833.3333</v>
      </c>
      <c r="P2879" t="s">
        <v>8314</v>
      </c>
      <c r="Q2879" t="s">
        <v>8315</v>
      </c>
      <c r="R2879" s="14">
        <f t="shared" si="134"/>
        <v>42672.955138888887</v>
      </c>
      <c r="S2879">
        <f t="shared" si="133"/>
        <v>2016</v>
      </c>
    </row>
    <row r="2880" spans="1:19" ht="43.2" x14ac:dyDescent="0.3">
      <c r="A2880" s="9">
        <v>2878</v>
      </c>
      <c r="B2880" s="11" t="s">
        <v>2878</v>
      </c>
      <c r="C2880" s="3" t="s">
        <v>6988</v>
      </c>
      <c r="D2880" s="5">
        <v>3000</v>
      </c>
      <c r="E2880" s="7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">
        <f t="shared" si="132"/>
        <v>1575</v>
      </c>
      <c r="P2880" t="s">
        <v>8314</v>
      </c>
      <c r="Q2880" t="s">
        <v>8315</v>
      </c>
      <c r="R2880" s="14">
        <f t="shared" si="134"/>
        <v>42128.615682870368</v>
      </c>
      <c r="S2880">
        <f t="shared" si="133"/>
        <v>2015</v>
      </c>
    </row>
    <row r="2881" spans="1:19" ht="43.2" x14ac:dyDescent="0.3">
      <c r="A2881" s="9">
        <v>2879</v>
      </c>
      <c r="B2881" s="11" t="s">
        <v>2879</v>
      </c>
      <c r="C2881" s="3" t="s">
        <v>6989</v>
      </c>
      <c r="D2881" s="5">
        <v>11200</v>
      </c>
      <c r="E2881" s="7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">
        <f t="shared" si="132"/>
        <v>2900</v>
      </c>
      <c r="P2881" t="s">
        <v>8314</v>
      </c>
      <c r="Q2881" t="s">
        <v>8315</v>
      </c>
      <c r="R2881" s="14">
        <f t="shared" si="134"/>
        <v>42359.725243055553</v>
      </c>
      <c r="S2881">
        <f t="shared" si="133"/>
        <v>2015</v>
      </c>
    </row>
    <row r="2882" spans="1:19" ht="43.2" x14ac:dyDescent="0.3">
      <c r="A2882" s="9">
        <v>2880</v>
      </c>
      <c r="B2882" s="11" t="s">
        <v>2880</v>
      </c>
      <c r="C2882" s="3" t="s">
        <v>6990</v>
      </c>
      <c r="D2882" s="5">
        <v>12000</v>
      </c>
      <c r="E2882" s="7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">
        <f t="shared" si="132"/>
        <v>9655.1723999999995</v>
      </c>
      <c r="P2882" t="s">
        <v>8314</v>
      </c>
      <c r="Q2882" t="s">
        <v>8315</v>
      </c>
      <c r="R2882" s="14">
        <f t="shared" si="134"/>
        <v>42192.905694444446</v>
      </c>
      <c r="S2882">
        <f t="shared" si="133"/>
        <v>2015</v>
      </c>
    </row>
    <row r="2883" spans="1:19" ht="43.2" x14ac:dyDescent="0.3">
      <c r="A2883" s="9">
        <v>2881</v>
      </c>
      <c r="B2883" s="11" t="s">
        <v>2881</v>
      </c>
      <c r="C2883" s="3" t="s">
        <v>6991</v>
      </c>
      <c r="D2883" s="5">
        <v>5500</v>
      </c>
      <c r="E2883" s="7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">
        <f t="shared" ref="O2883:O2946" si="135">IFERROR(ROUND(E2883/L2883*100,4),0)</f>
        <v>0</v>
      </c>
      <c r="P2883" t="s">
        <v>8314</v>
      </c>
      <c r="Q2883" t="s">
        <v>8315</v>
      </c>
      <c r="R2883" s="14">
        <f t="shared" si="134"/>
        <v>41916.597638888888</v>
      </c>
      <c r="S2883">
        <f t="shared" ref="S2883:S2946" si="136">YEAR(R2883)</f>
        <v>2014</v>
      </c>
    </row>
    <row r="2884" spans="1:19" ht="43.2" x14ac:dyDescent="0.3">
      <c r="A2884" s="9">
        <v>2882</v>
      </c>
      <c r="B2884" s="11" t="s">
        <v>2882</v>
      </c>
      <c r="C2884" s="3" t="s">
        <v>6992</v>
      </c>
      <c r="D2884" s="5">
        <v>750</v>
      </c>
      <c r="E2884" s="7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">
        <f t="shared" si="135"/>
        <v>6300</v>
      </c>
      <c r="P2884" t="s">
        <v>8314</v>
      </c>
      <c r="Q2884" t="s">
        <v>8315</v>
      </c>
      <c r="R2884" s="14">
        <f t="shared" ref="R2884:R2947" si="137">(((J2884/60)/60)/24)+DATE(1970,1,1)</f>
        <v>42461.596273148149</v>
      </c>
      <c r="S2884">
        <f t="shared" si="136"/>
        <v>2016</v>
      </c>
    </row>
    <row r="2885" spans="1:19" ht="57.6" x14ac:dyDescent="0.3">
      <c r="A2885" s="9">
        <v>2883</v>
      </c>
      <c r="B2885" s="11" t="s">
        <v>2883</v>
      </c>
      <c r="C2885" s="3" t="s">
        <v>6993</v>
      </c>
      <c r="D2885" s="5">
        <v>10000</v>
      </c>
      <c r="E2885" s="7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">
        <f t="shared" si="135"/>
        <v>38160</v>
      </c>
      <c r="P2885" t="s">
        <v>8314</v>
      </c>
      <c r="Q2885" t="s">
        <v>8315</v>
      </c>
      <c r="R2885" s="14">
        <f t="shared" si="137"/>
        <v>42370.90320601852</v>
      </c>
      <c r="S2885">
        <f t="shared" si="136"/>
        <v>2016</v>
      </c>
    </row>
    <row r="2886" spans="1:19" ht="28.8" x14ac:dyDescent="0.3">
      <c r="A2886" s="9">
        <v>2884</v>
      </c>
      <c r="B2886" s="11" t="s">
        <v>2884</v>
      </c>
      <c r="C2886" s="3" t="s">
        <v>6994</v>
      </c>
      <c r="D2886" s="5">
        <v>45000</v>
      </c>
      <c r="E2886" s="7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">
        <f t="shared" si="135"/>
        <v>4625</v>
      </c>
      <c r="P2886" t="s">
        <v>8314</v>
      </c>
      <c r="Q2886" t="s">
        <v>8315</v>
      </c>
      <c r="R2886" s="14">
        <f t="shared" si="137"/>
        <v>41948.727256944447</v>
      </c>
      <c r="S2886">
        <f t="shared" si="136"/>
        <v>2014</v>
      </c>
    </row>
    <row r="2887" spans="1:19" ht="28.8" x14ac:dyDescent="0.3">
      <c r="A2887" s="9">
        <v>2885</v>
      </c>
      <c r="B2887" s="11" t="s">
        <v>2885</v>
      </c>
      <c r="C2887" s="3" t="s">
        <v>6995</v>
      </c>
      <c r="D2887" s="5">
        <v>400</v>
      </c>
      <c r="E2887" s="7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">
        <f t="shared" si="135"/>
        <v>2600</v>
      </c>
      <c r="P2887" t="s">
        <v>8314</v>
      </c>
      <c r="Q2887" t="s">
        <v>8315</v>
      </c>
      <c r="R2887" s="14">
        <f t="shared" si="137"/>
        <v>42047.07640046296</v>
      </c>
      <c r="S2887">
        <f t="shared" si="136"/>
        <v>2015</v>
      </c>
    </row>
    <row r="2888" spans="1:19" ht="43.2" x14ac:dyDescent="0.3">
      <c r="A2888" s="9">
        <v>2886</v>
      </c>
      <c r="B2888" s="11" t="s">
        <v>2886</v>
      </c>
      <c r="C2888" s="3" t="s">
        <v>6996</v>
      </c>
      <c r="D2888" s="5">
        <v>200</v>
      </c>
      <c r="E2888" s="7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">
        <f t="shared" si="135"/>
        <v>1000</v>
      </c>
      <c r="P2888" t="s">
        <v>8314</v>
      </c>
      <c r="Q2888" t="s">
        <v>8315</v>
      </c>
      <c r="R2888" s="14">
        <f t="shared" si="137"/>
        <v>42261.632916666669</v>
      </c>
      <c r="S2888">
        <f t="shared" si="136"/>
        <v>2015</v>
      </c>
    </row>
    <row r="2889" spans="1:19" ht="43.2" x14ac:dyDescent="0.3">
      <c r="A2889" s="9">
        <v>2887</v>
      </c>
      <c r="B2889" s="11" t="s">
        <v>2887</v>
      </c>
      <c r="C2889" s="3" t="s">
        <v>6997</v>
      </c>
      <c r="D2889" s="5">
        <v>3000</v>
      </c>
      <c r="E2889" s="7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">
        <f t="shared" si="135"/>
        <v>500</v>
      </c>
      <c r="P2889" t="s">
        <v>8314</v>
      </c>
      <c r="Q2889" t="s">
        <v>8315</v>
      </c>
      <c r="R2889" s="14">
        <f t="shared" si="137"/>
        <v>41985.427361111113</v>
      </c>
      <c r="S2889">
        <f t="shared" si="136"/>
        <v>2014</v>
      </c>
    </row>
    <row r="2890" spans="1:19" ht="43.2" x14ac:dyDescent="0.3">
      <c r="A2890" s="9">
        <v>2888</v>
      </c>
      <c r="B2890" s="11" t="s">
        <v>2888</v>
      </c>
      <c r="C2890" s="3" t="s">
        <v>6998</v>
      </c>
      <c r="D2890" s="5">
        <v>30000</v>
      </c>
      <c r="E2890" s="7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">
        <f t="shared" si="135"/>
        <v>0</v>
      </c>
      <c r="P2890" t="s">
        <v>8314</v>
      </c>
      <c r="Q2890" t="s">
        <v>8315</v>
      </c>
      <c r="R2890" s="14">
        <f t="shared" si="137"/>
        <v>41922.535185185188</v>
      </c>
      <c r="S2890">
        <f t="shared" si="136"/>
        <v>2014</v>
      </c>
    </row>
    <row r="2891" spans="1:19" ht="43.2" x14ac:dyDescent="0.3">
      <c r="A2891" s="9">
        <v>2889</v>
      </c>
      <c r="B2891" s="11" t="s">
        <v>2889</v>
      </c>
      <c r="C2891" s="3" t="s">
        <v>6999</v>
      </c>
      <c r="D2891" s="5">
        <v>3000</v>
      </c>
      <c r="E2891" s="7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">
        <f t="shared" si="135"/>
        <v>8157.1428999999998</v>
      </c>
      <c r="P2891" t="s">
        <v>8314</v>
      </c>
      <c r="Q2891" t="s">
        <v>8315</v>
      </c>
      <c r="R2891" s="14">
        <f t="shared" si="137"/>
        <v>41850.863252314812</v>
      </c>
      <c r="S2891">
        <f t="shared" si="136"/>
        <v>2014</v>
      </c>
    </row>
    <row r="2892" spans="1:19" ht="43.2" x14ac:dyDescent="0.3">
      <c r="A2892" s="9">
        <v>2890</v>
      </c>
      <c r="B2892" s="11" t="s">
        <v>2890</v>
      </c>
      <c r="C2892" s="3" t="s">
        <v>7000</v>
      </c>
      <c r="D2892" s="5">
        <v>2000</v>
      </c>
      <c r="E2892" s="7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">
        <f t="shared" si="135"/>
        <v>700</v>
      </c>
      <c r="P2892" t="s">
        <v>8314</v>
      </c>
      <c r="Q2892" t="s">
        <v>8315</v>
      </c>
      <c r="R2892" s="14">
        <f t="shared" si="137"/>
        <v>41831.742962962962</v>
      </c>
      <c r="S2892">
        <f t="shared" si="136"/>
        <v>2014</v>
      </c>
    </row>
    <row r="2893" spans="1:19" ht="43.2" x14ac:dyDescent="0.3">
      <c r="A2893" s="9">
        <v>2891</v>
      </c>
      <c r="B2893" s="11" t="s">
        <v>2891</v>
      </c>
      <c r="C2893" s="3" t="s">
        <v>7001</v>
      </c>
      <c r="D2893" s="5">
        <v>10000</v>
      </c>
      <c r="E2893" s="7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">
        <f t="shared" si="135"/>
        <v>2730</v>
      </c>
      <c r="P2893" t="s">
        <v>8314</v>
      </c>
      <c r="Q2893" t="s">
        <v>8315</v>
      </c>
      <c r="R2893" s="14">
        <f t="shared" si="137"/>
        <v>42415.883425925931</v>
      </c>
      <c r="S2893">
        <f t="shared" si="136"/>
        <v>2016</v>
      </c>
    </row>
    <row r="2894" spans="1:19" ht="43.2" x14ac:dyDescent="0.3">
      <c r="A2894" s="9">
        <v>2892</v>
      </c>
      <c r="B2894" s="11" t="s">
        <v>2892</v>
      </c>
      <c r="C2894" s="3" t="s">
        <v>7002</v>
      </c>
      <c r="D2894" s="5">
        <v>5500</v>
      </c>
      <c r="E2894" s="7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">
        <f t="shared" si="135"/>
        <v>2941.1765</v>
      </c>
      <c r="P2894" t="s">
        <v>8314</v>
      </c>
      <c r="Q2894" t="s">
        <v>8315</v>
      </c>
      <c r="R2894" s="14">
        <f t="shared" si="137"/>
        <v>41869.714166666665</v>
      </c>
      <c r="S2894">
        <f t="shared" si="136"/>
        <v>2014</v>
      </c>
    </row>
    <row r="2895" spans="1:19" x14ac:dyDescent="0.3">
      <c r="A2895" s="9">
        <v>2893</v>
      </c>
      <c r="B2895" s="11" t="s">
        <v>2893</v>
      </c>
      <c r="C2895" s="3" t="s">
        <v>7003</v>
      </c>
      <c r="D2895" s="5">
        <v>5000</v>
      </c>
      <c r="E2895" s="7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">
        <f t="shared" si="135"/>
        <v>1250</v>
      </c>
      <c r="P2895" t="s">
        <v>8314</v>
      </c>
      <c r="Q2895" t="s">
        <v>8315</v>
      </c>
      <c r="R2895" s="14">
        <f t="shared" si="137"/>
        <v>41953.773090277777</v>
      </c>
      <c r="S2895">
        <f t="shared" si="136"/>
        <v>2014</v>
      </c>
    </row>
    <row r="2896" spans="1:19" ht="28.8" x14ac:dyDescent="0.3">
      <c r="A2896" s="9">
        <v>2894</v>
      </c>
      <c r="B2896" s="11" t="s">
        <v>2894</v>
      </c>
      <c r="C2896" s="3" t="s">
        <v>7004</v>
      </c>
      <c r="D2896" s="5">
        <v>50000</v>
      </c>
      <c r="E2896" s="7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">
        <f t="shared" si="135"/>
        <v>0</v>
      </c>
      <c r="P2896" t="s">
        <v>8314</v>
      </c>
      <c r="Q2896" t="s">
        <v>8315</v>
      </c>
      <c r="R2896" s="14">
        <f t="shared" si="137"/>
        <v>42037.986284722225</v>
      </c>
      <c r="S2896">
        <f t="shared" si="136"/>
        <v>2015</v>
      </c>
    </row>
    <row r="2897" spans="1:19" ht="43.2" x14ac:dyDescent="0.3">
      <c r="A2897" s="9">
        <v>2895</v>
      </c>
      <c r="B2897" s="11" t="s">
        <v>2895</v>
      </c>
      <c r="C2897" s="3" t="s">
        <v>7005</v>
      </c>
      <c r="D2897" s="5">
        <v>500</v>
      </c>
      <c r="E2897" s="7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">
        <f t="shared" si="135"/>
        <v>575</v>
      </c>
      <c r="P2897" t="s">
        <v>8314</v>
      </c>
      <c r="Q2897" t="s">
        <v>8315</v>
      </c>
      <c r="R2897" s="14">
        <f t="shared" si="137"/>
        <v>41811.555462962962</v>
      </c>
      <c r="S2897">
        <f t="shared" si="136"/>
        <v>2014</v>
      </c>
    </row>
    <row r="2898" spans="1:19" ht="43.2" x14ac:dyDescent="0.3">
      <c r="A2898" s="9">
        <v>2896</v>
      </c>
      <c r="B2898" s="11" t="s">
        <v>2896</v>
      </c>
      <c r="C2898" s="3" t="s">
        <v>7006</v>
      </c>
      <c r="D2898" s="5">
        <v>3000</v>
      </c>
      <c r="E2898" s="7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">
        <f t="shared" si="135"/>
        <v>5208.3333000000002</v>
      </c>
      <c r="P2898" t="s">
        <v>8314</v>
      </c>
      <c r="Q2898" t="s">
        <v>8315</v>
      </c>
      <c r="R2898" s="14">
        <f t="shared" si="137"/>
        <v>42701.908807870372</v>
      </c>
      <c r="S2898">
        <f t="shared" si="136"/>
        <v>2016</v>
      </c>
    </row>
    <row r="2899" spans="1:19" ht="43.2" x14ac:dyDescent="0.3">
      <c r="A2899" s="9">
        <v>2897</v>
      </c>
      <c r="B2899" s="11" t="s">
        <v>2897</v>
      </c>
      <c r="C2899" s="3" t="s">
        <v>7007</v>
      </c>
      <c r="D2899" s="5">
        <v>12000</v>
      </c>
      <c r="E2899" s="7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">
        <f t="shared" si="135"/>
        <v>18333.333299999998</v>
      </c>
      <c r="P2899" t="s">
        <v>8314</v>
      </c>
      <c r="Q2899" t="s">
        <v>8315</v>
      </c>
      <c r="R2899" s="14">
        <f t="shared" si="137"/>
        <v>42258.646504629629</v>
      </c>
      <c r="S2899">
        <f t="shared" si="136"/>
        <v>2015</v>
      </c>
    </row>
    <row r="2900" spans="1:19" ht="43.2" x14ac:dyDescent="0.3">
      <c r="A2900" s="9">
        <v>2898</v>
      </c>
      <c r="B2900" s="11" t="s">
        <v>2898</v>
      </c>
      <c r="C2900" s="3" t="s">
        <v>7008</v>
      </c>
      <c r="D2900" s="5">
        <v>7500</v>
      </c>
      <c r="E2900" s="7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">
        <f t="shared" si="135"/>
        <v>2633.3332999999998</v>
      </c>
      <c r="P2900" t="s">
        <v>8314</v>
      </c>
      <c r="Q2900" t="s">
        <v>8315</v>
      </c>
      <c r="R2900" s="14">
        <f t="shared" si="137"/>
        <v>42278.664965277778</v>
      </c>
      <c r="S2900">
        <f t="shared" si="136"/>
        <v>2015</v>
      </c>
    </row>
    <row r="2901" spans="1:19" ht="43.2" x14ac:dyDescent="0.3">
      <c r="A2901" s="9">
        <v>2899</v>
      </c>
      <c r="B2901" s="11" t="s">
        <v>2899</v>
      </c>
      <c r="C2901" s="3" t="s">
        <v>7009</v>
      </c>
      <c r="D2901" s="5">
        <v>10000</v>
      </c>
      <c r="E2901" s="7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">
        <f t="shared" si="135"/>
        <v>0</v>
      </c>
      <c r="P2901" t="s">
        <v>8314</v>
      </c>
      <c r="Q2901" t="s">
        <v>8315</v>
      </c>
      <c r="R2901" s="14">
        <f t="shared" si="137"/>
        <v>42515.078217592592</v>
      </c>
      <c r="S2901">
        <f t="shared" si="136"/>
        <v>2016</v>
      </c>
    </row>
    <row r="2902" spans="1:19" ht="57.6" x14ac:dyDescent="0.3">
      <c r="A2902" s="9">
        <v>2900</v>
      </c>
      <c r="B2902" s="11" t="s">
        <v>2900</v>
      </c>
      <c r="C2902" s="3" t="s">
        <v>7010</v>
      </c>
      <c r="D2902" s="5">
        <v>5500</v>
      </c>
      <c r="E2902" s="7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">
        <f t="shared" si="135"/>
        <v>48642.857100000001</v>
      </c>
      <c r="P2902" t="s">
        <v>8314</v>
      </c>
      <c r="Q2902" t="s">
        <v>8315</v>
      </c>
      <c r="R2902" s="14">
        <f t="shared" si="137"/>
        <v>41830.234166666669</v>
      </c>
      <c r="S2902">
        <f t="shared" si="136"/>
        <v>2014</v>
      </c>
    </row>
    <row r="2903" spans="1:19" ht="43.2" x14ac:dyDescent="0.3">
      <c r="A2903" s="9">
        <v>2901</v>
      </c>
      <c r="B2903" s="11" t="s">
        <v>2901</v>
      </c>
      <c r="C2903" s="3" t="s">
        <v>7011</v>
      </c>
      <c r="D2903" s="5">
        <v>750</v>
      </c>
      <c r="E2903" s="7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">
        <f t="shared" si="135"/>
        <v>300</v>
      </c>
      <c r="P2903" t="s">
        <v>8314</v>
      </c>
      <c r="Q2903" t="s">
        <v>8315</v>
      </c>
      <c r="R2903" s="14">
        <f t="shared" si="137"/>
        <v>41982.904386574075</v>
      </c>
      <c r="S2903">
        <f t="shared" si="136"/>
        <v>2014</v>
      </c>
    </row>
    <row r="2904" spans="1:19" ht="43.2" x14ac:dyDescent="0.3">
      <c r="A2904" s="9">
        <v>2902</v>
      </c>
      <c r="B2904" s="11" t="s">
        <v>2902</v>
      </c>
      <c r="C2904" s="3" t="s">
        <v>7012</v>
      </c>
      <c r="D2904" s="5">
        <v>150000</v>
      </c>
      <c r="E2904" s="7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">
        <f t="shared" si="135"/>
        <v>2500</v>
      </c>
      <c r="P2904" t="s">
        <v>8314</v>
      </c>
      <c r="Q2904" t="s">
        <v>8315</v>
      </c>
      <c r="R2904" s="14">
        <f t="shared" si="137"/>
        <v>42210.439768518518</v>
      </c>
      <c r="S2904">
        <f t="shared" si="136"/>
        <v>2015</v>
      </c>
    </row>
    <row r="2905" spans="1:19" ht="43.2" x14ac:dyDescent="0.3">
      <c r="A2905" s="9">
        <v>2903</v>
      </c>
      <c r="B2905" s="11" t="s">
        <v>2903</v>
      </c>
      <c r="C2905" s="3" t="s">
        <v>7013</v>
      </c>
      <c r="D2905" s="5">
        <v>5000</v>
      </c>
      <c r="E2905" s="7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">
        <f t="shared" si="135"/>
        <v>975</v>
      </c>
      <c r="P2905" t="s">
        <v>8314</v>
      </c>
      <c r="Q2905" t="s">
        <v>8315</v>
      </c>
      <c r="R2905" s="14">
        <f t="shared" si="137"/>
        <v>42196.166874999995</v>
      </c>
      <c r="S2905">
        <f t="shared" si="136"/>
        <v>2015</v>
      </c>
    </row>
    <row r="2906" spans="1:19" ht="43.2" x14ac:dyDescent="0.3">
      <c r="A2906" s="9">
        <v>2904</v>
      </c>
      <c r="B2906" s="11" t="s">
        <v>2904</v>
      </c>
      <c r="C2906" s="3" t="s">
        <v>7014</v>
      </c>
      <c r="D2906" s="5">
        <v>1500</v>
      </c>
      <c r="E2906" s="7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">
        <f t="shared" si="135"/>
        <v>1875</v>
      </c>
      <c r="P2906" t="s">
        <v>8314</v>
      </c>
      <c r="Q2906" t="s">
        <v>8315</v>
      </c>
      <c r="R2906" s="14">
        <f t="shared" si="137"/>
        <v>41940.967951388891</v>
      </c>
      <c r="S2906">
        <f t="shared" si="136"/>
        <v>2014</v>
      </c>
    </row>
    <row r="2907" spans="1:19" ht="43.2" x14ac:dyDescent="0.3">
      <c r="A2907" s="9">
        <v>2905</v>
      </c>
      <c r="B2907" s="11" t="s">
        <v>2905</v>
      </c>
      <c r="C2907" s="3" t="s">
        <v>7015</v>
      </c>
      <c r="D2907" s="5">
        <v>3500</v>
      </c>
      <c r="E2907" s="7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">
        <f t="shared" si="135"/>
        <v>3658.8235</v>
      </c>
      <c r="P2907" t="s">
        <v>8314</v>
      </c>
      <c r="Q2907" t="s">
        <v>8315</v>
      </c>
      <c r="R2907" s="14">
        <f t="shared" si="137"/>
        <v>42606.056863425925</v>
      </c>
      <c r="S2907">
        <f t="shared" si="136"/>
        <v>2016</v>
      </c>
    </row>
    <row r="2908" spans="1:19" ht="57.6" x14ac:dyDescent="0.3">
      <c r="A2908" s="9">
        <v>2906</v>
      </c>
      <c r="B2908" s="11" t="s">
        <v>2906</v>
      </c>
      <c r="C2908" s="3" t="s">
        <v>7016</v>
      </c>
      <c r="D2908" s="5">
        <v>6000</v>
      </c>
      <c r="E2908" s="7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">
        <f t="shared" si="135"/>
        <v>8071.4286000000002</v>
      </c>
      <c r="P2908" t="s">
        <v>8314</v>
      </c>
      <c r="Q2908" t="s">
        <v>8315</v>
      </c>
      <c r="R2908" s="14">
        <f t="shared" si="137"/>
        <v>42199.648912037039</v>
      </c>
      <c r="S2908">
        <f t="shared" si="136"/>
        <v>2015</v>
      </c>
    </row>
    <row r="2909" spans="1:19" ht="43.2" x14ac:dyDescent="0.3">
      <c r="A2909" s="9">
        <v>2907</v>
      </c>
      <c r="B2909" s="11" t="s">
        <v>2907</v>
      </c>
      <c r="C2909" s="3" t="s">
        <v>7017</v>
      </c>
      <c r="D2909" s="5">
        <v>2500</v>
      </c>
      <c r="E2909" s="7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">
        <f t="shared" si="135"/>
        <v>100</v>
      </c>
      <c r="P2909" t="s">
        <v>8314</v>
      </c>
      <c r="Q2909" t="s">
        <v>8315</v>
      </c>
      <c r="R2909" s="14">
        <f t="shared" si="137"/>
        <v>42444.877743055549</v>
      </c>
      <c r="S2909">
        <f t="shared" si="136"/>
        <v>2016</v>
      </c>
    </row>
    <row r="2910" spans="1:19" ht="57.6" x14ac:dyDescent="0.3">
      <c r="A2910" s="9">
        <v>2908</v>
      </c>
      <c r="B2910" s="11" t="s">
        <v>2908</v>
      </c>
      <c r="C2910" s="3" t="s">
        <v>7018</v>
      </c>
      <c r="D2910" s="5">
        <v>9600</v>
      </c>
      <c r="E2910" s="7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">
        <f t="shared" si="135"/>
        <v>5280</v>
      </c>
      <c r="P2910" t="s">
        <v>8314</v>
      </c>
      <c r="Q2910" t="s">
        <v>8315</v>
      </c>
      <c r="R2910" s="14">
        <f t="shared" si="137"/>
        <v>42499.731701388882</v>
      </c>
      <c r="S2910">
        <f t="shared" si="136"/>
        <v>2016</v>
      </c>
    </row>
    <row r="2911" spans="1:19" ht="43.2" x14ac:dyDescent="0.3">
      <c r="A2911" s="9">
        <v>2909</v>
      </c>
      <c r="B2911" s="11" t="s">
        <v>2909</v>
      </c>
      <c r="C2911" s="3" t="s">
        <v>7019</v>
      </c>
      <c r="D2911" s="5">
        <v>180000</v>
      </c>
      <c r="E2911" s="7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">
        <f t="shared" si="135"/>
        <v>2000</v>
      </c>
      <c r="P2911" t="s">
        <v>8314</v>
      </c>
      <c r="Q2911" t="s">
        <v>8315</v>
      </c>
      <c r="R2911" s="14">
        <f t="shared" si="137"/>
        <v>41929.266215277778</v>
      </c>
      <c r="S2911">
        <f t="shared" si="136"/>
        <v>2014</v>
      </c>
    </row>
    <row r="2912" spans="1:19" ht="43.2" x14ac:dyDescent="0.3">
      <c r="A2912" s="9">
        <v>2910</v>
      </c>
      <c r="B2912" s="11" t="s">
        <v>2910</v>
      </c>
      <c r="C2912" s="3" t="s">
        <v>7020</v>
      </c>
      <c r="D2912" s="5">
        <v>30000</v>
      </c>
      <c r="E2912" s="7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">
        <f t="shared" si="135"/>
        <v>100</v>
      </c>
      <c r="P2912" t="s">
        <v>8314</v>
      </c>
      <c r="Q2912" t="s">
        <v>8315</v>
      </c>
      <c r="R2912" s="14">
        <f t="shared" si="137"/>
        <v>42107.841284722221</v>
      </c>
      <c r="S2912">
        <f t="shared" si="136"/>
        <v>2015</v>
      </c>
    </row>
    <row r="2913" spans="1:19" ht="57.6" x14ac:dyDescent="0.3">
      <c r="A2913" s="9">
        <v>2911</v>
      </c>
      <c r="B2913" s="11" t="s">
        <v>2911</v>
      </c>
      <c r="C2913" s="3" t="s">
        <v>7021</v>
      </c>
      <c r="D2913" s="5">
        <v>1800</v>
      </c>
      <c r="E2913" s="7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">
        <f t="shared" si="135"/>
        <v>4692.8571000000002</v>
      </c>
      <c r="P2913" t="s">
        <v>8314</v>
      </c>
      <c r="Q2913" t="s">
        <v>8315</v>
      </c>
      <c r="R2913" s="14">
        <f t="shared" si="137"/>
        <v>42142.768819444449</v>
      </c>
      <c r="S2913">
        <f t="shared" si="136"/>
        <v>2015</v>
      </c>
    </row>
    <row r="2914" spans="1:19" ht="43.2" x14ac:dyDescent="0.3">
      <c r="A2914" s="9">
        <v>2912</v>
      </c>
      <c r="B2914" s="11" t="s">
        <v>2912</v>
      </c>
      <c r="C2914" s="3" t="s">
        <v>7022</v>
      </c>
      <c r="D2914" s="5">
        <v>14440</v>
      </c>
      <c r="E2914" s="7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">
        <f t="shared" si="135"/>
        <v>7807.6922999999997</v>
      </c>
      <c r="P2914" t="s">
        <v>8314</v>
      </c>
      <c r="Q2914" t="s">
        <v>8315</v>
      </c>
      <c r="R2914" s="14">
        <f t="shared" si="137"/>
        <v>42354.131643518514</v>
      </c>
      <c r="S2914">
        <f t="shared" si="136"/>
        <v>2015</v>
      </c>
    </row>
    <row r="2915" spans="1:19" ht="43.2" x14ac:dyDescent="0.3">
      <c r="A2915" s="9">
        <v>2913</v>
      </c>
      <c r="B2915" s="11" t="s">
        <v>2913</v>
      </c>
      <c r="C2915" s="3" t="s">
        <v>7023</v>
      </c>
      <c r="D2915" s="5">
        <v>10000</v>
      </c>
      <c r="E2915" s="7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">
        <f t="shared" si="135"/>
        <v>100</v>
      </c>
      <c r="P2915" t="s">
        <v>8314</v>
      </c>
      <c r="Q2915" t="s">
        <v>8315</v>
      </c>
      <c r="R2915" s="14">
        <f t="shared" si="137"/>
        <v>41828.922905092593</v>
      </c>
      <c r="S2915">
        <f t="shared" si="136"/>
        <v>2014</v>
      </c>
    </row>
    <row r="2916" spans="1:19" ht="28.8" x14ac:dyDescent="0.3">
      <c r="A2916" s="9">
        <v>2914</v>
      </c>
      <c r="B2916" s="11" t="s">
        <v>2914</v>
      </c>
      <c r="C2916" s="3" t="s">
        <v>7024</v>
      </c>
      <c r="D2916" s="5">
        <v>25000</v>
      </c>
      <c r="E2916" s="7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">
        <f t="shared" si="135"/>
        <v>100</v>
      </c>
      <c r="P2916" t="s">
        <v>8314</v>
      </c>
      <c r="Q2916" t="s">
        <v>8315</v>
      </c>
      <c r="R2916" s="14">
        <f t="shared" si="137"/>
        <v>42017.907337962963</v>
      </c>
      <c r="S2916">
        <f t="shared" si="136"/>
        <v>2015</v>
      </c>
    </row>
    <row r="2917" spans="1:19" ht="43.2" x14ac:dyDescent="0.3">
      <c r="A2917" s="9">
        <v>2915</v>
      </c>
      <c r="B2917" s="11" t="s">
        <v>2915</v>
      </c>
      <c r="C2917" s="3" t="s">
        <v>7025</v>
      </c>
      <c r="D2917" s="5">
        <v>1000</v>
      </c>
      <c r="E2917" s="7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">
        <f t="shared" si="135"/>
        <v>20366.666700000002</v>
      </c>
      <c r="P2917" t="s">
        <v>8314</v>
      </c>
      <c r="Q2917" t="s">
        <v>8315</v>
      </c>
      <c r="R2917" s="14">
        <f t="shared" si="137"/>
        <v>42415.398032407407</v>
      </c>
      <c r="S2917">
        <f t="shared" si="136"/>
        <v>2016</v>
      </c>
    </row>
    <row r="2918" spans="1:19" ht="43.2" x14ac:dyDescent="0.3">
      <c r="A2918" s="9">
        <v>2916</v>
      </c>
      <c r="B2918" s="11" t="s">
        <v>2916</v>
      </c>
      <c r="C2918" s="3" t="s">
        <v>7026</v>
      </c>
      <c r="D2918" s="5">
        <v>1850</v>
      </c>
      <c r="E2918" s="7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">
        <f t="shared" si="135"/>
        <v>2071.4286000000002</v>
      </c>
      <c r="P2918" t="s">
        <v>8314</v>
      </c>
      <c r="Q2918" t="s">
        <v>8315</v>
      </c>
      <c r="R2918" s="14">
        <f t="shared" si="137"/>
        <v>41755.476724537039</v>
      </c>
      <c r="S2918">
        <f t="shared" si="136"/>
        <v>2014</v>
      </c>
    </row>
    <row r="2919" spans="1:19" ht="43.2" x14ac:dyDescent="0.3">
      <c r="A2919" s="9">
        <v>2917</v>
      </c>
      <c r="B2919" s="11" t="s">
        <v>2917</v>
      </c>
      <c r="C2919" s="3" t="s">
        <v>7027</v>
      </c>
      <c r="D2919" s="5">
        <v>2000</v>
      </c>
      <c r="E2919" s="7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">
        <f t="shared" si="135"/>
        <v>4855.5555999999997</v>
      </c>
      <c r="P2919" t="s">
        <v>8314</v>
      </c>
      <c r="Q2919" t="s">
        <v>8315</v>
      </c>
      <c r="R2919" s="14">
        <f t="shared" si="137"/>
        <v>42245.234340277777</v>
      </c>
      <c r="S2919">
        <f t="shared" si="136"/>
        <v>2015</v>
      </c>
    </row>
    <row r="2920" spans="1:19" ht="43.2" x14ac:dyDescent="0.3">
      <c r="A2920" s="9">
        <v>2918</v>
      </c>
      <c r="B2920" s="11" t="s">
        <v>2918</v>
      </c>
      <c r="C2920" s="3" t="s">
        <v>7028</v>
      </c>
      <c r="D2920" s="5">
        <v>5000</v>
      </c>
      <c r="E2920" s="7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">
        <f t="shared" si="135"/>
        <v>6810</v>
      </c>
      <c r="P2920" t="s">
        <v>8314</v>
      </c>
      <c r="Q2920" t="s">
        <v>8315</v>
      </c>
      <c r="R2920" s="14">
        <f t="shared" si="137"/>
        <v>42278.629710648151</v>
      </c>
      <c r="S2920">
        <f t="shared" si="136"/>
        <v>2015</v>
      </c>
    </row>
    <row r="2921" spans="1:19" ht="43.2" x14ac:dyDescent="0.3">
      <c r="A2921" s="9">
        <v>2919</v>
      </c>
      <c r="B2921" s="11" t="s">
        <v>2919</v>
      </c>
      <c r="C2921" s="3" t="s">
        <v>7029</v>
      </c>
      <c r="D2921" s="5">
        <v>600</v>
      </c>
      <c r="E2921" s="7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">
        <f t="shared" si="135"/>
        <v>850</v>
      </c>
      <c r="P2921" t="s">
        <v>8314</v>
      </c>
      <c r="Q2921" t="s">
        <v>8315</v>
      </c>
      <c r="R2921" s="14">
        <f t="shared" si="137"/>
        <v>41826.61954861111</v>
      </c>
      <c r="S2921">
        <f t="shared" si="136"/>
        <v>2014</v>
      </c>
    </row>
    <row r="2922" spans="1:19" ht="43.2" x14ac:dyDescent="0.3">
      <c r="A2922" s="9">
        <v>2920</v>
      </c>
      <c r="B2922" s="11" t="s">
        <v>2920</v>
      </c>
      <c r="C2922" s="3" t="s">
        <v>7030</v>
      </c>
      <c r="D2922" s="5">
        <v>2500</v>
      </c>
      <c r="E2922" s="7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">
        <f t="shared" si="135"/>
        <v>5161.5384999999997</v>
      </c>
      <c r="P2922" t="s">
        <v>8314</v>
      </c>
      <c r="Q2922" t="s">
        <v>8315</v>
      </c>
      <c r="R2922" s="14">
        <f t="shared" si="137"/>
        <v>42058.792476851857</v>
      </c>
      <c r="S2922">
        <f t="shared" si="136"/>
        <v>2015</v>
      </c>
    </row>
    <row r="2923" spans="1:19" ht="28.8" x14ac:dyDescent="0.3">
      <c r="A2923" s="9">
        <v>2921</v>
      </c>
      <c r="B2923" s="11" t="s">
        <v>2921</v>
      </c>
      <c r="C2923" s="3" t="s">
        <v>7031</v>
      </c>
      <c r="D2923" s="5">
        <v>100</v>
      </c>
      <c r="E2923" s="7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">
        <f t="shared" si="135"/>
        <v>4300</v>
      </c>
      <c r="P2923" t="s">
        <v>8314</v>
      </c>
      <c r="Q2923" t="s">
        <v>8356</v>
      </c>
      <c r="R2923" s="14">
        <f t="shared" si="137"/>
        <v>41877.886620370373</v>
      </c>
      <c r="S2923">
        <f t="shared" si="136"/>
        <v>2014</v>
      </c>
    </row>
    <row r="2924" spans="1:19" ht="43.2" x14ac:dyDescent="0.3">
      <c r="A2924" s="9">
        <v>2922</v>
      </c>
      <c r="B2924" s="11" t="s">
        <v>2922</v>
      </c>
      <c r="C2924" s="3" t="s">
        <v>7032</v>
      </c>
      <c r="D2924" s="5">
        <v>500</v>
      </c>
      <c r="E2924" s="7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">
        <f t="shared" si="135"/>
        <v>8333.3333000000002</v>
      </c>
      <c r="P2924" t="s">
        <v>8314</v>
      </c>
      <c r="Q2924" t="s">
        <v>8356</v>
      </c>
      <c r="R2924" s="14">
        <f t="shared" si="137"/>
        <v>42097.874155092592</v>
      </c>
      <c r="S2924">
        <f t="shared" si="136"/>
        <v>2015</v>
      </c>
    </row>
    <row r="2925" spans="1:19" ht="43.2" x14ac:dyDescent="0.3">
      <c r="A2925" s="9">
        <v>2923</v>
      </c>
      <c r="B2925" s="11" t="s">
        <v>2923</v>
      </c>
      <c r="C2925" s="3" t="s">
        <v>7033</v>
      </c>
      <c r="D2925" s="5">
        <v>300</v>
      </c>
      <c r="E2925" s="7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">
        <f t="shared" si="135"/>
        <v>3000</v>
      </c>
      <c r="P2925" t="s">
        <v>8314</v>
      </c>
      <c r="Q2925" t="s">
        <v>8356</v>
      </c>
      <c r="R2925" s="14">
        <f t="shared" si="137"/>
        <v>42013.15253472222</v>
      </c>
      <c r="S2925">
        <f t="shared" si="136"/>
        <v>2015</v>
      </c>
    </row>
    <row r="2926" spans="1:19" ht="43.2" x14ac:dyDescent="0.3">
      <c r="A2926" s="9">
        <v>2924</v>
      </c>
      <c r="B2926" s="11" t="s">
        <v>2924</v>
      </c>
      <c r="C2926" s="3" t="s">
        <v>7034</v>
      </c>
      <c r="D2926" s="5">
        <v>25000</v>
      </c>
      <c r="E2926" s="7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">
        <f t="shared" si="135"/>
        <v>17551.020400000001</v>
      </c>
      <c r="P2926" t="s">
        <v>8314</v>
      </c>
      <c r="Q2926" t="s">
        <v>8356</v>
      </c>
      <c r="R2926" s="14">
        <f t="shared" si="137"/>
        <v>42103.556828703702</v>
      </c>
      <c r="S2926">
        <f t="shared" si="136"/>
        <v>2015</v>
      </c>
    </row>
    <row r="2927" spans="1:19" ht="43.2" x14ac:dyDescent="0.3">
      <c r="A2927" s="9">
        <v>2925</v>
      </c>
      <c r="B2927" s="11" t="s">
        <v>2925</v>
      </c>
      <c r="C2927" s="3" t="s">
        <v>7035</v>
      </c>
      <c r="D2927" s="5">
        <v>45000</v>
      </c>
      <c r="E2927" s="7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">
        <f t="shared" si="135"/>
        <v>23166.175899999998</v>
      </c>
      <c r="P2927" t="s">
        <v>8314</v>
      </c>
      <c r="Q2927" t="s">
        <v>8356</v>
      </c>
      <c r="R2927" s="14">
        <f t="shared" si="137"/>
        <v>41863.584120370368</v>
      </c>
      <c r="S2927">
        <f t="shared" si="136"/>
        <v>2014</v>
      </c>
    </row>
    <row r="2928" spans="1:19" ht="43.2" x14ac:dyDescent="0.3">
      <c r="A2928" s="9">
        <v>2926</v>
      </c>
      <c r="B2928" s="11" t="s">
        <v>2926</v>
      </c>
      <c r="C2928" s="3" t="s">
        <v>7036</v>
      </c>
      <c r="D2928" s="5">
        <v>3000</v>
      </c>
      <c r="E2928" s="7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">
        <f t="shared" si="135"/>
        <v>7500</v>
      </c>
      <c r="P2928" t="s">
        <v>8314</v>
      </c>
      <c r="Q2928" t="s">
        <v>8356</v>
      </c>
      <c r="R2928" s="14">
        <f t="shared" si="137"/>
        <v>42044.765960648147</v>
      </c>
      <c r="S2928">
        <f t="shared" si="136"/>
        <v>2015</v>
      </c>
    </row>
    <row r="2929" spans="1:19" ht="43.2" x14ac:dyDescent="0.3">
      <c r="A2929" s="9">
        <v>2927</v>
      </c>
      <c r="B2929" s="11" t="s">
        <v>2927</v>
      </c>
      <c r="C2929" s="3" t="s">
        <v>7037</v>
      </c>
      <c r="D2929" s="5">
        <v>1800</v>
      </c>
      <c r="E2929" s="7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">
        <f t="shared" si="135"/>
        <v>11214.2857</v>
      </c>
      <c r="P2929" t="s">
        <v>8314</v>
      </c>
      <c r="Q2929" t="s">
        <v>8356</v>
      </c>
      <c r="R2929" s="14">
        <f t="shared" si="137"/>
        <v>41806.669317129628</v>
      </c>
      <c r="S2929">
        <f t="shared" si="136"/>
        <v>2014</v>
      </c>
    </row>
    <row r="2930" spans="1:19" ht="28.8" x14ac:dyDescent="0.3">
      <c r="A2930" s="9">
        <v>2928</v>
      </c>
      <c r="B2930" s="11" t="s">
        <v>2928</v>
      </c>
      <c r="C2930" s="3" t="s">
        <v>7038</v>
      </c>
      <c r="D2930" s="5">
        <v>1000</v>
      </c>
      <c r="E2930" s="7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">
        <f t="shared" si="135"/>
        <v>4166.6666999999998</v>
      </c>
      <c r="P2930" t="s">
        <v>8314</v>
      </c>
      <c r="Q2930" t="s">
        <v>8356</v>
      </c>
      <c r="R2930" s="14">
        <f t="shared" si="137"/>
        <v>42403.998217592598</v>
      </c>
      <c r="S2930">
        <f t="shared" si="136"/>
        <v>2016</v>
      </c>
    </row>
    <row r="2931" spans="1:19" ht="43.2" x14ac:dyDescent="0.3">
      <c r="A2931" s="9">
        <v>2929</v>
      </c>
      <c r="B2931" s="11" t="s">
        <v>2929</v>
      </c>
      <c r="C2931" s="3" t="s">
        <v>7039</v>
      </c>
      <c r="D2931" s="5">
        <v>8000</v>
      </c>
      <c r="E2931" s="7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">
        <f t="shared" si="135"/>
        <v>25517.343799999999</v>
      </c>
      <c r="P2931" t="s">
        <v>8314</v>
      </c>
      <c r="Q2931" t="s">
        <v>8356</v>
      </c>
      <c r="R2931" s="14">
        <f t="shared" si="137"/>
        <v>41754.564328703702</v>
      </c>
      <c r="S2931">
        <f t="shared" si="136"/>
        <v>2014</v>
      </c>
    </row>
    <row r="2932" spans="1:19" ht="43.2" x14ac:dyDescent="0.3">
      <c r="A2932" s="9">
        <v>2930</v>
      </c>
      <c r="B2932" s="11" t="s">
        <v>2930</v>
      </c>
      <c r="C2932" s="3" t="s">
        <v>7040</v>
      </c>
      <c r="D2932" s="5">
        <v>10000</v>
      </c>
      <c r="E2932" s="7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">
        <f t="shared" si="135"/>
        <v>16277.419400000001</v>
      </c>
      <c r="P2932" t="s">
        <v>8314</v>
      </c>
      <c r="Q2932" t="s">
        <v>8356</v>
      </c>
      <c r="R2932" s="14">
        <f t="shared" si="137"/>
        <v>42101.584074074075</v>
      </c>
      <c r="S2932">
        <f t="shared" si="136"/>
        <v>2015</v>
      </c>
    </row>
    <row r="2933" spans="1:19" ht="43.2" x14ac:dyDescent="0.3">
      <c r="A2933" s="9">
        <v>2931</v>
      </c>
      <c r="B2933" s="11" t="s">
        <v>2931</v>
      </c>
      <c r="C2933" s="3" t="s">
        <v>7041</v>
      </c>
      <c r="D2933" s="5">
        <v>750</v>
      </c>
      <c r="E2933" s="7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">
        <f t="shared" si="135"/>
        <v>8833.3333000000002</v>
      </c>
      <c r="P2933" t="s">
        <v>8314</v>
      </c>
      <c r="Q2933" t="s">
        <v>8356</v>
      </c>
      <c r="R2933" s="14">
        <f t="shared" si="137"/>
        <v>41872.291238425925</v>
      </c>
      <c r="S2933">
        <f t="shared" si="136"/>
        <v>2014</v>
      </c>
    </row>
    <row r="2934" spans="1:19" ht="43.2" x14ac:dyDescent="0.3">
      <c r="A2934" s="9">
        <v>2932</v>
      </c>
      <c r="B2934" s="11" t="s">
        <v>2932</v>
      </c>
      <c r="C2934" s="3" t="s">
        <v>7042</v>
      </c>
      <c r="D2934" s="5">
        <v>3100</v>
      </c>
      <c r="E2934" s="7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">
        <f t="shared" si="135"/>
        <v>8573.6841999999997</v>
      </c>
      <c r="P2934" t="s">
        <v>8314</v>
      </c>
      <c r="Q2934" t="s">
        <v>8356</v>
      </c>
      <c r="R2934" s="14">
        <f t="shared" si="137"/>
        <v>42025.164780092593</v>
      </c>
      <c r="S2934">
        <f t="shared" si="136"/>
        <v>2015</v>
      </c>
    </row>
    <row r="2935" spans="1:19" ht="43.2" x14ac:dyDescent="0.3">
      <c r="A2935" s="9">
        <v>2933</v>
      </c>
      <c r="B2935" s="11" t="s">
        <v>2933</v>
      </c>
      <c r="C2935" s="3" t="s">
        <v>7043</v>
      </c>
      <c r="D2935" s="5">
        <v>2500</v>
      </c>
      <c r="E2935" s="7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">
        <f t="shared" si="135"/>
        <v>4757.4074000000001</v>
      </c>
      <c r="P2935" t="s">
        <v>8314</v>
      </c>
      <c r="Q2935" t="s">
        <v>8356</v>
      </c>
      <c r="R2935" s="14">
        <f t="shared" si="137"/>
        <v>42495.956631944442</v>
      </c>
      <c r="S2935">
        <f t="shared" si="136"/>
        <v>2016</v>
      </c>
    </row>
    <row r="2936" spans="1:19" ht="43.2" x14ac:dyDescent="0.3">
      <c r="A2936" s="9">
        <v>2934</v>
      </c>
      <c r="B2936" s="11" t="s">
        <v>2934</v>
      </c>
      <c r="C2936" s="3" t="s">
        <v>7044</v>
      </c>
      <c r="D2936" s="5">
        <v>2500</v>
      </c>
      <c r="E2936" s="7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">
        <f t="shared" si="135"/>
        <v>7297.2973000000002</v>
      </c>
      <c r="P2936" t="s">
        <v>8314</v>
      </c>
      <c r="Q2936" t="s">
        <v>8356</v>
      </c>
      <c r="R2936" s="14">
        <f t="shared" si="137"/>
        <v>41775.636157407411</v>
      </c>
      <c r="S2936">
        <f t="shared" si="136"/>
        <v>2014</v>
      </c>
    </row>
    <row r="2937" spans="1:19" ht="43.2" x14ac:dyDescent="0.3">
      <c r="A2937" s="9">
        <v>2935</v>
      </c>
      <c r="B2937" s="11" t="s">
        <v>2935</v>
      </c>
      <c r="C2937" s="3" t="s">
        <v>7045</v>
      </c>
      <c r="D2937" s="5">
        <v>3500</v>
      </c>
      <c r="E2937" s="7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">
        <f t="shared" si="135"/>
        <v>9053.8462</v>
      </c>
      <c r="P2937" t="s">
        <v>8314</v>
      </c>
      <c r="Q2937" t="s">
        <v>8356</v>
      </c>
      <c r="R2937" s="14">
        <f t="shared" si="137"/>
        <v>42553.583425925928</v>
      </c>
      <c r="S2937">
        <f t="shared" si="136"/>
        <v>2016</v>
      </c>
    </row>
    <row r="2938" spans="1:19" ht="43.2" x14ac:dyDescent="0.3">
      <c r="A2938" s="9">
        <v>2936</v>
      </c>
      <c r="B2938" s="11" t="s">
        <v>2936</v>
      </c>
      <c r="C2938" s="3" t="s">
        <v>7046</v>
      </c>
      <c r="D2938" s="5">
        <v>1000</v>
      </c>
      <c r="E2938" s="7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">
        <f t="shared" si="135"/>
        <v>3764.7058999999999</v>
      </c>
      <c r="P2938" t="s">
        <v>8314</v>
      </c>
      <c r="Q2938" t="s">
        <v>8356</v>
      </c>
      <c r="R2938" s="14">
        <f t="shared" si="137"/>
        <v>41912.650729166664</v>
      </c>
      <c r="S2938">
        <f t="shared" si="136"/>
        <v>2014</v>
      </c>
    </row>
    <row r="2939" spans="1:19" ht="28.8" x14ac:dyDescent="0.3">
      <c r="A2939" s="9">
        <v>2937</v>
      </c>
      <c r="B2939" s="11" t="s">
        <v>2937</v>
      </c>
      <c r="C2939" s="3" t="s">
        <v>7047</v>
      </c>
      <c r="D2939" s="5">
        <v>1500</v>
      </c>
      <c r="E2939" s="7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">
        <f t="shared" si="135"/>
        <v>3636.3636000000001</v>
      </c>
      <c r="P2939" t="s">
        <v>8314</v>
      </c>
      <c r="Q2939" t="s">
        <v>8356</v>
      </c>
      <c r="R2939" s="14">
        <f t="shared" si="137"/>
        <v>41803.457326388889</v>
      </c>
      <c r="S2939">
        <f t="shared" si="136"/>
        <v>2014</v>
      </c>
    </row>
    <row r="2940" spans="1:19" ht="43.2" x14ac:dyDescent="0.3">
      <c r="A2940" s="9">
        <v>2938</v>
      </c>
      <c r="B2940" s="11" t="s">
        <v>2938</v>
      </c>
      <c r="C2940" s="3" t="s">
        <v>7048</v>
      </c>
      <c r="D2940" s="5">
        <v>4000</v>
      </c>
      <c r="E2940" s="7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">
        <f t="shared" si="135"/>
        <v>12671.875</v>
      </c>
      <c r="P2940" t="s">
        <v>8314</v>
      </c>
      <c r="Q2940" t="s">
        <v>8356</v>
      </c>
      <c r="R2940" s="14">
        <f t="shared" si="137"/>
        <v>42004.703865740739</v>
      </c>
      <c r="S2940">
        <f t="shared" si="136"/>
        <v>2014</v>
      </c>
    </row>
    <row r="2941" spans="1:19" ht="43.2" x14ac:dyDescent="0.3">
      <c r="A2941" s="9">
        <v>2939</v>
      </c>
      <c r="B2941" s="11" t="s">
        <v>2939</v>
      </c>
      <c r="C2941" s="3" t="s">
        <v>7049</v>
      </c>
      <c r="D2941" s="5">
        <v>8000</v>
      </c>
      <c r="E2941" s="7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">
        <f t="shared" si="135"/>
        <v>32920</v>
      </c>
      <c r="P2941" t="s">
        <v>8314</v>
      </c>
      <c r="Q2941" t="s">
        <v>8356</v>
      </c>
      <c r="R2941" s="14">
        <f t="shared" si="137"/>
        <v>41845.809166666666</v>
      </c>
      <c r="S2941">
        <f t="shared" si="136"/>
        <v>2014</v>
      </c>
    </row>
    <row r="2942" spans="1:19" ht="43.2" x14ac:dyDescent="0.3">
      <c r="A2942" s="9">
        <v>2940</v>
      </c>
      <c r="B2942" s="11" t="s">
        <v>2940</v>
      </c>
      <c r="C2942" s="3" t="s">
        <v>7050</v>
      </c>
      <c r="D2942" s="5">
        <v>2500</v>
      </c>
      <c r="E2942" s="7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">
        <f t="shared" si="135"/>
        <v>8124.2424000000001</v>
      </c>
      <c r="P2942" t="s">
        <v>8314</v>
      </c>
      <c r="Q2942" t="s">
        <v>8356</v>
      </c>
      <c r="R2942" s="14">
        <f t="shared" si="137"/>
        <v>41982.773356481484</v>
      </c>
      <c r="S2942">
        <f t="shared" si="136"/>
        <v>2014</v>
      </c>
    </row>
    <row r="2943" spans="1:19" ht="43.2" x14ac:dyDescent="0.3">
      <c r="A2943" s="9">
        <v>2941</v>
      </c>
      <c r="B2943" s="11" t="s">
        <v>2941</v>
      </c>
      <c r="C2943" s="3" t="s">
        <v>7051</v>
      </c>
      <c r="D2943" s="5">
        <v>25000</v>
      </c>
      <c r="E2943" s="7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">
        <f t="shared" si="135"/>
        <v>100</v>
      </c>
      <c r="P2943" t="s">
        <v>8314</v>
      </c>
      <c r="Q2943" t="s">
        <v>8354</v>
      </c>
      <c r="R2943" s="14">
        <f t="shared" si="137"/>
        <v>42034.960127314815</v>
      </c>
      <c r="S2943">
        <f t="shared" si="136"/>
        <v>2015</v>
      </c>
    </row>
    <row r="2944" spans="1:19" ht="43.2" x14ac:dyDescent="0.3">
      <c r="A2944" s="9">
        <v>2942</v>
      </c>
      <c r="B2944" s="11" t="s">
        <v>2942</v>
      </c>
      <c r="C2944" s="3" t="s">
        <v>7052</v>
      </c>
      <c r="D2944" s="5">
        <v>200000</v>
      </c>
      <c r="E2944" s="7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">
        <f t="shared" si="135"/>
        <v>20222.772300000001</v>
      </c>
      <c r="P2944" t="s">
        <v>8314</v>
      </c>
      <c r="Q2944" t="s">
        <v>8354</v>
      </c>
      <c r="R2944" s="14">
        <f t="shared" si="137"/>
        <v>42334.803923611107</v>
      </c>
      <c r="S2944">
        <f t="shared" si="136"/>
        <v>2015</v>
      </c>
    </row>
    <row r="2945" spans="1:19" ht="43.2" x14ac:dyDescent="0.3">
      <c r="A2945" s="9">
        <v>2943</v>
      </c>
      <c r="B2945" s="11" t="s">
        <v>2943</v>
      </c>
      <c r="C2945" s="3" t="s">
        <v>7053</v>
      </c>
      <c r="D2945" s="5">
        <v>3000</v>
      </c>
      <c r="E2945" s="7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">
        <f t="shared" si="135"/>
        <v>0</v>
      </c>
      <c r="P2945" t="s">
        <v>8314</v>
      </c>
      <c r="Q2945" t="s">
        <v>8354</v>
      </c>
      <c r="R2945" s="14">
        <f t="shared" si="137"/>
        <v>42077.129398148143</v>
      </c>
      <c r="S2945">
        <f t="shared" si="136"/>
        <v>2015</v>
      </c>
    </row>
    <row r="2946" spans="1:19" ht="43.2" x14ac:dyDescent="0.3">
      <c r="A2946" s="9">
        <v>2944</v>
      </c>
      <c r="B2946" s="11" t="s">
        <v>2944</v>
      </c>
      <c r="C2946" s="3" t="s">
        <v>7054</v>
      </c>
      <c r="D2946" s="5">
        <v>10000</v>
      </c>
      <c r="E2946" s="7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">
        <f t="shared" si="135"/>
        <v>10000</v>
      </c>
      <c r="P2946" t="s">
        <v>8314</v>
      </c>
      <c r="Q2946" t="s">
        <v>8354</v>
      </c>
      <c r="R2946" s="14">
        <f t="shared" si="137"/>
        <v>42132.9143287037</v>
      </c>
      <c r="S2946">
        <f t="shared" si="136"/>
        <v>2015</v>
      </c>
    </row>
    <row r="2947" spans="1:19" ht="57.6" x14ac:dyDescent="0.3">
      <c r="A2947" s="9">
        <v>2945</v>
      </c>
      <c r="B2947" s="11" t="s">
        <v>2945</v>
      </c>
      <c r="C2947" s="3" t="s">
        <v>7055</v>
      </c>
      <c r="D2947" s="5">
        <v>50000</v>
      </c>
      <c r="E2947" s="7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">
        <f t="shared" ref="O2947:O3010" si="138">IFERROR(ROUND(E2947/L2947*100,4),0)</f>
        <v>0</v>
      </c>
      <c r="P2947" t="s">
        <v>8314</v>
      </c>
      <c r="Q2947" t="s">
        <v>8354</v>
      </c>
      <c r="R2947" s="14">
        <f t="shared" si="137"/>
        <v>42118.139583333337</v>
      </c>
      <c r="S2947">
        <f t="shared" ref="S2947:S3010" si="139">YEAR(R2947)</f>
        <v>2015</v>
      </c>
    </row>
    <row r="2948" spans="1:19" ht="43.2" x14ac:dyDescent="0.3">
      <c r="A2948" s="9">
        <v>2946</v>
      </c>
      <c r="B2948" s="11" t="s">
        <v>2946</v>
      </c>
      <c r="C2948" s="3" t="s">
        <v>7056</v>
      </c>
      <c r="D2948" s="5">
        <v>2000</v>
      </c>
      <c r="E2948" s="7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">
        <f t="shared" si="138"/>
        <v>100</v>
      </c>
      <c r="P2948" t="s">
        <v>8314</v>
      </c>
      <c r="Q2948" t="s">
        <v>8354</v>
      </c>
      <c r="R2948" s="14">
        <f t="shared" ref="R2948:R3011" si="140">(((J2948/60)/60)/24)+DATE(1970,1,1)</f>
        <v>42567.531157407408</v>
      </c>
      <c r="S2948">
        <f t="shared" si="139"/>
        <v>2016</v>
      </c>
    </row>
    <row r="2949" spans="1:19" ht="57.6" x14ac:dyDescent="0.3">
      <c r="A2949" s="9">
        <v>2947</v>
      </c>
      <c r="B2949" s="11" t="s">
        <v>2947</v>
      </c>
      <c r="C2949" s="3" t="s">
        <v>7057</v>
      </c>
      <c r="D2949" s="5">
        <v>25000</v>
      </c>
      <c r="E2949" s="7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">
        <f t="shared" si="138"/>
        <v>8246.1538</v>
      </c>
      <c r="P2949" t="s">
        <v>8314</v>
      </c>
      <c r="Q2949" t="s">
        <v>8354</v>
      </c>
      <c r="R2949" s="14">
        <f t="shared" si="140"/>
        <v>42649.562118055561</v>
      </c>
      <c r="S2949">
        <f t="shared" si="139"/>
        <v>2016</v>
      </c>
    </row>
    <row r="2950" spans="1:19" ht="57.6" x14ac:dyDescent="0.3">
      <c r="A2950" s="9">
        <v>2948</v>
      </c>
      <c r="B2950" s="11" t="s">
        <v>2948</v>
      </c>
      <c r="C2950" s="3" t="s">
        <v>7058</v>
      </c>
      <c r="D2950" s="5">
        <v>500000</v>
      </c>
      <c r="E2950" s="7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">
        <f t="shared" si="138"/>
        <v>266.66669999999999</v>
      </c>
      <c r="P2950" t="s">
        <v>8314</v>
      </c>
      <c r="Q2950" t="s">
        <v>8354</v>
      </c>
      <c r="R2950" s="14">
        <f t="shared" si="140"/>
        <v>42097.649224537032</v>
      </c>
      <c r="S2950">
        <f t="shared" si="139"/>
        <v>2015</v>
      </c>
    </row>
    <row r="2951" spans="1:19" ht="43.2" x14ac:dyDescent="0.3">
      <c r="A2951" s="9">
        <v>2949</v>
      </c>
      <c r="B2951" s="11" t="s">
        <v>2949</v>
      </c>
      <c r="C2951" s="3" t="s">
        <v>7059</v>
      </c>
      <c r="D2951" s="5">
        <v>1000</v>
      </c>
      <c r="E2951" s="7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">
        <f t="shared" si="138"/>
        <v>1250</v>
      </c>
      <c r="P2951" t="s">
        <v>8314</v>
      </c>
      <c r="Q2951" t="s">
        <v>8354</v>
      </c>
      <c r="R2951" s="14">
        <f t="shared" si="140"/>
        <v>42297.823113425926</v>
      </c>
      <c r="S2951">
        <f t="shared" si="139"/>
        <v>2015</v>
      </c>
    </row>
    <row r="2952" spans="1:19" ht="43.2" x14ac:dyDescent="0.3">
      <c r="A2952" s="9">
        <v>2950</v>
      </c>
      <c r="B2952" s="11" t="s">
        <v>2950</v>
      </c>
      <c r="C2952" s="3" t="s">
        <v>7060</v>
      </c>
      <c r="D2952" s="5">
        <v>5000000</v>
      </c>
      <c r="E2952" s="7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">
        <f t="shared" si="138"/>
        <v>0</v>
      </c>
      <c r="P2952" t="s">
        <v>8314</v>
      </c>
      <c r="Q2952" t="s">
        <v>8354</v>
      </c>
      <c r="R2952" s="14">
        <f t="shared" si="140"/>
        <v>42362.36518518519</v>
      </c>
      <c r="S2952">
        <f t="shared" si="139"/>
        <v>2015</v>
      </c>
    </row>
    <row r="2953" spans="1:19" ht="57.6" x14ac:dyDescent="0.3">
      <c r="A2953" s="9">
        <v>2951</v>
      </c>
      <c r="B2953" s="11" t="s">
        <v>2951</v>
      </c>
      <c r="C2953" s="3" t="s">
        <v>7061</v>
      </c>
      <c r="D2953" s="5">
        <v>50000</v>
      </c>
      <c r="E2953" s="7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">
        <f t="shared" si="138"/>
        <v>1889.6551999999999</v>
      </c>
      <c r="P2953" t="s">
        <v>8314</v>
      </c>
      <c r="Q2953" t="s">
        <v>8354</v>
      </c>
      <c r="R2953" s="14">
        <f t="shared" si="140"/>
        <v>41872.802928240737</v>
      </c>
      <c r="S2953">
        <f t="shared" si="139"/>
        <v>2014</v>
      </c>
    </row>
    <row r="2954" spans="1:19" ht="43.2" x14ac:dyDescent="0.3">
      <c r="A2954" s="9">
        <v>2952</v>
      </c>
      <c r="B2954" s="11" t="s">
        <v>2952</v>
      </c>
      <c r="C2954" s="3" t="s">
        <v>7062</v>
      </c>
      <c r="D2954" s="5">
        <v>20000</v>
      </c>
      <c r="E2954" s="7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">
        <f t="shared" si="138"/>
        <v>20062.5</v>
      </c>
      <c r="P2954" t="s">
        <v>8314</v>
      </c>
      <c r="Q2954" t="s">
        <v>8354</v>
      </c>
      <c r="R2954" s="14">
        <f t="shared" si="140"/>
        <v>42628.690266203703</v>
      </c>
      <c r="S2954">
        <f t="shared" si="139"/>
        <v>2016</v>
      </c>
    </row>
    <row r="2955" spans="1:19" ht="43.2" x14ac:dyDescent="0.3">
      <c r="A2955" s="9">
        <v>2953</v>
      </c>
      <c r="B2955" s="11" t="s">
        <v>2953</v>
      </c>
      <c r="C2955" s="3" t="s">
        <v>7063</v>
      </c>
      <c r="D2955" s="5">
        <v>400000</v>
      </c>
      <c r="E2955" s="7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">
        <f t="shared" si="138"/>
        <v>20166.666700000002</v>
      </c>
      <c r="P2955" t="s">
        <v>8314</v>
      </c>
      <c r="Q2955" t="s">
        <v>8354</v>
      </c>
      <c r="R2955" s="14">
        <f t="shared" si="140"/>
        <v>42255.791909722218</v>
      </c>
      <c r="S2955">
        <f t="shared" si="139"/>
        <v>2015</v>
      </c>
    </row>
    <row r="2956" spans="1:19" ht="43.2" x14ac:dyDescent="0.3">
      <c r="A2956" s="9">
        <v>2954</v>
      </c>
      <c r="B2956" s="11" t="s">
        <v>2954</v>
      </c>
      <c r="C2956" s="3" t="s">
        <v>7064</v>
      </c>
      <c r="D2956" s="5">
        <v>15000</v>
      </c>
      <c r="E2956" s="7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">
        <f t="shared" si="138"/>
        <v>0</v>
      </c>
      <c r="P2956" t="s">
        <v>8314</v>
      </c>
      <c r="Q2956" t="s">
        <v>8354</v>
      </c>
      <c r="R2956" s="14">
        <f t="shared" si="140"/>
        <v>42790.583368055552</v>
      </c>
      <c r="S2956">
        <f t="shared" si="139"/>
        <v>2017</v>
      </c>
    </row>
    <row r="2957" spans="1:19" ht="28.8" x14ac:dyDescent="0.3">
      <c r="A2957" s="9">
        <v>2955</v>
      </c>
      <c r="B2957" s="11" t="s">
        <v>2955</v>
      </c>
      <c r="C2957" s="3" t="s">
        <v>7065</v>
      </c>
      <c r="D2957" s="5">
        <v>1200</v>
      </c>
      <c r="E2957" s="7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">
        <f t="shared" si="138"/>
        <v>6500</v>
      </c>
      <c r="P2957" t="s">
        <v>8314</v>
      </c>
      <c r="Q2957" t="s">
        <v>8354</v>
      </c>
      <c r="R2957" s="14">
        <f t="shared" si="140"/>
        <v>42141.741307870368</v>
      </c>
      <c r="S2957">
        <f t="shared" si="139"/>
        <v>2015</v>
      </c>
    </row>
    <row r="2958" spans="1:19" ht="43.2" x14ac:dyDescent="0.3">
      <c r="A2958" s="9">
        <v>2956</v>
      </c>
      <c r="B2958" s="11" t="s">
        <v>2956</v>
      </c>
      <c r="C2958" s="3" t="s">
        <v>7066</v>
      </c>
      <c r="D2958" s="5">
        <v>7900</v>
      </c>
      <c r="E2958" s="7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">
        <f t="shared" si="138"/>
        <v>6610</v>
      </c>
      <c r="P2958" t="s">
        <v>8314</v>
      </c>
      <c r="Q2958" t="s">
        <v>8354</v>
      </c>
      <c r="R2958" s="14">
        <f t="shared" si="140"/>
        <v>42464.958912037036</v>
      </c>
      <c r="S2958">
        <f t="shared" si="139"/>
        <v>2016</v>
      </c>
    </row>
    <row r="2959" spans="1:19" ht="43.2" x14ac:dyDescent="0.3">
      <c r="A2959" s="9">
        <v>2957</v>
      </c>
      <c r="B2959" s="11" t="s">
        <v>2957</v>
      </c>
      <c r="C2959" s="3" t="s">
        <v>7067</v>
      </c>
      <c r="D2959" s="5">
        <v>15000</v>
      </c>
      <c r="E2959" s="7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">
        <f t="shared" si="138"/>
        <v>9333.3333000000002</v>
      </c>
      <c r="P2959" t="s">
        <v>8314</v>
      </c>
      <c r="Q2959" t="s">
        <v>8354</v>
      </c>
      <c r="R2959" s="14">
        <f t="shared" si="140"/>
        <v>42031.011249999996</v>
      </c>
      <c r="S2959">
        <f t="shared" si="139"/>
        <v>2015</v>
      </c>
    </row>
    <row r="2960" spans="1:19" ht="43.2" x14ac:dyDescent="0.3">
      <c r="A2960" s="9">
        <v>2958</v>
      </c>
      <c r="B2960" s="11" t="s">
        <v>2958</v>
      </c>
      <c r="C2960" s="3" t="s">
        <v>7068</v>
      </c>
      <c r="D2960" s="5">
        <v>80000</v>
      </c>
      <c r="E2960" s="7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">
        <f t="shared" si="138"/>
        <v>0</v>
      </c>
      <c r="P2960" t="s">
        <v>8314</v>
      </c>
      <c r="Q2960" t="s">
        <v>8354</v>
      </c>
      <c r="R2960" s="14">
        <f t="shared" si="140"/>
        <v>42438.779131944444</v>
      </c>
      <c r="S2960">
        <f t="shared" si="139"/>
        <v>2016</v>
      </c>
    </row>
    <row r="2961" spans="1:19" ht="43.2" x14ac:dyDescent="0.3">
      <c r="A2961" s="9">
        <v>2959</v>
      </c>
      <c r="B2961" s="11" t="s">
        <v>2959</v>
      </c>
      <c r="C2961" s="3" t="s">
        <v>7069</v>
      </c>
      <c r="D2961" s="5">
        <v>10000</v>
      </c>
      <c r="E2961" s="7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">
        <f t="shared" si="138"/>
        <v>0</v>
      </c>
      <c r="P2961" t="s">
        <v>8314</v>
      </c>
      <c r="Q2961" t="s">
        <v>8354</v>
      </c>
      <c r="R2961" s="14">
        <f t="shared" si="140"/>
        <v>42498.008391203708</v>
      </c>
      <c r="S2961">
        <f t="shared" si="139"/>
        <v>2016</v>
      </c>
    </row>
    <row r="2962" spans="1:19" ht="43.2" x14ac:dyDescent="0.3">
      <c r="A2962" s="9">
        <v>2960</v>
      </c>
      <c r="B2962" s="11" t="s">
        <v>2960</v>
      </c>
      <c r="C2962" s="3" t="s">
        <v>7070</v>
      </c>
      <c r="D2962" s="5">
        <v>30000000</v>
      </c>
      <c r="E2962" s="7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">
        <f t="shared" si="138"/>
        <v>0</v>
      </c>
      <c r="P2962" t="s">
        <v>8314</v>
      </c>
      <c r="Q2962" t="s">
        <v>8354</v>
      </c>
      <c r="R2962" s="14">
        <f t="shared" si="140"/>
        <v>41863.757210648146</v>
      </c>
      <c r="S2962">
        <f t="shared" si="139"/>
        <v>2014</v>
      </c>
    </row>
    <row r="2963" spans="1:19" ht="43.2" x14ac:dyDescent="0.3">
      <c r="A2963" s="9">
        <v>2961</v>
      </c>
      <c r="B2963" s="11" t="s">
        <v>2961</v>
      </c>
      <c r="C2963" s="3" t="s">
        <v>7071</v>
      </c>
      <c r="D2963" s="5">
        <v>5000</v>
      </c>
      <c r="E2963" s="7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">
        <f t="shared" si="138"/>
        <v>5075</v>
      </c>
      <c r="P2963" t="s">
        <v>8314</v>
      </c>
      <c r="Q2963" t="s">
        <v>8315</v>
      </c>
      <c r="R2963" s="14">
        <f t="shared" si="140"/>
        <v>42061.212488425925</v>
      </c>
      <c r="S2963">
        <f t="shared" si="139"/>
        <v>2015</v>
      </c>
    </row>
    <row r="2964" spans="1:19" ht="43.2" x14ac:dyDescent="0.3">
      <c r="A2964" s="9">
        <v>2962</v>
      </c>
      <c r="B2964" s="11" t="s">
        <v>2962</v>
      </c>
      <c r="C2964" s="3" t="s">
        <v>7072</v>
      </c>
      <c r="D2964" s="5">
        <v>1000</v>
      </c>
      <c r="E2964" s="7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">
        <f t="shared" si="138"/>
        <v>6090</v>
      </c>
      <c r="P2964" t="s">
        <v>8314</v>
      </c>
      <c r="Q2964" t="s">
        <v>8315</v>
      </c>
      <c r="R2964" s="14">
        <f t="shared" si="140"/>
        <v>42036.24428240741</v>
      </c>
      <c r="S2964">
        <f t="shared" si="139"/>
        <v>2015</v>
      </c>
    </row>
    <row r="2965" spans="1:19" ht="57.6" x14ac:dyDescent="0.3">
      <c r="A2965" s="9">
        <v>2963</v>
      </c>
      <c r="B2965" s="11" t="s">
        <v>2963</v>
      </c>
      <c r="C2965" s="3" t="s">
        <v>7073</v>
      </c>
      <c r="D2965" s="5">
        <v>10000</v>
      </c>
      <c r="E2965" s="7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">
        <f t="shared" si="138"/>
        <v>10903.0612</v>
      </c>
      <c r="P2965" t="s">
        <v>8314</v>
      </c>
      <c r="Q2965" t="s">
        <v>8315</v>
      </c>
      <c r="R2965" s="14">
        <f t="shared" si="140"/>
        <v>42157.470185185186</v>
      </c>
      <c r="S2965">
        <f t="shared" si="139"/>
        <v>2015</v>
      </c>
    </row>
    <row r="2966" spans="1:19" ht="43.2" x14ac:dyDescent="0.3">
      <c r="A2966" s="9">
        <v>2964</v>
      </c>
      <c r="B2966" s="11" t="s">
        <v>2964</v>
      </c>
      <c r="C2966" s="3" t="s">
        <v>7074</v>
      </c>
      <c r="D2966" s="5">
        <v>5000</v>
      </c>
      <c r="E2966" s="7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">
        <f t="shared" si="138"/>
        <v>2569.2296000000001</v>
      </c>
      <c r="P2966" t="s">
        <v>8314</v>
      </c>
      <c r="Q2966" t="s">
        <v>8315</v>
      </c>
      <c r="R2966" s="14">
        <f t="shared" si="140"/>
        <v>41827.909942129627</v>
      </c>
      <c r="S2966">
        <f t="shared" si="139"/>
        <v>2014</v>
      </c>
    </row>
    <row r="2967" spans="1:19" ht="57.6" x14ac:dyDescent="0.3">
      <c r="A2967" s="9">
        <v>2965</v>
      </c>
      <c r="B2967" s="11" t="s">
        <v>2965</v>
      </c>
      <c r="C2967" s="3" t="s">
        <v>7075</v>
      </c>
      <c r="D2967" s="5">
        <v>1500</v>
      </c>
      <c r="E2967" s="7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">
        <f t="shared" si="138"/>
        <v>4192.3077000000003</v>
      </c>
      <c r="P2967" t="s">
        <v>8314</v>
      </c>
      <c r="Q2967" t="s">
        <v>8315</v>
      </c>
      <c r="R2967" s="14">
        <f t="shared" si="140"/>
        <v>42162.729548611111</v>
      </c>
      <c r="S2967">
        <f t="shared" si="139"/>
        <v>2015</v>
      </c>
    </row>
    <row r="2968" spans="1:19" ht="43.2" x14ac:dyDescent="0.3">
      <c r="A2968" s="9">
        <v>2966</v>
      </c>
      <c r="B2968" s="11" t="s">
        <v>2966</v>
      </c>
      <c r="C2968" s="3" t="s">
        <v>7076</v>
      </c>
      <c r="D2968" s="5">
        <v>10000</v>
      </c>
      <c r="E2968" s="7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">
        <f t="shared" si="138"/>
        <v>8877.3438000000006</v>
      </c>
      <c r="P2968" t="s">
        <v>8314</v>
      </c>
      <c r="Q2968" t="s">
        <v>8315</v>
      </c>
      <c r="R2968" s="14">
        <f t="shared" si="140"/>
        <v>42233.738564814819</v>
      </c>
      <c r="S2968">
        <f t="shared" si="139"/>
        <v>2015</v>
      </c>
    </row>
    <row r="2969" spans="1:19" ht="43.2" x14ac:dyDescent="0.3">
      <c r="A2969" s="9">
        <v>2967</v>
      </c>
      <c r="B2969" s="11" t="s">
        <v>2967</v>
      </c>
      <c r="C2969" s="3" t="s">
        <v>7077</v>
      </c>
      <c r="D2969" s="5">
        <v>5000</v>
      </c>
      <c r="E2969" s="7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">
        <f t="shared" si="138"/>
        <v>8022.5352000000003</v>
      </c>
      <c r="P2969" t="s">
        <v>8314</v>
      </c>
      <c r="Q2969" t="s">
        <v>8315</v>
      </c>
      <c r="R2969" s="14">
        <f t="shared" si="140"/>
        <v>42042.197824074072</v>
      </c>
      <c r="S2969">
        <f t="shared" si="139"/>
        <v>2015</v>
      </c>
    </row>
    <row r="2970" spans="1:19" ht="28.8" x14ac:dyDescent="0.3">
      <c r="A2970" s="9">
        <v>2968</v>
      </c>
      <c r="B2970" s="11" t="s">
        <v>2968</v>
      </c>
      <c r="C2970" s="3" t="s">
        <v>7078</v>
      </c>
      <c r="D2970" s="5">
        <v>3500</v>
      </c>
      <c r="E2970" s="7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">
        <f t="shared" si="138"/>
        <v>7893.6170000000002</v>
      </c>
      <c r="P2970" t="s">
        <v>8314</v>
      </c>
      <c r="Q2970" t="s">
        <v>8315</v>
      </c>
      <c r="R2970" s="14">
        <f t="shared" si="140"/>
        <v>42585.523842592593</v>
      </c>
      <c r="S2970">
        <f t="shared" si="139"/>
        <v>2016</v>
      </c>
    </row>
    <row r="2971" spans="1:19" ht="43.2" x14ac:dyDescent="0.3">
      <c r="A2971" s="9">
        <v>2969</v>
      </c>
      <c r="B2971" s="11" t="s">
        <v>2969</v>
      </c>
      <c r="C2971" s="3" t="s">
        <v>7079</v>
      </c>
      <c r="D2971" s="5">
        <v>1000</v>
      </c>
      <c r="E2971" s="7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">
        <f t="shared" si="138"/>
        <v>9558.8235000000004</v>
      </c>
      <c r="P2971" t="s">
        <v>8314</v>
      </c>
      <c r="Q2971" t="s">
        <v>8315</v>
      </c>
      <c r="R2971" s="14">
        <f t="shared" si="140"/>
        <v>42097.786493055552</v>
      </c>
      <c r="S2971">
        <f t="shared" si="139"/>
        <v>2015</v>
      </c>
    </row>
    <row r="2972" spans="1:19" ht="43.2" x14ac:dyDescent="0.3">
      <c r="A2972" s="9">
        <v>2970</v>
      </c>
      <c r="B2972" s="11" t="s">
        <v>2970</v>
      </c>
      <c r="C2972" s="3" t="s">
        <v>7080</v>
      </c>
      <c r="D2972" s="5">
        <v>6000</v>
      </c>
      <c r="E2972" s="7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">
        <f t="shared" si="138"/>
        <v>6989.0110000000004</v>
      </c>
      <c r="P2972" t="s">
        <v>8314</v>
      </c>
      <c r="Q2972" t="s">
        <v>8315</v>
      </c>
      <c r="R2972" s="14">
        <f t="shared" si="140"/>
        <v>41808.669571759259</v>
      </c>
      <c r="S2972">
        <f t="shared" si="139"/>
        <v>2014</v>
      </c>
    </row>
    <row r="2973" spans="1:19" ht="43.2" x14ac:dyDescent="0.3">
      <c r="A2973" s="9">
        <v>2971</v>
      </c>
      <c r="B2973" s="11" t="s">
        <v>2971</v>
      </c>
      <c r="C2973" s="3" t="s">
        <v>7081</v>
      </c>
      <c r="D2973" s="5">
        <v>3200</v>
      </c>
      <c r="E2973" s="7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">
        <f t="shared" si="138"/>
        <v>7453.4884000000002</v>
      </c>
      <c r="P2973" t="s">
        <v>8314</v>
      </c>
      <c r="Q2973" t="s">
        <v>8315</v>
      </c>
      <c r="R2973" s="14">
        <f t="shared" si="140"/>
        <v>41852.658310185187</v>
      </c>
      <c r="S2973">
        <f t="shared" si="139"/>
        <v>2014</v>
      </c>
    </row>
    <row r="2974" spans="1:19" ht="28.8" x14ac:dyDescent="0.3">
      <c r="A2974" s="9">
        <v>2972</v>
      </c>
      <c r="B2974" s="11" t="s">
        <v>2972</v>
      </c>
      <c r="C2974" s="3" t="s">
        <v>7082</v>
      </c>
      <c r="D2974" s="5">
        <v>2000</v>
      </c>
      <c r="E2974" s="7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">
        <f t="shared" si="138"/>
        <v>12394.1176</v>
      </c>
      <c r="P2974" t="s">
        <v>8314</v>
      </c>
      <c r="Q2974" t="s">
        <v>8315</v>
      </c>
      <c r="R2974" s="14">
        <f t="shared" si="140"/>
        <v>42694.110185185185</v>
      </c>
      <c r="S2974">
        <f t="shared" si="139"/>
        <v>2016</v>
      </c>
    </row>
    <row r="2975" spans="1:19" ht="43.2" x14ac:dyDescent="0.3">
      <c r="A2975" s="9">
        <v>2973</v>
      </c>
      <c r="B2975" s="11" t="s">
        <v>2973</v>
      </c>
      <c r="C2975" s="3" t="s">
        <v>7083</v>
      </c>
      <c r="D2975" s="5">
        <v>5000</v>
      </c>
      <c r="E2975" s="7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">
        <f t="shared" si="138"/>
        <v>26484.8485</v>
      </c>
      <c r="P2975" t="s">
        <v>8314</v>
      </c>
      <c r="Q2975" t="s">
        <v>8315</v>
      </c>
      <c r="R2975" s="14">
        <f t="shared" si="140"/>
        <v>42341.818379629629</v>
      </c>
      <c r="S2975">
        <f t="shared" si="139"/>
        <v>2015</v>
      </c>
    </row>
    <row r="2976" spans="1:19" ht="57.6" x14ac:dyDescent="0.3">
      <c r="A2976" s="9">
        <v>2974</v>
      </c>
      <c r="B2976" s="11" t="s">
        <v>2974</v>
      </c>
      <c r="C2976" s="3" t="s">
        <v>7084</v>
      </c>
      <c r="D2976" s="5">
        <v>5000</v>
      </c>
      <c r="E2976" s="7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">
        <f t="shared" si="138"/>
        <v>5862.0690000000004</v>
      </c>
      <c r="P2976" t="s">
        <v>8314</v>
      </c>
      <c r="Q2976" t="s">
        <v>8315</v>
      </c>
      <c r="R2976" s="14">
        <f t="shared" si="140"/>
        <v>41880.061006944445</v>
      </c>
      <c r="S2976">
        <f t="shared" si="139"/>
        <v>2014</v>
      </c>
    </row>
    <row r="2977" spans="1:19" ht="43.2" x14ac:dyDescent="0.3">
      <c r="A2977" s="9">
        <v>2975</v>
      </c>
      <c r="B2977" s="11" t="s">
        <v>2975</v>
      </c>
      <c r="C2977" s="3" t="s">
        <v>7085</v>
      </c>
      <c r="D2977" s="5">
        <v>8000</v>
      </c>
      <c r="E2977" s="7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">
        <f t="shared" si="138"/>
        <v>7088.4956000000002</v>
      </c>
      <c r="P2977" t="s">
        <v>8314</v>
      </c>
      <c r="Q2977" t="s">
        <v>8315</v>
      </c>
      <c r="R2977" s="14">
        <f t="shared" si="140"/>
        <v>41941.683865740742</v>
      </c>
      <c r="S2977">
        <f t="shared" si="139"/>
        <v>2014</v>
      </c>
    </row>
    <row r="2978" spans="1:19" ht="43.2" x14ac:dyDescent="0.3">
      <c r="A2978" s="9">
        <v>2976</v>
      </c>
      <c r="B2978" s="11" t="s">
        <v>2976</v>
      </c>
      <c r="C2978" s="3" t="s">
        <v>7086</v>
      </c>
      <c r="D2978" s="5">
        <v>70</v>
      </c>
      <c r="E2978" s="7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">
        <f t="shared" si="138"/>
        <v>857.14290000000005</v>
      </c>
      <c r="P2978" t="s">
        <v>8314</v>
      </c>
      <c r="Q2978" t="s">
        <v>8315</v>
      </c>
      <c r="R2978" s="14">
        <f t="shared" si="140"/>
        <v>42425.730671296296</v>
      </c>
      <c r="S2978">
        <f t="shared" si="139"/>
        <v>2016</v>
      </c>
    </row>
    <row r="2979" spans="1:19" ht="57.6" x14ac:dyDescent="0.3">
      <c r="A2979" s="9">
        <v>2977</v>
      </c>
      <c r="B2979" s="11" t="s">
        <v>2977</v>
      </c>
      <c r="C2979" s="3" t="s">
        <v>7087</v>
      </c>
      <c r="D2979" s="5">
        <v>3000</v>
      </c>
      <c r="E2979" s="7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">
        <f t="shared" si="138"/>
        <v>11356.6667</v>
      </c>
      <c r="P2979" t="s">
        <v>8314</v>
      </c>
      <c r="Q2979" t="s">
        <v>8315</v>
      </c>
      <c r="R2979" s="14">
        <f t="shared" si="140"/>
        <v>42026.88118055556</v>
      </c>
      <c r="S2979">
        <f t="shared" si="139"/>
        <v>2015</v>
      </c>
    </row>
    <row r="2980" spans="1:19" ht="57.6" x14ac:dyDescent="0.3">
      <c r="A2980" s="9">
        <v>2978</v>
      </c>
      <c r="B2980" s="11" t="s">
        <v>2978</v>
      </c>
      <c r="C2980" s="3" t="s">
        <v>7088</v>
      </c>
      <c r="D2980" s="5">
        <v>750</v>
      </c>
      <c r="E2980" s="7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">
        <f t="shared" si="138"/>
        <v>6068.75</v>
      </c>
      <c r="P2980" t="s">
        <v>8314</v>
      </c>
      <c r="Q2980" t="s">
        <v>8315</v>
      </c>
      <c r="R2980" s="14">
        <f t="shared" si="140"/>
        <v>41922.640590277777</v>
      </c>
      <c r="S2980">
        <f t="shared" si="139"/>
        <v>2014</v>
      </c>
    </row>
    <row r="2981" spans="1:19" ht="43.2" x14ac:dyDescent="0.3">
      <c r="A2981" s="9">
        <v>2979</v>
      </c>
      <c r="B2981" s="11" t="s">
        <v>2979</v>
      </c>
      <c r="C2981" s="3" t="s">
        <v>7089</v>
      </c>
      <c r="D2981" s="5">
        <v>5000</v>
      </c>
      <c r="E2981" s="7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">
        <f t="shared" si="138"/>
        <v>11021.739100000001</v>
      </c>
      <c r="P2981" t="s">
        <v>8314</v>
      </c>
      <c r="Q2981" t="s">
        <v>8315</v>
      </c>
      <c r="R2981" s="14">
        <f t="shared" si="140"/>
        <v>41993.824340277773</v>
      </c>
      <c r="S2981">
        <f t="shared" si="139"/>
        <v>2014</v>
      </c>
    </row>
    <row r="2982" spans="1:19" ht="43.2" x14ac:dyDescent="0.3">
      <c r="A2982" s="9">
        <v>2980</v>
      </c>
      <c r="B2982" s="11" t="s">
        <v>2980</v>
      </c>
      <c r="C2982" s="3" t="s">
        <v>7090</v>
      </c>
      <c r="D2982" s="5">
        <v>3000</v>
      </c>
      <c r="E2982" s="7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">
        <f t="shared" si="138"/>
        <v>13645.8333</v>
      </c>
      <c r="P2982" t="s">
        <v>8314</v>
      </c>
      <c r="Q2982" t="s">
        <v>8315</v>
      </c>
      <c r="R2982" s="14">
        <f t="shared" si="140"/>
        <v>42219.915856481486</v>
      </c>
      <c r="S2982">
        <f t="shared" si="139"/>
        <v>2015</v>
      </c>
    </row>
    <row r="2983" spans="1:19" ht="57.6" x14ac:dyDescent="0.3">
      <c r="A2983" s="9">
        <v>2981</v>
      </c>
      <c r="B2983" s="11" t="s">
        <v>2981</v>
      </c>
      <c r="C2983" s="3" t="s">
        <v>7091</v>
      </c>
      <c r="D2983" s="5">
        <v>4000</v>
      </c>
      <c r="E2983" s="7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">
        <f t="shared" si="138"/>
        <v>5316.4948000000004</v>
      </c>
      <c r="P2983" t="s">
        <v>8314</v>
      </c>
      <c r="Q2983" t="s">
        <v>8354</v>
      </c>
      <c r="R2983" s="14">
        <f t="shared" si="140"/>
        <v>42225.559675925921</v>
      </c>
      <c r="S2983">
        <f t="shared" si="139"/>
        <v>2015</v>
      </c>
    </row>
    <row r="2984" spans="1:19" ht="28.8" x14ac:dyDescent="0.3">
      <c r="A2984" s="9">
        <v>2982</v>
      </c>
      <c r="B2984" s="11" t="s">
        <v>2982</v>
      </c>
      <c r="C2984" s="3" t="s">
        <v>7092</v>
      </c>
      <c r="D2984" s="5">
        <v>5000</v>
      </c>
      <c r="E2984" s="7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">
        <f t="shared" si="138"/>
        <v>8649.1525000000001</v>
      </c>
      <c r="P2984" t="s">
        <v>8314</v>
      </c>
      <c r="Q2984" t="s">
        <v>8354</v>
      </c>
      <c r="R2984" s="14">
        <f t="shared" si="140"/>
        <v>42381.686840277776</v>
      </c>
      <c r="S2984">
        <f t="shared" si="139"/>
        <v>2016</v>
      </c>
    </row>
    <row r="2985" spans="1:19" ht="43.2" x14ac:dyDescent="0.3">
      <c r="A2985" s="9">
        <v>2983</v>
      </c>
      <c r="B2985" s="11" t="s">
        <v>2983</v>
      </c>
      <c r="C2985" s="3" t="s">
        <v>7093</v>
      </c>
      <c r="D2985" s="5">
        <v>116000</v>
      </c>
      <c r="E2985" s="7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">
        <f t="shared" si="138"/>
        <v>15523.8274</v>
      </c>
      <c r="P2985" t="s">
        <v>8314</v>
      </c>
      <c r="Q2985" t="s">
        <v>8354</v>
      </c>
      <c r="R2985" s="14">
        <f t="shared" si="140"/>
        <v>41894.632361111115</v>
      </c>
      <c r="S2985">
        <f t="shared" si="139"/>
        <v>2014</v>
      </c>
    </row>
    <row r="2986" spans="1:19" ht="57.6" x14ac:dyDescent="0.3">
      <c r="A2986" s="9">
        <v>2984</v>
      </c>
      <c r="B2986" s="11" t="s">
        <v>2984</v>
      </c>
      <c r="C2986" s="3" t="s">
        <v>7094</v>
      </c>
      <c r="D2986" s="5">
        <v>25000</v>
      </c>
      <c r="E2986" s="7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">
        <f t="shared" si="138"/>
        <v>11508.2569</v>
      </c>
      <c r="P2986" t="s">
        <v>8314</v>
      </c>
      <c r="Q2986" t="s">
        <v>8354</v>
      </c>
      <c r="R2986" s="14">
        <f t="shared" si="140"/>
        <v>42576.278715277775</v>
      </c>
      <c r="S2986">
        <f t="shared" si="139"/>
        <v>2016</v>
      </c>
    </row>
    <row r="2987" spans="1:19" ht="57.6" x14ac:dyDescent="0.3">
      <c r="A2987" s="9">
        <v>2985</v>
      </c>
      <c r="B2987" s="11" t="s">
        <v>2985</v>
      </c>
      <c r="C2987" s="3" t="s">
        <v>7095</v>
      </c>
      <c r="D2987" s="5">
        <v>10000</v>
      </c>
      <c r="E2987" s="7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">
        <f t="shared" si="138"/>
        <v>10959.459500000001</v>
      </c>
      <c r="P2987" t="s">
        <v>8314</v>
      </c>
      <c r="Q2987" t="s">
        <v>8354</v>
      </c>
      <c r="R2987" s="14">
        <f t="shared" si="140"/>
        <v>42654.973703703698</v>
      </c>
      <c r="S2987">
        <f t="shared" si="139"/>
        <v>2016</v>
      </c>
    </row>
    <row r="2988" spans="1:19" ht="43.2" x14ac:dyDescent="0.3">
      <c r="A2988" s="9">
        <v>2986</v>
      </c>
      <c r="B2988" s="11" t="s">
        <v>2986</v>
      </c>
      <c r="C2988" s="3" t="s">
        <v>7096</v>
      </c>
      <c r="D2988" s="5">
        <v>2400</v>
      </c>
      <c r="E2988" s="7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">
        <f t="shared" si="138"/>
        <v>4521.4286000000002</v>
      </c>
      <c r="P2988" t="s">
        <v>8314</v>
      </c>
      <c r="Q2988" t="s">
        <v>8354</v>
      </c>
      <c r="R2988" s="14">
        <f t="shared" si="140"/>
        <v>42431.500069444446</v>
      </c>
      <c r="S2988">
        <f t="shared" si="139"/>
        <v>2016</v>
      </c>
    </row>
    <row r="2989" spans="1:19" ht="57.6" x14ac:dyDescent="0.3">
      <c r="A2989" s="9">
        <v>2987</v>
      </c>
      <c r="B2989" s="11" t="s">
        <v>2987</v>
      </c>
      <c r="C2989" s="3" t="s">
        <v>7097</v>
      </c>
      <c r="D2989" s="5">
        <v>25000</v>
      </c>
      <c r="E2989" s="7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">
        <f t="shared" si="138"/>
        <v>10415.1698</v>
      </c>
      <c r="P2989" t="s">
        <v>8314</v>
      </c>
      <c r="Q2989" t="s">
        <v>8354</v>
      </c>
      <c r="R2989" s="14">
        <f t="shared" si="140"/>
        <v>42627.307303240741</v>
      </c>
      <c r="S2989">
        <f t="shared" si="139"/>
        <v>2016</v>
      </c>
    </row>
    <row r="2990" spans="1:19" ht="43.2" x14ac:dyDescent="0.3">
      <c r="A2990" s="9">
        <v>2988</v>
      </c>
      <c r="B2990" s="11" t="s">
        <v>2988</v>
      </c>
      <c r="C2990" s="3" t="s">
        <v>7098</v>
      </c>
      <c r="D2990" s="5">
        <v>1000</v>
      </c>
      <c r="E2990" s="7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">
        <f t="shared" si="138"/>
        <v>3571.4286000000002</v>
      </c>
      <c r="P2990" t="s">
        <v>8314</v>
      </c>
      <c r="Q2990" t="s">
        <v>8354</v>
      </c>
      <c r="R2990" s="14">
        <f t="shared" si="140"/>
        <v>42511.362048611118</v>
      </c>
      <c r="S2990">
        <f t="shared" si="139"/>
        <v>2016</v>
      </c>
    </row>
    <row r="2991" spans="1:19" x14ac:dyDescent="0.3">
      <c r="A2991" s="9">
        <v>2989</v>
      </c>
      <c r="B2991" s="11" t="s">
        <v>2989</v>
      </c>
      <c r="C2991" s="3" t="s">
        <v>7099</v>
      </c>
      <c r="D2991" s="5">
        <v>20000</v>
      </c>
      <c r="E2991" s="7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">
        <f t="shared" si="138"/>
        <v>9699.7253000000001</v>
      </c>
      <c r="P2991" t="s">
        <v>8314</v>
      </c>
      <c r="Q2991" t="s">
        <v>8354</v>
      </c>
      <c r="R2991" s="14">
        <f t="shared" si="140"/>
        <v>42337.02039351852</v>
      </c>
      <c r="S2991">
        <f t="shared" si="139"/>
        <v>2015</v>
      </c>
    </row>
    <row r="2992" spans="1:19" ht="43.2" x14ac:dyDescent="0.3">
      <c r="A2992" s="9">
        <v>2990</v>
      </c>
      <c r="B2992" s="11" t="s">
        <v>2990</v>
      </c>
      <c r="C2992" s="3" t="s">
        <v>7100</v>
      </c>
      <c r="D2992" s="5">
        <v>10000</v>
      </c>
      <c r="E2992" s="7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">
        <f t="shared" si="138"/>
        <v>37037.036999999997</v>
      </c>
      <c r="P2992" t="s">
        <v>8314</v>
      </c>
      <c r="Q2992" t="s">
        <v>8354</v>
      </c>
      <c r="R2992" s="14">
        <f t="shared" si="140"/>
        <v>42341.57430555555</v>
      </c>
      <c r="S2992">
        <f t="shared" si="139"/>
        <v>2015</v>
      </c>
    </row>
    <row r="2993" spans="1:19" ht="43.2" x14ac:dyDescent="0.3">
      <c r="A2993" s="9">
        <v>2991</v>
      </c>
      <c r="B2993" s="11" t="s">
        <v>2991</v>
      </c>
      <c r="C2993" s="3" t="s">
        <v>7101</v>
      </c>
      <c r="D2993" s="5">
        <v>8500</v>
      </c>
      <c r="E2993" s="7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">
        <f t="shared" si="138"/>
        <v>9440.8601999999992</v>
      </c>
      <c r="P2993" t="s">
        <v>8314</v>
      </c>
      <c r="Q2993" t="s">
        <v>8354</v>
      </c>
      <c r="R2993" s="14">
        <f t="shared" si="140"/>
        <v>42740.837152777778</v>
      </c>
      <c r="S2993">
        <f t="shared" si="139"/>
        <v>2017</v>
      </c>
    </row>
    <row r="2994" spans="1:19" ht="43.2" x14ac:dyDescent="0.3">
      <c r="A2994" s="9">
        <v>2992</v>
      </c>
      <c r="B2994" s="11" t="s">
        <v>2992</v>
      </c>
      <c r="C2994" s="3" t="s">
        <v>7102</v>
      </c>
      <c r="D2994" s="5">
        <v>3000</v>
      </c>
      <c r="E2994" s="7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">
        <f t="shared" si="138"/>
        <v>4898.4375</v>
      </c>
      <c r="P2994" t="s">
        <v>8314</v>
      </c>
      <c r="Q2994" t="s">
        <v>8354</v>
      </c>
      <c r="R2994" s="14">
        <f t="shared" si="140"/>
        <v>42622.767476851848</v>
      </c>
      <c r="S2994">
        <f t="shared" si="139"/>
        <v>2016</v>
      </c>
    </row>
    <row r="2995" spans="1:19" x14ac:dyDescent="0.3">
      <c r="A2995" s="9">
        <v>2993</v>
      </c>
      <c r="B2995" s="11" t="s">
        <v>2993</v>
      </c>
      <c r="C2995" s="3" t="s">
        <v>7103</v>
      </c>
      <c r="D2995" s="5">
        <v>1000</v>
      </c>
      <c r="E2995" s="7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">
        <f t="shared" si="138"/>
        <v>4559.0909000000001</v>
      </c>
      <c r="P2995" t="s">
        <v>8314</v>
      </c>
      <c r="Q2995" t="s">
        <v>8354</v>
      </c>
      <c r="R2995" s="14">
        <f t="shared" si="140"/>
        <v>42390.838738425926</v>
      </c>
      <c r="S2995">
        <f t="shared" si="139"/>
        <v>2016</v>
      </c>
    </row>
    <row r="2996" spans="1:19" ht="43.2" x14ac:dyDescent="0.3">
      <c r="A2996" s="9">
        <v>2994</v>
      </c>
      <c r="B2996" s="11" t="s">
        <v>2994</v>
      </c>
      <c r="C2996" s="3" t="s">
        <v>7104</v>
      </c>
      <c r="D2996" s="5">
        <v>300</v>
      </c>
      <c r="E2996" s="7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">
        <f t="shared" si="138"/>
        <v>2327.5254</v>
      </c>
      <c r="P2996" t="s">
        <v>8314</v>
      </c>
      <c r="Q2996" t="s">
        <v>8354</v>
      </c>
      <c r="R2996" s="14">
        <f t="shared" si="140"/>
        <v>41885.478842592594</v>
      </c>
      <c r="S2996">
        <f t="shared" si="139"/>
        <v>2014</v>
      </c>
    </row>
    <row r="2997" spans="1:19" ht="43.2" x14ac:dyDescent="0.3">
      <c r="A2997" s="9">
        <v>2995</v>
      </c>
      <c r="B2997" s="11" t="s">
        <v>2995</v>
      </c>
      <c r="C2997" s="3" t="s">
        <v>7105</v>
      </c>
      <c r="D2997" s="5">
        <v>15000</v>
      </c>
      <c r="E2997" s="7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">
        <f t="shared" si="138"/>
        <v>6322.8915999999999</v>
      </c>
      <c r="P2997" t="s">
        <v>8314</v>
      </c>
      <c r="Q2997" t="s">
        <v>8354</v>
      </c>
      <c r="R2997" s="14">
        <f t="shared" si="140"/>
        <v>42724.665173611109</v>
      </c>
      <c r="S2997">
        <f t="shared" si="139"/>
        <v>2016</v>
      </c>
    </row>
    <row r="2998" spans="1:19" ht="28.8" x14ac:dyDescent="0.3">
      <c r="A2998" s="9">
        <v>2996</v>
      </c>
      <c r="B2998" s="11" t="s">
        <v>2996</v>
      </c>
      <c r="C2998" s="3" t="s">
        <v>7106</v>
      </c>
      <c r="D2998" s="5">
        <v>35000</v>
      </c>
      <c r="E2998" s="7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">
        <f t="shared" si="138"/>
        <v>15352.040800000001</v>
      </c>
      <c r="P2998" t="s">
        <v>8314</v>
      </c>
      <c r="Q2998" t="s">
        <v>8354</v>
      </c>
      <c r="R2998" s="14">
        <f t="shared" si="140"/>
        <v>42090.912500000006</v>
      </c>
      <c r="S2998">
        <f t="shared" si="139"/>
        <v>2015</v>
      </c>
    </row>
    <row r="2999" spans="1:19" ht="43.2" x14ac:dyDescent="0.3">
      <c r="A2999" s="9">
        <v>2997</v>
      </c>
      <c r="B2999" s="11" t="s">
        <v>2997</v>
      </c>
      <c r="C2999" s="3" t="s">
        <v>7107</v>
      </c>
      <c r="D2999" s="5">
        <v>10000</v>
      </c>
      <c r="E2999" s="7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">
        <f t="shared" si="138"/>
        <v>9020</v>
      </c>
      <c r="P2999" t="s">
        <v>8314</v>
      </c>
      <c r="Q2999" t="s">
        <v>8354</v>
      </c>
      <c r="R2999" s="14">
        <f t="shared" si="140"/>
        <v>42775.733715277776</v>
      </c>
      <c r="S2999">
        <f t="shared" si="139"/>
        <v>2017</v>
      </c>
    </row>
    <row r="3000" spans="1:19" ht="43.2" x14ac:dyDescent="0.3">
      <c r="A3000" s="9">
        <v>2998</v>
      </c>
      <c r="B3000" s="11" t="s">
        <v>2998</v>
      </c>
      <c r="C3000" s="3" t="s">
        <v>7108</v>
      </c>
      <c r="D3000" s="5">
        <v>50000</v>
      </c>
      <c r="E3000" s="7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">
        <f t="shared" si="138"/>
        <v>11897.1132</v>
      </c>
      <c r="P3000" t="s">
        <v>8314</v>
      </c>
      <c r="Q3000" t="s">
        <v>8354</v>
      </c>
      <c r="R3000" s="14">
        <f t="shared" si="140"/>
        <v>41778.193622685183</v>
      </c>
      <c r="S3000">
        <f t="shared" si="139"/>
        <v>2014</v>
      </c>
    </row>
    <row r="3001" spans="1:19" ht="43.2" x14ac:dyDescent="0.3">
      <c r="A3001" s="9">
        <v>2999</v>
      </c>
      <c r="B3001" s="11" t="s">
        <v>2999</v>
      </c>
      <c r="C3001" s="3" t="s">
        <v>7109</v>
      </c>
      <c r="D3001" s="5">
        <v>1350</v>
      </c>
      <c r="E3001" s="7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">
        <f t="shared" si="138"/>
        <v>8025</v>
      </c>
      <c r="P3001" t="s">
        <v>8314</v>
      </c>
      <c r="Q3001" t="s">
        <v>8354</v>
      </c>
      <c r="R3001" s="14">
        <f t="shared" si="140"/>
        <v>42780.740277777775</v>
      </c>
      <c r="S3001">
        <f t="shared" si="139"/>
        <v>2017</v>
      </c>
    </row>
    <row r="3002" spans="1:19" ht="43.2" x14ac:dyDescent="0.3">
      <c r="A3002" s="9">
        <v>3000</v>
      </c>
      <c r="B3002" s="11" t="s">
        <v>3000</v>
      </c>
      <c r="C3002" s="3" t="s">
        <v>7110</v>
      </c>
      <c r="D3002" s="5">
        <v>500</v>
      </c>
      <c r="E3002" s="7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">
        <f t="shared" si="138"/>
        <v>6250</v>
      </c>
      <c r="P3002" t="s">
        <v>8314</v>
      </c>
      <c r="Q3002" t="s">
        <v>8354</v>
      </c>
      <c r="R3002" s="14">
        <f t="shared" si="140"/>
        <v>42752.827199074076</v>
      </c>
      <c r="S3002">
        <f t="shared" si="139"/>
        <v>2017</v>
      </c>
    </row>
    <row r="3003" spans="1:19" ht="43.2" x14ac:dyDescent="0.3">
      <c r="A3003" s="9">
        <v>3001</v>
      </c>
      <c r="B3003" s="11" t="s">
        <v>3001</v>
      </c>
      <c r="C3003" s="3" t="s">
        <v>7111</v>
      </c>
      <c r="D3003" s="5">
        <v>7214</v>
      </c>
      <c r="E3003" s="7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">
        <f t="shared" si="138"/>
        <v>13137.72</v>
      </c>
      <c r="P3003" t="s">
        <v>8314</v>
      </c>
      <c r="Q3003" t="s">
        <v>8354</v>
      </c>
      <c r="R3003" s="14">
        <f t="shared" si="140"/>
        <v>42534.895625000005</v>
      </c>
      <c r="S3003">
        <f t="shared" si="139"/>
        <v>2016</v>
      </c>
    </row>
    <row r="3004" spans="1:19" ht="28.8" x14ac:dyDescent="0.3">
      <c r="A3004" s="9">
        <v>3002</v>
      </c>
      <c r="B3004" s="11" t="s">
        <v>3002</v>
      </c>
      <c r="C3004" s="3" t="s">
        <v>7112</v>
      </c>
      <c r="D3004" s="5">
        <v>7000</v>
      </c>
      <c r="E3004" s="7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">
        <f t="shared" si="138"/>
        <v>7303.2981</v>
      </c>
      <c r="P3004" t="s">
        <v>8314</v>
      </c>
      <c r="Q3004" t="s">
        <v>8354</v>
      </c>
      <c r="R3004" s="14">
        <f t="shared" si="140"/>
        <v>41239.83625</v>
      </c>
      <c r="S3004">
        <f t="shared" si="139"/>
        <v>2012</v>
      </c>
    </row>
    <row r="3005" spans="1:19" ht="43.2" x14ac:dyDescent="0.3">
      <c r="A3005" s="9">
        <v>3003</v>
      </c>
      <c r="B3005" s="11" t="s">
        <v>3003</v>
      </c>
      <c r="C3005" s="3" t="s">
        <v>7113</v>
      </c>
      <c r="D3005" s="5">
        <v>3000</v>
      </c>
      <c r="E3005" s="7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">
        <f t="shared" si="138"/>
        <v>17852.941200000001</v>
      </c>
      <c r="P3005" t="s">
        <v>8314</v>
      </c>
      <c r="Q3005" t="s">
        <v>8354</v>
      </c>
      <c r="R3005" s="14">
        <f t="shared" si="140"/>
        <v>42398.849259259259</v>
      </c>
      <c r="S3005">
        <f t="shared" si="139"/>
        <v>2016</v>
      </c>
    </row>
    <row r="3006" spans="1:19" ht="57.6" x14ac:dyDescent="0.3">
      <c r="A3006" s="9">
        <v>3004</v>
      </c>
      <c r="B3006" s="11" t="s">
        <v>3004</v>
      </c>
      <c r="C3006" s="3" t="s">
        <v>7114</v>
      </c>
      <c r="D3006" s="5">
        <v>40000</v>
      </c>
      <c r="E3006" s="7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">
        <f t="shared" si="138"/>
        <v>16290.974700000001</v>
      </c>
      <c r="P3006" t="s">
        <v>8314</v>
      </c>
      <c r="Q3006" t="s">
        <v>8354</v>
      </c>
      <c r="R3006" s="14">
        <f t="shared" si="140"/>
        <v>41928.881064814814</v>
      </c>
      <c r="S3006">
        <f t="shared" si="139"/>
        <v>2014</v>
      </c>
    </row>
    <row r="3007" spans="1:19" ht="43.2" x14ac:dyDescent="0.3">
      <c r="A3007" s="9">
        <v>3005</v>
      </c>
      <c r="B3007" s="11" t="s">
        <v>3005</v>
      </c>
      <c r="C3007" s="3" t="s">
        <v>7115</v>
      </c>
      <c r="D3007" s="5">
        <v>10600</v>
      </c>
      <c r="E3007" s="7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">
        <f t="shared" si="138"/>
        <v>10824.237300000001</v>
      </c>
      <c r="P3007" t="s">
        <v>8314</v>
      </c>
      <c r="Q3007" t="s">
        <v>8354</v>
      </c>
      <c r="R3007" s="14">
        <f t="shared" si="140"/>
        <v>41888.674826388888</v>
      </c>
      <c r="S3007">
        <f t="shared" si="139"/>
        <v>2014</v>
      </c>
    </row>
    <row r="3008" spans="1:19" ht="28.8" x14ac:dyDescent="0.3">
      <c r="A3008" s="9">
        <v>3006</v>
      </c>
      <c r="B3008" s="11" t="s">
        <v>3006</v>
      </c>
      <c r="C3008" s="3" t="s">
        <v>7116</v>
      </c>
      <c r="D3008" s="5">
        <v>8000</v>
      </c>
      <c r="E3008" s="7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">
        <f t="shared" si="138"/>
        <v>8886.5979000000007</v>
      </c>
      <c r="P3008" t="s">
        <v>8314</v>
      </c>
      <c r="Q3008" t="s">
        <v>8354</v>
      </c>
      <c r="R3008" s="14">
        <f t="shared" si="140"/>
        <v>41957.756840277783</v>
      </c>
      <c r="S3008">
        <f t="shared" si="139"/>
        <v>2014</v>
      </c>
    </row>
    <row r="3009" spans="1:19" ht="28.8" x14ac:dyDescent="0.3">
      <c r="A3009" s="9">
        <v>3007</v>
      </c>
      <c r="B3009" s="11" t="s">
        <v>3007</v>
      </c>
      <c r="C3009" s="3" t="s">
        <v>7117</v>
      </c>
      <c r="D3009" s="5">
        <v>600</v>
      </c>
      <c r="E3009" s="7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">
        <f t="shared" si="138"/>
        <v>5400</v>
      </c>
      <c r="P3009" t="s">
        <v>8314</v>
      </c>
      <c r="Q3009" t="s">
        <v>8354</v>
      </c>
      <c r="R3009" s="14">
        <f t="shared" si="140"/>
        <v>42098.216238425928</v>
      </c>
      <c r="S3009">
        <f t="shared" si="139"/>
        <v>2015</v>
      </c>
    </row>
    <row r="3010" spans="1:19" ht="43.2" x14ac:dyDescent="0.3">
      <c r="A3010" s="9">
        <v>3008</v>
      </c>
      <c r="B3010" s="11" t="s">
        <v>3008</v>
      </c>
      <c r="C3010" s="3" t="s">
        <v>7118</v>
      </c>
      <c r="D3010" s="5">
        <v>3000</v>
      </c>
      <c r="E3010" s="7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">
        <f t="shared" si="138"/>
        <v>11673.0769</v>
      </c>
      <c r="P3010" t="s">
        <v>8314</v>
      </c>
      <c r="Q3010" t="s">
        <v>8354</v>
      </c>
      <c r="R3010" s="14">
        <f t="shared" si="140"/>
        <v>42360.212025462963</v>
      </c>
      <c r="S3010">
        <f t="shared" si="139"/>
        <v>2015</v>
      </c>
    </row>
    <row r="3011" spans="1:19" ht="43.2" x14ac:dyDescent="0.3">
      <c r="A3011" s="9">
        <v>3009</v>
      </c>
      <c r="B3011" s="11" t="s">
        <v>3009</v>
      </c>
      <c r="C3011" s="3" t="s">
        <v>7119</v>
      </c>
      <c r="D3011" s="5">
        <v>25000</v>
      </c>
      <c r="E3011" s="7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">
        <f t="shared" ref="O3011:O3074" si="141">IFERROR(ROUND(E3011/L3011*100,4),0)</f>
        <v>23389.843799999999</v>
      </c>
      <c r="P3011" t="s">
        <v>8314</v>
      </c>
      <c r="Q3011" t="s">
        <v>8354</v>
      </c>
      <c r="R3011" s="14">
        <f t="shared" si="140"/>
        <v>41939.569907407407</v>
      </c>
      <c r="S3011">
        <f t="shared" ref="S3011:S3074" si="142">YEAR(R3011)</f>
        <v>2014</v>
      </c>
    </row>
    <row r="3012" spans="1:19" ht="43.2" x14ac:dyDescent="0.3">
      <c r="A3012" s="9">
        <v>3010</v>
      </c>
      <c r="B3012" s="11" t="s">
        <v>3010</v>
      </c>
      <c r="C3012" s="3" t="s">
        <v>7120</v>
      </c>
      <c r="D3012" s="5">
        <v>1500</v>
      </c>
      <c r="E3012" s="7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">
        <f t="shared" si="141"/>
        <v>15800</v>
      </c>
      <c r="P3012" t="s">
        <v>8314</v>
      </c>
      <c r="Q3012" t="s">
        <v>8354</v>
      </c>
      <c r="R3012" s="14">
        <f t="shared" ref="R3012:R3075" si="143">(((J3012/60)/60)/24)+DATE(1970,1,1)</f>
        <v>41996.832395833335</v>
      </c>
      <c r="S3012">
        <f t="shared" si="142"/>
        <v>2014</v>
      </c>
    </row>
    <row r="3013" spans="1:19" ht="43.2" x14ac:dyDescent="0.3">
      <c r="A3013" s="9">
        <v>3011</v>
      </c>
      <c r="B3013" s="11" t="s">
        <v>3011</v>
      </c>
      <c r="C3013" s="3" t="s">
        <v>7121</v>
      </c>
      <c r="D3013" s="5">
        <v>300</v>
      </c>
      <c r="E3013" s="7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">
        <f t="shared" si="141"/>
        <v>1484</v>
      </c>
      <c r="P3013" t="s">
        <v>8314</v>
      </c>
      <c r="Q3013" t="s">
        <v>8354</v>
      </c>
      <c r="R3013" s="14">
        <f t="shared" si="143"/>
        <v>42334.468935185185</v>
      </c>
      <c r="S3013">
        <f t="shared" si="142"/>
        <v>2015</v>
      </c>
    </row>
    <row r="3014" spans="1:19" ht="43.2" x14ac:dyDescent="0.3">
      <c r="A3014" s="9">
        <v>3012</v>
      </c>
      <c r="B3014" s="11" t="s">
        <v>3012</v>
      </c>
      <c r="C3014" s="3" t="s">
        <v>7122</v>
      </c>
      <c r="D3014" s="5">
        <v>4000</v>
      </c>
      <c r="E3014" s="7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">
        <f t="shared" si="141"/>
        <v>8518.1818000000003</v>
      </c>
      <c r="P3014" t="s">
        <v>8314</v>
      </c>
      <c r="Q3014" t="s">
        <v>8354</v>
      </c>
      <c r="R3014" s="14">
        <f t="shared" si="143"/>
        <v>42024.702893518523</v>
      </c>
      <c r="S3014">
        <f t="shared" si="142"/>
        <v>2015</v>
      </c>
    </row>
    <row r="3015" spans="1:19" ht="43.2" x14ac:dyDescent="0.3">
      <c r="A3015" s="9">
        <v>3013</v>
      </c>
      <c r="B3015" s="11" t="s">
        <v>3013</v>
      </c>
      <c r="C3015" s="3" t="s">
        <v>7123</v>
      </c>
      <c r="D3015" s="5">
        <v>10000</v>
      </c>
      <c r="E3015" s="7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">
        <f t="shared" si="141"/>
        <v>14669.1589</v>
      </c>
      <c r="P3015" t="s">
        <v>8314</v>
      </c>
      <c r="Q3015" t="s">
        <v>8354</v>
      </c>
      <c r="R3015" s="14">
        <f t="shared" si="143"/>
        <v>42146.836215277777</v>
      </c>
      <c r="S3015">
        <f t="shared" si="142"/>
        <v>2015</v>
      </c>
    </row>
    <row r="3016" spans="1:19" ht="43.2" x14ac:dyDescent="0.3">
      <c r="A3016" s="9">
        <v>3014</v>
      </c>
      <c r="B3016" s="11" t="s">
        <v>3014</v>
      </c>
      <c r="C3016" s="3" t="s">
        <v>7124</v>
      </c>
      <c r="D3016" s="5">
        <v>25000</v>
      </c>
      <c r="E3016" s="7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">
        <f t="shared" si="141"/>
        <v>5076.4811</v>
      </c>
      <c r="P3016" t="s">
        <v>8314</v>
      </c>
      <c r="Q3016" t="s">
        <v>8354</v>
      </c>
      <c r="R3016" s="14">
        <f t="shared" si="143"/>
        <v>41920.123611111114</v>
      </c>
      <c r="S3016">
        <f t="shared" si="142"/>
        <v>2014</v>
      </c>
    </row>
    <row r="3017" spans="1:19" ht="43.2" x14ac:dyDescent="0.3">
      <c r="A3017" s="9">
        <v>3015</v>
      </c>
      <c r="B3017" s="11" t="s">
        <v>3015</v>
      </c>
      <c r="C3017" s="3" t="s">
        <v>7125</v>
      </c>
      <c r="D3017" s="5">
        <v>3400</v>
      </c>
      <c r="E3017" s="7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">
        <f t="shared" si="141"/>
        <v>8770</v>
      </c>
      <c r="P3017" t="s">
        <v>8314</v>
      </c>
      <c r="Q3017" t="s">
        <v>8354</v>
      </c>
      <c r="R3017" s="14">
        <f t="shared" si="143"/>
        <v>41785.72729166667</v>
      </c>
      <c r="S3017">
        <f t="shared" si="142"/>
        <v>2014</v>
      </c>
    </row>
    <row r="3018" spans="1:19" ht="57.6" x14ac:dyDescent="0.3">
      <c r="A3018" s="9">
        <v>3016</v>
      </c>
      <c r="B3018" s="11" t="s">
        <v>3016</v>
      </c>
      <c r="C3018" s="3" t="s">
        <v>7126</v>
      </c>
      <c r="D3018" s="5">
        <v>8500</v>
      </c>
      <c r="E3018" s="7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">
        <f t="shared" si="141"/>
        <v>24227.7778</v>
      </c>
      <c r="P3018" t="s">
        <v>8314</v>
      </c>
      <c r="Q3018" t="s">
        <v>8354</v>
      </c>
      <c r="R3018" s="14">
        <f t="shared" si="143"/>
        <v>41778.548055555555</v>
      </c>
      <c r="S3018">
        <f t="shared" si="142"/>
        <v>2014</v>
      </c>
    </row>
    <row r="3019" spans="1:19" ht="43.2" x14ac:dyDescent="0.3">
      <c r="A3019" s="9">
        <v>3017</v>
      </c>
      <c r="B3019" s="11" t="s">
        <v>3017</v>
      </c>
      <c r="C3019" s="3" t="s">
        <v>7127</v>
      </c>
      <c r="D3019" s="5">
        <v>22000</v>
      </c>
      <c r="E3019" s="7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">
        <f t="shared" si="141"/>
        <v>14644.6541</v>
      </c>
      <c r="P3019" t="s">
        <v>8314</v>
      </c>
      <c r="Q3019" t="s">
        <v>8354</v>
      </c>
      <c r="R3019" s="14">
        <f t="shared" si="143"/>
        <v>41841.850034722222</v>
      </c>
      <c r="S3019">
        <f t="shared" si="142"/>
        <v>2014</v>
      </c>
    </row>
    <row r="3020" spans="1:19" ht="43.2" x14ac:dyDescent="0.3">
      <c r="A3020" s="9">
        <v>3018</v>
      </c>
      <c r="B3020" s="11" t="s">
        <v>3018</v>
      </c>
      <c r="C3020" s="3" t="s">
        <v>7128</v>
      </c>
      <c r="D3020" s="5">
        <v>4200</v>
      </c>
      <c r="E3020" s="7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">
        <f t="shared" si="141"/>
        <v>10317.073200000001</v>
      </c>
      <c r="P3020" t="s">
        <v>8314</v>
      </c>
      <c r="Q3020" t="s">
        <v>8354</v>
      </c>
      <c r="R3020" s="14">
        <f t="shared" si="143"/>
        <v>42163.29833333334</v>
      </c>
      <c r="S3020">
        <f t="shared" si="142"/>
        <v>2015</v>
      </c>
    </row>
    <row r="3021" spans="1:19" ht="43.2" x14ac:dyDescent="0.3">
      <c r="A3021" s="9">
        <v>3019</v>
      </c>
      <c r="B3021" s="11" t="s">
        <v>3019</v>
      </c>
      <c r="C3021" s="3" t="s">
        <v>7129</v>
      </c>
      <c r="D3021" s="5">
        <v>15000</v>
      </c>
      <c r="E3021" s="7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">
        <f t="shared" si="141"/>
        <v>8046.4602000000004</v>
      </c>
      <c r="P3021" t="s">
        <v>8314</v>
      </c>
      <c r="Q3021" t="s">
        <v>8354</v>
      </c>
      <c r="R3021" s="14">
        <f t="shared" si="143"/>
        <v>41758.833564814813</v>
      </c>
      <c r="S3021">
        <f t="shared" si="142"/>
        <v>2014</v>
      </c>
    </row>
    <row r="3022" spans="1:19" ht="43.2" x14ac:dyDescent="0.3">
      <c r="A3022" s="9">
        <v>3020</v>
      </c>
      <c r="B3022" s="11" t="s">
        <v>3020</v>
      </c>
      <c r="C3022" s="3" t="s">
        <v>7130</v>
      </c>
      <c r="D3022" s="5">
        <v>7000</v>
      </c>
      <c r="E3022" s="7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">
        <f t="shared" si="141"/>
        <v>23466.666700000002</v>
      </c>
      <c r="P3022" t="s">
        <v>8314</v>
      </c>
      <c r="Q3022" t="s">
        <v>8354</v>
      </c>
      <c r="R3022" s="14">
        <f t="shared" si="143"/>
        <v>42170.846446759257</v>
      </c>
      <c r="S3022">
        <f t="shared" si="142"/>
        <v>2015</v>
      </c>
    </row>
    <row r="3023" spans="1:19" ht="43.2" x14ac:dyDescent="0.3">
      <c r="A3023" s="9">
        <v>3021</v>
      </c>
      <c r="B3023" s="11" t="s">
        <v>3021</v>
      </c>
      <c r="C3023" s="3" t="s">
        <v>7131</v>
      </c>
      <c r="D3023" s="5">
        <v>4500</v>
      </c>
      <c r="E3023" s="7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">
        <f t="shared" si="141"/>
        <v>5068.9319999999998</v>
      </c>
      <c r="P3023" t="s">
        <v>8314</v>
      </c>
      <c r="Q3023" t="s">
        <v>8354</v>
      </c>
      <c r="R3023" s="14">
        <f t="shared" si="143"/>
        <v>42660.618854166663</v>
      </c>
      <c r="S3023">
        <f t="shared" si="142"/>
        <v>2016</v>
      </c>
    </row>
    <row r="3024" spans="1:19" ht="43.2" x14ac:dyDescent="0.3">
      <c r="A3024" s="9">
        <v>3022</v>
      </c>
      <c r="B3024" s="11" t="s">
        <v>3022</v>
      </c>
      <c r="C3024" s="3" t="s">
        <v>7132</v>
      </c>
      <c r="D3024" s="5">
        <v>10000</v>
      </c>
      <c r="E3024" s="7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">
        <f t="shared" si="141"/>
        <v>16270.967699999999</v>
      </c>
      <c r="P3024" t="s">
        <v>8314</v>
      </c>
      <c r="Q3024" t="s">
        <v>8354</v>
      </c>
      <c r="R3024" s="14">
        <f t="shared" si="143"/>
        <v>42564.95380787037</v>
      </c>
      <c r="S3024">
        <f t="shared" si="142"/>
        <v>2016</v>
      </c>
    </row>
    <row r="3025" spans="1:19" ht="57.6" x14ac:dyDescent="0.3">
      <c r="A3025" s="9">
        <v>3023</v>
      </c>
      <c r="B3025" s="11" t="s">
        <v>3023</v>
      </c>
      <c r="C3025" s="3" t="s">
        <v>7133</v>
      </c>
      <c r="D3025" s="5">
        <v>700</v>
      </c>
      <c r="E3025" s="7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">
        <f t="shared" si="141"/>
        <v>12016.6667</v>
      </c>
      <c r="P3025" t="s">
        <v>8314</v>
      </c>
      <c r="Q3025" t="s">
        <v>8354</v>
      </c>
      <c r="R3025" s="14">
        <f t="shared" si="143"/>
        <v>42121.675763888896</v>
      </c>
      <c r="S3025">
        <f t="shared" si="142"/>
        <v>2015</v>
      </c>
    </row>
    <row r="3026" spans="1:19" ht="43.2" x14ac:dyDescent="0.3">
      <c r="A3026" s="9">
        <v>3024</v>
      </c>
      <c r="B3026" s="11" t="s">
        <v>3024</v>
      </c>
      <c r="C3026" s="3" t="s">
        <v>7134</v>
      </c>
      <c r="D3026" s="5">
        <v>5000</v>
      </c>
      <c r="E3026" s="7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">
        <f t="shared" si="141"/>
        <v>6769.7802000000001</v>
      </c>
      <c r="P3026" t="s">
        <v>8314</v>
      </c>
      <c r="Q3026" t="s">
        <v>8354</v>
      </c>
      <c r="R3026" s="14">
        <f t="shared" si="143"/>
        <v>41158.993923611109</v>
      </c>
      <c r="S3026">
        <f t="shared" si="142"/>
        <v>2012</v>
      </c>
    </row>
    <row r="3027" spans="1:19" ht="43.2" x14ac:dyDescent="0.3">
      <c r="A3027" s="9">
        <v>3025</v>
      </c>
      <c r="B3027" s="11" t="s">
        <v>3025</v>
      </c>
      <c r="C3027" s="3" t="s">
        <v>7135</v>
      </c>
      <c r="D3027" s="5">
        <v>2500</v>
      </c>
      <c r="E3027" s="7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">
        <f t="shared" si="141"/>
        <v>5210.3447999999999</v>
      </c>
      <c r="P3027" t="s">
        <v>8314</v>
      </c>
      <c r="Q3027" t="s">
        <v>8354</v>
      </c>
      <c r="R3027" s="14">
        <f t="shared" si="143"/>
        <v>41761.509409722225</v>
      </c>
      <c r="S3027">
        <f t="shared" si="142"/>
        <v>2014</v>
      </c>
    </row>
    <row r="3028" spans="1:19" ht="57.6" x14ac:dyDescent="0.3">
      <c r="A3028" s="9">
        <v>3026</v>
      </c>
      <c r="B3028" s="11" t="s">
        <v>3026</v>
      </c>
      <c r="C3028" s="3" t="s">
        <v>7136</v>
      </c>
      <c r="D3028" s="5">
        <v>900</v>
      </c>
      <c r="E3028" s="7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">
        <f t="shared" si="141"/>
        <v>5160</v>
      </c>
      <c r="P3028" t="s">
        <v>8314</v>
      </c>
      <c r="Q3028" t="s">
        <v>8354</v>
      </c>
      <c r="R3028" s="14">
        <f t="shared" si="143"/>
        <v>42783.459398148145</v>
      </c>
      <c r="S3028">
        <f t="shared" si="142"/>
        <v>2017</v>
      </c>
    </row>
    <row r="3029" spans="1:19" ht="43.2" x14ac:dyDescent="0.3">
      <c r="A3029" s="9">
        <v>3027</v>
      </c>
      <c r="B3029" s="11" t="s">
        <v>3027</v>
      </c>
      <c r="C3029" s="3" t="s">
        <v>7137</v>
      </c>
      <c r="D3029" s="5">
        <v>40000</v>
      </c>
      <c r="E3029" s="7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">
        <f t="shared" si="141"/>
        <v>16430</v>
      </c>
      <c r="P3029" t="s">
        <v>8314</v>
      </c>
      <c r="Q3029" t="s">
        <v>8354</v>
      </c>
      <c r="R3029" s="14">
        <f t="shared" si="143"/>
        <v>42053.704293981486</v>
      </c>
      <c r="S3029">
        <f t="shared" si="142"/>
        <v>2015</v>
      </c>
    </row>
    <row r="3030" spans="1:19" ht="28.8" x14ac:dyDescent="0.3">
      <c r="A3030" s="9">
        <v>3028</v>
      </c>
      <c r="B3030" s="11" t="s">
        <v>3028</v>
      </c>
      <c r="C3030" s="3" t="s">
        <v>7138</v>
      </c>
      <c r="D3030" s="5">
        <v>5000</v>
      </c>
      <c r="E3030" s="7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">
        <f t="shared" si="141"/>
        <v>8485.8585999999996</v>
      </c>
      <c r="P3030" t="s">
        <v>8314</v>
      </c>
      <c r="Q3030" t="s">
        <v>8354</v>
      </c>
      <c r="R3030" s="14">
        <f t="shared" si="143"/>
        <v>42567.264178240745</v>
      </c>
      <c r="S3030">
        <f t="shared" si="142"/>
        <v>2016</v>
      </c>
    </row>
    <row r="3031" spans="1:19" ht="43.2" x14ac:dyDescent="0.3">
      <c r="A3031" s="9">
        <v>3029</v>
      </c>
      <c r="B3031" s="11" t="s">
        <v>3029</v>
      </c>
      <c r="C3031" s="3" t="s">
        <v>7139</v>
      </c>
      <c r="D3031" s="5">
        <v>30000</v>
      </c>
      <c r="E3031" s="7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">
        <f t="shared" si="141"/>
        <v>9454.8850999999995</v>
      </c>
      <c r="P3031" t="s">
        <v>8314</v>
      </c>
      <c r="Q3031" t="s">
        <v>8354</v>
      </c>
      <c r="R3031" s="14">
        <f t="shared" si="143"/>
        <v>41932.708877314813</v>
      </c>
      <c r="S3031">
        <f t="shared" si="142"/>
        <v>2014</v>
      </c>
    </row>
    <row r="3032" spans="1:19" ht="43.2" x14ac:dyDescent="0.3">
      <c r="A3032" s="9">
        <v>3030</v>
      </c>
      <c r="B3032" s="11" t="s">
        <v>3030</v>
      </c>
      <c r="C3032" s="3" t="s">
        <v>7140</v>
      </c>
      <c r="D3032" s="5">
        <v>1750</v>
      </c>
      <c r="E3032" s="7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">
        <f t="shared" si="141"/>
        <v>4553.6584999999995</v>
      </c>
      <c r="P3032" t="s">
        <v>8314</v>
      </c>
      <c r="Q3032" t="s">
        <v>8354</v>
      </c>
      <c r="R3032" s="14">
        <f t="shared" si="143"/>
        <v>42233.747349537036</v>
      </c>
      <c r="S3032">
        <f t="shared" si="142"/>
        <v>2015</v>
      </c>
    </row>
    <row r="3033" spans="1:19" ht="72" x14ac:dyDescent="0.3">
      <c r="A3033" s="9">
        <v>3031</v>
      </c>
      <c r="B3033" s="11" t="s">
        <v>3031</v>
      </c>
      <c r="C3033" s="3" t="s">
        <v>7141</v>
      </c>
      <c r="D3033" s="5">
        <v>1500</v>
      </c>
      <c r="E3033" s="7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">
        <f t="shared" si="141"/>
        <v>5172.4138000000003</v>
      </c>
      <c r="P3033" t="s">
        <v>8314</v>
      </c>
      <c r="Q3033" t="s">
        <v>8354</v>
      </c>
      <c r="R3033" s="14">
        <f t="shared" si="143"/>
        <v>42597.882488425923</v>
      </c>
      <c r="S3033">
        <f t="shared" si="142"/>
        <v>2016</v>
      </c>
    </row>
    <row r="3034" spans="1:19" ht="43.2" x14ac:dyDescent="0.3">
      <c r="A3034" s="9">
        <v>3032</v>
      </c>
      <c r="B3034" s="11" t="s">
        <v>3032</v>
      </c>
      <c r="C3034" s="3" t="s">
        <v>7142</v>
      </c>
      <c r="D3034" s="5">
        <v>1000</v>
      </c>
      <c r="E3034" s="7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">
        <f t="shared" si="141"/>
        <v>5088</v>
      </c>
      <c r="P3034" t="s">
        <v>8314</v>
      </c>
      <c r="Q3034" t="s">
        <v>8354</v>
      </c>
      <c r="R3034" s="14">
        <f t="shared" si="143"/>
        <v>42228.044664351852</v>
      </c>
      <c r="S3034">
        <f t="shared" si="142"/>
        <v>2015</v>
      </c>
    </row>
    <row r="3035" spans="1:19" ht="43.2" x14ac:dyDescent="0.3">
      <c r="A3035" s="9">
        <v>3033</v>
      </c>
      <c r="B3035" s="11" t="s">
        <v>3033</v>
      </c>
      <c r="C3035" s="3" t="s">
        <v>7143</v>
      </c>
      <c r="D3035" s="5">
        <v>3000</v>
      </c>
      <c r="E3035" s="7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">
        <f t="shared" si="141"/>
        <v>19113.0435</v>
      </c>
      <c r="P3035" t="s">
        <v>8314</v>
      </c>
      <c r="Q3035" t="s">
        <v>8354</v>
      </c>
      <c r="R3035" s="14">
        <f t="shared" si="143"/>
        <v>42570.110243055555</v>
      </c>
      <c r="S3035">
        <f t="shared" si="142"/>
        <v>2016</v>
      </c>
    </row>
    <row r="3036" spans="1:19" ht="72" x14ac:dyDescent="0.3">
      <c r="A3036" s="9">
        <v>3034</v>
      </c>
      <c r="B3036" s="11" t="s">
        <v>3034</v>
      </c>
      <c r="C3036" s="3" t="s">
        <v>7144</v>
      </c>
      <c r="D3036" s="5">
        <v>100000</v>
      </c>
      <c r="E3036" s="7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">
        <f t="shared" si="141"/>
        <v>8931.4285999999993</v>
      </c>
      <c r="P3036" t="s">
        <v>8314</v>
      </c>
      <c r="Q3036" t="s">
        <v>8354</v>
      </c>
      <c r="R3036" s="14">
        <f t="shared" si="143"/>
        <v>42644.535358796296</v>
      </c>
      <c r="S3036">
        <f t="shared" si="142"/>
        <v>2016</v>
      </c>
    </row>
    <row r="3037" spans="1:19" ht="28.8" x14ac:dyDescent="0.3">
      <c r="A3037" s="9">
        <v>3035</v>
      </c>
      <c r="B3037" s="11" t="s">
        <v>3035</v>
      </c>
      <c r="C3037" s="3" t="s">
        <v>7145</v>
      </c>
      <c r="D3037" s="5">
        <v>25000</v>
      </c>
      <c r="E3037" s="7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">
        <f t="shared" si="141"/>
        <v>8858.8631999999998</v>
      </c>
      <c r="P3037" t="s">
        <v>8314</v>
      </c>
      <c r="Q3037" t="s">
        <v>8354</v>
      </c>
      <c r="R3037" s="14">
        <f t="shared" si="143"/>
        <v>41368.560289351852</v>
      </c>
      <c r="S3037">
        <f t="shared" si="142"/>
        <v>2013</v>
      </c>
    </row>
    <row r="3038" spans="1:19" ht="43.2" x14ac:dyDescent="0.3">
      <c r="A3038" s="9">
        <v>3036</v>
      </c>
      <c r="B3038" s="11" t="s">
        <v>3036</v>
      </c>
      <c r="C3038" s="3" t="s">
        <v>7146</v>
      </c>
      <c r="D3038" s="5">
        <v>25000</v>
      </c>
      <c r="E3038" s="7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">
        <f t="shared" si="141"/>
        <v>9630.0912000000008</v>
      </c>
      <c r="P3038" t="s">
        <v>8314</v>
      </c>
      <c r="Q3038" t="s">
        <v>8354</v>
      </c>
      <c r="R3038" s="14">
        <f t="shared" si="143"/>
        <v>41466.785231481481</v>
      </c>
      <c r="S3038">
        <f t="shared" si="142"/>
        <v>2013</v>
      </c>
    </row>
    <row r="3039" spans="1:19" ht="57.6" x14ac:dyDescent="0.3">
      <c r="A3039" s="9">
        <v>3037</v>
      </c>
      <c r="B3039" s="11" t="s">
        <v>3037</v>
      </c>
      <c r="C3039" s="3" t="s">
        <v>7147</v>
      </c>
      <c r="D3039" s="5">
        <v>500</v>
      </c>
      <c r="E3039" s="7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">
        <f t="shared" si="141"/>
        <v>3331.25</v>
      </c>
      <c r="P3039" t="s">
        <v>8314</v>
      </c>
      <c r="Q3039" t="s">
        <v>8354</v>
      </c>
      <c r="R3039" s="14">
        <f t="shared" si="143"/>
        <v>40378.893206018518</v>
      </c>
      <c r="S3039">
        <f t="shared" si="142"/>
        <v>2010</v>
      </c>
    </row>
    <row r="3040" spans="1:19" ht="43.2" x14ac:dyDescent="0.3">
      <c r="A3040" s="9">
        <v>3038</v>
      </c>
      <c r="B3040" s="11" t="s">
        <v>3038</v>
      </c>
      <c r="C3040" s="3" t="s">
        <v>7148</v>
      </c>
      <c r="D3040" s="5">
        <v>1000</v>
      </c>
      <c r="E3040" s="7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">
        <f t="shared" si="141"/>
        <v>3722.2222000000002</v>
      </c>
      <c r="P3040" t="s">
        <v>8314</v>
      </c>
      <c r="Q3040" t="s">
        <v>8354</v>
      </c>
      <c r="R3040" s="14">
        <f t="shared" si="143"/>
        <v>42373.252280092594</v>
      </c>
      <c r="S3040">
        <f t="shared" si="142"/>
        <v>2016</v>
      </c>
    </row>
    <row r="3041" spans="1:19" ht="43.2" x14ac:dyDescent="0.3">
      <c r="A3041" s="9">
        <v>3039</v>
      </c>
      <c r="B3041" s="11" t="s">
        <v>3039</v>
      </c>
      <c r="C3041" s="3" t="s">
        <v>7149</v>
      </c>
      <c r="D3041" s="5">
        <v>20000</v>
      </c>
      <c r="E3041" s="7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">
        <f t="shared" si="141"/>
        <v>9213.0424000000003</v>
      </c>
      <c r="P3041" t="s">
        <v>8314</v>
      </c>
      <c r="Q3041" t="s">
        <v>8354</v>
      </c>
      <c r="R3041" s="14">
        <f t="shared" si="143"/>
        <v>41610.794421296298</v>
      </c>
      <c r="S3041">
        <f t="shared" si="142"/>
        <v>2013</v>
      </c>
    </row>
    <row r="3042" spans="1:19" ht="43.2" x14ac:dyDescent="0.3">
      <c r="A3042" s="9">
        <v>3040</v>
      </c>
      <c r="B3042" s="11" t="s">
        <v>3040</v>
      </c>
      <c r="C3042" s="3" t="s">
        <v>7150</v>
      </c>
      <c r="D3042" s="5">
        <v>3000</v>
      </c>
      <c r="E3042" s="7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">
        <f t="shared" si="141"/>
        <v>7678.5713999999998</v>
      </c>
      <c r="P3042" t="s">
        <v>8314</v>
      </c>
      <c r="Q3042" t="s">
        <v>8354</v>
      </c>
      <c r="R3042" s="14">
        <f t="shared" si="143"/>
        <v>42177.791909722218</v>
      </c>
      <c r="S3042">
        <f t="shared" si="142"/>
        <v>2015</v>
      </c>
    </row>
    <row r="3043" spans="1:19" ht="28.8" x14ac:dyDescent="0.3">
      <c r="A3043" s="9">
        <v>3041</v>
      </c>
      <c r="B3043" s="11" t="s">
        <v>3041</v>
      </c>
      <c r="C3043" s="3" t="s">
        <v>7151</v>
      </c>
      <c r="D3043" s="5">
        <v>8300</v>
      </c>
      <c r="E3043" s="7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">
        <f t="shared" si="141"/>
        <v>9652.6316000000006</v>
      </c>
      <c r="P3043" t="s">
        <v>8314</v>
      </c>
      <c r="Q3043" t="s">
        <v>8354</v>
      </c>
      <c r="R3043" s="14">
        <f t="shared" si="143"/>
        <v>42359.868611111116</v>
      </c>
      <c r="S3043">
        <f t="shared" si="142"/>
        <v>2015</v>
      </c>
    </row>
    <row r="3044" spans="1:19" ht="57.6" x14ac:dyDescent="0.3">
      <c r="A3044" s="9">
        <v>3042</v>
      </c>
      <c r="B3044" s="11" t="s">
        <v>3042</v>
      </c>
      <c r="C3044" s="3" t="s">
        <v>7152</v>
      </c>
      <c r="D3044" s="5">
        <v>1500</v>
      </c>
      <c r="E3044" s="7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">
        <f t="shared" si="141"/>
        <v>5189.1891999999998</v>
      </c>
      <c r="P3044" t="s">
        <v>8314</v>
      </c>
      <c r="Q3044" t="s">
        <v>8354</v>
      </c>
      <c r="R3044" s="14">
        <f t="shared" si="143"/>
        <v>42253.688043981485</v>
      </c>
      <c r="S3044">
        <f t="shared" si="142"/>
        <v>2015</v>
      </c>
    </row>
    <row r="3045" spans="1:19" ht="43.2" x14ac:dyDescent="0.3">
      <c r="A3045" s="9">
        <v>3043</v>
      </c>
      <c r="B3045" s="11" t="s">
        <v>3043</v>
      </c>
      <c r="C3045" s="3" t="s">
        <v>7153</v>
      </c>
      <c r="D3045" s="5">
        <v>15000</v>
      </c>
      <c r="E3045" s="7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">
        <f t="shared" si="141"/>
        <v>12891.406300000001</v>
      </c>
      <c r="P3045" t="s">
        <v>8314</v>
      </c>
      <c r="Q3045" t="s">
        <v>8354</v>
      </c>
      <c r="R3045" s="14">
        <f t="shared" si="143"/>
        <v>42083.070590277777</v>
      </c>
      <c r="S3045">
        <f t="shared" si="142"/>
        <v>2015</v>
      </c>
    </row>
    <row r="3046" spans="1:19" ht="43.2" x14ac:dyDescent="0.3">
      <c r="A3046" s="9">
        <v>3044</v>
      </c>
      <c r="B3046" s="11" t="s">
        <v>3044</v>
      </c>
      <c r="C3046" s="3" t="s">
        <v>7154</v>
      </c>
      <c r="D3046" s="5">
        <v>12000</v>
      </c>
      <c r="E3046" s="7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">
        <f t="shared" si="141"/>
        <v>8410.8973999999998</v>
      </c>
      <c r="P3046" t="s">
        <v>8314</v>
      </c>
      <c r="Q3046" t="s">
        <v>8354</v>
      </c>
      <c r="R3046" s="14">
        <f t="shared" si="143"/>
        <v>42387.7268287037</v>
      </c>
      <c r="S3046">
        <f t="shared" si="142"/>
        <v>2016</v>
      </c>
    </row>
    <row r="3047" spans="1:19" ht="43.2" x14ac:dyDescent="0.3">
      <c r="A3047" s="9">
        <v>3045</v>
      </c>
      <c r="B3047" s="11" t="s">
        <v>3045</v>
      </c>
      <c r="C3047" s="3" t="s">
        <v>7155</v>
      </c>
      <c r="D3047" s="5">
        <v>4000</v>
      </c>
      <c r="E3047" s="7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">
        <f t="shared" si="141"/>
        <v>8294.1563000000006</v>
      </c>
      <c r="P3047" t="s">
        <v>8314</v>
      </c>
      <c r="Q3047" t="s">
        <v>8354</v>
      </c>
      <c r="R3047" s="14">
        <f t="shared" si="143"/>
        <v>41843.155729166669</v>
      </c>
      <c r="S3047">
        <f t="shared" si="142"/>
        <v>2014</v>
      </c>
    </row>
    <row r="3048" spans="1:19" ht="57.6" x14ac:dyDescent="0.3">
      <c r="A3048" s="9">
        <v>3046</v>
      </c>
      <c r="B3048" s="11" t="s">
        <v>3046</v>
      </c>
      <c r="C3048" s="3" t="s">
        <v>7156</v>
      </c>
      <c r="D3048" s="5">
        <v>7900</v>
      </c>
      <c r="E3048" s="7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">
        <f t="shared" si="141"/>
        <v>25994.827600000001</v>
      </c>
      <c r="P3048" t="s">
        <v>8314</v>
      </c>
      <c r="Q3048" t="s">
        <v>8354</v>
      </c>
      <c r="R3048" s="14">
        <f t="shared" si="143"/>
        <v>41862.803078703706</v>
      </c>
      <c r="S3048">
        <f t="shared" si="142"/>
        <v>2014</v>
      </c>
    </row>
    <row r="3049" spans="1:19" ht="43.2" x14ac:dyDescent="0.3">
      <c r="A3049" s="9">
        <v>3047</v>
      </c>
      <c r="B3049" s="11" t="s">
        <v>3047</v>
      </c>
      <c r="C3049" s="3" t="s">
        <v>7157</v>
      </c>
      <c r="D3049" s="5">
        <v>500</v>
      </c>
      <c r="E3049" s="7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">
        <f t="shared" si="141"/>
        <v>3725</v>
      </c>
      <c r="P3049" t="s">
        <v>8314</v>
      </c>
      <c r="Q3049" t="s">
        <v>8354</v>
      </c>
      <c r="R3049" s="14">
        <f t="shared" si="143"/>
        <v>42443.989050925928</v>
      </c>
      <c r="S3049">
        <f t="shared" si="142"/>
        <v>2016</v>
      </c>
    </row>
    <row r="3050" spans="1:19" ht="43.2" x14ac:dyDescent="0.3">
      <c r="A3050" s="9">
        <v>3048</v>
      </c>
      <c r="B3050" s="11" t="s">
        <v>3048</v>
      </c>
      <c r="C3050" s="3" t="s">
        <v>7158</v>
      </c>
      <c r="D3050" s="5">
        <v>5000</v>
      </c>
      <c r="E3050" s="7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">
        <f t="shared" si="141"/>
        <v>17702.127700000001</v>
      </c>
      <c r="P3050" t="s">
        <v>8314</v>
      </c>
      <c r="Q3050" t="s">
        <v>8354</v>
      </c>
      <c r="R3050" s="14">
        <f t="shared" si="143"/>
        <v>41975.901180555549</v>
      </c>
      <c r="S3050">
        <f t="shared" si="142"/>
        <v>2014</v>
      </c>
    </row>
    <row r="3051" spans="1:19" ht="57.6" x14ac:dyDescent="0.3">
      <c r="A3051" s="9">
        <v>3049</v>
      </c>
      <c r="B3051" s="11" t="s">
        <v>3049</v>
      </c>
      <c r="C3051" s="3" t="s">
        <v>7159</v>
      </c>
      <c r="D3051" s="5">
        <v>3750</v>
      </c>
      <c r="E3051" s="7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">
        <f t="shared" si="141"/>
        <v>7407.4074000000001</v>
      </c>
      <c r="P3051" t="s">
        <v>8314</v>
      </c>
      <c r="Q3051" t="s">
        <v>8354</v>
      </c>
      <c r="R3051" s="14">
        <f t="shared" si="143"/>
        <v>42139.014525462961</v>
      </c>
      <c r="S3051">
        <f t="shared" si="142"/>
        <v>2015</v>
      </c>
    </row>
    <row r="3052" spans="1:19" ht="28.8" x14ac:dyDescent="0.3">
      <c r="A3052" s="9">
        <v>3050</v>
      </c>
      <c r="B3052" s="11" t="s">
        <v>3050</v>
      </c>
      <c r="C3052" s="3" t="s">
        <v>7160</v>
      </c>
      <c r="D3052" s="5">
        <v>600</v>
      </c>
      <c r="E3052" s="7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">
        <f t="shared" si="141"/>
        <v>7066.6666999999998</v>
      </c>
      <c r="P3052" t="s">
        <v>8314</v>
      </c>
      <c r="Q3052" t="s">
        <v>8354</v>
      </c>
      <c r="R3052" s="14">
        <f t="shared" si="143"/>
        <v>42465.16851851852</v>
      </c>
      <c r="S3052">
        <f t="shared" si="142"/>
        <v>2016</v>
      </c>
    </row>
    <row r="3053" spans="1:19" ht="57.6" x14ac:dyDescent="0.3">
      <c r="A3053" s="9">
        <v>3051</v>
      </c>
      <c r="B3053" s="11" t="s">
        <v>3051</v>
      </c>
      <c r="C3053" s="3" t="s">
        <v>7161</v>
      </c>
      <c r="D3053" s="5">
        <v>3500</v>
      </c>
      <c r="E3053" s="7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">
        <f t="shared" si="141"/>
        <v>2362.8571000000002</v>
      </c>
      <c r="P3053" t="s">
        <v>8314</v>
      </c>
      <c r="Q3053" t="s">
        <v>8354</v>
      </c>
      <c r="R3053" s="14">
        <f t="shared" si="143"/>
        <v>42744.416030092587</v>
      </c>
      <c r="S3053">
        <f t="shared" si="142"/>
        <v>2017</v>
      </c>
    </row>
    <row r="3054" spans="1:19" ht="43.2" x14ac:dyDescent="0.3">
      <c r="A3054" s="9">
        <v>3052</v>
      </c>
      <c r="B3054" s="11" t="s">
        <v>3052</v>
      </c>
      <c r="C3054" s="3" t="s">
        <v>7162</v>
      </c>
      <c r="D3054" s="5">
        <v>50000</v>
      </c>
      <c r="E3054" s="7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">
        <f t="shared" si="141"/>
        <v>3750</v>
      </c>
      <c r="P3054" t="s">
        <v>8314</v>
      </c>
      <c r="Q3054" t="s">
        <v>8354</v>
      </c>
      <c r="R3054" s="14">
        <f t="shared" si="143"/>
        <v>42122.670069444444</v>
      </c>
      <c r="S3054">
        <f t="shared" si="142"/>
        <v>2015</v>
      </c>
    </row>
    <row r="3055" spans="1:19" ht="57.6" x14ac:dyDescent="0.3">
      <c r="A3055" s="9">
        <v>3053</v>
      </c>
      <c r="B3055" s="11" t="s">
        <v>3053</v>
      </c>
      <c r="C3055" s="3" t="s">
        <v>7163</v>
      </c>
      <c r="D3055" s="5">
        <v>10000</v>
      </c>
      <c r="E3055" s="7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">
        <f t="shared" si="141"/>
        <v>1333.3333</v>
      </c>
      <c r="P3055" t="s">
        <v>8314</v>
      </c>
      <c r="Q3055" t="s">
        <v>8354</v>
      </c>
      <c r="R3055" s="14">
        <f t="shared" si="143"/>
        <v>41862.761724537035</v>
      </c>
      <c r="S3055">
        <f t="shared" si="142"/>
        <v>2014</v>
      </c>
    </row>
    <row r="3056" spans="1:19" ht="43.2" x14ac:dyDescent="0.3">
      <c r="A3056" s="9">
        <v>3054</v>
      </c>
      <c r="B3056" s="11" t="s">
        <v>3054</v>
      </c>
      <c r="C3056" s="3" t="s">
        <v>7164</v>
      </c>
      <c r="D3056" s="5">
        <v>300</v>
      </c>
      <c r="E3056" s="7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">
        <f t="shared" si="141"/>
        <v>0</v>
      </c>
      <c r="P3056" t="s">
        <v>8314</v>
      </c>
      <c r="Q3056" t="s">
        <v>8354</v>
      </c>
      <c r="R3056" s="14">
        <f t="shared" si="143"/>
        <v>42027.832800925928</v>
      </c>
      <c r="S3056">
        <f t="shared" si="142"/>
        <v>2015</v>
      </c>
    </row>
    <row r="3057" spans="1:19" ht="43.2" x14ac:dyDescent="0.3">
      <c r="A3057" s="9">
        <v>3055</v>
      </c>
      <c r="B3057" s="11" t="s">
        <v>3055</v>
      </c>
      <c r="C3057" s="3" t="s">
        <v>7165</v>
      </c>
      <c r="D3057" s="5">
        <v>20000</v>
      </c>
      <c r="E3057" s="7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">
        <f t="shared" si="141"/>
        <v>100</v>
      </c>
      <c r="P3057" t="s">
        <v>8314</v>
      </c>
      <c r="Q3057" t="s">
        <v>8354</v>
      </c>
      <c r="R3057" s="14">
        <f t="shared" si="143"/>
        <v>41953.95821759259</v>
      </c>
      <c r="S3057">
        <f t="shared" si="142"/>
        <v>2014</v>
      </c>
    </row>
    <row r="3058" spans="1:19" ht="43.2" x14ac:dyDescent="0.3">
      <c r="A3058" s="9">
        <v>3056</v>
      </c>
      <c r="B3058" s="11" t="s">
        <v>3056</v>
      </c>
      <c r="C3058" s="3" t="s">
        <v>7166</v>
      </c>
      <c r="D3058" s="5">
        <v>25000</v>
      </c>
      <c r="E3058" s="7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">
        <f t="shared" si="141"/>
        <v>0</v>
      </c>
      <c r="P3058" t="s">
        <v>8314</v>
      </c>
      <c r="Q3058" t="s">
        <v>8354</v>
      </c>
      <c r="R3058" s="14">
        <f t="shared" si="143"/>
        <v>41851.636388888888</v>
      </c>
      <c r="S3058">
        <f t="shared" si="142"/>
        <v>2014</v>
      </c>
    </row>
    <row r="3059" spans="1:19" ht="43.2" x14ac:dyDescent="0.3">
      <c r="A3059" s="9">
        <v>3057</v>
      </c>
      <c r="B3059" s="11" t="s">
        <v>3057</v>
      </c>
      <c r="C3059" s="3" t="s">
        <v>7167</v>
      </c>
      <c r="D3059" s="5">
        <v>50000</v>
      </c>
      <c r="E3059" s="7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">
        <f t="shared" si="141"/>
        <v>0</v>
      </c>
      <c r="P3059" t="s">
        <v>8314</v>
      </c>
      <c r="Q3059" t="s">
        <v>8354</v>
      </c>
      <c r="R3059" s="14">
        <f t="shared" si="143"/>
        <v>42433.650590277779</v>
      </c>
      <c r="S3059">
        <f t="shared" si="142"/>
        <v>2016</v>
      </c>
    </row>
    <row r="3060" spans="1:19" ht="57.6" x14ac:dyDescent="0.3">
      <c r="A3060" s="9">
        <v>3058</v>
      </c>
      <c r="B3060" s="11" t="s">
        <v>3058</v>
      </c>
      <c r="C3060" s="3" t="s">
        <v>7168</v>
      </c>
      <c r="D3060" s="5">
        <v>18000</v>
      </c>
      <c r="E3060" s="7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">
        <f t="shared" si="141"/>
        <v>100</v>
      </c>
      <c r="P3060" t="s">
        <v>8314</v>
      </c>
      <c r="Q3060" t="s">
        <v>8354</v>
      </c>
      <c r="R3060" s="14">
        <f t="shared" si="143"/>
        <v>42460.374305555553</v>
      </c>
      <c r="S3060">
        <f t="shared" si="142"/>
        <v>2016</v>
      </c>
    </row>
    <row r="3061" spans="1:19" ht="43.2" x14ac:dyDescent="0.3">
      <c r="A3061" s="9">
        <v>3059</v>
      </c>
      <c r="B3061" s="11" t="s">
        <v>3059</v>
      </c>
      <c r="C3061" s="3" t="s">
        <v>7169</v>
      </c>
      <c r="D3061" s="5">
        <v>15000</v>
      </c>
      <c r="E3061" s="7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">
        <f t="shared" si="141"/>
        <v>4100</v>
      </c>
      <c r="P3061" t="s">
        <v>8314</v>
      </c>
      <c r="Q3061" t="s">
        <v>8354</v>
      </c>
      <c r="R3061" s="14">
        <f t="shared" si="143"/>
        <v>41829.935717592591</v>
      </c>
      <c r="S3061">
        <f t="shared" si="142"/>
        <v>2014</v>
      </c>
    </row>
    <row r="3062" spans="1:19" ht="28.8" x14ac:dyDescent="0.3">
      <c r="A3062" s="9">
        <v>3060</v>
      </c>
      <c r="B3062" s="11" t="s">
        <v>3060</v>
      </c>
      <c r="C3062" s="3" t="s">
        <v>7170</v>
      </c>
      <c r="D3062" s="5">
        <v>220000</v>
      </c>
      <c r="E3062" s="7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">
        <f t="shared" si="141"/>
        <v>5583.3333000000002</v>
      </c>
      <c r="P3062" t="s">
        <v>8314</v>
      </c>
      <c r="Q3062" t="s">
        <v>8354</v>
      </c>
      <c r="R3062" s="14">
        <f t="shared" si="143"/>
        <v>42245.274699074071</v>
      </c>
      <c r="S3062">
        <f t="shared" si="142"/>
        <v>2015</v>
      </c>
    </row>
    <row r="3063" spans="1:19" x14ac:dyDescent="0.3">
      <c r="A3063" s="9">
        <v>3061</v>
      </c>
      <c r="B3063" s="11" t="s">
        <v>3061</v>
      </c>
      <c r="C3063" s="3" t="s">
        <v>7171</v>
      </c>
      <c r="D3063" s="5">
        <v>1000000</v>
      </c>
      <c r="E3063" s="7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">
        <f t="shared" si="141"/>
        <v>0</v>
      </c>
      <c r="P3063" t="s">
        <v>8314</v>
      </c>
      <c r="Q3063" t="s">
        <v>8354</v>
      </c>
      <c r="R3063" s="14">
        <f t="shared" si="143"/>
        <v>41834.784120370372</v>
      </c>
      <c r="S3063">
        <f t="shared" si="142"/>
        <v>2014</v>
      </c>
    </row>
    <row r="3064" spans="1:19" ht="43.2" x14ac:dyDescent="0.3">
      <c r="A3064" s="9">
        <v>3062</v>
      </c>
      <c r="B3064" s="11" t="s">
        <v>3062</v>
      </c>
      <c r="C3064" s="3" t="s">
        <v>7172</v>
      </c>
      <c r="D3064" s="5">
        <v>10000</v>
      </c>
      <c r="E3064" s="7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">
        <f t="shared" si="141"/>
        <v>9976.1193999999996</v>
      </c>
      <c r="P3064" t="s">
        <v>8314</v>
      </c>
      <c r="Q3064" t="s">
        <v>8354</v>
      </c>
      <c r="R3064" s="14">
        <f t="shared" si="143"/>
        <v>42248.535787037035</v>
      </c>
      <c r="S3064">
        <f t="shared" si="142"/>
        <v>2015</v>
      </c>
    </row>
    <row r="3065" spans="1:19" ht="43.2" x14ac:dyDescent="0.3">
      <c r="A3065" s="9">
        <v>3063</v>
      </c>
      <c r="B3065" s="11" t="s">
        <v>3063</v>
      </c>
      <c r="C3065" s="3" t="s">
        <v>7173</v>
      </c>
      <c r="D3065" s="5">
        <v>3000</v>
      </c>
      <c r="E3065" s="7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">
        <f t="shared" si="141"/>
        <v>2552.1738999999998</v>
      </c>
      <c r="P3065" t="s">
        <v>8314</v>
      </c>
      <c r="Q3065" t="s">
        <v>8354</v>
      </c>
      <c r="R3065" s="14">
        <f t="shared" si="143"/>
        <v>42630.922893518517</v>
      </c>
      <c r="S3065">
        <f t="shared" si="142"/>
        <v>2016</v>
      </c>
    </row>
    <row r="3066" spans="1:19" ht="28.8" x14ac:dyDescent="0.3">
      <c r="A3066" s="9">
        <v>3064</v>
      </c>
      <c r="B3066" s="11" t="s">
        <v>3064</v>
      </c>
      <c r="C3066" s="3" t="s">
        <v>7174</v>
      </c>
      <c r="D3066" s="5">
        <v>75000</v>
      </c>
      <c r="E3066" s="7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">
        <f t="shared" si="141"/>
        <v>11765.2778</v>
      </c>
      <c r="P3066" t="s">
        <v>8314</v>
      </c>
      <c r="Q3066" t="s">
        <v>8354</v>
      </c>
      <c r="R3066" s="14">
        <f t="shared" si="143"/>
        <v>42299.130162037036</v>
      </c>
      <c r="S3066">
        <f t="shared" si="142"/>
        <v>2015</v>
      </c>
    </row>
    <row r="3067" spans="1:19" ht="43.2" x14ac:dyDescent="0.3">
      <c r="A3067" s="9">
        <v>3065</v>
      </c>
      <c r="B3067" s="11" t="s">
        <v>3065</v>
      </c>
      <c r="C3067" s="3" t="s">
        <v>7175</v>
      </c>
      <c r="D3067" s="5">
        <v>25000</v>
      </c>
      <c r="E3067" s="7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">
        <f t="shared" si="141"/>
        <v>500</v>
      </c>
      <c r="P3067" t="s">
        <v>8314</v>
      </c>
      <c r="Q3067" t="s">
        <v>8354</v>
      </c>
      <c r="R3067" s="14">
        <f t="shared" si="143"/>
        <v>41825.055231481485</v>
      </c>
      <c r="S3067">
        <f t="shared" si="142"/>
        <v>2014</v>
      </c>
    </row>
    <row r="3068" spans="1:19" ht="43.2" x14ac:dyDescent="0.3">
      <c r="A3068" s="9">
        <v>3066</v>
      </c>
      <c r="B3068" s="11" t="s">
        <v>3066</v>
      </c>
      <c r="C3068" s="3" t="s">
        <v>7176</v>
      </c>
      <c r="D3068" s="5">
        <v>350000</v>
      </c>
      <c r="E3068" s="7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">
        <f t="shared" si="141"/>
        <v>279666.6667</v>
      </c>
      <c r="P3068" t="s">
        <v>8314</v>
      </c>
      <c r="Q3068" t="s">
        <v>8354</v>
      </c>
      <c r="R3068" s="14">
        <f t="shared" si="143"/>
        <v>42531.228437500002</v>
      </c>
      <c r="S3068">
        <f t="shared" si="142"/>
        <v>2016</v>
      </c>
    </row>
    <row r="3069" spans="1:19" ht="43.2" x14ac:dyDescent="0.3">
      <c r="A3069" s="9">
        <v>3067</v>
      </c>
      <c r="B3069" s="11" t="s">
        <v>3067</v>
      </c>
      <c r="C3069" s="3" t="s">
        <v>7177</v>
      </c>
      <c r="D3069" s="5">
        <v>8000</v>
      </c>
      <c r="E3069" s="7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">
        <f t="shared" si="141"/>
        <v>20000</v>
      </c>
      <c r="P3069" t="s">
        <v>8314</v>
      </c>
      <c r="Q3069" t="s">
        <v>8354</v>
      </c>
      <c r="R3069" s="14">
        <f t="shared" si="143"/>
        <v>42226.938414351855</v>
      </c>
      <c r="S3069">
        <f t="shared" si="142"/>
        <v>2015</v>
      </c>
    </row>
    <row r="3070" spans="1:19" ht="43.2" x14ac:dyDescent="0.3">
      <c r="A3070" s="9">
        <v>3068</v>
      </c>
      <c r="B3070" s="11" t="s">
        <v>3068</v>
      </c>
      <c r="C3070" s="3" t="s">
        <v>7178</v>
      </c>
      <c r="D3070" s="5">
        <v>250000</v>
      </c>
      <c r="E3070" s="7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">
        <f t="shared" si="141"/>
        <v>8750</v>
      </c>
      <c r="P3070" t="s">
        <v>8314</v>
      </c>
      <c r="Q3070" t="s">
        <v>8354</v>
      </c>
      <c r="R3070" s="14">
        <f t="shared" si="143"/>
        <v>42263.691574074073</v>
      </c>
      <c r="S3070">
        <f t="shared" si="142"/>
        <v>2015</v>
      </c>
    </row>
    <row r="3071" spans="1:19" ht="43.2" x14ac:dyDescent="0.3">
      <c r="A3071" s="9">
        <v>3069</v>
      </c>
      <c r="B3071" s="11" t="s">
        <v>3069</v>
      </c>
      <c r="C3071" s="3" t="s">
        <v>7179</v>
      </c>
      <c r="D3071" s="5">
        <v>1000</v>
      </c>
      <c r="E3071" s="7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">
        <f t="shared" si="141"/>
        <v>2014.2856999999999</v>
      </c>
      <c r="P3071" t="s">
        <v>8314</v>
      </c>
      <c r="Q3071" t="s">
        <v>8354</v>
      </c>
      <c r="R3071" s="14">
        <f t="shared" si="143"/>
        <v>41957.833726851852</v>
      </c>
      <c r="S3071">
        <f t="shared" si="142"/>
        <v>2014</v>
      </c>
    </row>
    <row r="3072" spans="1:19" ht="43.2" x14ac:dyDescent="0.3">
      <c r="A3072" s="9">
        <v>3070</v>
      </c>
      <c r="B3072" s="11" t="s">
        <v>3070</v>
      </c>
      <c r="C3072" s="3" t="s">
        <v>7180</v>
      </c>
      <c r="D3072" s="5">
        <v>10000</v>
      </c>
      <c r="E3072" s="7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">
        <f t="shared" si="141"/>
        <v>2087.5</v>
      </c>
      <c r="P3072" t="s">
        <v>8314</v>
      </c>
      <c r="Q3072" t="s">
        <v>8354</v>
      </c>
      <c r="R3072" s="14">
        <f t="shared" si="143"/>
        <v>42690.733437499999</v>
      </c>
      <c r="S3072">
        <f t="shared" si="142"/>
        <v>2016</v>
      </c>
    </row>
    <row r="3073" spans="1:19" ht="43.2" x14ac:dyDescent="0.3">
      <c r="A3073" s="9">
        <v>3071</v>
      </c>
      <c r="B3073" s="11" t="s">
        <v>3071</v>
      </c>
      <c r="C3073" s="3" t="s">
        <v>7181</v>
      </c>
      <c r="D3073" s="5">
        <v>12000</v>
      </c>
      <c r="E3073" s="7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">
        <f t="shared" si="141"/>
        <v>6130.7691999999997</v>
      </c>
      <c r="P3073" t="s">
        <v>8314</v>
      </c>
      <c r="Q3073" t="s">
        <v>8354</v>
      </c>
      <c r="R3073" s="14">
        <f t="shared" si="143"/>
        <v>42097.732418981483</v>
      </c>
      <c r="S3073">
        <f t="shared" si="142"/>
        <v>2015</v>
      </c>
    </row>
    <row r="3074" spans="1:19" ht="43.2" x14ac:dyDescent="0.3">
      <c r="A3074" s="9">
        <v>3072</v>
      </c>
      <c r="B3074" s="11" t="s">
        <v>3072</v>
      </c>
      <c r="C3074" s="3" t="s">
        <v>7182</v>
      </c>
      <c r="D3074" s="5">
        <v>12000</v>
      </c>
      <c r="E3074" s="7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">
        <f t="shared" si="141"/>
        <v>100</v>
      </c>
      <c r="P3074" t="s">
        <v>8314</v>
      </c>
      <c r="Q3074" t="s">
        <v>8354</v>
      </c>
      <c r="R3074" s="14">
        <f t="shared" si="143"/>
        <v>42658.690532407403</v>
      </c>
      <c r="S3074">
        <f t="shared" si="142"/>
        <v>2016</v>
      </c>
    </row>
    <row r="3075" spans="1:19" ht="43.2" x14ac:dyDescent="0.3">
      <c r="A3075" s="9">
        <v>3073</v>
      </c>
      <c r="B3075" s="11" t="s">
        <v>3073</v>
      </c>
      <c r="C3075" s="3" t="s">
        <v>7183</v>
      </c>
      <c r="D3075" s="5">
        <v>2800000</v>
      </c>
      <c r="E3075" s="7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">
        <f t="shared" ref="O3075:O3138" si="144">IFERROR(ROUND(E3075/L3075*100,4),0)</f>
        <v>9214.2857000000004</v>
      </c>
      <c r="P3075" t="s">
        <v>8314</v>
      </c>
      <c r="Q3075" t="s">
        <v>8354</v>
      </c>
      <c r="R3075" s="14">
        <f t="shared" si="143"/>
        <v>42111.684027777781</v>
      </c>
      <c r="S3075">
        <f t="shared" ref="S3075:S3138" si="145">YEAR(R3075)</f>
        <v>2015</v>
      </c>
    </row>
    <row r="3076" spans="1:19" ht="57.6" x14ac:dyDescent="0.3">
      <c r="A3076" s="9">
        <v>3074</v>
      </c>
      <c r="B3076" s="11" t="s">
        <v>3074</v>
      </c>
      <c r="C3076" s="3" t="s">
        <v>7184</v>
      </c>
      <c r="D3076" s="5">
        <v>25000</v>
      </c>
      <c r="E3076" s="7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">
        <f t="shared" si="144"/>
        <v>733.33330000000001</v>
      </c>
      <c r="P3076" t="s">
        <v>8314</v>
      </c>
      <c r="Q3076" t="s">
        <v>8354</v>
      </c>
      <c r="R3076" s="14">
        <f t="shared" ref="R3076:R3139" si="146">(((J3076/60)/60)/24)+DATE(1970,1,1)</f>
        <v>42409.571284722217</v>
      </c>
      <c r="S3076">
        <f t="shared" si="145"/>
        <v>2016</v>
      </c>
    </row>
    <row r="3077" spans="1:19" ht="43.2" x14ac:dyDescent="0.3">
      <c r="A3077" s="9">
        <v>3075</v>
      </c>
      <c r="B3077" s="11" t="s">
        <v>3075</v>
      </c>
      <c r="C3077" s="3" t="s">
        <v>7185</v>
      </c>
      <c r="D3077" s="5">
        <v>15000</v>
      </c>
      <c r="E3077" s="7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">
        <f t="shared" si="144"/>
        <v>6480</v>
      </c>
      <c r="P3077" t="s">
        <v>8314</v>
      </c>
      <c r="Q3077" t="s">
        <v>8354</v>
      </c>
      <c r="R3077" s="14">
        <f t="shared" si="146"/>
        <v>42551.102314814809</v>
      </c>
      <c r="S3077">
        <f t="shared" si="145"/>
        <v>2016</v>
      </c>
    </row>
    <row r="3078" spans="1:19" ht="28.8" x14ac:dyDescent="0.3">
      <c r="A3078" s="9">
        <v>3076</v>
      </c>
      <c r="B3078" s="11" t="s">
        <v>3076</v>
      </c>
      <c r="C3078" s="3" t="s">
        <v>7186</v>
      </c>
      <c r="D3078" s="5">
        <v>10000</v>
      </c>
      <c r="E3078" s="7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">
        <f t="shared" si="144"/>
        <v>3012</v>
      </c>
      <c r="P3078" t="s">
        <v>8314</v>
      </c>
      <c r="Q3078" t="s">
        <v>8354</v>
      </c>
      <c r="R3078" s="14">
        <f t="shared" si="146"/>
        <v>42226.651886574073</v>
      </c>
      <c r="S3078">
        <f t="shared" si="145"/>
        <v>2015</v>
      </c>
    </row>
    <row r="3079" spans="1:19" ht="43.2" x14ac:dyDescent="0.3">
      <c r="A3079" s="9">
        <v>3077</v>
      </c>
      <c r="B3079" s="11" t="s">
        <v>3077</v>
      </c>
      <c r="C3079" s="3" t="s">
        <v>7187</v>
      </c>
      <c r="D3079" s="5">
        <v>22000</v>
      </c>
      <c r="E3079" s="7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">
        <f t="shared" si="144"/>
        <v>5250</v>
      </c>
      <c r="P3079" t="s">
        <v>8314</v>
      </c>
      <c r="Q3079" t="s">
        <v>8354</v>
      </c>
      <c r="R3079" s="14">
        <f t="shared" si="146"/>
        <v>42766.956921296296</v>
      </c>
      <c r="S3079">
        <f t="shared" si="145"/>
        <v>2017</v>
      </c>
    </row>
    <row r="3080" spans="1:19" ht="43.2" x14ac:dyDescent="0.3">
      <c r="A3080" s="9">
        <v>3078</v>
      </c>
      <c r="B3080" s="11" t="s">
        <v>3078</v>
      </c>
      <c r="C3080" s="3" t="s">
        <v>7188</v>
      </c>
      <c r="D3080" s="5">
        <v>60000</v>
      </c>
      <c r="E3080" s="7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">
        <f t="shared" si="144"/>
        <v>2366.6667000000002</v>
      </c>
      <c r="P3080" t="s">
        <v>8314</v>
      </c>
      <c r="Q3080" t="s">
        <v>8354</v>
      </c>
      <c r="R3080" s="14">
        <f t="shared" si="146"/>
        <v>42031.138831018514</v>
      </c>
      <c r="S3080">
        <f t="shared" si="145"/>
        <v>2015</v>
      </c>
    </row>
    <row r="3081" spans="1:19" ht="43.2" x14ac:dyDescent="0.3">
      <c r="A3081" s="9">
        <v>3079</v>
      </c>
      <c r="B3081" s="11" t="s">
        <v>3079</v>
      </c>
      <c r="C3081" s="3" t="s">
        <v>7189</v>
      </c>
      <c r="D3081" s="5">
        <v>1333666</v>
      </c>
      <c r="E3081" s="7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">
        <f t="shared" si="144"/>
        <v>41577.777800000003</v>
      </c>
      <c r="P3081" t="s">
        <v>8314</v>
      </c>
      <c r="Q3081" t="s">
        <v>8354</v>
      </c>
      <c r="R3081" s="14">
        <f t="shared" si="146"/>
        <v>42055.713368055556</v>
      </c>
      <c r="S3081">
        <f t="shared" si="145"/>
        <v>2015</v>
      </c>
    </row>
    <row r="3082" spans="1:19" ht="43.2" x14ac:dyDescent="0.3">
      <c r="A3082" s="9">
        <v>3080</v>
      </c>
      <c r="B3082" s="11" t="s">
        <v>3080</v>
      </c>
      <c r="C3082" s="3" t="s">
        <v>7190</v>
      </c>
      <c r="D3082" s="5">
        <v>2000000</v>
      </c>
      <c r="E3082" s="7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">
        <f t="shared" si="144"/>
        <v>5371.4286000000002</v>
      </c>
      <c r="P3082" t="s">
        <v>8314</v>
      </c>
      <c r="Q3082" t="s">
        <v>8354</v>
      </c>
      <c r="R3082" s="14">
        <f t="shared" si="146"/>
        <v>41940.028287037036</v>
      </c>
      <c r="S3082">
        <f t="shared" si="145"/>
        <v>2014</v>
      </c>
    </row>
    <row r="3083" spans="1:19" ht="43.2" x14ac:dyDescent="0.3">
      <c r="A3083" s="9">
        <v>3081</v>
      </c>
      <c r="B3083" s="11" t="s">
        <v>3081</v>
      </c>
      <c r="C3083" s="3" t="s">
        <v>7191</v>
      </c>
      <c r="D3083" s="5">
        <v>1000000</v>
      </c>
      <c r="E3083" s="7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">
        <f t="shared" si="144"/>
        <v>42060</v>
      </c>
      <c r="P3083" t="s">
        <v>8314</v>
      </c>
      <c r="Q3083" t="s">
        <v>8354</v>
      </c>
      <c r="R3083" s="14">
        <f t="shared" si="146"/>
        <v>42237.181608796294</v>
      </c>
      <c r="S3083">
        <f t="shared" si="145"/>
        <v>2015</v>
      </c>
    </row>
    <row r="3084" spans="1:19" ht="43.2" x14ac:dyDescent="0.3">
      <c r="A3084" s="9">
        <v>3082</v>
      </c>
      <c r="B3084" s="11" t="s">
        <v>3082</v>
      </c>
      <c r="C3084" s="3" t="s">
        <v>7192</v>
      </c>
      <c r="D3084" s="5">
        <v>9000</v>
      </c>
      <c r="E3084" s="7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">
        <f t="shared" si="144"/>
        <v>0</v>
      </c>
      <c r="P3084" t="s">
        <v>8314</v>
      </c>
      <c r="Q3084" t="s">
        <v>8354</v>
      </c>
      <c r="R3084" s="14">
        <f t="shared" si="146"/>
        <v>42293.922986111109</v>
      </c>
      <c r="S3084">
        <f t="shared" si="145"/>
        <v>2015</v>
      </c>
    </row>
    <row r="3085" spans="1:19" ht="57.6" x14ac:dyDescent="0.3">
      <c r="A3085" s="9">
        <v>3083</v>
      </c>
      <c r="B3085" s="11" t="s">
        <v>3083</v>
      </c>
      <c r="C3085" s="3" t="s">
        <v>7193</v>
      </c>
      <c r="D3085" s="5">
        <v>20000</v>
      </c>
      <c r="E3085" s="7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">
        <f t="shared" si="144"/>
        <v>1866.6667</v>
      </c>
      <c r="P3085" t="s">
        <v>8314</v>
      </c>
      <c r="Q3085" t="s">
        <v>8354</v>
      </c>
      <c r="R3085" s="14">
        <f t="shared" si="146"/>
        <v>41853.563402777778</v>
      </c>
      <c r="S3085">
        <f t="shared" si="145"/>
        <v>2014</v>
      </c>
    </row>
    <row r="3086" spans="1:19" ht="57.6" x14ac:dyDescent="0.3">
      <c r="A3086" s="9">
        <v>3084</v>
      </c>
      <c r="B3086" s="11" t="s">
        <v>3084</v>
      </c>
      <c r="C3086" s="3" t="s">
        <v>7194</v>
      </c>
      <c r="D3086" s="5">
        <v>4059</v>
      </c>
      <c r="E3086" s="7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">
        <f t="shared" si="144"/>
        <v>7833.3333000000002</v>
      </c>
      <c r="P3086" t="s">
        <v>8314</v>
      </c>
      <c r="Q3086" t="s">
        <v>8354</v>
      </c>
      <c r="R3086" s="14">
        <f t="shared" si="146"/>
        <v>42100.723738425921</v>
      </c>
      <c r="S3086">
        <f t="shared" si="145"/>
        <v>2015</v>
      </c>
    </row>
    <row r="3087" spans="1:19" ht="43.2" x14ac:dyDescent="0.3">
      <c r="A3087" s="9">
        <v>3085</v>
      </c>
      <c r="B3087" s="11" t="s">
        <v>3085</v>
      </c>
      <c r="C3087" s="3" t="s">
        <v>7195</v>
      </c>
      <c r="D3087" s="5">
        <v>25000</v>
      </c>
      <c r="E3087" s="7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">
        <f t="shared" si="144"/>
        <v>6777.7777999999998</v>
      </c>
      <c r="P3087" t="s">
        <v>8314</v>
      </c>
      <c r="Q3087" t="s">
        <v>8354</v>
      </c>
      <c r="R3087" s="14">
        <f t="shared" si="146"/>
        <v>42246.883784722217</v>
      </c>
      <c r="S3087">
        <f t="shared" si="145"/>
        <v>2015</v>
      </c>
    </row>
    <row r="3088" spans="1:19" ht="43.2" x14ac:dyDescent="0.3">
      <c r="A3088" s="9">
        <v>3086</v>
      </c>
      <c r="B3088" s="11" t="s">
        <v>3086</v>
      </c>
      <c r="C3088" s="3" t="s">
        <v>7196</v>
      </c>
      <c r="D3088" s="5">
        <v>20000</v>
      </c>
      <c r="E3088" s="7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">
        <f t="shared" si="144"/>
        <v>1666.6667</v>
      </c>
      <c r="P3088" t="s">
        <v>8314</v>
      </c>
      <c r="Q3088" t="s">
        <v>8354</v>
      </c>
      <c r="R3088" s="14">
        <f t="shared" si="146"/>
        <v>42173.67082175926</v>
      </c>
      <c r="S3088">
        <f t="shared" si="145"/>
        <v>2015</v>
      </c>
    </row>
    <row r="3089" spans="1:19" ht="43.2" x14ac:dyDescent="0.3">
      <c r="A3089" s="9">
        <v>3087</v>
      </c>
      <c r="B3089" s="11" t="s">
        <v>3087</v>
      </c>
      <c r="C3089" s="3" t="s">
        <v>7197</v>
      </c>
      <c r="D3089" s="5">
        <v>20000</v>
      </c>
      <c r="E3089" s="7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">
        <f t="shared" si="144"/>
        <v>6250</v>
      </c>
      <c r="P3089" t="s">
        <v>8314</v>
      </c>
      <c r="Q3089" t="s">
        <v>8354</v>
      </c>
      <c r="R3089" s="14">
        <f t="shared" si="146"/>
        <v>42665.150347222225</v>
      </c>
      <c r="S3089">
        <f t="shared" si="145"/>
        <v>2016</v>
      </c>
    </row>
    <row r="3090" spans="1:19" ht="43.2" x14ac:dyDescent="0.3">
      <c r="A3090" s="9">
        <v>3088</v>
      </c>
      <c r="B3090" s="11" t="s">
        <v>3088</v>
      </c>
      <c r="C3090" s="3" t="s">
        <v>7198</v>
      </c>
      <c r="D3090" s="5">
        <v>65000</v>
      </c>
      <c r="E3090" s="7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">
        <f t="shared" si="144"/>
        <v>4200</v>
      </c>
      <c r="P3090" t="s">
        <v>8314</v>
      </c>
      <c r="Q3090" t="s">
        <v>8354</v>
      </c>
      <c r="R3090" s="14">
        <f t="shared" si="146"/>
        <v>41981.57230324074</v>
      </c>
      <c r="S3090">
        <f t="shared" si="145"/>
        <v>2014</v>
      </c>
    </row>
    <row r="3091" spans="1:19" ht="43.2" x14ac:dyDescent="0.3">
      <c r="A3091" s="9">
        <v>3089</v>
      </c>
      <c r="B3091" s="11" t="s">
        <v>3089</v>
      </c>
      <c r="C3091" s="3" t="s">
        <v>7199</v>
      </c>
      <c r="D3091" s="5">
        <v>25000</v>
      </c>
      <c r="E3091" s="7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">
        <f t="shared" si="144"/>
        <v>13008.8889</v>
      </c>
      <c r="P3091" t="s">
        <v>8314</v>
      </c>
      <c r="Q3091" t="s">
        <v>8354</v>
      </c>
      <c r="R3091" s="14">
        <f t="shared" si="146"/>
        <v>42528.542627314819</v>
      </c>
      <c r="S3091">
        <f t="shared" si="145"/>
        <v>2016</v>
      </c>
    </row>
    <row r="3092" spans="1:19" ht="43.2" x14ac:dyDescent="0.3">
      <c r="A3092" s="9">
        <v>3090</v>
      </c>
      <c r="B3092" s="11" t="s">
        <v>3090</v>
      </c>
      <c r="C3092" s="3" t="s">
        <v>7200</v>
      </c>
      <c r="D3092" s="5">
        <v>225000</v>
      </c>
      <c r="E3092" s="7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">
        <f t="shared" si="144"/>
        <v>127022.2222</v>
      </c>
      <c r="P3092" t="s">
        <v>8314</v>
      </c>
      <c r="Q3092" t="s">
        <v>8354</v>
      </c>
      <c r="R3092" s="14">
        <f t="shared" si="146"/>
        <v>42065.818807870368</v>
      </c>
      <c r="S3092">
        <f t="shared" si="145"/>
        <v>2015</v>
      </c>
    </row>
    <row r="3093" spans="1:19" ht="57.6" x14ac:dyDescent="0.3">
      <c r="A3093" s="9">
        <v>3091</v>
      </c>
      <c r="B3093" s="11" t="s">
        <v>3091</v>
      </c>
      <c r="C3093" s="3" t="s">
        <v>7201</v>
      </c>
      <c r="D3093" s="5">
        <v>5000</v>
      </c>
      <c r="E3093" s="7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">
        <f t="shared" si="144"/>
        <v>8844.4444000000003</v>
      </c>
      <c r="P3093" t="s">
        <v>8314</v>
      </c>
      <c r="Q3093" t="s">
        <v>8354</v>
      </c>
      <c r="R3093" s="14">
        <f t="shared" si="146"/>
        <v>42566.948414351849</v>
      </c>
      <c r="S3093">
        <f t="shared" si="145"/>
        <v>2016</v>
      </c>
    </row>
    <row r="3094" spans="1:19" ht="43.2" x14ac:dyDescent="0.3">
      <c r="A3094" s="9">
        <v>3092</v>
      </c>
      <c r="B3094" s="11" t="s">
        <v>3092</v>
      </c>
      <c r="C3094" s="3" t="s">
        <v>7202</v>
      </c>
      <c r="D3094" s="5">
        <v>100000</v>
      </c>
      <c r="E3094" s="7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">
        <f t="shared" si="144"/>
        <v>5634.2380999999996</v>
      </c>
      <c r="P3094" t="s">
        <v>8314</v>
      </c>
      <c r="Q3094" t="s">
        <v>8354</v>
      </c>
      <c r="R3094" s="14">
        <f t="shared" si="146"/>
        <v>42255.619351851856</v>
      </c>
      <c r="S3094">
        <f t="shared" si="145"/>
        <v>2015</v>
      </c>
    </row>
    <row r="3095" spans="1:19" ht="57.6" x14ac:dyDescent="0.3">
      <c r="A3095" s="9">
        <v>3093</v>
      </c>
      <c r="B3095" s="11" t="s">
        <v>3093</v>
      </c>
      <c r="C3095" s="3" t="s">
        <v>7203</v>
      </c>
      <c r="D3095" s="5">
        <v>4000</v>
      </c>
      <c r="E3095" s="7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">
        <f t="shared" si="144"/>
        <v>5352.9412000000002</v>
      </c>
      <c r="P3095" t="s">
        <v>8314</v>
      </c>
      <c r="Q3095" t="s">
        <v>8354</v>
      </c>
      <c r="R3095" s="14">
        <f t="shared" si="146"/>
        <v>41760.909039351849</v>
      </c>
      <c r="S3095">
        <f t="shared" si="145"/>
        <v>2014</v>
      </c>
    </row>
    <row r="3096" spans="1:19" ht="43.2" x14ac:dyDescent="0.3">
      <c r="A3096" s="9">
        <v>3094</v>
      </c>
      <c r="B3096" s="11" t="s">
        <v>3094</v>
      </c>
      <c r="C3096" s="3" t="s">
        <v>7204</v>
      </c>
      <c r="D3096" s="5">
        <v>100000</v>
      </c>
      <c r="E3096" s="7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">
        <f t="shared" si="144"/>
        <v>2500</v>
      </c>
      <c r="P3096" t="s">
        <v>8314</v>
      </c>
      <c r="Q3096" t="s">
        <v>8354</v>
      </c>
      <c r="R3096" s="14">
        <f t="shared" si="146"/>
        <v>42207.795787037037</v>
      </c>
      <c r="S3096">
        <f t="shared" si="145"/>
        <v>2015</v>
      </c>
    </row>
    <row r="3097" spans="1:19" ht="43.2" x14ac:dyDescent="0.3">
      <c r="A3097" s="9">
        <v>3095</v>
      </c>
      <c r="B3097" s="11" t="s">
        <v>3095</v>
      </c>
      <c r="C3097" s="3" t="s">
        <v>7205</v>
      </c>
      <c r="D3097" s="5">
        <v>14920</v>
      </c>
      <c r="E3097" s="7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">
        <f t="shared" si="144"/>
        <v>5000</v>
      </c>
      <c r="P3097" t="s">
        <v>8314</v>
      </c>
      <c r="Q3097" t="s">
        <v>8354</v>
      </c>
      <c r="R3097" s="14">
        <f t="shared" si="146"/>
        <v>42523.025231481486</v>
      </c>
      <c r="S3097">
        <f t="shared" si="145"/>
        <v>2016</v>
      </c>
    </row>
    <row r="3098" spans="1:19" ht="43.2" x14ac:dyDescent="0.3">
      <c r="A3098" s="9">
        <v>3096</v>
      </c>
      <c r="B3098" s="11" t="s">
        <v>3096</v>
      </c>
      <c r="C3098" s="3" t="s">
        <v>7206</v>
      </c>
      <c r="D3098" s="5">
        <v>20000</v>
      </c>
      <c r="E3098" s="7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">
        <f t="shared" si="144"/>
        <v>5678.5713999999998</v>
      </c>
      <c r="P3098" t="s">
        <v>8314</v>
      </c>
      <c r="Q3098" t="s">
        <v>8354</v>
      </c>
      <c r="R3098" s="14">
        <f t="shared" si="146"/>
        <v>42114.825532407413</v>
      </c>
      <c r="S3098">
        <f t="shared" si="145"/>
        <v>2015</v>
      </c>
    </row>
    <row r="3099" spans="1:19" ht="43.2" x14ac:dyDescent="0.3">
      <c r="A3099" s="9">
        <v>3097</v>
      </c>
      <c r="B3099" s="11" t="s">
        <v>3097</v>
      </c>
      <c r="C3099" s="3" t="s">
        <v>7207</v>
      </c>
      <c r="D3099" s="5">
        <v>10000</v>
      </c>
      <c r="E3099" s="7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">
        <f t="shared" si="144"/>
        <v>4083.3332999999998</v>
      </c>
      <c r="P3099" t="s">
        <v>8314</v>
      </c>
      <c r="Q3099" t="s">
        <v>8354</v>
      </c>
      <c r="R3099" s="14">
        <f t="shared" si="146"/>
        <v>42629.503483796296</v>
      </c>
      <c r="S3099">
        <f t="shared" si="145"/>
        <v>2016</v>
      </c>
    </row>
    <row r="3100" spans="1:19" ht="43.2" x14ac:dyDescent="0.3">
      <c r="A3100" s="9">
        <v>3098</v>
      </c>
      <c r="B3100" s="11" t="s">
        <v>3098</v>
      </c>
      <c r="C3100" s="3" t="s">
        <v>7208</v>
      </c>
      <c r="D3100" s="5">
        <v>48725</v>
      </c>
      <c r="E3100" s="7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">
        <f t="shared" si="144"/>
        <v>6511.1111000000001</v>
      </c>
      <c r="P3100" t="s">
        <v>8314</v>
      </c>
      <c r="Q3100" t="s">
        <v>8354</v>
      </c>
      <c r="R3100" s="14">
        <f t="shared" si="146"/>
        <v>42359.792233796295</v>
      </c>
      <c r="S3100">
        <f t="shared" si="145"/>
        <v>2015</v>
      </c>
    </row>
    <row r="3101" spans="1:19" ht="43.2" x14ac:dyDescent="0.3">
      <c r="A3101" s="9">
        <v>3099</v>
      </c>
      <c r="B3101" s="11" t="s">
        <v>3099</v>
      </c>
      <c r="C3101" s="3" t="s">
        <v>7209</v>
      </c>
      <c r="D3101" s="5">
        <v>2000</v>
      </c>
      <c r="E3101" s="7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">
        <f t="shared" si="144"/>
        <v>5560</v>
      </c>
      <c r="P3101" t="s">
        <v>8314</v>
      </c>
      <c r="Q3101" t="s">
        <v>8354</v>
      </c>
      <c r="R3101" s="14">
        <f t="shared" si="146"/>
        <v>42382.189710648148</v>
      </c>
      <c r="S3101">
        <f t="shared" si="145"/>
        <v>2016</v>
      </c>
    </row>
    <row r="3102" spans="1:19" ht="43.2" x14ac:dyDescent="0.3">
      <c r="A3102" s="9">
        <v>3100</v>
      </c>
      <c r="B3102" s="11" t="s">
        <v>3100</v>
      </c>
      <c r="C3102" s="3" t="s">
        <v>7210</v>
      </c>
      <c r="D3102" s="5">
        <v>12000</v>
      </c>
      <c r="E3102" s="7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">
        <f t="shared" si="144"/>
        <v>14053.8462</v>
      </c>
      <c r="P3102" t="s">
        <v>8314</v>
      </c>
      <c r="Q3102" t="s">
        <v>8354</v>
      </c>
      <c r="R3102" s="14">
        <f t="shared" si="146"/>
        <v>41902.622395833336</v>
      </c>
      <c r="S3102">
        <f t="shared" si="145"/>
        <v>2014</v>
      </c>
    </row>
    <row r="3103" spans="1:19" ht="57.6" x14ac:dyDescent="0.3">
      <c r="A3103" s="9">
        <v>3101</v>
      </c>
      <c r="B3103" s="11" t="s">
        <v>3101</v>
      </c>
      <c r="C3103" s="3" t="s">
        <v>7211</v>
      </c>
      <c r="D3103" s="5">
        <v>2500</v>
      </c>
      <c r="E3103" s="7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">
        <f t="shared" si="144"/>
        <v>2500</v>
      </c>
      <c r="P3103" t="s">
        <v>8314</v>
      </c>
      <c r="Q3103" t="s">
        <v>8354</v>
      </c>
      <c r="R3103" s="14">
        <f t="shared" si="146"/>
        <v>42171.383530092593</v>
      </c>
      <c r="S3103">
        <f t="shared" si="145"/>
        <v>2015</v>
      </c>
    </row>
    <row r="3104" spans="1:19" ht="57.6" x14ac:dyDescent="0.3">
      <c r="A3104" s="9">
        <v>3102</v>
      </c>
      <c r="B3104" s="11" t="s">
        <v>3102</v>
      </c>
      <c r="C3104" s="3" t="s">
        <v>7212</v>
      </c>
      <c r="D3104" s="5">
        <v>16000</v>
      </c>
      <c r="E3104" s="7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">
        <f t="shared" si="144"/>
        <v>6953.3333000000002</v>
      </c>
      <c r="P3104" t="s">
        <v>8314</v>
      </c>
      <c r="Q3104" t="s">
        <v>8354</v>
      </c>
      <c r="R3104" s="14">
        <f t="shared" si="146"/>
        <v>42555.340486111112</v>
      </c>
      <c r="S3104">
        <f t="shared" si="145"/>
        <v>2016</v>
      </c>
    </row>
    <row r="3105" spans="1:19" ht="28.8" x14ac:dyDescent="0.3">
      <c r="A3105" s="9">
        <v>3103</v>
      </c>
      <c r="B3105" s="11" t="s">
        <v>3103</v>
      </c>
      <c r="C3105" s="3" t="s">
        <v>7213</v>
      </c>
      <c r="D3105" s="5">
        <v>4100</v>
      </c>
      <c r="E3105" s="7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">
        <f t="shared" si="144"/>
        <v>550</v>
      </c>
      <c r="P3105" t="s">
        <v>8314</v>
      </c>
      <c r="Q3105" t="s">
        <v>8354</v>
      </c>
      <c r="R3105" s="14">
        <f t="shared" si="146"/>
        <v>42107.156319444446</v>
      </c>
      <c r="S3105">
        <f t="shared" si="145"/>
        <v>2015</v>
      </c>
    </row>
    <row r="3106" spans="1:19" ht="43.2" x14ac:dyDescent="0.3">
      <c r="A3106" s="9">
        <v>3104</v>
      </c>
      <c r="B3106" s="11" t="s">
        <v>3104</v>
      </c>
      <c r="C3106" s="3" t="s">
        <v>7214</v>
      </c>
      <c r="D3106" s="5">
        <v>4000</v>
      </c>
      <c r="E3106" s="7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">
        <f t="shared" si="144"/>
        <v>23700</v>
      </c>
      <c r="P3106" t="s">
        <v>8314</v>
      </c>
      <c r="Q3106" t="s">
        <v>8354</v>
      </c>
      <c r="R3106" s="14">
        <f t="shared" si="146"/>
        <v>42006.908692129626</v>
      </c>
      <c r="S3106">
        <f t="shared" si="145"/>
        <v>2015</v>
      </c>
    </row>
    <row r="3107" spans="1:19" ht="43.2" x14ac:dyDescent="0.3">
      <c r="A3107" s="9">
        <v>3105</v>
      </c>
      <c r="B3107" s="11" t="s">
        <v>3105</v>
      </c>
      <c r="C3107" s="3" t="s">
        <v>7215</v>
      </c>
      <c r="D3107" s="5">
        <v>5845</v>
      </c>
      <c r="E3107" s="7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">
        <f t="shared" si="144"/>
        <v>7987.0968000000003</v>
      </c>
      <c r="P3107" t="s">
        <v>8314</v>
      </c>
      <c r="Q3107" t="s">
        <v>8354</v>
      </c>
      <c r="R3107" s="14">
        <f t="shared" si="146"/>
        <v>41876.718935185185</v>
      </c>
      <c r="S3107">
        <f t="shared" si="145"/>
        <v>2014</v>
      </c>
    </row>
    <row r="3108" spans="1:19" ht="57.6" x14ac:dyDescent="0.3">
      <c r="A3108" s="9">
        <v>3106</v>
      </c>
      <c r="B3108" s="11" t="s">
        <v>3106</v>
      </c>
      <c r="C3108" s="3" t="s">
        <v>7216</v>
      </c>
      <c r="D3108" s="5">
        <v>1000</v>
      </c>
      <c r="E3108" s="7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">
        <f t="shared" si="144"/>
        <v>1025</v>
      </c>
      <c r="P3108" t="s">
        <v>8314</v>
      </c>
      <c r="Q3108" t="s">
        <v>8354</v>
      </c>
      <c r="R3108" s="14">
        <f t="shared" si="146"/>
        <v>42241.429120370376</v>
      </c>
      <c r="S3108">
        <f t="shared" si="145"/>
        <v>2015</v>
      </c>
    </row>
    <row r="3109" spans="1:19" ht="43.2" x14ac:dyDescent="0.3">
      <c r="A3109" s="9">
        <v>3107</v>
      </c>
      <c r="B3109" s="11" t="s">
        <v>3107</v>
      </c>
      <c r="C3109" s="3" t="s">
        <v>7217</v>
      </c>
      <c r="D3109" s="5">
        <v>40000</v>
      </c>
      <c r="E3109" s="7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">
        <f t="shared" si="144"/>
        <v>27258.620699999999</v>
      </c>
      <c r="P3109" t="s">
        <v>8314</v>
      </c>
      <c r="Q3109" t="s">
        <v>8354</v>
      </c>
      <c r="R3109" s="14">
        <f t="shared" si="146"/>
        <v>42128.814247685179</v>
      </c>
      <c r="S3109">
        <f t="shared" si="145"/>
        <v>2015</v>
      </c>
    </row>
    <row r="3110" spans="1:19" x14ac:dyDescent="0.3">
      <c r="A3110" s="9">
        <v>3108</v>
      </c>
      <c r="B3110" s="11" t="s">
        <v>3108</v>
      </c>
      <c r="C3110" s="3" t="s">
        <v>7218</v>
      </c>
      <c r="D3110" s="5">
        <v>50000</v>
      </c>
      <c r="E3110" s="7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">
        <f t="shared" si="144"/>
        <v>1300</v>
      </c>
      <c r="P3110" t="s">
        <v>8314</v>
      </c>
      <c r="Q3110" t="s">
        <v>8354</v>
      </c>
      <c r="R3110" s="14">
        <f t="shared" si="146"/>
        <v>42062.680486111116</v>
      </c>
      <c r="S3110">
        <f t="shared" si="145"/>
        <v>2015</v>
      </c>
    </row>
    <row r="3111" spans="1:19" ht="43.2" x14ac:dyDescent="0.3">
      <c r="A3111" s="9">
        <v>3109</v>
      </c>
      <c r="B3111" s="11" t="s">
        <v>3109</v>
      </c>
      <c r="C3111" s="3" t="s">
        <v>7219</v>
      </c>
      <c r="D3111" s="5">
        <v>26500</v>
      </c>
      <c r="E3111" s="7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">
        <f t="shared" si="144"/>
        <v>5818.4210999999996</v>
      </c>
      <c r="P3111" t="s">
        <v>8314</v>
      </c>
      <c r="Q3111" t="s">
        <v>8354</v>
      </c>
      <c r="R3111" s="14">
        <f t="shared" si="146"/>
        <v>41844.125115740739</v>
      </c>
      <c r="S3111">
        <f t="shared" si="145"/>
        <v>2014</v>
      </c>
    </row>
    <row r="3112" spans="1:19" ht="43.2" x14ac:dyDescent="0.3">
      <c r="A3112" s="9">
        <v>3110</v>
      </c>
      <c r="B3112" s="11" t="s">
        <v>3110</v>
      </c>
      <c r="C3112" s="3" t="s">
        <v>7220</v>
      </c>
      <c r="D3112" s="5">
        <v>25000</v>
      </c>
      <c r="E3112" s="7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">
        <f t="shared" si="144"/>
        <v>1000</v>
      </c>
      <c r="P3112" t="s">
        <v>8314</v>
      </c>
      <c r="Q3112" t="s">
        <v>8354</v>
      </c>
      <c r="R3112" s="14">
        <f t="shared" si="146"/>
        <v>42745.031469907408</v>
      </c>
      <c r="S3112">
        <f t="shared" si="145"/>
        <v>2017</v>
      </c>
    </row>
    <row r="3113" spans="1:19" ht="43.2" x14ac:dyDescent="0.3">
      <c r="A3113" s="9">
        <v>3111</v>
      </c>
      <c r="B3113" s="11" t="s">
        <v>3111</v>
      </c>
      <c r="C3113" s="3" t="s">
        <v>7221</v>
      </c>
      <c r="D3113" s="5">
        <v>20000</v>
      </c>
      <c r="E3113" s="7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">
        <f t="shared" si="144"/>
        <v>7010.5263000000004</v>
      </c>
      <c r="P3113" t="s">
        <v>8314</v>
      </c>
      <c r="Q3113" t="s">
        <v>8354</v>
      </c>
      <c r="R3113" s="14">
        <f t="shared" si="146"/>
        <v>41885.595138888886</v>
      </c>
      <c r="S3113">
        <f t="shared" si="145"/>
        <v>2014</v>
      </c>
    </row>
    <row r="3114" spans="1:19" ht="43.2" x14ac:dyDescent="0.3">
      <c r="A3114" s="9">
        <v>3112</v>
      </c>
      <c r="B3114" s="11" t="s">
        <v>3112</v>
      </c>
      <c r="C3114" s="3" t="s">
        <v>7222</v>
      </c>
      <c r="D3114" s="5">
        <v>11000</v>
      </c>
      <c r="E3114" s="7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">
        <f t="shared" si="144"/>
        <v>5788.8888999999999</v>
      </c>
      <c r="P3114" t="s">
        <v>8314</v>
      </c>
      <c r="Q3114" t="s">
        <v>8354</v>
      </c>
      <c r="R3114" s="14">
        <f t="shared" si="146"/>
        <v>42615.121921296297</v>
      </c>
      <c r="S3114">
        <f t="shared" si="145"/>
        <v>2016</v>
      </c>
    </row>
    <row r="3115" spans="1:19" ht="43.2" x14ac:dyDescent="0.3">
      <c r="A3115" s="9">
        <v>3113</v>
      </c>
      <c r="B3115" s="11" t="s">
        <v>3113</v>
      </c>
      <c r="C3115" s="3" t="s">
        <v>7223</v>
      </c>
      <c r="D3115" s="5">
        <v>109225</v>
      </c>
      <c r="E3115" s="7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">
        <f t="shared" si="144"/>
        <v>12527.027</v>
      </c>
      <c r="P3115" t="s">
        <v>8314</v>
      </c>
      <c r="Q3115" t="s">
        <v>8354</v>
      </c>
      <c r="R3115" s="14">
        <f t="shared" si="146"/>
        <v>42081.731273148151</v>
      </c>
      <c r="S3115">
        <f t="shared" si="145"/>
        <v>2015</v>
      </c>
    </row>
    <row r="3116" spans="1:19" ht="43.2" x14ac:dyDescent="0.3">
      <c r="A3116" s="9">
        <v>3114</v>
      </c>
      <c r="B3116" s="11" t="s">
        <v>3114</v>
      </c>
      <c r="C3116" s="3" t="s">
        <v>7224</v>
      </c>
      <c r="D3116" s="5">
        <v>75000</v>
      </c>
      <c r="E3116" s="7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">
        <f t="shared" si="144"/>
        <v>0</v>
      </c>
      <c r="P3116" t="s">
        <v>8314</v>
      </c>
      <c r="Q3116" t="s">
        <v>8354</v>
      </c>
      <c r="R3116" s="14">
        <f t="shared" si="146"/>
        <v>41843.632523148146</v>
      </c>
      <c r="S3116">
        <f t="shared" si="145"/>
        <v>2014</v>
      </c>
    </row>
    <row r="3117" spans="1:19" ht="43.2" x14ac:dyDescent="0.3">
      <c r="A3117" s="9">
        <v>3115</v>
      </c>
      <c r="B3117" s="11" t="s">
        <v>3115</v>
      </c>
      <c r="C3117" s="3" t="s">
        <v>7225</v>
      </c>
      <c r="D3117" s="5">
        <v>10000</v>
      </c>
      <c r="E3117" s="7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">
        <f t="shared" si="144"/>
        <v>30000</v>
      </c>
      <c r="P3117" t="s">
        <v>8314</v>
      </c>
      <c r="Q3117" t="s">
        <v>8354</v>
      </c>
      <c r="R3117" s="14">
        <f t="shared" si="146"/>
        <v>42496.447071759263</v>
      </c>
      <c r="S3117">
        <f t="shared" si="145"/>
        <v>2016</v>
      </c>
    </row>
    <row r="3118" spans="1:19" ht="43.2" x14ac:dyDescent="0.3">
      <c r="A3118" s="9">
        <v>3116</v>
      </c>
      <c r="B3118" s="11" t="s">
        <v>3116</v>
      </c>
      <c r="C3118" s="3" t="s">
        <v>7226</v>
      </c>
      <c r="D3118" s="5">
        <v>750</v>
      </c>
      <c r="E3118" s="7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">
        <f t="shared" si="144"/>
        <v>4300</v>
      </c>
      <c r="P3118" t="s">
        <v>8314</v>
      </c>
      <c r="Q3118" t="s">
        <v>8354</v>
      </c>
      <c r="R3118" s="14">
        <f t="shared" si="146"/>
        <v>42081.515335648146</v>
      </c>
      <c r="S3118">
        <f t="shared" si="145"/>
        <v>2015</v>
      </c>
    </row>
    <row r="3119" spans="1:19" ht="43.2" x14ac:dyDescent="0.3">
      <c r="A3119" s="9">
        <v>3117</v>
      </c>
      <c r="B3119" s="11" t="s">
        <v>3117</v>
      </c>
      <c r="C3119" s="3" t="s">
        <v>7227</v>
      </c>
      <c r="D3119" s="5">
        <v>1000</v>
      </c>
      <c r="E3119" s="7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">
        <f t="shared" si="144"/>
        <v>100</v>
      </c>
      <c r="P3119" t="s">
        <v>8314</v>
      </c>
      <c r="Q3119" t="s">
        <v>8354</v>
      </c>
      <c r="R3119" s="14">
        <f t="shared" si="146"/>
        <v>42509.374537037031</v>
      </c>
      <c r="S3119">
        <f t="shared" si="145"/>
        <v>2016</v>
      </c>
    </row>
    <row r="3120" spans="1:19" ht="28.8" x14ac:dyDescent="0.3">
      <c r="A3120" s="9">
        <v>3118</v>
      </c>
      <c r="B3120" s="11" t="s">
        <v>3118</v>
      </c>
      <c r="C3120" s="3" t="s">
        <v>7228</v>
      </c>
      <c r="D3120" s="5">
        <v>500000</v>
      </c>
      <c r="E3120" s="7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">
        <f t="shared" si="144"/>
        <v>77500</v>
      </c>
      <c r="P3120" t="s">
        <v>8314</v>
      </c>
      <c r="Q3120" t="s">
        <v>8354</v>
      </c>
      <c r="R3120" s="14">
        <f t="shared" si="146"/>
        <v>42534.649571759262</v>
      </c>
      <c r="S3120">
        <f t="shared" si="145"/>
        <v>2016</v>
      </c>
    </row>
    <row r="3121" spans="1:19" ht="57.6" x14ac:dyDescent="0.3">
      <c r="A3121" s="9">
        <v>3119</v>
      </c>
      <c r="B3121" s="11" t="s">
        <v>3119</v>
      </c>
      <c r="C3121" s="3" t="s">
        <v>7229</v>
      </c>
      <c r="D3121" s="5">
        <v>10000</v>
      </c>
      <c r="E3121" s="7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">
        <f t="shared" si="144"/>
        <v>500</v>
      </c>
      <c r="P3121" t="s">
        <v>8314</v>
      </c>
      <c r="Q3121" t="s">
        <v>8354</v>
      </c>
      <c r="R3121" s="14">
        <f t="shared" si="146"/>
        <v>42060.04550925926</v>
      </c>
      <c r="S3121">
        <f t="shared" si="145"/>
        <v>2015</v>
      </c>
    </row>
    <row r="3122" spans="1:19" ht="43.2" x14ac:dyDescent="0.3">
      <c r="A3122" s="9">
        <v>3120</v>
      </c>
      <c r="B3122" s="11" t="s">
        <v>3120</v>
      </c>
      <c r="C3122" s="3" t="s">
        <v>7230</v>
      </c>
      <c r="D3122" s="5">
        <v>1300000</v>
      </c>
      <c r="E3122" s="7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">
        <f t="shared" si="144"/>
        <v>1280</v>
      </c>
      <c r="P3122" t="s">
        <v>8314</v>
      </c>
      <c r="Q3122" t="s">
        <v>8354</v>
      </c>
      <c r="R3122" s="14">
        <f t="shared" si="146"/>
        <v>42435.942083333335</v>
      </c>
      <c r="S3122">
        <f t="shared" si="145"/>
        <v>2016</v>
      </c>
    </row>
    <row r="3123" spans="1:19" ht="28.8" x14ac:dyDescent="0.3">
      <c r="A3123" s="9">
        <v>3121</v>
      </c>
      <c r="B3123" s="11" t="s">
        <v>3121</v>
      </c>
      <c r="C3123" s="3" t="s">
        <v>7231</v>
      </c>
      <c r="D3123" s="5">
        <v>1500</v>
      </c>
      <c r="E3123" s="7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">
        <f t="shared" si="144"/>
        <v>1000</v>
      </c>
      <c r="P3123" t="s">
        <v>8314</v>
      </c>
      <c r="Q3123" t="s">
        <v>8354</v>
      </c>
      <c r="R3123" s="14">
        <f t="shared" si="146"/>
        <v>41848.679803240739</v>
      </c>
      <c r="S3123">
        <f t="shared" si="145"/>
        <v>2014</v>
      </c>
    </row>
    <row r="3124" spans="1:19" x14ac:dyDescent="0.3">
      <c r="A3124" s="9">
        <v>3122</v>
      </c>
      <c r="B3124" s="11" t="s">
        <v>3122</v>
      </c>
      <c r="C3124" s="3" t="s">
        <v>7232</v>
      </c>
      <c r="D3124" s="5">
        <v>199</v>
      </c>
      <c r="E3124" s="7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">
        <f t="shared" si="144"/>
        <v>5800</v>
      </c>
      <c r="P3124" t="s">
        <v>8314</v>
      </c>
      <c r="Q3124" t="s">
        <v>8354</v>
      </c>
      <c r="R3124" s="14">
        <f t="shared" si="146"/>
        <v>42678.932083333333</v>
      </c>
      <c r="S3124">
        <f t="shared" si="145"/>
        <v>2016</v>
      </c>
    </row>
    <row r="3125" spans="1:19" ht="43.2" x14ac:dyDescent="0.3">
      <c r="A3125" s="9">
        <v>3123</v>
      </c>
      <c r="B3125" s="11" t="s">
        <v>3123</v>
      </c>
      <c r="C3125" s="3" t="s">
        <v>7233</v>
      </c>
      <c r="D3125" s="5">
        <v>125000</v>
      </c>
      <c r="E3125" s="7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">
        <f t="shared" si="144"/>
        <v>24480.459800000001</v>
      </c>
      <c r="P3125" t="s">
        <v>8314</v>
      </c>
      <c r="Q3125" t="s">
        <v>8354</v>
      </c>
      <c r="R3125" s="14">
        <f t="shared" si="146"/>
        <v>42530.993032407408</v>
      </c>
      <c r="S3125">
        <f t="shared" si="145"/>
        <v>2016</v>
      </c>
    </row>
    <row r="3126" spans="1:19" ht="43.2" x14ac:dyDescent="0.3">
      <c r="A3126" s="9">
        <v>3124</v>
      </c>
      <c r="B3126" s="11" t="s">
        <v>3124</v>
      </c>
      <c r="C3126" s="3" t="s">
        <v>7234</v>
      </c>
      <c r="D3126" s="5">
        <v>800000</v>
      </c>
      <c r="E3126" s="7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">
        <f t="shared" si="144"/>
        <v>650</v>
      </c>
      <c r="P3126" t="s">
        <v>8314</v>
      </c>
      <c r="Q3126" t="s">
        <v>8354</v>
      </c>
      <c r="R3126" s="14">
        <f t="shared" si="146"/>
        <v>41977.780104166668</v>
      </c>
      <c r="S3126">
        <f t="shared" si="145"/>
        <v>2014</v>
      </c>
    </row>
    <row r="3127" spans="1:19" x14ac:dyDescent="0.3">
      <c r="A3127" s="9">
        <v>3125</v>
      </c>
      <c r="B3127" s="11" t="s">
        <v>3125</v>
      </c>
      <c r="C3127" s="3" t="s">
        <v>7235</v>
      </c>
      <c r="D3127" s="5">
        <v>1500000</v>
      </c>
      <c r="E3127" s="7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">
        <f t="shared" si="144"/>
        <v>0</v>
      </c>
      <c r="P3127" t="s">
        <v>8314</v>
      </c>
      <c r="Q3127" t="s">
        <v>8354</v>
      </c>
      <c r="R3127" s="14">
        <f t="shared" si="146"/>
        <v>42346.20685185185</v>
      </c>
      <c r="S3127">
        <f t="shared" si="145"/>
        <v>2015</v>
      </c>
    </row>
    <row r="3128" spans="1:19" ht="72" x14ac:dyDescent="0.3">
      <c r="A3128" s="9">
        <v>3126</v>
      </c>
      <c r="B3128" s="11" t="s">
        <v>3126</v>
      </c>
      <c r="C3128" s="3" t="s">
        <v>7236</v>
      </c>
      <c r="D3128" s="5">
        <v>25000</v>
      </c>
      <c r="E3128" s="7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">
        <f t="shared" si="144"/>
        <v>6117.6471000000001</v>
      </c>
      <c r="P3128" t="s">
        <v>8314</v>
      </c>
      <c r="Q3128" t="s">
        <v>8354</v>
      </c>
      <c r="R3128" s="14">
        <f t="shared" si="146"/>
        <v>42427.01807870371</v>
      </c>
      <c r="S3128">
        <f t="shared" si="145"/>
        <v>2016</v>
      </c>
    </row>
    <row r="3129" spans="1:19" ht="43.2" x14ac:dyDescent="0.3">
      <c r="A3129" s="9">
        <v>3127</v>
      </c>
      <c r="B3129" s="11" t="s">
        <v>3127</v>
      </c>
      <c r="C3129" s="3" t="s">
        <v>7237</v>
      </c>
      <c r="D3129" s="5">
        <v>100000</v>
      </c>
      <c r="E3129" s="7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">
        <f t="shared" si="144"/>
        <v>0</v>
      </c>
      <c r="P3129" t="s">
        <v>8314</v>
      </c>
      <c r="Q3129" t="s">
        <v>8354</v>
      </c>
      <c r="R3129" s="14">
        <f t="shared" si="146"/>
        <v>42034.856817129628</v>
      </c>
      <c r="S3129">
        <f t="shared" si="145"/>
        <v>2015</v>
      </c>
    </row>
    <row r="3130" spans="1:19" ht="43.2" x14ac:dyDescent="0.3">
      <c r="A3130" s="9">
        <v>3128</v>
      </c>
      <c r="B3130" s="11" t="s">
        <v>3128</v>
      </c>
      <c r="C3130" s="3" t="s">
        <v>7238</v>
      </c>
      <c r="D3130" s="5">
        <v>15000</v>
      </c>
      <c r="E3130" s="7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">
        <f t="shared" si="144"/>
        <v>13923.9316</v>
      </c>
      <c r="P3130" t="s">
        <v>8314</v>
      </c>
      <c r="Q3130" t="s">
        <v>8315</v>
      </c>
      <c r="R3130" s="14">
        <f t="shared" si="146"/>
        <v>42780.825706018513</v>
      </c>
      <c r="S3130">
        <f t="shared" si="145"/>
        <v>2017</v>
      </c>
    </row>
    <row r="3131" spans="1:19" ht="43.2" x14ac:dyDescent="0.3">
      <c r="A3131" s="9">
        <v>3129</v>
      </c>
      <c r="B3131" s="11" t="s">
        <v>3129</v>
      </c>
      <c r="C3131" s="3" t="s">
        <v>7239</v>
      </c>
      <c r="D3131" s="5">
        <v>1250</v>
      </c>
      <c r="E3131" s="7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">
        <f t="shared" si="144"/>
        <v>1000</v>
      </c>
      <c r="P3131" t="s">
        <v>8314</v>
      </c>
      <c r="Q3131" t="s">
        <v>8315</v>
      </c>
      <c r="R3131" s="14">
        <f t="shared" si="146"/>
        <v>42803.842812499999</v>
      </c>
      <c r="S3131">
        <f t="shared" si="145"/>
        <v>2017</v>
      </c>
    </row>
    <row r="3132" spans="1:19" ht="43.2" x14ac:dyDescent="0.3">
      <c r="A3132" s="9">
        <v>3130</v>
      </c>
      <c r="B3132" s="11" t="s">
        <v>3130</v>
      </c>
      <c r="C3132" s="3" t="s">
        <v>7240</v>
      </c>
      <c r="D3132" s="5">
        <v>10000</v>
      </c>
      <c r="E3132" s="7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">
        <f t="shared" si="144"/>
        <v>9375</v>
      </c>
      <c r="P3132" t="s">
        <v>8314</v>
      </c>
      <c r="Q3132" t="s">
        <v>8315</v>
      </c>
      <c r="R3132" s="14">
        <f t="shared" si="146"/>
        <v>42808.640231481477</v>
      </c>
      <c r="S3132">
        <f t="shared" si="145"/>
        <v>2017</v>
      </c>
    </row>
    <row r="3133" spans="1:19" ht="28.8" x14ac:dyDescent="0.3">
      <c r="A3133" s="9">
        <v>3131</v>
      </c>
      <c r="B3133" s="11" t="s">
        <v>3131</v>
      </c>
      <c r="C3133" s="3" t="s">
        <v>7241</v>
      </c>
      <c r="D3133" s="5">
        <v>4100</v>
      </c>
      <c r="E3133" s="7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">
        <f t="shared" si="144"/>
        <v>5375</v>
      </c>
      <c r="P3133" t="s">
        <v>8314</v>
      </c>
      <c r="Q3133" t="s">
        <v>8315</v>
      </c>
      <c r="R3133" s="14">
        <f t="shared" si="146"/>
        <v>42803.579224537039</v>
      </c>
      <c r="S3133">
        <f t="shared" si="145"/>
        <v>2017</v>
      </c>
    </row>
    <row r="3134" spans="1:19" ht="28.8" x14ac:dyDescent="0.3">
      <c r="A3134" s="9">
        <v>3132</v>
      </c>
      <c r="B3134" s="11" t="s">
        <v>3132</v>
      </c>
      <c r="C3134" s="3" t="s">
        <v>7242</v>
      </c>
      <c r="D3134" s="5">
        <v>30000</v>
      </c>
      <c r="E3134" s="7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">
        <f t="shared" si="144"/>
        <v>1000</v>
      </c>
      <c r="P3134" t="s">
        <v>8314</v>
      </c>
      <c r="Q3134" t="s">
        <v>8315</v>
      </c>
      <c r="R3134" s="14">
        <f t="shared" si="146"/>
        <v>42786.350231481483</v>
      </c>
      <c r="S3134">
        <f t="shared" si="145"/>
        <v>2017</v>
      </c>
    </row>
    <row r="3135" spans="1:19" ht="43.2" x14ac:dyDescent="0.3">
      <c r="A3135" s="9">
        <v>3133</v>
      </c>
      <c r="B3135" s="11" t="s">
        <v>3133</v>
      </c>
      <c r="C3135" s="3" t="s">
        <v>7243</v>
      </c>
      <c r="D3135" s="5">
        <v>500</v>
      </c>
      <c r="E3135" s="7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">
        <f t="shared" si="144"/>
        <v>3375</v>
      </c>
      <c r="P3135" t="s">
        <v>8314</v>
      </c>
      <c r="Q3135" t="s">
        <v>8315</v>
      </c>
      <c r="R3135" s="14">
        <f t="shared" si="146"/>
        <v>42788.565208333333</v>
      </c>
      <c r="S3135">
        <f t="shared" si="145"/>
        <v>2017</v>
      </c>
    </row>
    <row r="3136" spans="1:19" ht="43.2" x14ac:dyDescent="0.3">
      <c r="A3136" s="9">
        <v>3134</v>
      </c>
      <c r="B3136" s="11" t="s">
        <v>3134</v>
      </c>
      <c r="C3136" s="3" t="s">
        <v>7244</v>
      </c>
      <c r="D3136" s="5">
        <v>1000</v>
      </c>
      <c r="E3136" s="7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">
        <f t="shared" si="144"/>
        <v>1875</v>
      </c>
      <c r="P3136" t="s">
        <v>8314</v>
      </c>
      <c r="Q3136" t="s">
        <v>8315</v>
      </c>
      <c r="R3136" s="14">
        <f t="shared" si="146"/>
        <v>42800.720127314817</v>
      </c>
      <c r="S3136">
        <f t="shared" si="145"/>
        <v>2017</v>
      </c>
    </row>
    <row r="3137" spans="1:19" ht="43.2" x14ac:dyDescent="0.3">
      <c r="A3137" s="9">
        <v>3135</v>
      </c>
      <c r="B3137" s="11" t="s">
        <v>3135</v>
      </c>
      <c r="C3137" s="3" t="s">
        <v>7245</v>
      </c>
      <c r="D3137" s="5">
        <v>777</v>
      </c>
      <c r="E3137" s="7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">
        <f t="shared" si="144"/>
        <v>2314.2856999999999</v>
      </c>
      <c r="P3137" t="s">
        <v>8314</v>
      </c>
      <c r="Q3137" t="s">
        <v>8315</v>
      </c>
      <c r="R3137" s="14">
        <f t="shared" si="146"/>
        <v>42807.151863425926</v>
      </c>
      <c r="S3137">
        <f t="shared" si="145"/>
        <v>2017</v>
      </c>
    </row>
    <row r="3138" spans="1:19" ht="43.2" x14ac:dyDescent="0.3">
      <c r="A3138" s="9">
        <v>3136</v>
      </c>
      <c r="B3138" s="11" t="s">
        <v>3136</v>
      </c>
      <c r="C3138" s="3" t="s">
        <v>7246</v>
      </c>
      <c r="D3138" s="5">
        <v>500</v>
      </c>
      <c r="E3138" s="7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">
        <f t="shared" si="144"/>
        <v>2904.5455000000002</v>
      </c>
      <c r="P3138" t="s">
        <v>8314</v>
      </c>
      <c r="Q3138" t="s">
        <v>8315</v>
      </c>
      <c r="R3138" s="14">
        <f t="shared" si="146"/>
        <v>42789.462430555555</v>
      </c>
      <c r="S3138">
        <f t="shared" si="145"/>
        <v>2017</v>
      </c>
    </row>
    <row r="3139" spans="1:19" ht="28.8" x14ac:dyDescent="0.3">
      <c r="A3139" s="9">
        <v>3137</v>
      </c>
      <c r="B3139" s="11" t="s">
        <v>3137</v>
      </c>
      <c r="C3139" s="3" t="s">
        <v>7247</v>
      </c>
      <c r="D3139" s="5">
        <v>1500</v>
      </c>
      <c r="E3139" s="7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">
        <f t="shared" ref="O3139:O3202" si="147">IFERROR(ROUND(E3139/L3139*100,4),0)</f>
        <v>5000</v>
      </c>
      <c r="P3139" t="s">
        <v>8314</v>
      </c>
      <c r="Q3139" t="s">
        <v>8315</v>
      </c>
      <c r="R3139" s="14">
        <f t="shared" si="146"/>
        <v>42807.885057870371</v>
      </c>
      <c r="S3139">
        <f t="shared" ref="S3139:S3202" si="148">YEAR(R3139)</f>
        <v>2017</v>
      </c>
    </row>
    <row r="3140" spans="1:19" ht="57.6" x14ac:dyDescent="0.3">
      <c r="A3140" s="9">
        <v>3138</v>
      </c>
      <c r="B3140" s="11" t="s">
        <v>3138</v>
      </c>
      <c r="C3140" s="3" t="s">
        <v>7248</v>
      </c>
      <c r="D3140" s="5">
        <v>200</v>
      </c>
      <c r="E3140" s="7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">
        <f t="shared" si="147"/>
        <v>0</v>
      </c>
      <c r="P3140" t="s">
        <v>8314</v>
      </c>
      <c r="Q3140" t="s">
        <v>8315</v>
      </c>
      <c r="R3140" s="14">
        <f t="shared" ref="R3140:R3203" si="149">(((J3140/60)/60)/24)+DATE(1970,1,1)</f>
        <v>42809.645914351851</v>
      </c>
      <c r="S3140">
        <f t="shared" si="148"/>
        <v>2017</v>
      </c>
    </row>
    <row r="3141" spans="1:19" ht="43.2" x14ac:dyDescent="0.3">
      <c r="A3141" s="9">
        <v>3139</v>
      </c>
      <c r="B3141" s="11" t="s">
        <v>3139</v>
      </c>
      <c r="C3141" s="3" t="s">
        <v>7249</v>
      </c>
      <c r="D3141" s="5">
        <v>50000</v>
      </c>
      <c r="E3141" s="7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">
        <f t="shared" si="147"/>
        <v>45000</v>
      </c>
      <c r="P3141" t="s">
        <v>8314</v>
      </c>
      <c r="Q3141" t="s">
        <v>8315</v>
      </c>
      <c r="R3141" s="14">
        <f t="shared" si="149"/>
        <v>42785.270370370374</v>
      </c>
      <c r="S3141">
        <f t="shared" si="148"/>
        <v>2017</v>
      </c>
    </row>
    <row r="3142" spans="1:19" ht="57.6" x14ac:dyDescent="0.3">
      <c r="A3142" s="9">
        <v>3140</v>
      </c>
      <c r="B3142" s="11" t="s">
        <v>3140</v>
      </c>
      <c r="C3142" s="3" t="s">
        <v>7250</v>
      </c>
      <c r="D3142" s="5">
        <v>10000</v>
      </c>
      <c r="E3142" s="7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">
        <f t="shared" si="147"/>
        <v>2400</v>
      </c>
      <c r="P3142" t="s">
        <v>8314</v>
      </c>
      <c r="Q3142" t="s">
        <v>8315</v>
      </c>
      <c r="R3142" s="14">
        <f t="shared" si="149"/>
        <v>42802.718784722223</v>
      </c>
      <c r="S3142">
        <f t="shared" si="148"/>
        <v>2017</v>
      </c>
    </row>
    <row r="3143" spans="1:19" ht="57.6" x14ac:dyDescent="0.3">
      <c r="A3143" s="9">
        <v>3141</v>
      </c>
      <c r="B3143" s="11" t="s">
        <v>3141</v>
      </c>
      <c r="C3143" s="3" t="s">
        <v>7251</v>
      </c>
      <c r="D3143" s="5">
        <v>500</v>
      </c>
      <c r="E3143" s="7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">
        <f t="shared" si="147"/>
        <v>3225</v>
      </c>
      <c r="P3143" t="s">
        <v>8314</v>
      </c>
      <c r="Q3143" t="s">
        <v>8315</v>
      </c>
      <c r="R3143" s="14">
        <f t="shared" si="149"/>
        <v>42800.753333333334</v>
      </c>
      <c r="S3143">
        <f t="shared" si="148"/>
        <v>2017</v>
      </c>
    </row>
    <row r="3144" spans="1:19" ht="43.2" x14ac:dyDescent="0.3">
      <c r="A3144" s="9">
        <v>3142</v>
      </c>
      <c r="B3144" s="11" t="s">
        <v>3142</v>
      </c>
      <c r="C3144" s="3" t="s">
        <v>7252</v>
      </c>
      <c r="D3144" s="5">
        <v>2750</v>
      </c>
      <c r="E3144" s="7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">
        <f t="shared" si="147"/>
        <v>1500</v>
      </c>
      <c r="P3144" t="s">
        <v>8314</v>
      </c>
      <c r="Q3144" t="s">
        <v>8315</v>
      </c>
      <c r="R3144" s="14">
        <f t="shared" si="149"/>
        <v>42783.513182870374</v>
      </c>
      <c r="S3144">
        <f t="shared" si="148"/>
        <v>2017</v>
      </c>
    </row>
    <row r="3145" spans="1:19" ht="57.6" x14ac:dyDescent="0.3">
      <c r="A3145" s="9">
        <v>3143</v>
      </c>
      <c r="B3145" s="11" t="s">
        <v>3143</v>
      </c>
      <c r="C3145" s="3" t="s">
        <v>7253</v>
      </c>
      <c r="D3145" s="5">
        <v>700</v>
      </c>
      <c r="E3145" s="7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">
        <f t="shared" si="147"/>
        <v>0</v>
      </c>
      <c r="P3145" t="s">
        <v>8314</v>
      </c>
      <c r="Q3145" t="s">
        <v>8315</v>
      </c>
      <c r="R3145" s="14">
        <f t="shared" si="149"/>
        <v>42808.358287037037</v>
      </c>
      <c r="S3145">
        <f t="shared" si="148"/>
        <v>2017</v>
      </c>
    </row>
    <row r="3146" spans="1:19" ht="57.6" x14ac:dyDescent="0.3">
      <c r="A3146" s="9">
        <v>3144</v>
      </c>
      <c r="B3146" s="11" t="s">
        <v>3144</v>
      </c>
      <c r="C3146" s="3" t="s">
        <v>7254</v>
      </c>
      <c r="D3146" s="5">
        <v>10000</v>
      </c>
      <c r="E3146" s="7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">
        <f t="shared" si="147"/>
        <v>25133.333299999998</v>
      </c>
      <c r="P3146" t="s">
        <v>8314</v>
      </c>
      <c r="Q3146" t="s">
        <v>8315</v>
      </c>
      <c r="R3146" s="14">
        <f t="shared" si="149"/>
        <v>42796.538275462968</v>
      </c>
      <c r="S3146">
        <f t="shared" si="148"/>
        <v>2017</v>
      </c>
    </row>
    <row r="3147" spans="1:19" ht="43.2" x14ac:dyDescent="0.3">
      <c r="A3147" s="9">
        <v>3145</v>
      </c>
      <c r="B3147" s="11" t="s">
        <v>3145</v>
      </c>
      <c r="C3147" s="3" t="s">
        <v>7255</v>
      </c>
      <c r="D3147" s="5">
        <v>25000</v>
      </c>
      <c r="E3147" s="7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">
        <f t="shared" si="147"/>
        <v>0</v>
      </c>
      <c r="P3147" t="s">
        <v>8314</v>
      </c>
      <c r="Q3147" t="s">
        <v>8315</v>
      </c>
      <c r="R3147" s="14">
        <f t="shared" si="149"/>
        <v>42762.040902777779</v>
      </c>
      <c r="S3147">
        <f t="shared" si="148"/>
        <v>2017</v>
      </c>
    </row>
    <row r="3148" spans="1:19" ht="43.2" x14ac:dyDescent="0.3">
      <c r="A3148" s="9">
        <v>3146</v>
      </c>
      <c r="B3148" s="11" t="s">
        <v>3146</v>
      </c>
      <c r="C3148" s="3" t="s">
        <v>7256</v>
      </c>
      <c r="D3148" s="5">
        <v>50000</v>
      </c>
      <c r="E3148" s="7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">
        <f t="shared" si="147"/>
        <v>43750</v>
      </c>
      <c r="P3148" t="s">
        <v>8314</v>
      </c>
      <c r="Q3148" t="s">
        <v>8315</v>
      </c>
      <c r="R3148" s="14">
        <f t="shared" si="149"/>
        <v>42796.682476851856</v>
      </c>
      <c r="S3148">
        <f t="shared" si="148"/>
        <v>2017</v>
      </c>
    </row>
    <row r="3149" spans="1:19" ht="43.2" x14ac:dyDescent="0.3">
      <c r="A3149" s="9">
        <v>3147</v>
      </c>
      <c r="B3149" s="11" t="s">
        <v>3147</v>
      </c>
      <c r="C3149" s="3" t="s">
        <v>7257</v>
      </c>
      <c r="D3149" s="5">
        <v>20000</v>
      </c>
      <c r="E3149" s="7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">
        <f t="shared" si="147"/>
        <v>11035.211300000001</v>
      </c>
      <c r="P3149" t="s">
        <v>8314</v>
      </c>
      <c r="Q3149" t="s">
        <v>8315</v>
      </c>
      <c r="R3149" s="14">
        <f t="shared" si="149"/>
        <v>41909.969386574077</v>
      </c>
      <c r="S3149">
        <f t="shared" si="148"/>
        <v>2014</v>
      </c>
    </row>
    <row r="3150" spans="1:19" ht="28.8" x14ac:dyDescent="0.3">
      <c r="A3150" s="9">
        <v>3148</v>
      </c>
      <c r="B3150" s="11" t="s">
        <v>3148</v>
      </c>
      <c r="C3150" s="3" t="s">
        <v>7258</v>
      </c>
      <c r="D3150" s="5">
        <v>1800</v>
      </c>
      <c r="E3150" s="7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">
        <f t="shared" si="147"/>
        <v>4142.1053000000002</v>
      </c>
      <c r="P3150" t="s">
        <v>8314</v>
      </c>
      <c r="Q3150" t="s">
        <v>8315</v>
      </c>
      <c r="R3150" s="14">
        <f t="shared" si="149"/>
        <v>41891.665324074071</v>
      </c>
      <c r="S3150">
        <f t="shared" si="148"/>
        <v>2014</v>
      </c>
    </row>
    <row r="3151" spans="1:19" ht="43.2" x14ac:dyDescent="0.3">
      <c r="A3151" s="9">
        <v>3149</v>
      </c>
      <c r="B3151" s="11" t="s">
        <v>3149</v>
      </c>
      <c r="C3151" s="3" t="s">
        <v>7259</v>
      </c>
      <c r="D3151" s="5">
        <v>1250</v>
      </c>
      <c r="E3151" s="7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">
        <f t="shared" si="147"/>
        <v>5200</v>
      </c>
      <c r="P3151" t="s">
        <v>8314</v>
      </c>
      <c r="Q3151" t="s">
        <v>8315</v>
      </c>
      <c r="R3151" s="14">
        <f t="shared" si="149"/>
        <v>41226.017361111109</v>
      </c>
      <c r="S3151">
        <f t="shared" si="148"/>
        <v>2012</v>
      </c>
    </row>
    <row r="3152" spans="1:19" ht="57.6" x14ac:dyDescent="0.3">
      <c r="A3152" s="9">
        <v>3150</v>
      </c>
      <c r="B3152" s="11" t="s">
        <v>3150</v>
      </c>
      <c r="C3152" s="3" t="s">
        <v>7260</v>
      </c>
      <c r="D3152" s="5">
        <v>3500</v>
      </c>
      <c r="E3152" s="7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">
        <f t="shared" si="147"/>
        <v>3399.0385000000001</v>
      </c>
      <c r="P3152" t="s">
        <v>8314</v>
      </c>
      <c r="Q3152" t="s">
        <v>8315</v>
      </c>
      <c r="R3152" s="14">
        <f t="shared" si="149"/>
        <v>40478.263923611114</v>
      </c>
      <c r="S3152">
        <f t="shared" si="148"/>
        <v>2010</v>
      </c>
    </row>
    <row r="3153" spans="1:19" ht="43.2" x14ac:dyDescent="0.3">
      <c r="A3153" s="9">
        <v>3151</v>
      </c>
      <c r="B3153" s="11" t="s">
        <v>3151</v>
      </c>
      <c r="C3153" s="3" t="s">
        <v>7261</v>
      </c>
      <c r="D3153" s="5">
        <v>3500</v>
      </c>
      <c r="E3153" s="7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">
        <f t="shared" si="147"/>
        <v>10335.294099999999</v>
      </c>
      <c r="P3153" t="s">
        <v>8314</v>
      </c>
      <c r="Q3153" t="s">
        <v>8315</v>
      </c>
      <c r="R3153" s="14">
        <f t="shared" si="149"/>
        <v>41862.83997685185</v>
      </c>
      <c r="S3153">
        <f t="shared" si="148"/>
        <v>2014</v>
      </c>
    </row>
    <row r="3154" spans="1:19" ht="43.2" x14ac:dyDescent="0.3">
      <c r="A3154" s="9">
        <v>3152</v>
      </c>
      <c r="B3154" s="11" t="s">
        <v>3152</v>
      </c>
      <c r="C3154" s="3" t="s">
        <v>7262</v>
      </c>
      <c r="D3154" s="5">
        <v>2200</v>
      </c>
      <c r="E3154" s="7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">
        <f t="shared" si="147"/>
        <v>3479.1044999999999</v>
      </c>
      <c r="P3154" t="s">
        <v>8314</v>
      </c>
      <c r="Q3154" t="s">
        <v>8315</v>
      </c>
      <c r="R3154" s="14">
        <f t="shared" si="149"/>
        <v>41550.867673611108</v>
      </c>
      <c r="S3154">
        <f t="shared" si="148"/>
        <v>2013</v>
      </c>
    </row>
    <row r="3155" spans="1:19" ht="43.2" x14ac:dyDescent="0.3">
      <c r="A3155" s="9">
        <v>3153</v>
      </c>
      <c r="B3155" s="11" t="s">
        <v>3153</v>
      </c>
      <c r="C3155" s="3" t="s">
        <v>7263</v>
      </c>
      <c r="D3155" s="5">
        <v>3000</v>
      </c>
      <c r="E3155" s="7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">
        <f t="shared" si="147"/>
        <v>4177.3859000000002</v>
      </c>
      <c r="P3155" t="s">
        <v>8314</v>
      </c>
      <c r="Q3155" t="s">
        <v>8315</v>
      </c>
      <c r="R3155" s="14">
        <f t="shared" si="149"/>
        <v>40633.154363425929</v>
      </c>
      <c r="S3155">
        <f t="shared" si="148"/>
        <v>2011</v>
      </c>
    </row>
    <row r="3156" spans="1:19" ht="43.2" x14ac:dyDescent="0.3">
      <c r="A3156" s="9">
        <v>3154</v>
      </c>
      <c r="B3156" s="11" t="s">
        <v>3154</v>
      </c>
      <c r="C3156" s="3" t="s">
        <v>7264</v>
      </c>
      <c r="D3156" s="5">
        <v>7000</v>
      </c>
      <c r="E3156" s="7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">
        <f t="shared" si="147"/>
        <v>6426.8293000000003</v>
      </c>
      <c r="P3156" t="s">
        <v>8314</v>
      </c>
      <c r="Q3156" t="s">
        <v>8315</v>
      </c>
      <c r="R3156" s="14">
        <f t="shared" si="149"/>
        <v>40970.875671296293</v>
      </c>
      <c r="S3156">
        <f t="shared" si="148"/>
        <v>2012</v>
      </c>
    </row>
    <row r="3157" spans="1:19" ht="43.2" x14ac:dyDescent="0.3">
      <c r="A3157" s="9">
        <v>3155</v>
      </c>
      <c r="B3157" s="11" t="s">
        <v>3155</v>
      </c>
      <c r="C3157" s="3" t="s">
        <v>7265</v>
      </c>
      <c r="D3157" s="5">
        <v>5000</v>
      </c>
      <c r="E3157" s="7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">
        <f t="shared" si="147"/>
        <v>3120.9371000000001</v>
      </c>
      <c r="P3157" t="s">
        <v>8314</v>
      </c>
      <c r="Q3157" t="s">
        <v>8315</v>
      </c>
      <c r="R3157" s="14">
        <f t="shared" si="149"/>
        <v>41233.499131944445</v>
      </c>
      <c r="S3157">
        <f t="shared" si="148"/>
        <v>2012</v>
      </c>
    </row>
    <row r="3158" spans="1:19" ht="43.2" x14ac:dyDescent="0.3">
      <c r="A3158" s="9">
        <v>3156</v>
      </c>
      <c r="B3158" s="11" t="s">
        <v>3156</v>
      </c>
      <c r="C3158" s="3" t="s">
        <v>7266</v>
      </c>
      <c r="D3158" s="5">
        <v>5500</v>
      </c>
      <c r="E3158" s="7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">
        <f t="shared" si="147"/>
        <v>6292.1347999999998</v>
      </c>
      <c r="P3158" t="s">
        <v>8314</v>
      </c>
      <c r="Q3158" t="s">
        <v>8315</v>
      </c>
      <c r="R3158" s="14">
        <f t="shared" si="149"/>
        <v>41026.953055555554</v>
      </c>
      <c r="S3158">
        <f t="shared" si="148"/>
        <v>2012</v>
      </c>
    </row>
    <row r="3159" spans="1:19" ht="28.8" x14ac:dyDescent="0.3">
      <c r="A3159" s="9">
        <v>3157</v>
      </c>
      <c r="B3159" s="11" t="s">
        <v>3157</v>
      </c>
      <c r="C3159" s="3" t="s">
        <v>7267</v>
      </c>
      <c r="D3159" s="5">
        <v>4000</v>
      </c>
      <c r="E3159" s="7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">
        <f t="shared" si="147"/>
        <v>9853.6584999999995</v>
      </c>
      <c r="P3159" t="s">
        <v>8314</v>
      </c>
      <c r="Q3159" t="s">
        <v>8315</v>
      </c>
      <c r="R3159" s="14">
        <f t="shared" si="149"/>
        <v>41829.788252314815</v>
      </c>
      <c r="S3159">
        <f t="shared" si="148"/>
        <v>2014</v>
      </c>
    </row>
    <row r="3160" spans="1:19" ht="28.8" x14ac:dyDescent="0.3">
      <c r="A3160" s="9">
        <v>3158</v>
      </c>
      <c r="B3160" s="11" t="s">
        <v>3158</v>
      </c>
      <c r="C3160" s="3" t="s">
        <v>7268</v>
      </c>
      <c r="D3160" s="5">
        <v>5000</v>
      </c>
      <c r="E3160" s="7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">
        <f t="shared" si="147"/>
        <v>8260.8696</v>
      </c>
      <c r="P3160" t="s">
        <v>8314</v>
      </c>
      <c r="Q3160" t="s">
        <v>8315</v>
      </c>
      <c r="R3160" s="14">
        <f t="shared" si="149"/>
        <v>41447.839722222219</v>
      </c>
      <c r="S3160">
        <f t="shared" si="148"/>
        <v>2013</v>
      </c>
    </row>
    <row r="3161" spans="1:19" ht="43.2" x14ac:dyDescent="0.3">
      <c r="A3161" s="9">
        <v>3159</v>
      </c>
      <c r="B3161" s="11" t="s">
        <v>3159</v>
      </c>
      <c r="C3161" s="3" t="s">
        <v>7269</v>
      </c>
      <c r="D3161" s="5">
        <v>1500</v>
      </c>
      <c r="E3161" s="7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">
        <f t="shared" si="147"/>
        <v>3850.4231</v>
      </c>
      <c r="P3161" t="s">
        <v>8314</v>
      </c>
      <c r="Q3161" t="s">
        <v>8315</v>
      </c>
      <c r="R3161" s="14">
        <f t="shared" si="149"/>
        <v>40884.066678240742</v>
      </c>
      <c r="S3161">
        <f t="shared" si="148"/>
        <v>2011</v>
      </c>
    </row>
    <row r="3162" spans="1:19" ht="43.2" x14ac:dyDescent="0.3">
      <c r="A3162" s="9">
        <v>3160</v>
      </c>
      <c r="B3162" s="11" t="s">
        <v>3160</v>
      </c>
      <c r="C3162" s="3" t="s">
        <v>7270</v>
      </c>
      <c r="D3162" s="5">
        <v>4500</v>
      </c>
      <c r="E3162" s="7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">
        <f t="shared" si="147"/>
        <v>8015.7894999999999</v>
      </c>
      <c r="P3162" t="s">
        <v>8314</v>
      </c>
      <c r="Q3162" t="s">
        <v>8315</v>
      </c>
      <c r="R3162" s="14">
        <f t="shared" si="149"/>
        <v>41841.26489583333</v>
      </c>
      <c r="S3162">
        <f t="shared" si="148"/>
        <v>2014</v>
      </c>
    </row>
    <row r="3163" spans="1:19" ht="57.6" x14ac:dyDescent="0.3">
      <c r="A3163" s="9">
        <v>3161</v>
      </c>
      <c r="B3163" s="11" t="s">
        <v>3161</v>
      </c>
      <c r="C3163" s="3" t="s">
        <v>7271</v>
      </c>
      <c r="D3163" s="5">
        <v>2000</v>
      </c>
      <c r="E3163" s="7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">
        <f t="shared" si="147"/>
        <v>2840.5405000000001</v>
      </c>
      <c r="P3163" t="s">
        <v>8314</v>
      </c>
      <c r="Q3163" t="s">
        <v>8315</v>
      </c>
      <c r="R3163" s="14">
        <f t="shared" si="149"/>
        <v>41897.536134259259</v>
      </c>
      <c r="S3163">
        <f t="shared" si="148"/>
        <v>2014</v>
      </c>
    </row>
    <row r="3164" spans="1:19" ht="43.2" x14ac:dyDescent="0.3">
      <c r="A3164" s="9">
        <v>3162</v>
      </c>
      <c r="B3164" s="11" t="s">
        <v>3162</v>
      </c>
      <c r="C3164" s="3" t="s">
        <v>7272</v>
      </c>
      <c r="D3164" s="5">
        <v>4000</v>
      </c>
      <c r="E3164" s="7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">
        <f t="shared" si="147"/>
        <v>8073.0159000000003</v>
      </c>
      <c r="P3164" t="s">
        <v>8314</v>
      </c>
      <c r="Q3164" t="s">
        <v>8315</v>
      </c>
      <c r="R3164" s="14">
        <f t="shared" si="149"/>
        <v>41799.685902777775</v>
      </c>
      <c r="S3164">
        <f t="shared" si="148"/>
        <v>2014</v>
      </c>
    </row>
    <row r="3165" spans="1:19" ht="43.2" x14ac:dyDescent="0.3">
      <c r="A3165" s="9">
        <v>3163</v>
      </c>
      <c r="B3165" s="11" t="s">
        <v>3163</v>
      </c>
      <c r="C3165" s="3" t="s">
        <v>7273</v>
      </c>
      <c r="D3165" s="5">
        <v>13000</v>
      </c>
      <c r="E3165" s="7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">
        <f t="shared" si="147"/>
        <v>20069.4444</v>
      </c>
      <c r="P3165" t="s">
        <v>8314</v>
      </c>
      <c r="Q3165" t="s">
        <v>8315</v>
      </c>
      <c r="R3165" s="14">
        <f t="shared" si="149"/>
        <v>41775.753761574073</v>
      </c>
      <c r="S3165">
        <f t="shared" si="148"/>
        <v>2014</v>
      </c>
    </row>
    <row r="3166" spans="1:19" ht="57.6" x14ac:dyDescent="0.3">
      <c r="A3166" s="9">
        <v>3164</v>
      </c>
      <c r="B3166" s="11" t="s">
        <v>3164</v>
      </c>
      <c r="C3166" s="3" t="s">
        <v>7274</v>
      </c>
      <c r="D3166" s="5">
        <v>2500</v>
      </c>
      <c r="E3166" s="7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">
        <f t="shared" si="147"/>
        <v>3759.1549</v>
      </c>
      <c r="P3166" t="s">
        <v>8314</v>
      </c>
      <c r="Q3166" t="s">
        <v>8315</v>
      </c>
      <c r="R3166" s="14">
        <f t="shared" si="149"/>
        <v>41766.80572916667</v>
      </c>
      <c r="S3166">
        <f t="shared" si="148"/>
        <v>2014</v>
      </c>
    </row>
    <row r="3167" spans="1:19" ht="57.6" x14ac:dyDescent="0.3">
      <c r="A3167" s="9">
        <v>3165</v>
      </c>
      <c r="B3167" s="11" t="s">
        <v>3165</v>
      </c>
      <c r="C3167" s="3" t="s">
        <v>7275</v>
      </c>
      <c r="D3167" s="5">
        <v>750</v>
      </c>
      <c r="E3167" s="7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">
        <f t="shared" si="147"/>
        <v>5809.5237999999999</v>
      </c>
      <c r="P3167" t="s">
        <v>8314</v>
      </c>
      <c r="Q3167" t="s">
        <v>8315</v>
      </c>
      <c r="R3167" s="14">
        <f t="shared" si="149"/>
        <v>40644.159259259257</v>
      </c>
      <c r="S3167">
        <f t="shared" si="148"/>
        <v>2011</v>
      </c>
    </row>
    <row r="3168" spans="1:19" ht="43.2" x14ac:dyDescent="0.3">
      <c r="A3168" s="9">
        <v>3166</v>
      </c>
      <c r="B3168" s="11" t="s">
        <v>3166</v>
      </c>
      <c r="C3168" s="3" t="s">
        <v>7276</v>
      </c>
      <c r="D3168" s="5">
        <v>35000</v>
      </c>
      <c r="E3168" s="7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">
        <f t="shared" si="147"/>
        <v>6030.0892000000003</v>
      </c>
      <c r="P3168" t="s">
        <v>8314</v>
      </c>
      <c r="Q3168" t="s">
        <v>8315</v>
      </c>
      <c r="R3168" s="14">
        <f t="shared" si="149"/>
        <v>41940.69158564815</v>
      </c>
      <c r="S3168">
        <f t="shared" si="148"/>
        <v>2014</v>
      </c>
    </row>
    <row r="3169" spans="1:19" ht="28.8" x14ac:dyDescent="0.3">
      <c r="A3169" s="9">
        <v>3167</v>
      </c>
      <c r="B3169" s="11" t="s">
        <v>3167</v>
      </c>
      <c r="C3169" s="3" t="s">
        <v>7277</v>
      </c>
      <c r="D3169" s="5">
        <v>3000</v>
      </c>
      <c r="E3169" s="7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">
        <f t="shared" si="147"/>
        <v>6336.3635999999997</v>
      </c>
      <c r="P3169" t="s">
        <v>8314</v>
      </c>
      <c r="Q3169" t="s">
        <v>8315</v>
      </c>
      <c r="R3169" s="14">
        <f t="shared" si="149"/>
        <v>41839.175706018519</v>
      </c>
      <c r="S3169">
        <f t="shared" si="148"/>
        <v>2014</v>
      </c>
    </row>
    <row r="3170" spans="1:19" ht="43.2" x14ac:dyDescent="0.3">
      <c r="A3170" s="9">
        <v>3168</v>
      </c>
      <c r="B3170" s="11" t="s">
        <v>3168</v>
      </c>
      <c r="C3170" s="3" t="s">
        <v>7278</v>
      </c>
      <c r="D3170" s="5">
        <v>2500</v>
      </c>
      <c r="E3170" s="7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">
        <f t="shared" si="147"/>
        <v>5090.1638999999996</v>
      </c>
      <c r="P3170" t="s">
        <v>8314</v>
      </c>
      <c r="Q3170" t="s">
        <v>8315</v>
      </c>
      <c r="R3170" s="14">
        <f t="shared" si="149"/>
        <v>41772.105937500004</v>
      </c>
      <c r="S3170">
        <f t="shared" si="148"/>
        <v>2014</v>
      </c>
    </row>
    <row r="3171" spans="1:19" ht="28.8" x14ac:dyDescent="0.3">
      <c r="A3171" s="9">
        <v>3169</v>
      </c>
      <c r="B3171" s="11" t="s">
        <v>3169</v>
      </c>
      <c r="C3171" s="3" t="s">
        <v>7279</v>
      </c>
      <c r="D3171" s="5">
        <v>8000</v>
      </c>
      <c r="E3171" s="7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">
        <f t="shared" si="147"/>
        <v>10050</v>
      </c>
      <c r="P3171" t="s">
        <v>8314</v>
      </c>
      <c r="Q3171" t="s">
        <v>8315</v>
      </c>
      <c r="R3171" s="14">
        <f t="shared" si="149"/>
        <v>41591.737974537034</v>
      </c>
      <c r="S3171">
        <f t="shared" si="148"/>
        <v>2013</v>
      </c>
    </row>
    <row r="3172" spans="1:19" ht="43.2" x14ac:dyDescent="0.3">
      <c r="A3172" s="9">
        <v>3170</v>
      </c>
      <c r="B3172" s="11" t="s">
        <v>3170</v>
      </c>
      <c r="C3172" s="3" t="s">
        <v>7280</v>
      </c>
      <c r="D3172" s="5">
        <v>2000</v>
      </c>
      <c r="E3172" s="7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">
        <f t="shared" si="147"/>
        <v>3161.9717999999998</v>
      </c>
      <c r="P3172" t="s">
        <v>8314</v>
      </c>
      <c r="Q3172" t="s">
        <v>8315</v>
      </c>
      <c r="R3172" s="14">
        <f t="shared" si="149"/>
        <v>41789.080370370371</v>
      </c>
      <c r="S3172">
        <f t="shared" si="148"/>
        <v>2014</v>
      </c>
    </row>
    <row r="3173" spans="1:19" ht="57.6" x14ac:dyDescent="0.3">
      <c r="A3173" s="9">
        <v>3171</v>
      </c>
      <c r="B3173" s="11" t="s">
        <v>3171</v>
      </c>
      <c r="C3173" s="3" t="s">
        <v>7281</v>
      </c>
      <c r="D3173" s="5">
        <v>7000</v>
      </c>
      <c r="E3173" s="7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">
        <f t="shared" si="147"/>
        <v>6510.2564000000002</v>
      </c>
      <c r="P3173" t="s">
        <v>8314</v>
      </c>
      <c r="Q3173" t="s">
        <v>8315</v>
      </c>
      <c r="R3173" s="14">
        <f t="shared" si="149"/>
        <v>42466.608310185184</v>
      </c>
      <c r="S3173">
        <f t="shared" si="148"/>
        <v>2016</v>
      </c>
    </row>
    <row r="3174" spans="1:19" ht="43.2" x14ac:dyDescent="0.3">
      <c r="A3174" s="9">
        <v>3172</v>
      </c>
      <c r="B3174" s="11" t="s">
        <v>3172</v>
      </c>
      <c r="C3174" s="3" t="s">
        <v>7282</v>
      </c>
      <c r="D3174" s="5">
        <v>2000</v>
      </c>
      <c r="E3174" s="7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">
        <f t="shared" si="147"/>
        <v>7931.0344999999998</v>
      </c>
      <c r="P3174" t="s">
        <v>8314</v>
      </c>
      <c r="Q3174" t="s">
        <v>8315</v>
      </c>
      <c r="R3174" s="14">
        <f t="shared" si="149"/>
        <v>40923.729953703703</v>
      </c>
      <c r="S3174">
        <f t="shared" si="148"/>
        <v>2012</v>
      </c>
    </row>
    <row r="3175" spans="1:19" ht="43.2" x14ac:dyDescent="0.3">
      <c r="A3175" s="9">
        <v>3173</v>
      </c>
      <c r="B3175" s="11" t="s">
        <v>3173</v>
      </c>
      <c r="C3175" s="3" t="s">
        <v>7283</v>
      </c>
      <c r="D3175" s="5">
        <v>10000</v>
      </c>
      <c r="E3175" s="7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">
        <f t="shared" si="147"/>
        <v>13918.918900000001</v>
      </c>
      <c r="P3175" t="s">
        <v>8314</v>
      </c>
      <c r="Q3175" t="s">
        <v>8315</v>
      </c>
      <c r="R3175" s="14">
        <f t="shared" si="149"/>
        <v>41878.878379629627</v>
      </c>
      <c r="S3175">
        <f t="shared" si="148"/>
        <v>2014</v>
      </c>
    </row>
    <row r="3176" spans="1:19" ht="57.6" x14ac:dyDescent="0.3">
      <c r="A3176" s="9">
        <v>3174</v>
      </c>
      <c r="B3176" s="11" t="s">
        <v>3174</v>
      </c>
      <c r="C3176" s="3" t="s">
        <v>7284</v>
      </c>
      <c r="D3176" s="5">
        <v>3000</v>
      </c>
      <c r="E3176" s="7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">
        <f t="shared" si="147"/>
        <v>13191.3043</v>
      </c>
      <c r="P3176" t="s">
        <v>8314</v>
      </c>
      <c r="Q3176" t="s">
        <v>8315</v>
      </c>
      <c r="R3176" s="14">
        <f t="shared" si="149"/>
        <v>41862.864675925928</v>
      </c>
      <c r="S3176">
        <f t="shared" si="148"/>
        <v>2014</v>
      </c>
    </row>
    <row r="3177" spans="1:19" ht="57.6" x14ac:dyDescent="0.3">
      <c r="A3177" s="9">
        <v>3175</v>
      </c>
      <c r="B3177" s="11" t="s">
        <v>3175</v>
      </c>
      <c r="C3177" s="3" t="s">
        <v>7285</v>
      </c>
      <c r="D3177" s="5">
        <v>5000</v>
      </c>
      <c r="E3177" s="7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">
        <f t="shared" si="147"/>
        <v>9130</v>
      </c>
      <c r="P3177" t="s">
        <v>8314</v>
      </c>
      <c r="Q3177" t="s">
        <v>8315</v>
      </c>
      <c r="R3177" s="14">
        <f t="shared" si="149"/>
        <v>40531.886886574073</v>
      </c>
      <c r="S3177">
        <f t="shared" si="148"/>
        <v>2010</v>
      </c>
    </row>
    <row r="3178" spans="1:19" ht="57.6" x14ac:dyDescent="0.3">
      <c r="A3178" s="9">
        <v>3176</v>
      </c>
      <c r="B3178" s="11" t="s">
        <v>3176</v>
      </c>
      <c r="C3178" s="3" t="s">
        <v>7286</v>
      </c>
      <c r="D3178" s="5">
        <v>1900</v>
      </c>
      <c r="E3178" s="7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">
        <f t="shared" si="147"/>
        <v>3967.2727</v>
      </c>
      <c r="P3178" t="s">
        <v>8314</v>
      </c>
      <c r="Q3178" t="s">
        <v>8315</v>
      </c>
      <c r="R3178" s="14">
        <f t="shared" si="149"/>
        <v>41477.930914351848</v>
      </c>
      <c r="S3178">
        <f t="shared" si="148"/>
        <v>2013</v>
      </c>
    </row>
    <row r="3179" spans="1:19" ht="43.2" x14ac:dyDescent="0.3">
      <c r="A3179" s="9">
        <v>3177</v>
      </c>
      <c r="B3179" s="11" t="s">
        <v>3177</v>
      </c>
      <c r="C3179" s="3" t="s">
        <v>7287</v>
      </c>
      <c r="D3179" s="5">
        <v>2500</v>
      </c>
      <c r="E3179" s="7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">
        <f t="shared" si="147"/>
        <v>5754.902</v>
      </c>
      <c r="P3179" t="s">
        <v>8314</v>
      </c>
      <c r="Q3179" t="s">
        <v>8315</v>
      </c>
      <c r="R3179" s="14">
        <f t="shared" si="149"/>
        <v>41781.666770833333</v>
      </c>
      <c r="S3179">
        <f t="shared" si="148"/>
        <v>2014</v>
      </c>
    </row>
    <row r="3180" spans="1:19" ht="57.6" x14ac:dyDescent="0.3">
      <c r="A3180" s="9">
        <v>3178</v>
      </c>
      <c r="B3180" s="11" t="s">
        <v>3178</v>
      </c>
      <c r="C3180" s="3" t="s">
        <v>7288</v>
      </c>
      <c r="D3180" s="5">
        <v>1500</v>
      </c>
      <c r="E3180" s="7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">
        <f t="shared" si="147"/>
        <v>3302.5641000000001</v>
      </c>
      <c r="P3180" t="s">
        <v>8314</v>
      </c>
      <c r="Q3180" t="s">
        <v>8315</v>
      </c>
      <c r="R3180" s="14">
        <f t="shared" si="149"/>
        <v>41806.605034722219</v>
      </c>
      <c r="S3180">
        <f t="shared" si="148"/>
        <v>2014</v>
      </c>
    </row>
    <row r="3181" spans="1:19" ht="43.2" x14ac:dyDescent="0.3">
      <c r="A3181" s="9">
        <v>3179</v>
      </c>
      <c r="B3181" s="11" t="s">
        <v>3179</v>
      </c>
      <c r="C3181" s="3" t="s">
        <v>7289</v>
      </c>
      <c r="D3181" s="5">
        <v>4200</v>
      </c>
      <c r="E3181" s="7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">
        <f t="shared" si="147"/>
        <v>7733.5806000000002</v>
      </c>
      <c r="P3181" t="s">
        <v>8314</v>
      </c>
      <c r="Q3181" t="s">
        <v>8315</v>
      </c>
      <c r="R3181" s="14">
        <f t="shared" si="149"/>
        <v>41375.702210648145</v>
      </c>
      <c r="S3181">
        <f t="shared" si="148"/>
        <v>2013</v>
      </c>
    </row>
    <row r="3182" spans="1:19" ht="43.2" x14ac:dyDescent="0.3">
      <c r="A3182" s="9">
        <v>3180</v>
      </c>
      <c r="B3182" s="11" t="s">
        <v>3180</v>
      </c>
      <c r="C3182" s="3" t="s">
        <v>7290</v>
      </c>
      <c r="D3182" s="5">
        <v>1200</v>
      </c>
      <c r="E3182" s="7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">
        <f t="shared" si="147"/>
        <v>3193.3332999999998</v>
      </c>
      <c r="P3182" t="s">
        <v>8314</v>
      </c>
      <c r="Q3182" t="s">
        <v>8315</v>
      </c>
      <c r="R3182" s="14">
        <f t="shared" si="149"/>
        <v>41780.412604166668</v>
      </c>
      <c r="S3182">
        <f t="shared" si="148"/>
        <v>2014</v>
      </c>
    </row>
    <row r="3183" spans="1:19" ht="43.2" x14ac:dyDescent="0.3">
      <c r="A3183" s="9">
        <v>3181</v>
      </c>
      <c r="B3183" s="11" t="s">
        <v>3181</v>
      </c>
      <c r="C3183" s="3" t="s">
        <v>7291</v>
      </c>
      <c r="D3183" s="5">
        <v>500</v>
      </c>
      <c r="E3183" s="7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">
        <f t="shared" si="147"/>
        <v>3633.3332999999998</v>
      </c>
      <c r="P3183" t="s">
        <v>8314</v>
      </c>
      <c r="Q3183" t="s">
        <v>8315</v>
      </c>
      <c r="R3183" s="14">
        <f t="shared" si="149"/>
        <v>41779.310034722221</v>
      </c>
      <c r="S3183">
        <f t="shared" si="148"/>
        <v>2014</v>
      </c>
    </row>
    <row r="3184" spans="1:19" ht="57.6" x14ac:dyDescent="0.3">
      <c r="A3184" s="9">
        <v>3182</v>
      </c>
      <c r="B3184" s="11" t="s">
        <v>3182</v>
      </c>
      <c r="C3184" s="3" t="s">
        <v>7292</v>
      </c>
      <c r="D3184" s="5">
        <v>7000</v>
      </c>
      <c r="E3184" s="7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">
        <f t="shared" si="147"/>
        <v>4676.8212000000003</v>
      </c>
      <c r="P3184" t="s">
        <v>8314</v>
      </c>
      <c r="Q3184" t="s">
        <v>8315</v>
      </c>
      <c r="R3184" s="14">
        <f t="shared" si="149"/>
        <v>40883.949317129627</v>
      </c>
      <c r="S3184">
        <f t="shared" si="148"/>
        <v>2011</v>
      </c>
    </row>
    <row r="3185" spans="1:19" ht="43.2" x14ac:dyDescent="0.3">
      <c r="A3185" s="9">
        <v>3183</v>
      </c>
      <c r="B3185" s="11" t="s">
        <v>3183</v>
      </c>
      <c r="C3185" s="3" t="s">
        <v>7293</v>
      </c>
      <c r="D3185" s="5">
        <v>2500</v>
      </c>
      <c r="E3185" s="7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">
        <f t="shared" si="147"/>
        <v>4007.3528999999999</v>
      </c>
      <c r="P3185" t="s">
        <v>8314</v>
      </c>
      <c r="Q3185" t="s">
        <v>8315</v>
      </c>
      <c r="R3185" s="14">
        <f t="shared" si="149"/>
        <v>41491.79478009259</v>
      </c>
      <c r="S3185">
        <f t="shared" si="148"/>
        <v>2013</v>
      </c>
    </row>
    <row r="3186" spans="1:19" ht="43.2" x14ac:dyDescent="0.3">
      <c r="A3186" s="9">
        <v>3184</v>
      </c>
      <c r="B3186" s="11" t="s">
        <v>3184</v>
      </c>
      <c r="C3186" s="3" t="s">
        <v>7294</v>
      </c>
      <c r="D3186" s="5">
        <v>4300</v>
      </c>
      <c r="E3186" s="7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">
        <f t="shared" si="147"/>
        <v>10021.739100000001</v>
      </c>
      <c r="P3186" t="s">
        <v>8314</v>
      </c>
      <c r="Q3186" t="s">
        <v>8315</v>
      </c>
      <c r="R3186" s="14">
        <f t="shared" si="149"/>
        <v>41791.993414351848</v>
      </c>
      <c r="S3186">
        <f t="shared" si="148"/>
        <v>2014</v>
      </c>
    </row>
    <row r="3187" spans="1:19" ht="43.2" x14ac:dyDescent="0.3">
      <c r="A3187" s="9">
        <v>3185</v>
      </c>
      <c r="B3187" s="11" t="s">
        <v>3185</v>
      </c>
      <c r="C3187" s="3" t="s">
        <v>7295</v>
      </c>
      <c r="D3187" s="5">
        <v>1000</v>
      </c>
      <c r="E3187" s="7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">
        <f t="shared" si="147"/>
        <v>4166.6666999999998</v>
      </c>
      <c r="P3187" t="s">
        <v>8314</v>
      </c>
      <c r="Q3187" t="s">
        <v>8315</v>
      </c>
      <c r="R3187" s="14">
        <f t="shared" si="149"/>
        <v>41829.977326388893</v>
      </c>
      <c r="S3187">
        <f t="shared" si="148"/>
        <v>2014</v>
      </c>
    </row>
    <row r="3188" spans="1:19" ht="43.2" x14ac:dyDescent="0.3">
      <c r="A3188" s="9">
        <v>3186</v>
      </c>
      <c r="B3188" s="11" t="s">
        <v>3186</v>
      </c>
      <c r="C3188" s="3" t="s">
        <v>7296</v>
      </c>
      <c r="D3188" s="5">
        <v>3200</v>
      </c>
      <c r="E3188" s="7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">
        <f t="shared" si="147"/>
        <v>4671.4286000000002</v>
      </c>
      <c r="P3188" t="s">
        <v>8314</v>
      </c>
      <c r="Q3188" t="s">
        <v>8315</v>
      </c>
      <c r="R3188" s="14">
        <f t="shared" si="149"/>
        <v>41868.924050925925</v>
      </c>
      <c r="S3188">
        <f t="shared" si="148"/>
        <v>2014</v>
      </c>
    </row>
    <row r="3189" spans="1:19" ht="57.6" x14ac:dyDescent="0.3">
      <c r="A3189" s="9">
        <v>3187</v>
      </c>
      <c r="B3189" s="11" t="s">
        <v>3187</v>
      </c>
      <c r="C3189" s="3" t="s">
        <v>7297</v>
      </c>
      <c r="D3189" s="5">
        <v>15000</v>
      </c>
      <c r="E3189" s="7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">
        <f t="shared" si="147"/>
        <v>7149.1803</v>
      </c>
      <c r="P3189" t="s">
        <v>8314</v>
      </c>
      <c r="Q3189" t="s">
        <v>8315</v>
      </c>
      <c r="R3189" s="14">
        <f t="shared" si="149"/>
        <v>41835.666354166664</v>
      </c>
      <c r="S3189">
        <f t="shared" si="148"/>
        <v>2014</v>
      </c>
    </row>
    <row r="3190" spans="1:19" ht="43.2" x14ac:dyDescent="0.3">
      <c r="A3190" s="9">
        <v>3188</v>
      </c>
      <c r="B3190" s="11" t="s">
        <v>3188</v>
      </c>
      <c r="C3190" s="3" t="s">
        <v>7298</v>
      </c>
      <c r="D3190" s="5">
        <v>200</v>
      </c>
      <c r="E3190" s="7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">
        <f t="shared" si="147"/>
        <v>1444.4444000000001</v>
      </c>
      <c r="P3190" t="s">
        <v>8314</v>
      </c>
      <c r="Q3190" t="s">
        <v>8356</v>
      </c>
      <c r="R3190" s="14">
        <f t="shared" si="149"/>
        <v>42144.415532407409</v>
      </c>
      <c r="S3190">
        <f t="shared" si="148"/>
        <v>2015</v>
      </c>
    </row>
    <row r="3191" spans="1:19" ht="57.6" x14ac:dyDescent="0.3">
      <c r="A3191" s="9">
        <v>3189</v>
      </c>
      <c r="B3191" s="11" t="s">
        <v>3189</v>
      </c>
      <c r="C3191" s="3" t="s">
        <v>7299</v>
      </c>
      <c r="D3191" s="5">
        <v>55000</v>
      </c>
      <c r="E3191" s="7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">
        <f t="shared" si="147"/>
        <v>35684.210500000001</v>
      </c>
      <c r="P3191" t="s">
        <v>8314</v>
      </c>
      <c r="Q3191" t="s">
        <v>8356</v>
      </c>
      <c r="R3191" s="14">
        <f t="shared" si="149"/>
        <v>42118.346435185187</v>
      </c>
      <c r="S3191">
        <f t="shared" si="148"/>
        <v>2015</v>
      </c>
    </row>
    <row r="3192" spans="1:19" ht="43.2" x14ac:dyDescent="0.3">
      <c r="A3192" s="9">
        <v>3190</v>
      </c>
      <c r="B3192" s="11" t="s">
        <v>3190</v>
      </c>
      <c r="C3192" s="3" t="s">
        <v>7300</v>
      </c>
      <c r="D3192" s="5">
        <v>4000</v>
      </c>
      <c r="E3192" s="7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">
        <f t="shared" si="147"/>
        <v>0</v>
      </c>
      <c r="P3192" t="s">
        <v>8314</v>
      </c>
      <c r="Q3192" t="s">
        <v>8356</v>
      </c>
      <c r="R3192" s="14">
        <f t="shared" si="149"/>
        <v>42683.151331018518</v>
      </c>
      <c r="S3192">
        <f t="shared" si="148"/>
        <v>2016</v>
      </c>
    </row>
    <row r="3193" spans="1:19" ht="43.2" x14ac:dyDescent="0.3">
      <c r="A3193" s="9">
        <v>3191</v>
      </c>
      <c r="B3193" s="11" t="s">
        <v>3191</v>
      </c>
      <c r="C3193" s="3" t="s">
        <v>7301</v>
      </c>
      <c r="D3193" s="5">
        <v>3750</v>
      </c>
      <c r="E3193" s="7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">
        <f t="shared" si="147"/>
        <v>3775</v>
      </c>
      <c r="P3193" t="s">
        <v>8314</v>
      </c>
      <c r="Q3193" t="s">
        <v>8356</v>
      </c>
      <c r="R3193" s="14">
        <f t="shared" si="149"/>
        <v>42538.755428240736</v>
      </c>
      <c r="S3193">
        <f t="shared" si="148"/>
        <v>2016</v>
      </c>
    </row>
    <row r="3194" spans="1:19" ht="43.2" x14ac:dyDescent="0.3">
      <c r="A3194" s="9">
        <v>3192</v>
      </c>
      <c r="B3194" s="11" t="s">
        <v>3192</v>
      </c>
      <c r="C3194" s="3" t="s">
        <v>7302</v>
      </c>
      <c r="D3194" s="5">
        <v>10000</v>
      </c>
      <c r="E3194" s="7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">
        <f t="shared" si="147"/>
        <v>1275</v>
      </c>
      <c r="P3194" t="s">
        <v>8314</v>
      </c>
      <c r="Q3194" t="s">
        <v>8356</v>
      </c>
      <c r="R3194" s="14">
        <f t="shared" si="149"/>
        <v>42018.94049768518</v>
      </c>
      <c r="S3194">
        <f t="shared" si="148"/>
        <v>2015</v>
      </c>
    </row>
    <row r="3195" spans="1:19" ht="43.2" x14ac:dyDescent="0.3">
      <c r="A3195" s="9">
        <v>3193</v>
      </c>
      <c r="B3195" s="11" t="s">
        <v>3193</v>
      </c>
      <c r="C3195" s="3" t="s">
        <v>7303</v>
      </c>
      <c r="D3195" s="5">
        <v>5000</v>
      </c>
      <c r="E3195" s="7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">
        <f t="shared" si="147"/>
        <v>2445.8332999999998</v>
      </c>
      <c r="P3195" t="s">
        <v>8314</v>
      </c>
      <c r="Q3195" t="s">
        <v>8356</v>
      </c>
      <c r="R3195" s="14">
        <f t="shared" si="149"/>
        <v>42010.968240740738</v>
      </c>
      <c r="S3195">
        <f t="shared" si="148"/>
        <v>2015</v>
      </c>
    </row>
    <row r="3196" spans="1:19" ht="43.2" x14ac:dyDescent="0.3">
      <c r="A3196" s="9">
        <v>3194</v>
      </c>
      <c r="B3196" s="11" t="s">
        <v>3194</v>
      </c>
      <c r="C3196" s="3" t="s">
        <v>7304</v>
      </c>
      <c r="D3196" s="5">
        <v>11000</v>
      </c>
      <c r="E3196" s="7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">
        <f t="shared" si="147"/>
        <v>0</v>
      </c>
      <c r="P3196" t="s">
        <v>8314</v>
      </c>
      <c r="Q3196" t="s">
        <v>8356</v>
      </c>
      <c r="R3196" s="14">
        <f t="shared" si="149"/>
        <v>42182.062476851846</v>
      </c>
      <c r="S3196">
        <f t="shared" si="148"/>
        <v>2015</v>
      </c>
    </row>
    <row r="3197" spans="1:19" ht="57.6" x14ac:dyDescent="0.3">
      <c r="A3197" s="9">
        <v>3195</v>
      </c>
      <c r="B3197" s="11" t="s">
        <v>3195</v>
      </c>
      <c r="C3197" s="3" t="s">
        <v>7305</v>
      </c>
      <c r="D3197" s="5">
        <v>3500</v>
      </c>
      <c r="E3197" s="7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">
        <f t="shared" si="147"/>
        <v>5307.6922999999997</v>
      </c>
      <c r="P3197" t="s">
        <v>8314</v>
      </c>
      <c r="Q3197" t="s">
        <v>8356</v>
      </c>
      <c r="R3197" s="14">
        <f t="shared" si="149"/>
        <v>42017.594236111108</v>
      </c>
      <c r="S3197">
        <f t="shared" si="148"/>
        <v>2015</v>
      </c>
    </row>
    <row r="3198" spans="1:19" ht="43.2" x14ac:dyDescent="0.3">
      <c r="A3198" s="9">
        <v>3196</v>
      </c>
      <c r="B3198" s="11" t="s">
        <v>3196</v>
      </c>
      <c r="C3198" s="3" t="s">
        <v>7306</v>
      </c>
      <c r="D3198" s="5">
        <v>3000000</v>
      </c>
      <c r="E3198" s="7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">
        <f t="shared" si="147"/>
        <v>30000</v>
      </c>
      <c r="P3198" t="s">
        <v>8314</v>
      </c>
      <c r="Q3198" t="s">
        <v>8356</v>
      </c>
      <c r="R3198" s="14">
        <f t="shared" si="149"/>
        <v>42157.598090277781</v>
      </c>
      <c r="S3198">
        <f t="shared" si="148"/>
        <v>2015</v>
      </c>
    </row>
    <row r="3199" spans="1:19" ht="28.8" x14ac:dyDescent="0.3">
      <c r="A3199" s="9">
        <v>3197</v>
      </c>
      <c r="B3199" s="11" t="s">
        <v>3197</v>
      </c>
      <c r="C3199" s="3" t="s">
        <v>7307</v>
      </c>
      <c r="D3199" s="5">
        <v>10000</v>
      </c>
      <c r="E3199" s="7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">
        <f t="shared" si="147"/>
        <v>28625</v>
      </c>
      <c r="P3199" t="s">
        <v>8314</v>
      </c>
      <c r="Q3199" t="s">
        <v>8356</v>
      </c>
      <c r="R3199" s="14">
        <f t="shared" si="149"/>
        <v>42009.493263888886</v>
      </c>
      <c r="S3199">
        <f t="shared" si="148"/>
        <v>2015</v>
      </c>
    </row>
    <row r="3200" spans="1:19" ht="57.6" x14ac:dyDescent="0.3">
      <c r="A3200" s="9">
        <v>3198</v>
      </c>
      <c r="B3200" s="11" t="s">
        <v>3198</v>
      </c>
      <c r="C3200" s="3" t="s">
        <v>7308</v>
      </c>
      <c r="D3200" s="5">
        <v>30000</v>
      </c>
      <c r="E3200" s="7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">
        <f t="shared" si="147"/>
        <v>3666.6667000000002</v>
      </c>
      <c r="P3200" t="s">
        <v>8314</v>
      </c>
      <c r="Q3200" t="s">
        <v>8356</v>
      </c>
      <c r="R3200" s="14">
        <f t="shared" si="149"/>
        <v>42013.424502314811</v>
      </c>
      <c r="S3200">
        <f t="shared" si="148"/>
        <v>2015</v>
      </c>
    </row>
    <row r="3201" spans="1:19" ht="43.2" x14ac:dyDescent="0.3">
      <c r="A3201" s="9">
        <v>3199</v>
      </c>
      <c r="B3201" s="11" t="s">
        <v>3199</v>
      </c>
      <c r="C3201" s="3" t="s">
        <v>7309</v>
      </c>
      <c r="D3201" s="5">
        <v>5000</v>
      </c>
      <c r="E3201" s="7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">
        <f t="shared" si="147"/>
        <v>4920.7547000000004</v>
      </c>
      <c r="P3201" t="s">
        <v>8314</v>
      </c>
      <c r="Q3201" t="s">
        <v>8356</v>
      </c>
      <c r="R3201" s="14">
        <f t="shared" si="149"/>
        <v>41858.761782407404</v>
      </c>
      <c r="S3201">
        <f t="shared" si="148"/>
        <v>2014</v>
      </c>
    </row>
    <row r="3202" spans="1:19" ht="57.6" x14ac:dyDescent="0.3">
      <c r="A3202" s="9">
        <v>3200</v>
      </c>
      <c r="B3202" s="11" t="s">
        <v>3200</v>
      </c>
      <c r="C3202" s="3" t="s">
        <v>7310</v>
      </c>
      <c r="D3202" s="5">
        <v>50000</v>
      </c>
      <c r="E3202" s="7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">
        <f t="shared" si="147"/>
        <v>100</v>
      </c>
      <c r="P3202" t="s">
        <v>8314</v>
      </c>
      <c r="Q3202" t="s">
        <v>8356</v>
      </c>
      <c r="R3202" s="14">
        <f t="shared" si="149"/>
        <v>42460.320613425924</v>
      </c>
      <c r="S3202">
        <f t="shared" si="148"/>
        <v>2016</v>
      </c>
    </row>
    <row r="3203" spans="1:19" ht="43.2" x14ac:dyDescent="0.3">
      <c r="A3203" s="9">
        <v>3201</v>
      </c>
      <c r="B3203" s="11" t="s">
        <v>3201</v>
      </c>
      <c r="C3203" s="3" t="s">
        <v>7311</v>
      </c>
      <c r="D3203" s="5">
        <v>2000</v>
      </c>
      <c r="E3203" s="7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">
        <f t="shared" ref="O3203:O3266" si="150">IFERROR(ROUND(E3203/L3203*100,4),0)</f>
        <v>1250</v>
      </c>
      <c r="P3203" t="s">
        <v>8314</v>
      </c>
      <c r="Q3203" t="s">
        <v>8356</v>
      </c>
      <c r="R3203" s="14">
        <f t="shared" si="149"/>
        <v>41861.767094907409</v>
      </c>
      <c r="S3203">
        <f t="shared" ref="S3203:S3266" si="151">YEAR(R3203)</f>
        <v>2014</v>
      </c>
    </row>
    <row r="3204" spans="1:19" ht="43.2" x14ac:dyDescent="0.3">
      <c r="A3204" s="9">
        <v>3202</v>
      </c>
      <c r="B3204" s="11" t="s">
        <v>3202</v>
      </c>
      <c r="C3204" s="3" t="s">
        <v>7312</v>
      </c>
      <c r="D3204" s="5">
        <v>5000</v>
      </c>
      <c r="E3204" s="7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">
        <f t="shared" si="150"/>
        <v>10904</v>
      </c>
      <c r="P3204" t="s">
        <v>8314</v>
      </c>
      <c r="Q3204" t="s">
        <v>8356</v>
      </c>
      <c r="R3204" s="14">
        <f t="shared" ref="R3204:R3267" si="152">(((J3204/60)/60)/24)+DATE(1970,1,1)</f>
        <v>42293.853541666671</v>
      </c>
      <c r="S3204">
        <f t="shared" si="151"/>
        <v>2015</v>
      </c>
    </row>
    <row r="3205" spans="1:19" ht="43.2" x14ac:dyDescent="0.3">
      <c r="A3205" s="9">
        <v>3203</v>
      </c>
      <c r="B3205" s="11" t="s">
        <v>3203</v>
      </c>
      <c r="C3205" s="3" t="s">
        <v>7313</v>
      </c>
      <c r="D3205" s="5">
        <v>1000</v>
      </c>
      <c r="E3205" s="7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">
        <f t="shared" si="150"/>
        <v>4166.6666999999998</v>
      </c>
      <c r="P3205" t="s">
        <v>8314</v>
      </c>
      <c r="Q3205" t="s">
        <v>8356</v>
      </c>
      <c r="R3205" s="14">
        <f t="shared" si="152"/>
        <v>42242.988680555558</v>
      </c>
      <c r="S3205">
        <f t="shared" si="151"/>
        <v>2015</v>
      </c>
    </row>
    <row r="3206" spans="1:19" ht="43.2" x14ac:dyDescent="0.3">
      <c r="A3206" s="9">
        <v>3204</v>
      </c>
      <c r="B3206" s="11" t="s">
        <v>3204</v>
      </c>
      <c r="C3206" s="3" t="s">
        <v>7314</v>
      </c>
      <c r="D3206" s="5">
        <v>500</v>
      </c>
      <c r="E3206" s="7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">
        <f t="shared" si="150"/>
        <v>0</v>
      </c>
      <c r="P3206" t="s">
        <v>8314</v>
      </c>
      <c r="Q3206" t="s">
        <v>8356</v>
      </c>
      <c r="R3206" s="14">
        <f t="shared" si="152"/>
        <v>42172.686099537037</v>
      </c>
      <c r="S3206">
        <f t="shared" si="151"/>
        <v>2015</v>
      </c>
    </row>
    <row r="3207" spans="1:19" ht="43.2" x14ac:dyDescent="0.3">
      <c r="A3207" s="9">
        <v>3205</v>
      </c>
      <c r="B3207" s="11" t="s">
        <v>3205</v>
      </c>
      <c r="C3207" s="3" t="s">
        <v>7315</v>
      </c>
      <c r="D3207" s="5">
        <v>8000</v>
      </c>
      <c r="E3207" s="7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">
        <f t="shared" si="150"/>
        <v>2275</v>
      </c>
      <c r="P3207" t="s">
        <v>8314</v>
      </c>
      <c r="Q3207" t="s">
        <v>8356</v>
      </c>
      <c r="R3207" s="14">
        <f t="shared" si="152"/>
        <v>42095.374675925923</v>
      </c>
      <c r="S3207">
        <f t="shared" si="151"/>
        <v>2015</v>
      </c>
    </row>
    <row r="3208" spans="1:19" ht="43.2" x14ac:dyDescent="0.3">
      <c r="A3208" s="9">
        <v>3206</v>
      </c>
      <c r="B3208" s="11" t="s">
        <v>3206</v>
      </c>
      <c r="C3208" s="3" t="s">
        <v>7316</v>
      </c>
      <c r="D3208" s="5">
        <v>5000</v>
      </c>
      <c r="E3208" s="7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">
        <f t="shared" si="150"/>
        <v>0</v>
      </c>
      <c r="P3208" t="s">
        <v>8314</v>
      </c>
      <c r="Q3208" t="s">
        <v>8356</v>
      </c>
      <c r="R3208" s="14">
        <f t="shared" si="152"/>
        <v>42236.276053240741</v>
      </c>
      <c r="S3208">
        <f t="shared" si="151"/>
        <v>2015</v>
      </c>
    </row>
    <row r="3209" spans="1:19" ht="43.2" x14ac:dyDescent="0.3">
      <c r="A3209" s="9">
        <v>3207</v>
      </c>
      <c r="B3209" s="11" t="s">
        <v>3207</v>
      </c>
      <c r="C3209" s="3" t="s">
        <v>7317</v>
      </c>
      <c r="D3209" s="5">
        <v>5500</v>
      </c>
      <c r="E3209" s="7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">
        <f t="shared" si="150"/>
        <v>7083.3333000000002</v>
      </c>
      <c r="P3209" t="s">
        <v>8314</v>
      </c>
      <c r="Q3209" t="s">
        <v>8356</v>
      </c>
      <c r="R3209" s="14">
        <f t="shared" si="152"/>
        <v>42057.277858796297</v>
      </c>
      <c r="S3209">
        <f t="shared" si="151"/>
        <v>2015</v>
      </c>
    </row>
    <row r="3210" spans="1:19" ht="43.2" x14ac:dyDescent="0.3">
      <c r="A3210" s="9">
        <v>3208</v>
      </c>
      <c r="B3210" s="11" t="s">
        <v>3208</v>
      </c>
      <c r="C3210" s="3" t="s">
        <v>7318</v>
      </c>
      <c r="D3210" s="5">
        <v>5000</v>
      </c>
      <c r="E3210" s="7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">
        <f t="shared" si="150"/>
        <v>6310.9755999999998</v>
      </c>
      <c r="P3210" t="s">
        <v>8314</v>
      </c>
      <c r="Q3210" t="s">
        <v>8315</v>
      </c>
      <c r="R3210" s="14">
        <f t="shared" si="152"/>
        <v>41827.605057870373</v>
      </c>
      <c r="S3210">
        <f t="shared" si="151"/>
        <v>2014</v>
      </c>
    </row>
    <row r="3211" spans="1:19" ht="43.2" x14ac:dyDescent="0.3">
      <c r="A3211" s="9">
        <v>3209</v>
      </c>
      <c r="B3211" s="11" t="s">
        <v>3209</v>
      </c>
      <c r="C3211" s="3" t="s">
        <v>7319</v>
      </c>
      <c r="D3211" s="5">
        <v>9500</v>
      </c>
      <c r="E3211" s="7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">
        <f t="shared" si="150"/>
        <v>5015.7965000000004</v>
      </c>
      <c r="P3211" t="s">
        <v>8314</v>
      </c>
      <c r="Q3211" t="s">
        <v>8315</v>
      </c>
      <c r="R3211" s="14">
        <f t="shared" si="152"/>
        <v>41778.637245370373</v>
      </c>
      <c r="S3211">
        <f t="shared" si="151"/>
        <v>2014</v>
      </c>
    </row>
    <row r="3212" spans="1:19" ht="43.2" x14ac:dyDescent="0.3">
      <c r="A3212" s="9">
        <v>3210</v>
      </c>
      <c r="B3212" s="11" t="s">
        <v>3210</v>
      </c>
      <c r="C3212" s="3" t="s">
        <v>7320</v>
      </c>
      <c r="D3212" s="5">
        <v>3000</v>
      </c>
      <c r="E3212" s="7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">
        <f t="shared" si="150"/>
        <v>6288.3333000000002</v>
      </c>
      <c r="P3212" t="s">
        <v>8314</v>
      </c>
      <c r="Q3212" t="s">
        <v>8315</v>
      </c>
      <c r="R3212" s="14">
        <f t="shared" si="152"/>
        <v>41013.936562499999</v>
      </c>
      <c r="S3212">
        <f t="shared" si="151"/>
        <v>2012</v>
      </c>
    </row>
    <row r="3213" spans="1:19" ht="43.2" x14ac:dyDescent="0.3">
      <c r="A3213" s="9">
        <v>3211</v>
      </c>
      <c r="B3213" s="11" t="s">
        <v>3211</v>
      </c>
      <c r="C3213" s="3" t="s">
        <v>7321</v>
      </c>
      <c r="D3213" s="5">
        <v>23000</v>
      </c>
      <c r="E3213" s="7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">
        <f t="shared" si="150"/>
        <v>8553.1056000000008</v>
      </c>
      <c r="P3213" t="s">
        <v>8314</v>
      </c>
      <c r="Q3213" t="s">
        <v>8315</v>
      </c>
      <c r="R3213" s="14">
        <f t="shared" si="152"/>
        <v>41834.586574074077</v>
      </c>
      <c r="S3213">
        <f t="shared" si="151"/>
        <v>2014</v>
      </c>
    </row>
    <row r="3214" spans="1:19" ht="28.8" x14ac:dyDescent="0.3">
      <c r="A3214" s="9">
        <v>3212</v>
      </c>
      <c r="B3214" s="11" t="s">
        <v>3212</v>
      </c>
      <c r="C3214" s="3" t="s">
        <v>7322</v>
      </c>
      <c r="D3214" s="5">
        <v>4000</v>
      </c>
      <c r="E3214" s="7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">
        <f t="shared" si="150"/>
        <v>5372.3404</v>
      </c>
      <c r="P3214" t="s">
        <v>8314</v>
      </c>
      <c r="Q3214" t="s">
        <v>8315</v>
      </c>
      <c r="R3214" s="14">
        <f t="shared" si="152"/>
        <v>41829.795729166668</v>
      </c>
      <c r="S3214">
        <f t="shared" si="151"/>
        <v>2014</v>
      </c>
    </row>
    <row r="3215" spans="1:19" ht="43.2" x14ac:dyDescent="0.3">
      <c r="A3215" s="9">
        <v>3213</v>
      </c>
      <c r="B3215" s="11" t="s">
        <v>3213</v>
      </c>
      <c r="C3215" s="3" t="s">
        <v>7323</v>
      </c>
      <c r="D3215" s="5">
        <v>6000</v>
      </c>
      <c r="E3215" s="7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">
        <f t="shared" si="150"/>
        <v>12780.8511</v>
      </c>
      <c r="P3215" t="s">
        <v>8314</v>
      </c>
      <c r="Q3215" t="s">
        <v>8315</v>
      </c>
      <c r="R3215" s="14">
        <f t="shared" si="152"/>
        <v>42171.763414351852</v>
      </c>
      <c r="S3215">
        <f t="shared" si="151"/>
        <v>2015</v>
      </c>
    </row>
    <row r="3216" spans="1:19" ht="43.2" x14ac:dyDescent="0.3">
      <c r="A3216" s="9">
        <v>3214</v>
      </c>
      <c r="B3216" s="11" t="s">
        <v>3214</v>
      </c>
      <c r="C3216" s="3" t="s">
        <v>7324</v>
      </c>
      <c r="D3216" s="5">
        <v>12000</v>
      </c>
      <c r="E3216" s="7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">
        <f t="shared" si="150"/>
        <v>10657.391299999999</v>
      </c>
      <c r="P3216" t="s">
        <v>8314</v>
      </c>
      <c r="Q3216" t="s">
        <v>8315</v>
      </c>
      <c r="R3216" s="14">
        <f t="shared" si="152"/>
        <v>42337.792511574073</v>
      </c>
      <c r="S3216">
        <f t="shared" si="151"/>
        <v>2015</v>
      </c>
    </row>
    <row r="3217" spans="1:19" ht="57.6" x14ac:dyDescent="0.3">
      <c r="A3217" s="9">
        <v>3215</v>
      </c>
      <c r="B3217" s="11" t="s">
        <v>3215</v>
      </c>
      <c r="C3217" s="3" t="s">
        <v>7325</v>
      </c>
      <c r="D3217" s="5">
        <v>35000</v>
      </c>
      <c r="E3217" s="7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">
        <f t="shared" si="150"/>
        <v>26211.194</v>
      </c>
      <c r="P3217" t="s">
        <v>8314</v>
      </c>
      <c r="Q3217" t="s">
        <v>8315</v>
      </c>
      <c r="R3217" s="14">
        <f t="shared" si="152"/>
        <v>42219.665173611109</v>
      </c>
      <c r="S3217">
        <f t="shared" si="151"/>
        <v>2015</v>
      </c>
    </row>
    <row r="3218" spans="1:19" ht="43.2" x14ac:dyDescent="0.3">
      <c r="A3218" s="9">
        <v>3216</v>
      </c>
      <c r="B3218" s="11" t="s">
        <v>3216</v>
      </c>
      <c r="C3218" s="3" t="s">
        <v>7326</v>
      </c>
      <c r="D3218" s="5">
        <v>2000</v>
      </c>
      <c r="E3218" s="7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">
        <f t="shared" si="150"/>
        <v>5717.1428999999998</v>
      </c>
      <c r="P3218" t="s">
        <v>8314</v>
      </c>
      <c r="Q3218" t="s">
        <v>8315</v>
      </c>
      <c r="R3218" s="14">
        <f t="shared" si="152"/>
        <v>42165.462627314817</v>
      </c>
      <c r="S3218">
        <f t="shared" si="151"/>
        <v>2015</v>
      </c>
    </row>
    <row r="3219" spans="1:19" ht="28.8" x14ac:dyDescent="0.3">
      <c r="A3219" s="9">
        <v>3217</v>
      </c>
      <c r="B3219" s="11" t="s">
        <v>3217</v>
      </c>
      <c r="C3219" s="3" t="s">
        <v>7327</v>
      </c>
      <c r="D3219" s="5">
        <v>4500</v>
      </c>
      <c r="E3219" s="7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">
        <f t="shared" si="150"/>
        <v>5020.1922999999997</v>
      </c>
      <c r="P3219" t="s">
        <v>8314</v>
      </c>
      <c r="Q3219" t="s">
        <v>8315</v>
      </c>
      <c r="R3219" s="14">
        <f t="shared" si="152"/>
        <v>42648.546111111107</v>
      </c>
      <c r="S3219">
        <f t="shared" si="151"/>
        <v>2016</v>
      </c>
    </row>
    <row r="3220" spans="1:19" ht="43.2" x14ac:dyDescent="0.3">
      <c r="A3220" s="9">
        <v>3218</v>
      </c>
      <c r="B3220" s="11" t="s">
        <v>3218</v>
      </c>
      <c r="C3220" s="3" t="s">
        <v>7328</v>
      </c>
      <c r="D3220" s="5">
        <v>12000</v>
      </c>
      <c r="E3220" s="7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">
        <f t="shared" si="150"/>
        <v>6658.6957000000002</v>
      </c>
      <c r="P3220" t="s">
        <v>8314</v>
      </c>
      <c r="Q3220" t="s">
        <v>8315</v>
      </c>
      <c r="R3220" s="14">
        <f t="shared" si="152"/>
        <v>41971.002152777779</v>
      </c>
      <c r="S3220">
        <f t="shared" si="151"/>
        <v>2014</v>
      </c>
    </row>
    <row r="3221" spans="1:19" ht="43.2" x14ac:dyDescent="0.3">
      <c r="A3221" s="9">
        <v>3219</v>
      </c>
      <c r="B3221" s="11" t="s">
        <v>3219</v>
      </c>
      <c r="C3221" s="3" t="s">
        <v>7329</v>
      </c>
      <c r="D3221" s="5">
        <v>20000</v>
      </c>
      <c r="E3221" s="7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">
        <f t="shared" si="150"/>
        <v>16825.2101</v>
      </c>
      <c r="P3221" t="s">
        <v>8314</v>
      </c>
      <c r="Q3221" t="s">
        <v>8315</v>
      </c>
      <c r="R3221" s="14">
        <f t="shared" si="152"/>
        <v>42050.983182870375</v>
      </c>
      <c r="S3221">
        <f t="shared" si="151"/>
        <v>2015</v>
      </c>
    </row>
    <row r="3222" spans="1:19" ht="28.8" x14ac:dyDescent="0.3">
      <c r="A3222" s="9">
        <v>3220</v>
      </c>
      <c r="B3222" s="11" t="s">
        <v>3220</v>
      </c>
      <c r="C3222" s="3" t="s">
        <v>7330</v>
      </c>
      <c r="D3222" s="5">
        <v>15000</v>
      </c>
      <c r="E3222" s="7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">
        <f t="shared" si="150"/>
        <v>25637.288100000002</v>
      </c>
      <c r="P3222" t="s">
        <v>8314</v>
      </c>
      <c r="Q3222" t="s">
        <v>8315</v>
      </c>
      <c r="R3222" s="14">
        <f t="shared" si="152"/>
        <v>42772.833379629628</v>
      </c>
      <c r="S3222">
        <f t="shared" si="151"/>
        <v>2017</v>
      </c>
    </row>
    <row r="3223" spans="1:19" ht="57.6" x14ac:dyDescent="0.3">
      <c r="A3223" s="9">
        <v>3221</v>
      </c>
      <c r="B3223" s="11" t="s">
        <v>3221</v>
      </c>
      <c r="C3223" s="3" t="s">
        <v>7331</v>
      </c>
      <c r="D3223" s="5">
        <v>4000</v>
      </c>
      <c r="E3223" s="7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">
        <f t="shared" si="150"/>
        <v>3661.0619000000002</v>
      </c>
      <c r="P3223" t="s">
        <v>8314</v>
      </c>
      <c r="Q3223" t="s">
        <v>8315</v>
      </c>
      <c r="R3223" s="14">
        <f t="shared" si="152"/>
        <v>42155.696793981479</v>
      </c>
      <c r="S3223">
        <f t="shared" si="151"/>
        <v>2015</v>
      </c>
    </row>
    <row r="3224" spans="1:19" ht="43.2" x14ac:dyDescent="0.3">
      <c r="A3224" s="9">
        <v>3222</v>
      </c>
      <c r="B3224" s="11" t="s">
        <v>3222</v>
      </c>
      <c r="C3224" s="3" t="s">
        <v>7332</v>
      </c>
      <c r="D3224" s="5">
        <v>2500</v>
      </c>
      <c r="E3224" s="7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">
        <f t="shared" si="150"/>
        <v>3714.2856999999999</v>
      </c>
      <c r="P3224" t="s">
        <v>8314</v>
      </c>
      <c r="Q3224" t="s">
        <v>8315</v>
      </c>
      <c r="R3224" s="14">
        <f t="shared" si="152"/>
        <v>42270.582141203704</v>
      </c>
      <c r="S3224">
        <f t="shared" si="151"/>
        <v>2015</v>
      </c>
    </row>
    <row r="3225" spans="1:19" ht="28.8" x14ac:dyDescent="0.3">
      <c r="A3225" s="9">
        <v>3223</v>
      </c>
      <c r="B3225" s="11" t="s">
        <v>3223</v>
      </c>
      <c r="C3225" s="3" t="s">
        <v>7333</v>
      </c>
      <c r="D3225" s="5">
        <v>3100</v>
      </c>
      <c r="E3225" s="7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">
        <f t="shared" si="150"/>
        <v>4587.8378000000002</v>
      </c>
      <c r="P3225" t="s">
        <v>8314</v>
      </c>
      <c r="Q3225" t="s">
        <v>8315</v>
      </c>
      <c r="R3225" s="14">
        <f t="shared" si="152"/>
        <v>42206.835370370376</v>
      </c>
      <c r="S3225">
        <f t="shared" si="151"/>
        <v>2015</v>
      </c>
    </row>
    <row r="3226" spans="1:19" ht="57.6" x14ac:dyDescent="0.3">
      <c r="A3226" s="9">
        <v>3224</v>
      </c>
      <c r="B3226" s="11" t="s">
        <v>3224</v>
      </c>
      <c r="C3226" s="3" t="s">
        <v>7334</v>
      </c>
      <c r="D3226" s="5">
        <v>30000</v>
      </c>
      <c r="E3226" s="7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">
        <f t="shared" si="150"/>
        <v>14171.2963</v>
      </c>
      <c r="P3226" t="s">
        <v>8314</v>
      </c>
      <c r="Q3226" t="s">
        <v>8315</v>
      </c>
      <c r="R3226" s="14">
        <f t="shared" si="152"/>
        <v>42697.850844907407</v>
      </c>
      <c r="S3226">
        <f t="shared" si="151"/>
        <v>2016</v>
      </c>
    </row>
    <row r="3227" spans="1:19" ht="43.2" x14ac:dyDescent="0.3">
      <c r="A3227" s="9">
        <v>3225</v>
      </c>
      <c r="B3227" s="11" t="s">
        <v>3225</v>
      </c>
      <c r="C3227" s="3" t="s">
        <v>7335</v>
      </c>
      <c r="D3227" s="5">
        <v>2000</v>
      </c>
      <c r="E3227" s="7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">
        <f t="shared" si="150"/>
        <v>5248.7178999999996</v>
      </c>
      <c r="P3227" t="s">
        <v>8314</v>
      </c>
      <c r="Q3227" t="s">
        <v>8315</v>
      </c>
      <c r="R3227" s="14">
        <f t="shared" si="152"/>
        <v>42503.559467592597</v>
      </c>
      <c r="S3227">
        <f t="shared" si="151"/>
        <v>2016</v>
      </c>
    </row>
    <row r="3228" spans="1:19" ht="43.2" x14ac:dyDescent="0.3">
      <c r="A3228" s="9">
        <v>3226</v>
      </c>
      <c r="B3228" s="11" t="s">
        <v>3226</v>
      </c>
      <c r="C3228" s="3" t="s">
        <v>7336</v>
      </c>
      <c r="D3228" s="5">
        <v>1200</v>
      </c>
      <c r="E3228" s="7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">
        <f t="shared" si="150"/>
        <v>5952.3810000000003</v>
      </c>
      <c r="P3228" t="s">
        <v>8314</v>
      </c>
      <c r="Q3228" t="s">
        <v>8315</v>
      </c>
      <c r="R3228" s="14">
        <f t="shared" si="152"/>
        <v>42277.583472222221</v>
      </c>
      <c r="S3228">
        <f t="shared" si="151"/>
        <v>2015</v>
      </c>
    </row>
    <row r="3229" spans="1:19" ht="43.2" x14ac:dyDescent="0.3">
      <c r="A3229" s="9">
        <v>3227</v>
      </c>
      <c r="B3229" s="11" t="s">
        <v>3227</v>
      </c>
      <c r="C3229" s="3" t="s">
        <v>7337</v>
      </c>
      <c r="D3229" s="5">
        <v>1200</v>
      </c>
      <c r="E3229" s="7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">
        <f t="shared" si="150"/>
        <v>5000</v>
      </c>
      <c r="P3229" t="s">
        <v>8314</v>
      </c>
      <c r="Q3229" t="s">
        <v>8315</v>
      </c>
      <c r="R3229" s="14">
        <f t="shared" si="152"/>
        <v>42722.882361111115</v>
      </c>
      <c r="S3229">
        <f t="shared" si="151"/>
        <v>2016</v>
      </c>
    </row>
    <row r="3230" spans="1:19" ht="28.8" x14ac:dyDescent="0.3">
      <c r="A3230" s="9">
        <v>3228</v>
      </c>
      <c r="B3230" s="11" t="s">
        <v>3228</v>
      </c>
      <c r="C3230" s="3" t="s">
        <v>7338</v>
      </c>
      <c r="D3230" s="5">
        <v>7000</v>
      </c>
      <c r="E3230" s="7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">
        <f t="shared" si="150"/>
        <v>19362.162199999999</v>
      </c>
      <c r="P3230" t="s">
        <v>8314</v>
      </c>
      <c r="Q3230" t="s">
        <v>8315</v>
      </c>
      <c r="R3230" s="14">
        <f t="shared" si="152"/>
        <v>42323.70930555556</v>
      </c>
      <c r="S3230">
        <f t="shared" si="151"/>
        <v>2015</v>
      </c>
    </row>
    <row r="3231" spans="1:19" ht="43.2" x14ac:dyDescent="0.3">
      <c r="A3231" s="9">
        <v>3229</v>
      </c>
      <c r="B3231" s="11" t="s">
        <v>3229</v>
      </c>
      <c r="C3231" s="3" t="s">
        <v>7339</v>
      </c>
      <c r="D3231" s="5">
        <v>20000</v>
      </c>
      <c r="E3231" s="7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">
        <f t="shared" si="150"/>
        <v>10679.703</v>
      </c>
      <c r="P3231" t="s">
        <v>8314</v>
      </c>
      <c r="Q3231" t="s">
        <v>8315</v>
      </c>
      <c r="R3231" s="14">
        <f t="shared" si="152"/>
        <v>41933.291643518518</v>
      </c>
      <c r="S3231">
        <f t="shared" si="151"/>
        <v>2014</v>
      </c>
    </row>
    <row r="3232" spans="1:19" ht="43.2" x14ac:dyDescent="0.3">
      <c r="A3232" s="9">
        <v>3230</v>
      </c>
      <c r="B3232" s="11" t="s">
        <v>3230</v>
      </c>
      <c r="C3232" s="3" t="s">
        <v>7340</v>
      </c>
      <c r="D3232" s="5">
        <v>2600</v>
      </c>
      <c r="E3232" s="7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">
        <f t="shared" si="150"/>
        <v>7721.6216000000004</v>
      </c>
      <c r="P3232" t="s">
        <v>8314</v>
      </c>
      <c r="Q3232" t="s">
        <v>8315</v>
      </c>
      <c r="R3232" s="14">
        <f t="shared" si="152"/>
        <v>41898.168125000004</v>
      </c>
      <c r="S3232">
        <f t="shared" si="151"/>
        <v>2014</v>
      </c>
    </row>
    <row r="3233" spans="1:19" ht="43.2" x14ac:dyDescent="0.3">
      <c r="A3233" s="9">
        <v>3231</v>
      </c>
      <c r="B3233" s="11" t="s">
        <v>3231</v>
      </c>
      <c r="C3233" s="3" t="s">
        <v>7341</v>
      </c>
      <c r="D3233" s="5">
        <v>1000</v>
      </c>
      <c r="E3233" s="7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">
        <f t="shared" si="150"/>
        <v>5750</v>
      </c>
      <c r="P3233" t="s">
        <v>8314</v>
      </c>
      <c r="Q3233" t="s">
        <v>8315</v>
      </c>
      <c r="R3233" s="14">
        <f t="shared" si="152"/>
        <v>42446.943831018521</v>
      </c>
      <c r="S3233">
        <f t="shared" si="151"/>
        <v>2016</v>
      </c>
    </row>
    <row r="3234" spans="1:19" ht="43.2" x14ac:dyDescent="0.3">
      <c r="A3234" s="9">
        <v>3232</v>
      </c>
      <c r="B3234" s="11" t="s">
        <v>3232</v>
      </c>
      <c r="C3234" s="3" t="s">
        <v>7342</v>
      </c>
      <c r="D3234" s="5">
        <v>1000</v>
      </c>
      <c r="E3234" s="7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">
        <f t="shared" si="150"/>
        <v>5046.1538</v>
      </c>
      <c r="P3234" t="s">
        <v>8314</v>
      </c>
      <c r="Q3234" t="s">
        <v>8315</v>
      </c>
      <c r="R3234" s="14">
        <f t="shared" si="152"/>
        <v>42463.81385416667</v>
      </c>
      <c r="S3234">
        <f t="shared" si="151"/>
        <v>2016</v>
      </c>
    </row>
    <row r="3235" spans="1:19" ht="43.2" x14ac:dyDescent="0.3">
      <c r="A3235" s="9">
        <v>3233</v>
      </c>
      <c r="B3235" s="11" t="s">
        <v>3233</v>
      </c>
      <c r="C3235" s="3" t="s">
        <v>7343</v>
      </c>
      <c r="D3235" s="5">
        <v>5000</v>
      </c>
      <c r="E3235" s="7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">
        <f t="shared" si="150"/>
        <v>9737.7049000000006</v>
      </c>
      <c r="P3235" t="s">
        <v>8314</v>
      </c>
      <c r="Q3235" t="s">
        <v>8315</v>
      </c>
      <c r="R3235" s="14">
        <f t="shared" si="152"/>
        <v>42766.805034722223</v>
      </c>
      <c r="S3235">
        <f t="shared" si="151"/>
        <v>2017</v>
      </c>
    </row>
    <row r="3236" spans="1:19" ht="43.2" x14ac:dyDescent="0.3">
      <c r="A3236" s="9">
        <v>3234</v>
      </c>
      <c r="B3236" s="11" t="s">
        <v>3234</v>
      </c>
      <c r="C3236" s="3" t="s">
        <v>7344</v>
      </c>
      <c r="D3236" s="5">
        <v>4000</v>
      </c>
      <c r="E3236" s="7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">
        <f t="shared" si="150"/>
        <v>3491.9216999999999</v>
      </c>
      <c r="P3236" t="s">
        <v>8314</v>
      </c>
      <c r="Q3236" t="s">
        <v>8315</v>
      </c>
      <c r="R3236" s="14">
        <f t="shared" si="152"/>
        <v>42734.789444444439</v>
      </c>
      <c r="S3236">
        <f t="shared" si="151"/>
        <v>2016</v>
      </c>
    </row>
    <row r="3237" spans="1:19" ht="43.2" x14ac:dyDescent="0.3">
      <c r="A3237" s="9">
        <v>3235</v>
      </c>
      <c r="B3237" s="11" t="s">
        <v>3235</v>
      </c>
      <c r="C3237" s="3" t="s">
        <v>7345</v>
      </c>
      <c r="D3237" s="5">
        <v>15000</v>
      </c>
      <c r="E3237" s="7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">
        <f t="shared" si="150"/>
        <v>8553.0386999999992</v>
      </c>
      <c r="P3237" t="s">
        <v>8314</v>
      </c>
      <c r="Q3237" t="s">
        <v>8315</v>
      </c>
      <c r="R3237" s="14">
        <f t="shared" si="152"/>
        <v>42522.347812499997</v>
      </c>
      <c r="S3237">
        <f t="shared" si="151"/>
        <v>2016</v>
      </c>
    </row>
    <row r="3238" spans="1:19" ht="43.2" x14ac:dyDescent="0.3">
      <c r="A3238" s="9">
        <v>3236</v>
      </c>
      <c r="B3238" s="11" t="s">
        <v>3236</v>
      </c>
      <c r="C3238" s="3" t="s">
        <v>7346</v>
      </c>
      <c r="D3238" s="5">
        <v>20000</v>
      </c>
      <c r="E3238" s="7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">
        <f t="shared" si="150"/>
        <v>18290.909100000001</v>
      </c>
      <c r="P3238" t="s">
        <v>8314</v>
      </c>
      <c r="Q3238" t="s">
        <v>8315</v>
      </c>
      <c r="R3238" s="14">
        <f t="shared" si="152"/>
        <v>42702.917048611111</v>
      </c>
      <c r="S3238">
        <f t="shared" si="151"/>
        <v>2016</v>
      </c>
    </row>
    <row r="3239" spans="1:19" ht="28.8" x14ac:dyDescent="0.3">
      <c r="A3239" s="9">
        <v>3237</v>
      </c>
      <c r="B3239" s="11" t="s">
        <v>3237</v>
      </c>
      <c r="C3239" s="3" t="s">
        <v>7347</v>
      </c>
      <c r="D3239" s="5">
        <v>35000</v>
      </c>
      <c r="E3239" s="7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">
        <f t="shared" si="150"/>
        <v>13113.620800000001</v>
      </c>
      <c r="P3239" t="s">
        <v>8314</v>
      </c>
      <c r="Q3239" t="s">
        <v>8315</v>
      </c>
      <c r="R3239" s="14">
        <f t="shared" si="152"/>
        <v>42252.474351851852</v>
      </c>
      <c r="S3239">
        <f t="shared" si="151"/>
        <v>2015</v>
      </c>
    </row>
    <row r="3240" spans="1:19" ht="43.2" x14ac:dyDescent="0.3">
      <c r="A3240" s="9">
        <v>3238</v>
      </c>
      <c r="B3240" s="11" t="s">
        <v>3238</v>
      </c>
      <c r="C3240" s="3" t="s">
        <v>7348</v>
      </c>
      <c r="D3240" s="5">
        <v>2800</v>
      </c>
      <c r="E3240" s="7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">
        <f t="shared" si="150"/>
        <v>3981.0127000000002</v>
      </c>
      <c r="P3240" t="s">
        <v>8314</v>
      </c>
      <c r="Q3240" t="s">
        <v>8315</v>
      </c>
      <c r="R3240" s="14">
        <f t="shared" si="152"/>
        <v>42156.510393518518</v>
      </c>
      <c r="S3240">
        <f t="shared" si="151"/>
        <v>2015</v>
      </c>
    </row>
    <row r="3241" spans="1:19" ht="57.6" x14ac:dyDescent="0.3">
      <c r="A3241" s="9">
        <v>3239</v>
      </c>
      <c r="B3241" s="11" t="s">
        <v>3239</v>
      </c>
      <c r="C3241" s="3" t="s">
        <v>7349</v>
      </c>
      <c r="D3241" s="5">
        <v>5862</v>
      </c>
      <c r="E3241" s="7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">
        <f t="shared" si="150"/>
        <v>5970.1731</v>
      </c>
      <c r="P3241" t="s">
        <v>8314</v>
      </c>
      <c r="Q3241" t="s">
        <v>8315</v>
      </c>
      <c r="R3241" s="14">
        <f t="shared" si="152"/>
        <v>42278.089039351849</v>
      </c>
      <c r="S3241">
        <f t="shared" si="151"/>
        <v>2015</v>
      </c>
    </row>
    <row r="3242" spans="1:19" ht="43.2" x14ac:dyDescent="0.3">
      <c r="A3242" s="9">
        <v>3240</v>
      </c>
      <c r="B3242" s="11" t="s">
        <v>3240</v>
      </c>
      <c r="C3242" s="3" t="s">
        <v>7350</v>
      </c>
      <c r="D3242" s="5">
        <v>3000</v>
      </c>
      <c r="E3242" s="7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">
        <f t="shared" si="150"/>
        <v>8873.5293999999994</v>
      </c>
      <c r="P3242" t="s">
        <v>8314</v>
      </c>
      <c r="Q3242" t="s">
        <v>8315</v>
      </c>
      <c r="R3242" s="14">
        <f t="shared" si="152"/>
        <v>42754.693842592591</v>
      </c>
      <c r="S3242">
        <f t="shared" si="151"/>
        <v>2017</v>
      </c>
    </row>
    <row r="3243" spans="1:19" ht="57.6" x14ac:dyDescent="0.3">
      <c r="A3243" s="9">
        <v>3241</v>
      </c>
      <c r="B3243" s="11" t="s">
        <v>3241</v>
      </c>
      <c r="C3243" s="3" t="s">
        <v>7351</v>
      </c>
      <c r="D3243" s="5">
        <v>8500</v>
      </c>
      <c r="E3243" s="7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">
        <f t="shared" si="150"/>
        <v>5868.8622999999998</v>
      </c>
      <c r="P3243" t="s">
        <v>8314</v>
      </c>
      <c r="Q3243" t="s">
        <v>8315</v>
      </c>
      <c r="R3243" s="14">
        <f t="shared" si="152"/>
        <v>41893.324884259258</v>
      </c>
      <c r="S3243">
        <f t="shared" si="151"/>
        <v>2014</v>
      </c>
    </row>
    <row r="3244" spans="1:19" ht="43.2" x14ac:dyDescent="0.3">
      <c r="A3244" s="9">
        <v>3242</v>
      </c>
      <c r="B3244" s="11" t="s">
        <v>3242</v>
      </c>
      <c r="C3244" s="3" t="s">
        <v>7352</v>
      </c>
      <c r="D3244" s="5">
        <v>10000</v>
      </c>
      <c r="E3244" s="7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">
        <f t="shared" si="150"/>
        <v>6956.5137000000004</v>
      </c>
      <c r="P3244" t="s">
        <v>8314</v>
      </c>
      <c r="Q3244" t="s">
        <v>8315</v>
      </c>
      <c r="R3244" s="14">
        <f t="shared" si="152"/>
        <v>41871.755694444444</v>
      </c>
      <c r="S3244">
        <f t="shared" si="151"/>
        <v>2014</v>
      </c>
    </row>
    <row r="3245" spans="1:19" ht="43.2" x14ac:dyDescent="0.3">
      <c r="A3245" s="9">
        <v>3243</v>
      </c>
      <c r="B3245" s="11" t="s">
        <v>3243</v>
      </c>
      <c r="C3245" s="3" t="s">
        <v>7353</v>
      </c>
      <c r="D3245" s="5">
        <v>8000</v>
      </c>
      <c r="E3245" s="7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">
        <f t="shared" si="150"/>
        <v>11587.323899999999</v>
      </c>
      <c r="P3245" t="s">
        <v>8314</v>
      </c>
      <c r="Q3245" t="s">
        <v>8315</v>
      </c>
      <c r="R3245" s="14">
        <f t="shared" si="152"/>
        <v>42262.096782407403</v>
      </c>
      <c r="S3245">
        <f t="shared" si="151"/>
        <v>2015</v>
      </c>
    </row>
    <row r="3246" spans="1:19" ht="43.2" x14ac:dyDescent="0.3">
      <c r="A3246" s="9">
        <v>3244</v>
      </c>
      <c r="B3246" s="11" t="s">
        <v>3244</v>
      </c>
      <c r="C3246" s="3" t="s">
        <v>7354</v>
      </c>
      <c r="D3246" s="5">
        <v>1600</v>
      </c>
      <c r="E3246" s="7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">
        <f t="shared" si="150"/>
        <v>2386.9564999999998</v>
      </c>
      <c r="P3246" t="s">
        <v>8314</v>
      </c>
      <c r="Q3246" t="s">
        <v>8315</v>
      </c>
      <c r="R3246" s="14">
        <f t="shared" si="152"/>
        <v>42675.694236111114</v>
      </c>
      <c r="S3246">
        <f t="shared" si="151"/>
        <v>2016</v>
      </c>
    </row>
    <row r="3247" spans="1:19" ht="43.2" x14ac:dyDescent="0.3">
      <c r="A3247" s="9">
        <v>3245</v>
      </c>
      <c r="B3247" s="11" t="s">
        <v>3245</v>
      </c>
      <c r="C3247" s="3" t="s">
        <v>7355</v>
      </c>
      <c r="D3247" s="5">
        <v>21000</v>
      </c>
      <c r="E3247" s="7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">
        <f t="shared" si="150"/>
        <v>8112.5925999999999</v>
      </c>
      <c r="P3247" t="s">
        <v>8314</v>
      </c>
      <c r="Q3247" t="s">
        <v>8315</v>
      </c>
      <c r="R3247" s="14">
        <f t="shared" si="152"/>
        <v>42135.60020833333</v>
      </c>
      <c r="S3247">
        <f t="shared" si="151"/>
        <v>2015</v>
      </c>
    </row>
    <row r="3248" spans="1:19" ht="43.2" x14ac:dyDescent="0.3">
      <c r="A3248" s="9">
        <v>3246</v>
      </c>
      <c r="B3248" s="11" t="s">
        <v>3246</v>
      </c>
      <c r="C3248" s="3" t="s">
        <v>7356</v>
      </c>
      <c r="D3248" s="5">
        <v>10000</v>
      </c>
      <c r="E3248" s="7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">
        <f t="shared" si="150"/>
        <v>5762.6943000000001</v>
      </c>
      <c r="P3248" t="s">
        <v>8314</v>
      </c>
      <c r="Q3248" t="s">
        <v>8315</v>
      </c>
      <c r="R3248" s="14">
        <f t="shared" si="152"/>
        <v>42230.472222222219</v>
      </c>
      <c r="S3248">
        <f t="shared" si="151"/>
        <v>2015</v>
      </c>
    </row>
    <row r="3249" spans="1:19" ht="43.2" x14ac:dyDescent="0.3">
      <c r="A3249" s="9">
        <v>3247</v>
      </c>
      <c r="B3249" s="11" t="s">
        <v>3247</v>
      </c>
      <c r="C3249" s="3" t="s">
        <v>7357</v>
      </c>
      <c r="D3249" s="5">
        <v>2500</v>
      </c>
      <c r="E3249" s="7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">
        <f t="shared" si="150"/>
        <v>4642.9825000000001</v>
      </c>
      <c r="P3249" t="s">
        <v>8314</v>
      </c>
      <c r="Q3249" t="s">
        <v>8315</v>
      </c>
      <c r="R3249" s="14">
        <f t="shared" si="152"/>
        <v>42167.434166666666</v>
      </c>
      <c r="S3249">
        <f t="shared" si="151"/>
        <v>2015</v>
      </c>
    </row>
    <row r="3250" spans="1:19" ht="28.8" x14ac:dyDescent="0.3">
      <c r="A3250" s="9">
        <v>3248</v>
      </c>
      <c r="B3250" s="11" t="s">
        <v>3248</v>
      </c>
      <c r="C3250" s="3" t="s">
        <v>7358</v>
      </c>
      <c r="D3250" s="5">
        <v>12000</v>
      </c>
      <c r="E3250" s="7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">
        <f t="shared" si="150"/>
        <v>6047.5</v>
      </c>
      <c r="P3250" t="s">
        <v>8314</v>
      </c>
      <c r="Q3250" t="s">
        <v>8315</v>
      </c>
      <c r="R3250" s="14">
        <f t="shared" si="152"/>
        <v>42068.888391203705</v>
      </c>
      <c r="S3250">
        <f t="shared" si="151"/>
        <v>2015</v>
      </c>
    </row>
    <row r="3251" spans="1:19" ht="43.2" x14ac:dyDescent="0.3">
      <c r="A3251" s="9">
        <v>3249</v>
      </c>
      <c r="B3251" s="11" t="s">
        <v>3249</v>
      </c>
      <c r="C3251" s="3" t="s">
        <v>7359</v>
      </c>
      <c r="D3251" s="5">
        <v>5500</v>
      </c>
      <c r="E3251" s="7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">
        <f t="shared" si="150"/>
        <v>6557.9544999999998</v>
      </c>
      <c r="P3251" t="s">
        <v>8314</v>
      </c>
      <c r="Q3251" t="s">
        <v>8315</v>
      </c>
      <c r="R3251" s="14">
        <f t="shared" si="152"/>
        <v>42145.746689814812</v>
      </c>
      <c r="S3251">
        <f t="shared" si="151"/>
        <v>2015</v>
      </c>
    </row>
    <row r="3252" spans="1:19" ht="57.6" x14ac:dyDescent="0.3">
      <c r="A3252" s="9">
        <v>3250</v>
      </c>
      <c r="B3252" s="11" t="s">
        <v>3250</v>
      </c>
      <c r="C3252" s="3" t="s">
        <v>7360</v>
      </c>
      <c r="D3252" s="5">
        <v>25000</v>
      </c>
      <c r="E3252" s="7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">
        <f t="shared" si="150"/>
        <v>11919.248799999999</v>
      </c>
      <c r="P3252" t="s">
        <v>8314</v>
      </c>
      <c r="Q3252" t="s">
        <v>8315</v>
      </c>
      <c r="R3252" s="14">
        <f t="shared" si="152"/>
        <v>41918.742175925923</v>
      </c>
      <c r="S3252">
        <f t="shared" si="151"/>
        <v>2014</v>
      </c>
    </row>
    <row r="3253" spans="1:19" ht="43.2" x14ac:dyDescent="0.3">
      <c r="A3253" s="9">
        <v>3251</v>
      </c>
      <c r="B3253" s="11" t="s">
        <v>3251</v>
      </c>
      <c r="C3253" s="3" t="s">
        <v>7361</v>
      </c>
      <c r="D3253" s="5">
        <v>1500</v>
      </c>
      <c r="E3253" s="7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">
        <f t="shared" si="150"/>
        <v>8305</v>
      </c>
      <c r="P3253" t="s">
        <v>8314</v>
      </c>
      <c r="Q3253" t="s">
        <v>8315</v>
      </c>
      <c r="R3253" s="14">
        <f t="shared" si="152"/>
        <v>42146.731087962966</v>
      </c>
      <c r="S3253">
        <f t="shared" si="151"/>
        <v>2015</v>
      </c>
    </row>
    <row r="3254" spans="1:19" ht="43.2" x14ac:dyDescent="0.3">
      <c r="A3254" s="9">
        <v>3252</v>
      </c>
      <c r="B3254" s="11" t="s">
        <v>3252</v>
      </c>
      <c r="C3254" s="3" t="s">
        <v>7362</v>
      </c>
      <c r="D3254" s="5">
        <v>2250</v>
      </c>
      <c r="E3254" s="7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">
        <f t="shared" si="150"/>
        <v>5752</v>
      </c>
      <c r="P3254" t="s">
        <v>8314</v>
      </c>
      <c r="Q3254" t="s">
        <v>8315</v>
      </c>
      <c r="R3254" s="14">
        <f t="shared" si="152"/>
        <v>42590.472685185188</v>
      </c>
      <c r="S3254">
        <f t="shared" si="151"/>
        <v>2016</v>
      </c>
    </row>
    <row r="3255" spans="1:19" ht="43.2" x14ac:dyDescent="0.3">
      <c r="A3255" s="9">
        <v>3253</v>
      </c>
      <c r="B3255" s="11" t="s">
        <v>3253</v>
      </c>
      <c r="C3255" s="3" t="s">
        <v>7363</v>
      </c>
      <c r="D3255" s="5">
        <v>20000</v>
      </c>
      <c r="E3255" s="7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">
        <f t="shared" si="150"/>
        <v>17708.6957</v>
      </c>
      <c r="P3255" t="s">
        <v>8314</v>
      </c>
      <c r="Q3255" t="s">
        <v>8315</v>
      </c>
      <c r="R3255" s="14">
        <f t="shared" si="152"/>
        <v>42602.576712962968</v>
      </c>
      <c r="S3255">
        <f t="shared" si="151"/>
        <v>2016</v>
      </c>
    </row>
    <row r="3256" spans="1:19" ht="43.2" x14ac:dyDescent="0.3">
      <c r="A3256" s="9">
        <v>3254</v>
      </c>
      <c r="B3256" s="11" t="s">
        <v>3254</v>
      </c>
      <c r="C3256" s="3" t="s">
        <v>7364</v>
      </c>
      <c r="D3256" s="5">
        <v>13000</v>
      </c>
      <c r="E3256" s="7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">
        <f t="shared" si="150"/>
        <v>7077.1504999999997</v>
      </c>
      <c r="P3256" t="s">
        <v>8314</v>
      </c>
      <c r="Q3256" t="s">
        <v>8315</v>
      </c>
      <c r="R3256" s="14">
        <f t="shared" si="152"/>
        <v>42059.085752314815</v>
      </c>
      <c r="S3256">
        <f t="shared" si="151"/>
        <v>2015</v>
      </c>
    </row>
    <row r="3257" spans="1:19" ht="57.6" x14ac:dyDescent="0.3">
      <c r="A3257" s="9">
        <v>3255</v>
      </c>
      <c r="B3257" s="11" t="s">
        <v>3255</v>
      </c>
      <c r="C3257" s="3" t="s">
        <v>7365</v>
      </c>
      <c r="D3257" s="5">
        <v>300</v>
      </c>
      <c r="E3257" s="7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">
        <f t="shared" si="150"/>
        <v>2916.6667000000002</v>
      </c>
      <c r="P3257" t="s">
        <v>8314</v>
      </c>
      <c r="Q3257" t="s">
        <v>8315</v>
      </c>
      <c r="R3257" s="14">
        <f t="shared" si="152"/>
        <v>41889.768229166664</v>
      </c>
      <c r="S3257">
        <f t="shared" si="151"/>
        <v>2014</v>
      </c>
    </row>
    <row r="3258" spans="1:19" ht="43.2" x14ac:dyDescent="0.3">
      <c r="A3258" s="9">
        <v>3256</v>
      </c>
      <c r="B3258" s="11" t="s">
        <v>3256</v>
      </c>
      <c r="C3258" s="3" t="s">
        <v>7366</v>
      </c>
      <c r="D3258" s="5">
        <v>10000</v>
      </c>
      <c r="E3258" s="7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">
        <f t="shared" si="150"/>
        <v>7276.1364000000003</v>
      </c>
      <c r="P3258" t="s">
        <v>8314</v>
      </c>
      <c r="Q3258" t="s">
        <v>8315</v>
      </c>
      <c r="R3258" s="14">
        <f t="shared" si="152"/>
        <v>42144.573807870373</v>
      </c>
      <c r="S3258">
        <f t="shared" si="151"/>
        <v>2015</v>
      </c>
    </row>
    <row r="3259" spans="1:19" ht="43.2" x14ac:dyDescent="0.3">
      <c r="A3259" s="9">
        <v>3257</v>
      </c>
      <c r="B3259" s="11" t="s">
        <v>3257</v>
      </c>
      <c r="C3259" s="3" t="s">
        <v>7367</v>
      </c>
      <c r="D3259" s="5">
        <v>2000</v>
      </c>
      <c r="E3259" s="7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">
        <f t="shared" si="150"/>
        <v>5185.3415000000005</v>
      </c>
      <c r="P3259" t="s">
        <v>8314</v>
      </c>
      <c r="Q3259" t="s">
        <v>8315</v>
      </c>
      <c r="R3259" s="14">
        <f t="shared" si="152"/>
        <v>42758.559629629628</v>
      </c>
      <c r="S3259">
        <f t="shared" si="151"/>
        <v>2017</v>
      </c>
    </row>
    <row r="3260" spans="1:19" ht="43.2" x14ac:dyDescent="0.3">
      <c r="A3260" s="9">
        <v>3258</v>
      </c>
      <c r="B3260" s="11" t="s">
        <v>3258</v>
      </c>
      <c r="C3260" s="3" t="s">
        <v>7368</v>
      </c>
      <c r="D3260" s="5">
        <v>7000</v>
      </c>
      <c r="E3260" s="7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">
        <f t="shared" si="150"/>
        <v>9820</v>
      </c>
      <c r="P3260" t="s">
        <v>8314</v>
      </c>
      <c r="Q3260" t="s">
        <v>8315</v>
      </c>
      <c r="R3260" s="14">
        <f t="shared" si="152"/>
        <v>41982.887280092589</v>
      </c>
      <c r="S3260">
        <f t="shared" si="151"/>
        <v>2014</v>
      </c>
    </row>
    <row r="3261" spans="1:19" ht="43.2" x14ac:dyDescent="0.3">
      <c r="A3261" s="9">
        <v>3259</v>
      </c>
      <c r="B3261" s="11" t="s">
        <v>3259</v>
      </c>
      <c r="C3261" s="3" t="s">
        <v>7369</v>
      </c>
      <c r="D3261" s="5">
        <v>23000</v>
      </c>
      <c r="E3261" s="7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">
        <f t="shared" si="150"/>
        <v>25173.814399999999</v>
      </c>
      <c r="P3261" t="s">
        <v>8314</v>
      </c>
      <c r="Q3261" t="s">
        <v>8315</v>
      </c>
      <c r="R3261" s="14">
        <f t="shared" si="152"/>
        <v>42614.760937500003</v>
      </c>
      <c r="S3261">
        <f t="shared" si="151"/>
        <v>2016</v>
      </c>
    </row>
    <row r="3262" spans="1:19" ht="43.2" x14ac:dyDescent="0.3">
      <c r="A3262" s="9">
        <v>3260</v>
      </c>
      <c r="B3262" s="11" t="s">
        <v>3260</v>
      </c>
      <c r="C3262" s="3" t="s">
        <v>7370</v>
      </c>
      <c r="D3262" s="5">
        <v>5000</v>
      </c>
      <c r="E3262" s="7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">
        <f t="shared" si="150"/>
        <v>7482.1917999999996</v>
      </c>
      <c r="P3262" t="s">
        <v>8314</v>
      </c>
      <c r="Q3262" t="s">
        <v>8315</v>
      </c>
      <c r="R3262" s="14">
        <f t="shared" si="152"/>
        <v>42303.672662037032</v>
      </c>
      <c r="S3262">
        <f t="shared" si="151"/>
        <v>2015</v>
      </c>
    </row>
    <row r="3263" spans="1:19" ht="43.2" x14ac:dyDescent="0.3">
      <c r="A3263" s="9">
        <v>3261</v>
      </c>
      <c r="B3263" s="11" t="s">
        <v>3261</v>
      </c>
      <c r="C3263" s="3" t="s">
        <v>7371</v>
      </c>
      <c r="D3263" s="5">
        <v>3300</v>
      </c>
      <c r="E3263" s="7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">
        <f t="shared" si="150"/>
        <v>6765.3060999999998</v>
      </c>
      <c r="P3263" t="s">
        <v>8314</v>
      </c>
      <c r="Q3263" t="s">
        <v>8315</v>
      </c>
      <c r="R3263" s="14">
        <f t="shared" si="152"/>
        <v>42171.725416666668</v>
      </c>
      <c r="S3263">
        <f t="shared" si="151"/>
        <v>2015</v>
      </c>
    </row>
    <row r="3264" spans="1:19" ht="28.8" x14ac:dyDescent="0.3">
      <c r="A3264" s="9">
        <v>3262</v>
      </c>
      <c r="B3264" s="11" t="s">
        <v>3262</v>
      </c>
      <c r="C3264" s="3" t="s">
        <v>7372</v>
      </c>
      <c r="D3264" s="5">
        <v>12200</v>
      </c>
      <c r="E3264" s="7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">
        <f t="shared" si="150"/>
        <v>9381.3433000000005</v>
      </c>
      <c r="P3264" t="s">
        <v>8314</v>
      </c>
      <c r="Q3264" t="s">
        <v>8315</v>
      </c>
      <c r="R3264" s="14">
        <f t="shared" si="152"/>
        <v>41964.315532407403</v>
      </c>
      <c r="S3264">
        <f t="shared" si="151"/>
        <v>2014</v>
      </c>
    </row>
    <row r="3265" spans="1:19" ht="28.8" x14ac:dyDescent="0.3">
      <c r="A3265" s="9">
        <v>3263</v>
      </c>
      <c r="B3265" s="11" t="s">
        <v>3263</v>
      </c>
      <c r="C3265" s="3" t="s">
        <v>7373</v>
      </c>
      <c r="D3265" s="5">
        <v>2500</v>
      </c>
      <c r="E3265" s="7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">
        <f t="shared" si="150"/>
        <v>4123.7646999999997</v>
      </c>
      <c r="P3265" t="s">
        <v>8314</v>
      </c>
      <c r="Q3265" t="s">
        <v>8315</v>
      </c>
      <c r="R3265" s="14">
        <f t="shared" si="152"/>
        <v>42284.516064814816</v>
      </c>
      <c r="S3265">
        <f t="shared" si="151"/>
        <v>2015</v>
      </c>
    </row>
    <row r="3266" spans="1:19" ht="28.8" x14ac:dyDescent="0.3">
      <c r="A3266" s="9">
        <v>3264</v>
      </c>
      <c r="B3266" s="11" t="s">
        <v>3264</v>
      </c>
      <c r="C3266" s="3" t="s">
        <v>7374</v>
      </c>
      <c r="D3266" s="5">
        <v>2500</v>
      </c>
      <c r="E3266" s="7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">
        <f t="shared" si="150"/>
        <v>5255.1019999999999</v>
      </c>
      <c r="P3266" t="s">
        <v>8314</v>
      </c>
      <c r="Q3266" t="s">
        <v>8315</v>
      </c>
      <c r="R3266" s="14">
        <f t="shared" si="152"/>
        <v>42016.800208333334</v>
      </c>
      <c r="S3266">
        <f t="shared" si="151"/>
        <v>2015</v>
      </c>
    </row>
    <row r="3267" spans="1:19" ht="43.2" x14ac:dyDescent="0.3">
      <c r="A3267" s="9">
        <v>3265</v>
      </c>
      <c r="B3267" s="11" t="s">
        <v>3265</v>
      </c>
      <c r="C3267" s="3" t="s">
        <v>7375</v>
      </c>
      <c r="D3267" s="5">
        <v>2700</v>
      </c>
      <c r="E3267" s="7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">
        <f t="shared" ref="O3267:O3330" si="153">IFERROR(ROUND(E3267/L3267*100,4),0)</f>
        <v>7028.5713999999998</v>
      </c>
      <c r="P3267" t="s">
        <v>8314</v>
      </c>
      <c r="Q3267" t="s">
        <v>8315</v>
      </c>
      <c r="R3267" s="14">
        <f t="shared" si="152"/>
        <v>42311.711979166663</v>
      </c>
      <c r="S3267">
        <f t="shared" ref="S3267:S3330" si="154">YEAR(R3267)</f>
        <v>2015</v>
      </c>
    </row>
    <row r="3268" spans="1:19" ht="43.2" x14ac:dyDescent="0.3">
      <c r="A3268" s="9">
        <v>3266</v>
      </c>
      <c r="B3268" s="11" t="s">
        <v>3266</v>
      </c>
      <c r="C3268" s="3" t="s">
        <v>7376</v>
      </c>
      <c r="D3268" s="5">
        <v>6000</v>
      </c>
      <c r="E3268" s="7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">
        <f t="shared" si="153"/>
        <v>4832.5153</v>
      </c>
      <c r="P3268" t="s">
        <v>8314</v>
      </c>
      <c r="Q3268" t="s">
        <v>8315</v>
      </c>
      <c r="R3268" s="14">
        <f t="shared" ref="R3268:R3331" si="155">(((J3268/60)/60)/24)+DATE(1970,1,1)</f>
        <v>42136.536134259266</v>
      </c>
      <c r="S3268">
        <f t="shared" si="154"/>
        <v>2015</v>
      </c>
    </row>
    <row r="3269" spans="1:19" ht="43.2" x14ac:dyDescent="0.3">
      <c r="A3269" s="9">
        <v>3267</v>
      </c>
      <c r="B3269" s="11" t="s">
        <v>3267</v>
      </c>
      <c r="C3269" s="3" t="s">
        <v>7377</v>
      </c>
      <c r="D3269" s="5">
        <v>15000</v>
      </c>
      <c r="E3269" s="7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">
        <f t="shared" si="153"/>
        <v>5317.7083000000002</v>
      </c>
      <c r="P3269" t="s">
        <v>8314</v>
      </c>
      <c r="Q3269" t="s">
        <v>8315</v>
      </c>
      <c r="R3269" s="14">
        <f t="shared" si="155"/>
        <v>42172.757638888885</v>
      </c>
      <c r="S3269">
        <f t="shared" si="154"/>
        <v>2015</v>
      </c>
    </row>
    <row r="3270" spans="1:19" ht="43.2" x14ac:dyDescent="0.3">
      <c r="A3270" s="9">
        <v>3268</v>
      </c>
      <c r="B3270" s="11" t="s">
        <v>3268</v>
      </c>
      <c r="C3270" s="3" t="s">
        <v>7378</v>
      </c>
      <c r="D3270" s="5">
        <v>2000</v>
      </c>
      <c r="E3270" s="7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">
        <f t="shared" si="153"/>
        <v>6095.2380999999996</v>
      </c>
      <c r="P3270" t="s">
        <v>8314</v>
      </c>
      <c r="Q3270" t="s">
        <v>8315</v>
      </c>
      <c r="R3270" s="14">
        <f t="shared" si="155"/>
        <v>42590.90425925926</v>
      </c>
      <c r="S3270">
        <f t="shared" si="154"/>
        <v>2016</v>
      </c>
    </row>
    <row r="3271" spans="1:19" ht="43.2" x14ac:dyDescent="0.3">
      <c r="A3271" s="9">
        <v>3269</v>
      </c>
      <c r="B3271" s="11" t="s">
        <v>3269</v>
      </c>
      <c r="C3271" s="3" t="s">
        <v>7379</v>
      </c>
      <c r="D3271" s="5">
        <v>8000</v>
      </c>
      <c r="E3271" s="7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">
        <f t="shared" si="153"/>
        <v>11600</v>
      </c>
      <c r="P3271" t="s">
        <v>8314</v>
      </c>
      <c r="Q3271" t="s">
        <v>8315</v>
      </c>
      <c r="R3271" s="14">
        <f t="shared" si="155"/>
        <v>42137.395798611105</v>
      </c>
      <c r="S3271">
        <f t="shared" si="154"/>
        <v>2015</v>
      </c>
    </row>
    <row r="3272" spans="1:19" ht="57.6" x14ac:dyDescent="0.3">
      <c r="A3272" s="9">
        <v>3270</v>
      </c>
      <c r="B3272" s="11" t="s">
        <v>3270</v>
      </c>
      <c r="C3272" s="3" t="s">
        <v>7380</v>
      </c>
      <c r="D3272" s="5">
        <v>1800</v>
      </c>
      <c r="E3272" s="7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">
        <f t="shared" si="153"/>
        <v>6100</v>
      </c>
      <c r="P3272" t="s">
        <v>8314</v>
      </c>
      <c r="Q3272" t="s">
        <v>8315</v>
      </c>
      <c r="R3272" s="14">
        <f t="shared" si="155"/>
        <v>42167.533159722225</v>
      </c>
      <c r="S3272">
        <f t="shared" si="154"/>
        <v>2015</v>
      </c>
    </row>
    <row r="3273" spans="1:19" x14ac:dyDescent="0.3">
      <c r="A3273" s="9">
        <v>3271</v>
      </c>
      <c r="B3273" s="11" t="s">
        <v>3271</v>
      </c>
      <c r="C3273" s="3" t="s">
        <v>7381</v>
      </c>
      <c r="D3273" s="5">
        <v>1500</v>
      </c>
      <c r="E3273" s="7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">
        <f t="shared" si="153"/>
        <v>3823.5293999999999</v>
      </c>
      <c r="P3273" t="s">
        <v>8314</v>
      </c>
      <c r="Q3273" t="s">
        <v>8315</v>
      </c>
      <c r="R3273" s="14">
        <f t="shared" si="155"/>
        <v>41915.437210648146</v>
      </c>
      <c r="S3273">
        <f t="shared" si="154"/>
        <v>2014</v>
      </c>
    </row>
    <row r="3274" spans="1:19" ht="43.2" x14ac:dyDescent="0.3">
      <c r="A3274" s="9">
        <v>3272</v>
      </c>
      <c r="B3274" s="11" t="s">
        <v>3272</v>
      </c>
      <c r="C3274" s="3" t="s">
        <v>7382</v>
      </c>
      <c r="D3274" s="5">
        <v>10000</v>
      </c>
      <c r="E3274" s="7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">
        <f t="shared" si="153"/>
        <v>10650.344800000001</v>
      </c>
      <c r="P3274" t="s">
        <v>8314</v>
      </c>
      <c r="Q3274" t="s">
        <v>8315</v>
      </c>
      <c r="R3274" s="14">
        <f t="shared" si="155"/>
        <v>42284.500104166669</v>
      </c>
      <c r="S3274">
        <f t="shared" si="154"/>
        <v>2015</v>
      </c>
    </row>
    <row r="3275" spans="1:19" ht="57.6" x14ac:dyDescent="0.3">
      <c r="A3275" s="9">
        <v>3273</v>
      </c>
      <c r="B3275" s="11" t="s">
        <v>3273</v>
      </c>
      <c r="C3275" s="3" t="s">
        <v>7383</v>
      </c>
      <c r="D3275" s="5">
        <v>4000</v>
      </c>
      <c r="E3275" s="7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">
        <f t="shared" si="153"/>
        <v>20457.142899999999</v>
      </c>
      <c r="P3275" t="s">
        <v>8314</v>
      </c>
      <c r="Q3275" t="s">
        <v>8315</v>
      </c>
      <c r="R3275" s="14">
        <f t="shared" si="155"/>
        <v>42611.801412037035</v>
      </c>
      <c r="S3275">
        <f t="shared" si="154"/>
        <v>2016</v>
      </c>
    </row>
    <row r="3276" spans="1:19" ht="43.2" x14ac:dyDescent="0.3">
      <c r="A3276" s="9">
        <v>3274</v>
      </c>
      <c r="B3276" s="11" t="s">
        <v>3274</v>
      </c>
      <c r="C3276" s="3" t="s">
        <v>7384</v>
      </c>
      <c r="D3276" s="5">
        <v>15500</v>
      </c>
      <c r="E3276" s="7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">
        <f t="shared" si="153"/>
        <v>5491.2587000000003</v>
      </c>
      <c r="P3276" t="s">
        <v>8314</v>
      </c>
      <c r="Q3276" t="s">
        <v>8315</v>
      </c>
      <c r="R3276" s="14">
        <f t="shared" si="155"/>
        <v>42400.704537037032</v>
      </c>
      <c r="S3276">
        <f t="shared" si="154"/>
        <v>2016</v>
      </c>
    </row>
    <row r="3277" spans="1:19" ht="43.2" x14ac:dyDescent="0.3">
      <c r="A3277" s="9">
        <v>3275</v>
      </c>
      <c r="B3277" s="11" t="s">
        <v>3275</v>
      </c>
      <c r="C3277" s="3" t="s">
        <v>7385</v>
      </c>
      <c r="D3277" s="5">
        <v>1800</v>
      </c>
      <c r="E3277" s="7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">
        <f t="shared" si="153"/>
        <v>15041.6667</v>
      </c>
      <c r="P3277" t="s">
        <v>8314</v>
      </c>
      <c r="Q3277" t="s">
        <v>8315</v>
      </c>
      <c r="R3277" s="14">
        <f t="shared" si="155"/>
        <v>42017.88045138889</v>
      </c>
      <c r="S3277">
        <f t="shared" si="154"/>
        <v>2015</v>
      </c>
    </row>
    <row r="3278" spans="1:19" ht="43.2" x14ac:dyDescent="0.3">
      <c r="A3278" s="9">
        <v>3276</v>
      </c>
      <c r="B3278" s="11" t="s">
        <v>3276</v>
      </c>
      <c r="C3278" s="3" t="s">
        <v>7386</v>
      </c>
      <c r="D3278" s="5">
        <v>4500</v>
      </c>
      <c r="E3278" s="7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">
        <f t="shared" si="153"/>
        <v>5258</v>
      </c>
      <c r="P3278" t="s">
        <v>8314</v>
      </c>
      <c r="Q3278" t="s">
        <v>8315</v>
      </c>
      <c r="R3278" s="14">
        <f t="shared" si="155"/>
        <v>42426.949988425928</v>
      </c>
      <c r="S3278">
        <f t="shared" si="154"/>
        <v>2016</v>
      </c>
    </row>
    <row r="3279" spans="1:19" ht="57.6" x14ac:dyDescent="0.3">
      <c r="A3279" s="9">
        <v>3277</v>
      </c>
      <c r="B3279" s="11" t="s">
        <v>3277</v>
      </c>
      <c r="C3279" s="3" t="s">
        <v>7387</v>
      </c>
      <c r="D3279" s="5">
        <v>5000</v>
      </c>
      <c r="E3279" s="7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">
        <f t="shared" si="153"/>
        <v>5430</v>
      </c>
      <c r="P3279" t="s">
        <v>8314</v>
      </c>
      <c r="Q3279" t="s">
        <v>8315</v>
      </c>
      <c r="R3279" s="14">
        <f t="shared" si="155"/>
        <v>41931.682939814818</v>
      </c>
      <c r="S3279">
        <f t="shared" si="154"/>
        <v>2014</v>
      </c>
    </row>
    <row r="3280" spans="1:19" ht="43.2" x14ac:dyDescent="0.3">
      <c r="A3280" s="9">
        <v>3278</v>
      </c>
      <c r="B3280" s="11" t="s">
        <v>3278</v>
      </c>
      <c r="C3280" s="3" t="s">
        <v>7388</v>
      </c>
      <c r="D3280" s="5">
        <v>2500</v>
      </c>
      <c r="E3280" s="7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">
        <f t="shared" si="153"/>
        <v>7602.9412000000002</v>
      </c>
      <c r="P3280" t="s">
        <v>8314</v>
      </c>
      <c r="Q3280" t="s">
        <v>8315</v>
      </c>
      <c r="R3280" s="14">
        <f t="shared" si="155"/>
        <v>42124.848414351851</v>
      </c>
      <c r="S3280">
        <f t="shared" si="154"/>
        <v>2015</v>
      </c>
    </row>
    <row r="3281" spans="1:19" ht="57.6" x14ac:dyDescent="0.3">
      <c r="A3281" s="9">
        <v>3279</v>
      </c>
      <c r="B3281" s="11" t="s">
        <v>3279</v>
      </c>
      <c r="C3281" s="3" t="s">
        <v>7389</v>
      </c>
      <c r="D3281" s="5">
        <v>5800</v>
      </c>
      <c r="E3281" s="7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">
        <f t="shared" si="153"/>
        <v>10520.634899999999</v>
      </c>
      <c r="P3281" t="s">
        <v>8314</v>
      </c>
      <c r="Q3281" t="s">
        <v>8315</v>
      </c>
      <c r="R3281" s="14">
        <f t="shared" si="155"/>
        <v>42431.102534722217</v>
      </c>
      <c r="S3281">
        <f t="shared" si="154"/>
        <v>2016</v>
      </c>
    </row>
    <row r="3282" spans="1:19" ht="43.2" x14ac:dyDescent="0.3">
      <c r="A3282" s="9">
        <v>3280</v>
      </c>
      <c r="B3282" s="11" t="s">
        <v>3280</v>
      </c>
      <c r="C3282" s="3" t="s">
        <v>7390</v>
      </c>
      <c r="D3282" s="5">
        <v>2000</v>
      </c>
      <c r="E3282" s="7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">
        <f t="shared" si="153"/>
        <v>6866.6666999999998</v>
      </c>
      <c r="P3282" t="s">
        <v>8314</v>
      </c>
      <c r="Q3282" t="s">
        <v>8315</v>
      </c>
      <c r="R3282" s="14">
        <f t="shared" si="155"/>
        <v>42121.756921296299</v>
      </c>
      <c r="S3282">
        <f t="shared" si="154"/>
        <v>2015</v>
      </c>
    </row>
    <row r="3283" spans="1:19" ht="28.8" x14ac:dyDescent="0.3">
      <c r="A3283" s="9">
        <v>3281</v>
      </c>
      <c r="B3283" s="11" t="s">
        <v>3281</v>
      </c>
      <c r="C3283" s="3" t="s">
        <v>7391</v>
      </c>
      <c r="D3283" s="5">
        <v>5000</v>
      </c>
      <c r="E3283" s="7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">
        <f t="shared" si="153"/>
        <v>12936.1702</v>
      </c>
      <c r="P3283" t="s">
        <v>8314</v>
      </c>
      <c r="Q3283" t="s">
        <v>8315</v>
      </c>
      <c r="R3283" s="14">
        <f t="shared" si="155"/>
        <v>42219.019733796296</v>
      </c>
      <c r="S3283">
        <f t="shared" si="154"/>
        <v>2015</v>
      </c>
    </row>
    <row r="3284" spans="1:19" ht="43.2" x14ac:dyDescent="0.3">
      <c r="A3284" s="9">
        <v>3282</v>
      </c>
      <c r="B3284" s="11" t="s">
        <v>3282</v>
      </c>
      <c r="C3284" s="3" t="s">
        <v>7392</v>
      </c>
      <c r="D3284" s="5">
        <v>31000</v>
      </c>
      <c r="E3284" s="7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">
        <f t="shared" si="153"/>
        <v>13426.371300000001</v>
      </c>
      <c r="P3284" t="s">
        <v>8314</v>
      </c>
      <c r="Q3284" t="s">
        <v>8315</v>
      </c>
      <c r="R3284" s="14">
        <f t="shared" si="155"/>
        <v>42445.19430555556</v>
      </c>
      <c r="S3284">
        <f t="shared" si="154"/>
        <v>2016</v>
      </c>
    </row>
    <row r="3285" spans="1:19" ht="43.2" x14ac:dyDescent="0.3">
      <c r="A3285" s="9">
        <v>3283</v>
      </c>
      <c r="B3285" s="11" t="s">
        <v>3283</v>
      </c>
      <c r="C3285" s="3" t="s">
        <v>7393</v>
      </c>
      <c r="D3285" s="5">
        <v>800</v>
      </c>
      <c r="E3285" s="7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">
        <f t="shared" si="153"/>
        <v>1782.9786999999999</v>
      </c>
      <c r="P3285" t="s">
        <v>8314</v>
      </c>
      <c r="Q3285" t="s">
        <v>8315</v>
      </c>
      <c r="R3285" s="14">
        <f t="shared" si="155"/>
        <v>42379.74418981481</v>
      </c>
      <c r="S3285">
        <f t="shared" si="154"/>
        <v>2016</v>
      </c>
    </row>
    <row r="3286" spans="1:19" ht="43.2" x14ac:dyDescent="0.3">
      <c r="A3286" s="9">
        <v>3284</v>
      </c>
      <c r="B3286" s="11" t="s">
        <v>3284</v>
      </c>
      <c r="C3286" s="3" t="s">
        <v>7394</v>
      </c>
      <c r="D3286" s="5">
        <v>3000</v>
      </c>
      <c r="E3286" s="7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">
        <f t="shared" si="153"/>
        <v>20320</v>
      </c>
      <c r="P3286" t="s">
        <v>8314</v>
      </c>
      <c r="Q3286" t="s">
        <v>8315</v>
      </c>
      <c r="R3286" s="14">
        <f t="shared" si="155"/>
        <v>42380.884872685187</v>
      </c>
      <c r="S3286">
        <f t="shared" si="154"/>
        <v>2016</v>
      </c>
    </row>
    <row r="3287" spans="1:19" x14ac:dyDescent="0.3">
      <c r="A3287" s="9">
        <v>3285</v>
      </c>
      <c r="B3287" s="11" t="s">
        <v>3285</v>
      </c>
      <c r="C3287" s="3" t="s">
        <v>7395</v>
      </c>
      <c r="D3287" s="5">
        <v>4999</v>
      </c>
      <c r="E3287" s="7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">
        <f t="shared" si="153"/>
        <v>6918.5185000000001</v>
      </c>
      <c r="P3287" t="s">
        <v>8314</v>
      </c>
      <c r="Q3287" t="s">
        <v>8315</v>
      </c>
      <c r="R3287" s="14">
        <f t="shared" si="155"/>
        <v>42762.942430555559</v>
      </c>
      <c r="S3287">
        <f t="shared" si="154"/>
        <v>2017</v>
      </c>
    </row>
    <row r="3288" spans="1:19" ht="57.6" x14ac:dyDescent="0.3">
      <c r="A3288" s="9">
        <v>3286</v>
      </c>
      <c r="B3288" s="11" t="s">
        <v>3286</v>
      </c>
      <c r="C3288" s="3" t="s">
        <v>7396</v>
      </c>
      <c r="D3288" s="5">
        <v>15000</v>
      </c>
      <c r="E3288" s="7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">
        <f t="shared" si="153"/>
        <v>12512.295099999999</v>
      </c>
      <c r="P3288" t="s">
        <v>8314</v>
      </c>
      <c r="Q3288" t="s">
        <v>8315</v>
      </c>
      <c r="R3288" s="14">
        <f t="shared" si="155"/>
        <v>42567.840069444443</v>
      </c>
      <c r="S3288">
        <f t="shared" si="154"/>
        <v>2016</v>
      </c>
    </row>
    <row r="3289" spans="1:19" ht="28.8" x14ac:dyDescent="0.3">
      <c r="A3289" s="9">
        <v>3287</v>
      </c>
      <c r="B3289" s="11" t="s">
        <v>3287</v>
      </c>
      <c r="C3289" s="3" t="s">
        <v>7397</v>
      </c>
      <c r="D3289" s="5">
        <v>2500</v>
      </c>
      <c r="E3289" s="7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">
        <f t="shared" si="153"/>
        <v>7352.9412000000002</v>
      </c>
      <c r="P3289" t="s">
        <v>8314</v>
      </c>
      <c r="Q3289" t="s">
        <v>8315</v>
      </c>
      <c r="R3289" s="14">
        <f t="shared" si="155"/>
        <v>42311.750324074077</v>
      </c>
      <c r="S3289">
        <f t="shared" si="154"/>
        <v>2015</v>
      </c>
    </row>
    <row r="3290" spans="1:19" ht="43.2" x14ac:dyDescent="0.3">
      <c r="A3290" s="9">
        <v>3288</v>
      </c>
      <c r="B3290" s="11" t="s">
        <v>3288</v>
      </c>
      <c r="C3290" s="3" t="s">
        <v>7398</v>
      </c>
      <c r="D3290" s="5">
        <v>10000</v>
      </c>
      <c r="E3290" s="7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">
        <f t="shared" si="153"/>
        <v>4843.7150000000001</v>
      </c>
      <c r="P3290" t="s">
        <v>8314</v>
      </c>
      <c r="Q3290" t="s">
        <v>8315</v>
      </c>
      <c r="R3290" s="14">
        <f t="shared" si="155"/>
        <v>42505.774479166663</v>
      </c>
      <c r="S3290">
        <f t="shared" si="154"/>
        <v>2016</v>
      </c>
    </row>
    <row r="3291" spans="1:19" ht="43.2" x14ac:dyDescent="0.3">
      <c r="A3291" s="9">
        <v>3289</v>
      </c>
      <c r="B3291" s="11" t="s">
        <v>3289</v>
      </c>
      <c r="C3291" s="3" t="s">
        <v>7399</v>
      </c>
      <c r="D3291" s="5">
        <v>500</v>
      </c>
      <c r="E3291" s="7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">
        <f t="shared" si="153"/>
        <v>2660.84</v>
      </c>
      <c r="P3291" t="s">
        <v>8314</v>
      </c>
      <c r="Q3291" t="s">
        <v>8315</v>
      </c>
      <c r="R3291" s="14">
        <f t="shared" si="155"/>
        <v>42758.368078703701</v>
      </c>
      <c r="S3291">
        <f t="shared" si="154"/>
        <v>2017</v>
      </c>
    </row>
    <row r="3292" spans="1:19" ht="72" x14ac:dyDescent="0.3">
      <c r="A3292" s="9">
        <v>3290</v>
      </c>
      <c r="B3292" s="11" t="s">
        <v>3290</v>
      </c>
      <c r="C3292" s="3" t="s">
        <v>7400</v>
      </c>
      <c r="D3292" s="5">
        <v>2000</v>
      </c>
      <c r="E3292" s="7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">
        <f t="shared" si="153"/>
        <v>3366.6667000000002</v>
      </c>
      <c r="P3292" t="s">
        <v>8314</v>
      </c>
      <c r="Q3292" t="s">
        <v>8315</v>
      </c>
      <c r="R3292" s="14">
        <f t="shared" si="155"/>
        <v>42775.51494212963</v>
      </c>
      <c r="S3292">
        <f t="shared" si="154"/>
        <v>2017</v>
      </c>
    </row>
    <row r="3293" spans="1:19" ht="57.6" x14ac:dyDescent="0.3">
      <c r="A3293" s="9">
        <v>3291</v>
      </c>
      <c r="B3293" s="11" t="s">
        <v>3291</v>
      </c>
      <c r="C3293" s="3" t="s">
        <v>7401</v>
      </c>
      <c r="D3293" s="5">
        <v>500</v>
      </c>
      <c r="E3293" s="7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">
        <f t="shared" si="153"/>
        <v>4071.4286000000002</v>
      </c>
      <c r="P3293" t="s">
        <v>8314</v>
      </c>
      <c r="Q3293" t="s">
        <v>8315</v>
      </c>
      <c r="R3293" s="14">
        <f t="shared" si="155"/>
        <v>42232.702546296292</v>
      </c>
      <c r="S3293">
        <f t="shared" si="154"/>
        <v>2015</v>
      </c>
    </row>
    <row r="3294" spans="1:19" ht="43.2" x14ac:dyDescent="0.3">
      <c r="A3294" s="9">
        <v>3292</v>
      </c>
      <c r="B3294" s="11" t="s">
        <v>3292</v>
      </c>
      <c r="C3294" s="3" t="s">
        <v>7402</v>
      </c>
      <c r="D3294" s="5">
        <v>101</v>
      </c>
      <c r="E3294" s="7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">
        <f t="shared" si="153"/>
        <v>1926.6667</v>
      </c>
      <c r="P3294" t="s">
        <v>8314</v>
      </c>
      <c r="Q3294" t="s">
        <v>8315</v>
      </c>
      <c r="R3294" s="14">
        <f t="shared" si="155"/>
        <v>42282.770231481481</v>
      </c>
      <c r="S3294">
        <f t="shared" si="154"/>
        <v>2015</v>
      </c>
    </row>
    <row r="3295" spans="1:19" ht="57.6" x14ac:dyDescent="0.3">
      <c r="A3295" s="9">
        <v>3293</v>
      </c>
      <c r="B3295" s="11" t="s">
        <v>3293</v>
      </c>
      <c r="C3295" s="3" t="s">
        <v>7403</v>
      </c>
      <c r="D3295" s="5">
        <v>4500</v>
      </c>
      <c r="E3295" s="7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">
        <f t="shared" si="153"/>
        <v>8428.5714000000007</v>
      </c>
      <c r="P3295" t="s">
        <v>8314</v>
      </c>
      <c r="Q3295" t="s">
        <v>8315</v>
      </c>
      <c r="R3295" s="14">
        <f t="shared" si="155"/>
        <v>42768.425370370373</v>
      </c>
      <c r="S3295">
        <f t="shared" si="154"/>
        <v>2017</v>
      </c>
    </row>
    <row r="3296" spans="1:19" ht="43.2" x14ac:dyDescent="0.3">
      <c r="A3296" s="9">
        <v>3294</v>
      </c>
      <c r="B3296" s="11" t="s">
        <v>3294</v>
      </c>
      <c r="C3296" s="3" t="s">
        <v>7404</v>
      </c>
      <c r="D3296" s="5">
        <v>600</v>
      </c>
      <c r="E3296" s="7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">
        <f t="shared" si="153"/>
        <v>2958.3332999999998</v>
      </c>
      <c r="P3296" t="s">
        <v>8314</v>
      </c>
      <c r="Q3296" t="s">
        <v>8315</v>
      </c>
      <c r="R3296" s="14">
        <f t="shared" si="155"/>
        <v>42141.541134259256</v>
      </c>
      <c r="S3296">
        <f t="shared" si="154"/>
        <v>2015</v>
      </c>
    </row>
    <row r="3297" spans="1:19" ht="43.2" x14ac:dyDescent="0.3">
      <c r="A3297" s="9">
        <v>3295</v>
      </c>
      <c r="B3297" s="11" t="s">
        <v>3295</v>
      </c>
      <c r="C3297" s="3" t="s">
        <v>7405</v>
      </c>
      <c r="D3297" s="5">
        <v>700</v>
      </c>
      <c r="E3297" s="7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">
        <f t="shared" si="153"/>
        <v>2666.7037</v>
      </c>
      <c r="P3297" t="s">
        <v>8314</v>
      </c>
      <c r="Q3297" t="s">
        <v>8315</v>
      </c>
      <c r="R3297" s="14">
        <f t="shared" si="155"/>
        <v>42609.442465277782</v>
      </c>
      <c r="S3297">
        <f t="shared" si="154"/>
        <v>2016</v>
      </c>
    </row>
    <row r="3298" spans="1:19" ht="43.2" x14ac:dyDescent="0.3">
      <c r="A3298" s="9">
        <v>3296</v>
      </c>
      <c r="B3298" s="11" t="s">
        <v>3296</v>
      </c>
      <c r="C3298" s="3" t="s">
        <v>7406</v>
      </c>
      <c r="D3298" s="5">
        <v>1500</v>
      </c>
      <c r="E3298" s="7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">
        <f t="shared" si="153"/>
        <v>4597.8723</v>
      </c>
      <c r="P3298" t="s">
        <v>8314</v>
      </c>
      <c r="Q3298" t="s">
        <v>8315</v>
      </c>
      <c r="R3298" s="14">
        <f t="shared" si="155"/>
        <v>42309.756620370375</v>
      </c>
      <c r="S3298">
        <f t="shared" si="154"/>
        <v>2015</v>
      </c>
    </row>
    <row r="3299" spans="1:19" ht="43.2" x14ac:dyDescent="0.3">
      <c r="A3299" s="9">
        <v>3297</v>
      </c>
      <c r="B3299" s="11" t="s">
        <v>3297</v>
      </c>
      <c r="C3299" s="3" t="s">
        <v>7407</v>
      </c>
      <c r="D3299" s="5">
        <v>5500</v>
      </c>
      <c r="E3299" s="7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">
        <f t="shared" si="153"/>
        <v>12509.090899999999</v>
      </c>
      <c r="P3299" t="s">
        <v>8314</v>
      </c>
      <c r="Q3299" t="s">
        <v>8315</v>
      </c>
      <c r="R3299" s="14">
        <f t="shared" si="155"/>
        <v>42193.771481481483</v>
      </c>
      <c r="S3299">
        <f t="shared" si="154"/>
        <v>2015</v>
      </c>
    </row>
    <row r="3300" spans="1:19" ht="43.2" x14ac:dyDescent="0.3">
      <c r="A3300" s="9">
        <v>3298</v>
      </c>
      <c r="B3300" s="11" t="s">
        <v>3298</v>
      </c>
      <c r="C3300" s="3" t="s">
        <v>7408</v>
      </c>
      <c r="D3300" s="5">
        <v>10000</v>
      </c>
      <c r="E3300" s="7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">
        <f t="shared" si="153"/>
        <v>14129.1667</v>
      </c>
      <c r="P3300" t="s">
        <v>8314</v>
      </c>
      <c r="Q3300" t="s">
        <v>8315</v>
      </c>
      <c r="R3300" s="14">
        <f t="shared" si="155"/>
        <v>42239.957962962959</v>
      </c>
      <c r="S3300">
        <f t="shared" si="154"/>
        <v>2015</v>
      </c>
    </row>
    <row r="3301" spans="1:19" ht="43.2" x14ac:dyDescent="0.3">
      <c r="A3301" s="9">
        <v>3299</v>
      </c>
      <c r="B3301" s="11" t="s">
        <v>3299</v>
      </c>
      <c r="C3301" s="3" t="s">
        <v>7409</v>
      </c>
      <c r="D3301" s="5">
        <v>3000</v>
      </c>
      <c r="E3301" s="7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">
        <f t="shared" si="153"/>
        <v>5533.3333000000002</v>
      </c>
      <c r="P3301" t="s">
        <v>8314</v>
      </c>
      <c r="Q3301" t="s">
        <v>8315</v>
      </c>
      <c r="R3301" s="14">
        <f t="shared" si="155"/>
        <v>42261.917395833334</v>
      </c>
      <c r="S3301">
        <f t="shared" si="154"/>
        <v>2015</v>
      </c>
    </row>
    <row r="3302" spans="1:19" ht="43.2" x14ac:dyDescent="0.3">
      <c r="A3302" s="9">
        <v>3300</v>
      </c>
      <c r="B3302" s="11" t="s">
        <v>3300</v>
      </c>
      <c r="C3302" s="3" t="s">
        <v>7410</v>
      </c>
      <c r="D3302" s="5">
        <v>3000</v>
      </c>
      <c r="E3302" s="7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">
        <f t="shared" si="153"/>
        <v>4642.0455000000002</v>
      </c>
      <c r="P3302" t="s">
        <v>8314</v>
      </c>
      <c r="Q3302" t="s">
        <v>8315</v>
      </c>
      <c r="R3302" s="14">
        <f t="shared" si="155"/>
        <v>42102.743773148148</v>
      </c>
      <c r="S3302">
        <f t="shared" si="154"/>
        <v>2015</v>
      </c>
    </row>
    <row r="3303" spans="1:19" ht="43.2" x14ac:dyDescent="0.3">
      <c r="A3303" s="9">
        <v>3301</v>
      </c>
      <c r="B3303" s="11" t="s">
        <v>3301</v>
      </c>
      <c r="C3303" s="3" t="s">
        <v>7411</v>
      </c>
      <c r="D3303" s="5">
        <v>3000</v>
      </c>
      <c r="E3303" s="7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">
        <f t="shared" si="153"/>
        <v>5720</v>
      </c>
      <c r="P3303" t="s">
        <v>8314</v>
      </c>
      <c r="Q3303" t="s">
        <v>8315</v>
      </c>
      <c r="R3303" s="14">
        <f t="shared" si="155"/>
        <v>42538.73583333334</v>
      </c>
      <c r="S3303">
        <f t="shared" si="154"/>
        <v>2016</v>
      </c>
    </row>
    <row r="3304" spans="1:19" x14ac:dyDescent="0.3">
      <c r="A3304" s="9">
        <v>3302</v>
      </c>
      <c r="B3304" s="11" t="s">
        <v>3302</v>
      </c>
      <c r="C3304" s="3" t="s">
        <v>7412</v>
      </c>
      <c r="D3304" s="5">
        <v>8400</v>
      </c>
      <c r="E3304" s="7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">
        <f t="shared" si="153"/>
        <v>17370</v>
      </c>
      <c r="P3304" t="s">
        <v>8314</v>
      </c>
      <c r="Q3304" t="s">
        <v>8315</v>
      </c>
      <c r="R3304" s="14">
        <f t="shared" si="155"/>
        <v>42681.35157407407</v>
      </c>
      <c r="S3304">
        <f t="shared" si="154"/>
        <v>2016</v>
      </c>
    </row>
    <row r="3305" spans="1:19" ht="43.2" x14ac:dyDescent="0.3">
      <c r="A3305" s="9">
        <v>3303</v>
      </c>
      <c r="B3305" s="11" t="s">
        <v>3303</v>
      </c>
      <c r="C3305" s="3" t="s">
        <v>7413</v>
      </c>
      <c r="D3305" s="5">
        <v>1800</v>
      </c>
      <c r="E3305" s="7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">
        <f t="shared" si="153"/>
        <v>5960</v>
      </c>
      <c r="P3305" t="s">
        <v>8314</v>
      </c>
      <c r="Q3305" t="s">
        <v>8315</v>
      </c>
      <c r="R3305" s="14">
        <f t="shared" si="155"/>
        <v>42056.65143518518</v>
      </c>
      <c r="S3305">
        <f t="shared" si="154"/>
        <v>2015</v>
      </c>
    </row>
    <row r="3306" spans="1:19" ht="43.2" x14ac:dyDescent="0.3">
      <c r="A3306" s="9">
        <v>3304</v>
      </c>
      <c r="B3306" s="11" t="s">
        <v>3304</v>
      </c>
      <c r="C3306" s="3" t="s">
        <v>7414</v>
      </c>
      <c r="D3306" s="5">
        <v>15000</v>
      </c>
      <c r="E3306" s="7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">
        <f t="shared" si="153"/>
        <v>8958.5714000000007</v>
      </c>
      <c r="P3306" t="s">
        <v>8314</v>
      </c>
      <c r="Q3306" t="s">
        <v>8315</v>
      </c>
      <c r="R3306" s="14">
        <f t="shared" si="155"/>
        <v>42696.624444444446</v>
      </c>
      <c r="S3306">
        <f t="shared" si="154"/>
        <v>2016</v>
      </c>
    </row>
    <row r="3307" spans="1:19" ht="43.2" x14ac:dyDescent="0.3">
      <c r="A3307" s="9">
        <v>3305</v>
      </c>
      <c r="B3307" s="11" t="s">
        <v>3305</v>
      </c>
      <c r="C3307" s="3" t="s">
        <v>7415</v>
      </c>
      <c r="D3307" s="5">
        <v>4000</v>
      </c>
      <c r="E3307" s="7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">
        <f t="shared" si="153"/>
        <v>20405</v>
      </c>
      <c r="P3307" t="s">
        <v>8314</v>
      </c>
      <c r="Q3307" t="s">
        <v>8315</v>
      </c>
      <c r="R3307" s="14">
        <f t="shared" si="155"/>
        <v>42186.855879629627</v>
      </c>
      <c r="S3307">
        <f t="shared" si="154"/>
        <v>2015</v>
      </c>
    </row>
    <row r="3308" spans="1:19" ht="57.6" x14ac:dyDescent="0.3">
      <c r="A3308" s="9">
        <v>3306</v>
      </c>
      <c r="B3308" s="11" t="s">
        <v>3306</v>
      </c>
      <c r="C3308" s="3" t="s">
        <v>7416</v>
      </c>
      <c r="D3308" s="5">
        <v>1500</v>
      </c>
      <c r="E3308" s="7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">
        <f t="shared" si="153"/>
        <v>4870.3703999999998</v>
      </c>
      <c r="P3308" t="s">
        <v>8314</v>
      </c>
      <c r="Q3308" t="s">
        <v>8315</v>
      </c>
      <c r="R3308" s="14">
        <f t="shared" si="155"/>
        <v>42493.219236111108</v>
      </c>
      <c r="S3308">
        <f t="shared" si="154"/>
        <v>2016</v>
      </c>
    </row>
    <row r="3309" spans="1:19" ht="43.2" x14ac:dyDescent="0.3">
      <c r="A3309" s="9">
        <v>3307</v>
      </c>
      <c r="B3309" s="11" t="s">
        <v>3307</v>
      </c>
      <c r="C3309" s="3" t="s">
        <v>7417</v>
      </c>
      <c r="D3309" s="5">
        <v>1000</v>
      </c>
      <c r="E3309" s="7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">
        <f t="shared" si="153"/>
        <v>5334</v>
      </c>
      <c r="P3309" t="s">
        <v>8314</v>
      </c>
      <c r="Q3309" t="s">
        <v>8315</v>
      </c>
      <c r="R3309" s="14">
        <f t="shared" si="155"/>
        <v>42475.057164351849</v>
      </c>
      <c r="S3309">
        <f t="shared" si="154"/>
        <v>2016</v>
      </c>
    </row>
    <row r="3310" spans="1:19" ht="43.2" x14ac:dyDescent="0.3">
      <c r="A3310" s="9">
        <v>3308</v>
      </c>
      <c r="B3310" s="11" t="s">
        <v>3308</v>
      </c>
      <c r="C3310" s="3" t="s">
        <v>7418</v>
      </c>
      <c r="D3310" s="5">
        <v>3500</v>
      </c>
      <c r="E3310" s="7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">
        <f t="shared" si="153"/>
        <v>7508.7718999999997</v>
      </c>
      <c r="P3310" t="s">
        <v>8314</v>
      </c>
      <c r="Q3310" t="s">
        <v>8315</v>
      </c>
      <c r="R3310" s="14">
        <f t="shared" si="155"/>
        <v>42452.876909722225</v>
      </c>
      <c r="S3310">
        <f t="shared" si="154"/>
        <v>2016</v>
      </c>
    </row>
    <row r="3311" spans="1:19" ht="28.8" x14ac:dyDescent="0.3">
      <c r="A3311" s="9">
        <v>3309</v>
      </c>
      <c r="B3311" s="11" t="s">
        <v>3309</v>
      </c>
      <c r="C3311" s="3" t="s">
        <v>7419</v>
      </c>
      <c r="D3311" s="5">
        <v>350</v>
      </c>
      <c r="E3311" s="7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">
        <f t="shared" si="153"/>
        <v>1800</v>
      </c>
      <c r="P3311" t="s">
        <v>8314</v>
      </c>
      <c r="Q3311" t="s">
        <v>8315</v>
      </c>
      <c r="R3311" s="14">
        <f t="shared" si="155"/>
        <v>42628.650208333333</v>
      </c>
      <c r="S3311">
        <f t="shared" si="154"/>
        <v>2016</v>
      </c>
    </row>
    <row r="3312" spans="1:19" ht="28.8" x14ac:dyDescent="0.3">
      <c r="A3312" s="9">
        <v>3310</v>
      </c>
      <c r="B3312" s="11" t="s">
        <v>3310</v>
      </c>
      <c r="C3312" s="3" t="s">
        <v>7420</v>
      </c>
      <c r="D3312" s="5">
        <v>6500</v>
      </c>
      <c r="E3312" s="7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">
        <f t="shared" si="153"/>
        <v>20983.870999999999</v>
      </c>
      <c r="P3312" t="s">
        <v>8314</v>
      </c>
      <c r="Q3312" t="s">
        <v>8315</v>
      </c>
      <c r="R3312" s="14">
        <f t="shared" si="155"/>
        <v>42253.928530092591</v>
      </c>
      <c r="S3312">
        <f t="shared" si="154"/>
        <v>2015</v>
      </c>
    </row>
    <row r="3313" spans="1:19" ht="43.2" x14ac:dyDescent="0.3">
      <c r="A3313" s="9">
        <v>3311</v>
      </c>
      <c r="B3313" s="11" t="s">
        <v>3311</v>
      </c>
      <c r="C3313" s="3" t="s">
        <v>7421</v>
      </c>
      <c r="D3313" s="5">
        <v>2500</v>
      </c>
      <c r="E3313" s="7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">
        <f t="shared" si="153"/>
        <v>6102.2222000000002</v>
      </c>
      <c r="P3313" t="s">
        <v>8314</v>
      </c>
      <c r="Q3313" t="s">
        <v>8315</v>
      </c>
      <c r="R3313" s="14">
        <f t="shared" si="155"/>
        <v>42264.29178240741</v>
      </c>
      <c r="S3313">
        <f t="shared" si="154"/>
        <v>2015</v>
      </c>
    </row>
    <row r="3314" spans="1:19" ht="43.2" x14ac:dyDescent="0.3">
      <c r="A3314" s="9">
        <v>3312</v>
      </c>
      <c r="B3314" s="11" t="s">
        <v>3312</v>
      </c>
      <c r="C3314" s="3" t="s">
        <v>7422</v>
      </c>
      <c r="D3314" s="5">
        <v>2500</v>
      </c>
      <c r="E3314" s="7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">
        <f t="shared" si="153"/>
        <v>6100</v>
      </c>
      <c r="P3314" t="s">
        <v>8314</v>
      </c>
      <c r="Q3314" t="s">
        <v>8315</v>
      </c>
      <c r="R3314" s="14">
        <f t="shared" si="155"/>
        <v>42664.809560185182</v>
      </c>
      <c r="S3314">
        <f t="shared" si="154"/>
        <v>2016</v>
      </c>
    </row>
    <row r="3315" spans="1:19" ht="43.2" x14ac:dyDescent="0.3">
      <c r="A3315" s="9">
        <v>3313</v>
      </c>
      <c r="B3315" s="11" t="s">
        <v>3313</v>
      </c>
      <c r="C3315" s="3" t="s">
        <v>7423</v>
      </c>
      <c r="D3315" s="5">
        <v>2000</v>
      </c>
      <c r="E3315" s="7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">
        <f t="shared" si="153"/>
        <v>8003.4483</v>
      </c>
      <c r="P3315" t="s">
        <v>8314</v>
      </c>
      <c r="Q3315" t="s">
        <v>8315</v>
      </c>
      <c r="R3315" s="14">
        <f t="shared" si="155"/>
        <v>42382.244409722218</v>
      </c>
      <c r="S3315">
        <f t="shared" si="154"/>
        <v>2016</v>
      </c>
    </row>
    <row r="3316" spans="1:19" ht="43.2" x14ac:dyDescent="0.3">
      <c r="A3316" s="9">
        <v>3314</v>
      </c>
      <c r="B3316" s="11" t="s">
        <v>3314</v>
      </c>
      <c r="C3316" s="3" t="s">
        <v>7424</v>
      </c>
      <c r="D3316" s="5">
        <v>800</v>
      </c>
      <c r="E3316" s="7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">
        <f t="shared" si="153"/>
        <v>2906.8966</v>
      </c>
      <c r="P3316" t="s">
        <v>8314</v>
      </c>
      <c r="Q3316" t="s">
        <v>8315</v>
      </c>
      <c r="R3316" s="14">
        <f t="shared" si="155"/>
        <v>42105.267488425925</v>
      </c>
      <c r="S3316">
        <f t="shared" si="154"/>
        <v>2015</v>
      </c>
    </row>
    <row r="3317" spans="1:19" ht="43.2" x14ac:dyDescent="0.3">
      <c r="A3317" s="9">
        <v>3315</v>
      </c>
      <c r="B3317" s="11" t="s">
        <v>3315</v>
      </c>
      <c r="C3317" s="3" t="s">
        <v>7425</v>
      </c>
      <c r="D3317" s="5">
        <v>4000</v>
      </c>
      <c r="E3317" s="7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">
        <f t="shared" si="153"/>
        <v>4943.8202000000001</v>
      </c>
      <c r="P3317" t="s">
        <v>8314</v>
      </c>
      <c r="Q3317" t="s">
        <v>8315</v>
      </c>
      <c r="R3317" s="14">
        <f t="shared" si="155"/>
        <v>42466.303715277783</v>
      </c>
      <c r="S3317">
        <f t="shared" si="154"/>
        <v>2016</v>
      </c>
    </row>
    <row r="3318" spans="1:19" ht="72" x14ac:dyDescent="0.3">
      <c r="A3318" s="9">
        <v>3316</v>
      </c>
      <c r="B3318" s="11" t="s">
        <v>3316</v>
      </c>
      <c r="C3318" s="3" t="s">
        <v>7426</v>
      </c>
      <c r="D3318" s="5">
        <v>11737</v>
      </c>
      <c r="E3318" s="7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">
        <f t="shared" si="153"/>
        <v>9397.7440000000006</v>
      </c>
      <c r="P3318" t="s">
        <v>8314</v>
      </c>
      <c r="Q3318" t="s">
        <v>8315</v>
      </c>
      <c r="R3318" s="14">
        <f t="shared" si="155"/>
        <v>41826.871238425927</v>
      </c>
      <c r="S3318">
        <f t="shared" si="154"/>
        <v>2014</v>
      </c>
    </row>
    <row r="3319" spans="1:19" ht="43.2" x14ac:dyDescent="0.3">
      <c r="A3319" s="9">
        <v>3317</v>
      </c>
      <c r="B3319" s="11" t="s">
        <v>3317</v>
      </c>
      <c r="C3319" s="3" t="s">
        <v>7427</v>
      </c>
      <c r="D3319" s="5">
        <v>1050</v>
      </c>
      <c r="E3319" s="7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">
        <f t="shared" si="153"/>
        <v>6194.4444000000003</v>
      </c>
      <c r="P3319" t="s">
        <v>8314</v>
      </c>
      <c r="Q3319" t="s">
        <v>8315</v>
      </c>
      <c r="R3319" s="14">
        <f t="shared" si="155"/>
        <v>42499.039629629624</v>
      </c>
      <c r="S3319">
        <f t="shared" si="154"/>
        <v>2016</v>
      </c>
    </row>
    <row r="3320" spans="1:19" ht="28.8" x14ac:dyDescent="0.3">
      <c r="A3320" s="9">
        <v>3318</v>
      </c>
      <c r="B3320" s="11" t="s">
        <v>3318</v>
      </c>
      <c r="C3320" s="3" t="s">
        <v>7428</v>
      </c>
      <c r="D3320" s="5">
        <v>2000</v>
      </c>
      <c r="E3320" s="7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">
        <f t="shared" si="153"/>
        <v>7850</v>
      </c>
      <c r="P3320" t="s">
        <v>8314</v>
      </c>
      <c r="Q3320" t="s">
        <v>8315</v>
      </c>
      <c r="R3320" s="14">
        <f t="shared" si="155"/>
        <v>42431.302002314813</v>
      </c>
      <c r="S3320">
        <f t="shared" si="154"/>
        <v>2016</v>
      </c>
    </row>
    <row r="3321" spans="1:19" ht="43.2" x14ac:dyDescent="0.3">
      <c r="A3321" s="9">
        <v>3319</v>
      </c>
      <c r="B3321" s="11" t="s">
        <v>3319</v>
      </c>
      <c r="C3321" s="3" t="s">
        <v>7429</v>
      </c>
      <c r="D3321" s="5">
        <v>500</v>
      </c>
      <c r="E3321" s="7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">
        <f t="shared" si="153"/>
        <v>3375</v>
      </c>
      <c r="P3321" t="s">
        <v>8314</v>
      </c>
      <c r="Q3321" t="s">
        <v>8315</v>
      </c>
      <c r="R3321" s="14">
        <f t="shared" si="155"/>
        <v>41990.585486111115</v>
      </c>
      <c r="S3321">
        <f t="shared" si="154"/>
        <v>2014</v>
      </c>
    </row>
    <row r="3322" spans="1:19" ht="43.2" x14ac:dyDescent="0.3">
      <c r="A3322" s="9">
        <v>3320</v>
      </c>
      <c r="B3322" s="11" t="s">
        <v>3320</v>
      </c>
      <c r="C3322" s="3" t="s">
        <v>7430</v>
      </c>
      <c r="D3322" s="5">
        <v>2500</v>
      </c>
      <c r="E3322" s="7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">
        <f t="shared" si="153"/>
        <v>6644.7367999999997</v>
      </c>
      <c r="P3322" t="s">
        <v>8314</v>
      </c>
      <c r="Q3322" t="s">
        <v>8315</v>
      </c>
      <c r="R3322" s="14">
        <f t="shared" si="155"/>
        <v>42513.045798611114</v>
      </c>
      <c r="S3322">
        <f t="shared" si="154"/>
        <v>2016</v>
      </c>
    </row>
    <row r="3323" spans="1:19" ht="57.6" x14ac:dyDescent="0.3">
      <c r="A3323" s="9">
        <v>3321</v>
      </c>
      <c r="B3323" s="11" t="s">
        <v>3321</v>
      </c>
      <c r="C3323" s="3" t="s">
        <v>7431</v>
      </c>
      <c r="D3323" s="5">
        <v>500</v>
      </c>
      <c r="E3323" s="7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">
        <f t="shared" si="153"/>
        <v>3580</v>
      </c>
      <c r="P3323" t="s">
        <v>8314</v>
      </c>
      <c r="Q3323" t="s">
        <v>8315</v>
      </c>
      <c r="R3323" s="14">
        <f t="shared" si="155"/>
        <v>41914.100289351853</v>
      </c>
      <c r="S3323">
        <f t="shared" si="154"/>
        <v>2014</v>
      </c>
    </row>
    <row r="3324" spans="1:19" ht="43.2" x14ac:dyDescent="0.3">
      <c r="A3324" s="9">
        <v>3322</v>
      </c>
      <c r="B3324" s="11" t="s">
        <v>3322</v>
      </c>
      <c r="C3324" s="3" t="s">
        <v>7432</v>
      </c>
      <c r="D3324" s="5">
        <v>3300</v>
      </c>
      <c r="E3324" s="7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">
        <f t="shared" si="153"/>
        <v>14565.2174</v>
      </c>
      <c r="P3324" t="s">
        <v>8314</v>
      </c>
      <c r="Q3324" t="s">
        <v>8315</v>
      </c>
      <c r="R3324" s="14">
        <f t="shared" si="155"/>
        <v>42521.010370370372</v>
      </c>
      <c r="S3324">
        <f t="shared" si="154"/>
        <v>2016</v>
      </c>
    </row>
    <row r="3325" spans="1:19" ht="43.2" x14ac:dyDescent="0.3">
      <c r="A3325" s="9">
        <v>3323</v>
      </c>
      <c r="B3325" s="11" t="s">
        <v>3323</v>
      </c>
      <c r="C3325" s="3" t="s">
        <v>7433</v>
      </c>
      <c r="D3325" s="5">
        <v>1000</v>
      </c>
      <c r="E3325" s="7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">
        <f t="shared" si="153"/>
        <v>2569.3878</v>
      </c>
      <c r="P3325" t="s">
        <v>8314</v>
      </c>
      <c r="Q3325" t="s">
        <v>8315</v>
      </c>
      <c r="R3325" s="14">
        <f t="shared" si="155"/>
        <v>42608.36583333333</v>
      </c>
      <c r="S3325">
        <f t="shared" si="154"/>
        <v>2016</v>
      </c>
    </row>
    <row r="3326" spans="1:19" ht="43.2" x14ac:dyDescent="0.3">
      <c r="A3326" s="9">
        <v>3324</v>
      </c>
      <c r="B3326" s="11" t="s">
        <v>3324</v>
      </c>
      <c r="C3326" s="3" t="s">
        <v>7434</v>
      </c>
      <c r="D3326" s="5">
        <v>1500</v>
      </c>
      <c r="E3326" s="7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">
        <f t="shared" si="153"/>
        <v>15250</v>
      </c>
      <c r="P3326" t="s">
        <v>8314</v>
      </c>
      <c r="Q3326" t="s">
        <v>8315</v>
      </c>
      <c r="R3326" s="14">
        <f t="shared" si="155"/>
        <v>42512.58321759259</v>
      </c>
      <c r="S3326">
        <f t="shared" si="154"/>
        <v>2016</v>
      </c>
    </row>
    <row r="3327" spans="1:19" ht="43.2" x14ac:dyDescent="0.3">
      <c r="A3327" s="9">
        <v>3325</v>
      </c>
      <c r="B3327" s="11" t="s">
        <v>3325</v>
      </c>
      <c r="C3327" s="3" t="s">
        <v>7435</v>
      </c>
      <c r="D3327" s="5">
        <v>400</v>
      </c>
      <c r="E3327" s="7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">
        <f t="shared" si="153"/>
        <v>3000</v>
      </c>
      <c r="P3327" t="s">
        <v>8314</v>
      </c>
      <c r="Q3327" t="s">
        <v>8315</v>
      </c>
      <c r="R3327" s="14">
        <f t="shared" si="155"/>
        <v>42064.785613425927</v>
      </c>
      <c r="S3327">
        <f t="shared" si="154"/>
        <v>2015</v>
      </c>
    </row>
    <row r="3328" spans="1:19" ht="43.2" x14ac:dyDescent="0.3">
      <c r="A3328" s="9">
        <v>3326</v>
      </c>
      <c r="B3328" s="11" t="s">
        <v>3326</v>
      </c>
      <c r="C3328" s="3" t="s">
        <v>7436</v>
      </c>
      <c r="D3328" s="5">
        <v>8000</v>
      </c>
      <c r="E3328" s="7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">
        <f t="shared" si="153"/>
        <v>14228.0702</v>
      </c>
      <c r="P3328" t="s">
        <v>8314</v>
      </c>
      <c r="Q3328" t="s">
        <v>8315</v>
      </c>
      <c r="R3328" s="14">
        <f t="shared" si="155"/>
        <v>42041.714178240742</v>
      </c>
      <c r="S3328">
        <f t="shared" si="154"/>
        <v>2015</v>
      </c>
    </row>
    <row r="3329" spans="1:19" ht="43.2" x14ac:dyDescent="0.3">
      <c r="A3329" s="9">
        <v>3327</v>
      </c>
      <c r="B3329" s="11" t="s">
        <v>3327</v>
      </c>
      <c r="C3329" s="3" t="s">
        <v>7437</v>
      </c>
      <c r="D3329" s="5">
        <v>800</v>
      </c>
      <c r="E3329" s="7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">
        <f t="shared" si="153"/>
        <v>2454.5455000000002</v>
      </c>
      <c r="P3329" t="s">
        <v>8314</v>
      </c>
      <c r="Q3329" t="s">
        <v>8315</v>
      </c>
      <c r="R3329" s="14">
        <f t="shared" si="155"/>
        <v>42468.374606481477</v>
      </c>
      <c r="S3329">
        <f t="shared" si="154"/>
        <v>2016</v>
      </c>
    </row>
    <row r="3330" spans="1:19" ht="43.2" x14ac:dyDescent="0.3">
      <c r="A3330" s="9">
        <v>3328</v>
      </c>
      <c r="B3330" s="11" t="s">
        <v>3328</v>
      </c>
      <c r="C3330" s="3" t="s">
        <v>7438</v>
      </c>
      <c r="D3330" s="5">
        <v>1800</v>
      </c>
      <c r="E3330" s="7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">
        <f t="shared" si="153"/>
        <v>29277.7778</v>
      </c>
      <c r="P3330" t="s">
        <v>8314</v>
      </c>
      <c r="Q3330" t="s">
        <v>8315</v>
      </c>
      <c r="R3330" s="14">
        <f t="shared" si="155"/>
        <v>41822.57503472222</v>
      </c>
      <c r="S3330">
        <f t="shared" si="154"/>
        <v>2014</v>
      </c>
    </row>
    <row r="3331" spans="1:19" ht="43.2" x14ac:dyDescent="0.3">
      <c r="A3331" s="9">
        <v>3329</v>
      </c>
      <c r="B3331" s="11" t="s">
        <v>3329</v>
      </c>
      <c r="C3331" s="3" t="s">
        <v>7439</v>
      </c>
      <c r="D3331" s="5">
        <v>1000</v>
      </c>
      <c r="E3331" s="7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">
        <f t="shared" ref="O3331:O3394" si="156">IFERROR(ROUND(E3331/L3331*100,4),0)</f>
        <v>4492.3077000000003</v>
      </c>
      <c r="P3331" t="s">
        <v>8314</v>
      </c>
      <c r="Q3331" t="s">
        <v>8315</v>
      </c>
      <c r="R3331" s="14">
        <f t="shared" si="155"/>
        <v>41837.323009259257</v>
      </c>
      <c r="S3331">
        <f t="shared" ref="S3331:S3394" si="157">YEAR(R3331)</f>
        <v>2014</v>
      </c>
    </row>
    <row r="3332" spans="1:19" ht="43.2" x14ac:dyDescent="0.3">
      <c r="A3332" s="9">
        <v>3330</v>
      </c>
      <c r="B3332" s="11" t="s">
        <v>3330</v>
      </c>
      <c r="C3332" s="3" t="s">
        <v>7440</v>
      </c>
      <c r="D3332" s="5">
        <v>1500</v>
      </c>
      <c r="E3332" s="7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">
        <f t="shared" si="156"/>
        <v>2310.1448999999998</v>
      </c>
      <c r="P3332" t="s">
        <v>8314</v>
      </c>
      <c r="Q3332" t="s">
        <v>8315</v>
      </c>
      <c r="R3332" s="14">
        <f t="shared" ref="R3332:R3395" si="158">(((J3332/60)/60)/24)+DATE(1970,1,1)</f>
        <v>42065.887361111112</v>
      </c>
      <c r="S3332">
        <f t="shared" si="157"/>
        <v>2015</v>
      </c>
    </row>
    <row r="3333" spans="1:19" ht="43.2" x14ac:dyDescent="0.3">
      <c r="A3333" s="9">
        <v>3331</v>
      </c>
      <c r="B3333" s="11" t="s">
        <v>3331</v>
      </c>
      <c r="C3333" s="3" t="s">
        <v>7441</v>
      </c>
      <c r="D3333" s="5">
        <v>5000</v>
      </c>
      <c r="E3333" s="7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">
        <f t="shared" si="156"/>
        <v>8040</v>
      </c>
      <c r="P3333" t="s">
        <v>8314</v>
      </c>
      <c r="Q3333" t="s">
        <v>8315</v>
      </c>
      <c r="R3333" s="14">
        <f t="shared" si="158"/>
        <v>42248.697754629626</v>
      </c>
      <c r="S3333">
        <f t="shared" si="157"/>
        <v>2015</v>
      </c>
    </row>
    <row r="3334" spans="1:19" ht="43.2" x14ac:dyDescent="0.3">
      <c r="A3334" s="9">
        <v>3332</v>
      </c>
      <c r="B3334" s="11" t="s">
        <v>3332</v>
      </c>
      <c r="C3334" s="3" t="s">
        <v>7442</v>
      </c>
      <c r="D3334" s="5">
        <v>6000</v>
      </c>
      <c r="E3334" s="7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">
        <f t="shared" si="156"/>
        <v>7228.9156999999996</v>
      </c>
      <c r="P3334" t="s">
        <v>8314</v>
      </c>
      <c r="Q3334" t="s">
        <v>8315</v>
      </c>
      <c r="R3334" s="14">
        <f t="shared" si="158"/>
        <v>41809.860300925924</v>
      </c>
      <c r="S3334">
        <f t="shared" si="157"/>
        <v>2014</v>
      </c>
    </row>
    <row r="3335" spans="1:19" ht="43.2" x14ac:dyDescent="0.3">
      <c r="A3335" s="9">
        <v>3333</v>
      </c>
      <c r="B3335" s="11" t="s">
        <v>3333</v>
      </c>
      <c r="C3335" s="3" t="s">
        <v>7443</v>
      </c>
      <c r="D3335" s="5">
        <v>3500</v>
      </c>
      <c r="E3335" s="7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">
        <f t="shared" si="156"/>
        <v>3297.2973000000002</v>
      </c>
      <c r="P3335" t="s">
        <v>8314</v>
      </c>
      <c r="Q3335" t="s">
        <v>8315</v>
      </c>
      <c r="R3335" s="14">
        <f t="shared" si="158"/>
        <v>42148.676851851851</v>
      </c>
      <c r="S3335">
        <f t="shared" si="157"/>
        <v>2015</v>
      </c>
    </row>
    <row r="3336" spans="1:19" ht="28.8" x14ac:dyDescent="0.3">
      <c r="A3336" s="9">
        <v>3334</v>
      </c>
      <c r="B3336" s="11" t="s">
        <v>3334</v>
      </c>
      <c r="C3336" s="3" t="s">
        <v>7444</v>
      </c>
      <c r="D3336" s="5">
        <v>3871</v>
      </c>
      <c r="E3336" s="7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">
        <f t="shared" si="156"/>
        <v>11665.2174</v>
      </c>
      <c r="P3336" t="s">
        <v>8314</v>
      </c>
      <c r="Q3336" t="s">
        <v>8315</v>
      </c>
      <c r="R3336" s="14">
        <f t="shared" si="158"/>
        <v>42185.521087962959</v>
      </c>
      <c r="S3336">
        <f t="shared" si="157"/>
        <v>2015</v>
      </c>
    </row>
    <row r="3337" spans="1:19" ht="43.2" x14ac:dyDescent="0.3">
      <c r="A3337" s="9">
        <v>3335</v>
      </c>
      <c r="B3337" s="11" t="s">
        <v>3335</v>
      </c>
      <c r="C3337" s="3" t="s">
        <v>7445</v>
      </c>
      <c r="D3337" s="5">
        <v>5000</v>
      </c>
      <c r="E3337" s="7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">
        <f t="shared" si="156"/>
        <v>7961.9048000000003</v>
      </c>
      <c r="P3337" t="s">
        <v>8314</v>
      </c>
      <c r="Q3337" t="s">
        <v>8315</v>
      </c>
      <c r="R3337" s="14">
        <f t="shared" si="158"/>
        <v>41827.674143518518</v>
      </c>
      <c r="S3337">
        <f t="shared" si="157"/>
        <v>2014</v>
      </c>
    </row>
    <row r="3338" spans="1:19" ht="43.2" x14ac:dyDescent="0.3">
      <c r="A3338" s="9">
        <v>3336</v>
      </c>
      <c r="B3338" s="11" t="s">
        <v>3336</v>
      </c>
      <c r="C3338" s="3" t="s">
        <v>7446</v>
      </c>
      <c r="D3338" s="5">
        <v>250</v>
      </c>
      <c r="E3338" s="7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">
        <f t="shared" si="156"/>
        <v>2777.7777999999998</v>
      </c>
      <c r="P3338" t="s">
        <v>8314</v>
      </c>
      <c r="Q3338" t="s">
        <v>8315</v>
      </c>
      <c r="R3338" s="14">
        <f t="shared" si="158"/>
        <v>42437.398680555561</v>
      </c>
      <c r="S3338">
        <f t="shared" si="157"/>
        <v>2016</v>
      </c>
    </row>
    <row r="3339" spans="1:19" ht="43.2" x14ac:dyDescent="0.3">
      <c r="A3339" s="9">
        <v>3337</v>
      </c>
      <c r="B3339" s="11" t="s">
        <v>3337</v>
      </c>
      <c r="C3339" s="3" t="s">
        <v>7447</v>
      </c>
      <c r="D3339" s="5">
        <v>2500</v>
      </c>
      <c r="E3339" s="7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">
        <f t="shared" si="156"/>
        <v>8102.9412000000002</v>
      </c>
      <c r="P3339" t="s">
        <v>8314</v>
      </c>
      <c r="Q3339" t="s">
        <v>8315</v>
      </c>
      <c r="R3339" s="14">
        <f t="shared" si="158"/>
        <v>41901.282025462962</v>
      </c>
      <c r="S3339">
        <f t="shared" si="157"/>
        <v>2014</v>
      </c>
    </row>
    <row r="3340" spans="1:19" ht="28.8" x14ac:dyDescent="0.3">
      <c r="A3340" s="9">
        <v>3338</v>
      </c>
      <c r="B3340" s="11" t="s">
        <v>3338</v>
      </c>
      <c r="C3340" s="3" t="s">
        <v>7448</v>
      </c>
      <c r="D3340" s="5">
        <v>15000</v>
      </c>
      <c r="E3340" s="7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">
        <f t="shared" si="156"/>
        <v>13684.821400000001</v>
      </c>
      <c r="P3340" t="s">
        <v>8314</v>
      </c>
      <c r="Q3340" t="s">
        <v>8315</v>
      </c>
      <c r="R3340" s="14">
        <f t="shared" si="158"/>
        <v>42769.574999999997</v>
      </c>
      <c r="S3340">
        <f t="shared" si="157"/>
        <v>2017</v>
      </c>
    </row>
    <row r="3341" spans="1:19" ht="43.2" x14ac:dyDescent="0.3">
      <c r="A3341" s="9">
        <v>3339</v>
      </c>
      <c r="B3341" s="11" t="s">
        <v>3339</v>
      </c>
      <c r="C3341" s="3" t="s">
        <v>7449</v>
      </c>
      <c r="D3341" s="5">
        <v>8000</v>
      </c>
      <c r="E3341" s="7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">
        <f t="shared" si="156"/>
        <v>17761.702099999999</v>
      </c>
      <c r="P3341" t="s">
        <v>8314</v>
      </c>
      <c r="Q3341" t="s">
        <v>8315</v>
      </c>
      <c r="R3341" s="14">
        <f t="shared" si="158"/>
        <v>42549.665717592594</v>
      </c>
      <c r="S3341">
        <f t="shared" si="157"/>
        <v>2016</v>
      </c>
    </row>
    <row r="3342" spans="1:19" ht="43.2" x14ac:dyDescent="0.3">
      <c r="A3342" s="9">
        <v>3340</v>
      </c>
      <c r="B3342" s="11" t="s">
        <v>3340</v>
      </c>
      <c r="C3342" s="3" t="s">
        <v>7450</v>
      </c>
      <c r="D3342" s="5">
        <v>3000</v>
      </c>
      <c r="E3342" s="7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">
        <f t="shared" si="156"/>
        <v>10907.894700000001</v>
      </c>
      <c r="P3342" t="s">
        <v>8314</v>
      </c>
      <c r="Q3342" t="s">
        <v>8315</v>
      </c>
      <c r="R3342" s="14">
        <f t="shared" si="158"/>
        <v>42685.974004629628</v>
      </c>
      <c r="S3342">
        <f t="shared" si="157"/>
        <v>2016</v>
      </c>
    </row>
    <row r="3343" spans="1:19" ht="43.2" x14ac:dyDescent="0.3">
      <c r="A3343" s="9">
        <v>3341</v>
      </c>
      <c r="B3343" s="11" t="s">
        <v>3341</v>
      </c>
      <c r="C3343" s="3" t="s">
        <v>7451</v>
      </c>
      <c r="D3343" s="5">
        <v>3350</v>
      </c>
      <c r="E3343" s="7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">
        <f t="shared" si="156"/>
        <v>11964.2857</v>
      </c>
      <c r="P3343" t="s">
        <v>8314</v>
      </c>
      <c r="Q3343" t="s">
        <v>8315</v>
      </c>
      <c r="R3343" s="14">
        <f t="shared" si="158"/>
        <v>42510.798854166671</v>
      </c>
      <c r="S3343">
        <f t="shared" si="157"/>
        <v>2016</v>
      </c>
    </row>
    <row r="3344" spans="1:19" ht="43.2" x14ac:dyDescent="0.3">
      <c r="A3344" s="9">
        <v>3342</v>
      </c>
      <c r="B3344" s="11" t="s">
        <v>3342</v>
      </c>
      <c r="C3344" s="3" t="s">
        <v>7452</v>
      </c>
      <c r="D3344" s="5">
        <v>6000</v>
      </c>
      <c r="E3344" s="7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">
        <f t="shared" si="156"/>
        <v>7820.5128000000004</v>
      </c>
      <c r="P3344" t="s">
        <v>8314</v>
      </c>
      <c r="Q3344" t="s">
        <v>8315</v>
      </c>
      <c r="R3344" s="14">
        <f t="shared" si="158"/>
        <v>42062.296412037031</v>
      </c>
      <c r="S3344">
        <f t="shared" si="157"/>
        <v>2015</v>
      </c>
    </row>
    <row r="3345" spans="1:19" ht="43.2" x14ac:dyDescent="0.3">
      <c r="A3345" s="9">
        <v>3343</v>
      </c>
      <c r="B3345" s="11" t="s">
        <v>3343</v>
      </c>
      <c r="C3345" s="3" t="s">
        <v>7453</v>
      </c>
      <c r="D3345" s="5">
        <v>700</v>
      </c>
      <c r="E3345" s="7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">
        <f t="shared" si="156"/>
        <v>5217.3913000000002</v>
      </c>
      <c r="P3345" t="s">
        <v>8314</v>
      </c>
      <c r="Q3345" t="s">
        <v>8315</v>
      </c>
      <c r="R3345" s="14">
        <f t="shared" si="158"/>
        <v>42452.916481481487</v>
      </c>
      <c r="S3345">
        <f t="shared" si="157"/>
        <v>2016</v>
      </c>
    </row>
    <row r="3346" spans="1:19" ht="43.2" x14ac:dyDescent="0.3">
      <c r="A3346" s="9">
        <v>3344</v>
      </c>
      <c r="B3346" s="11" t="s">
        <v>3344</v>
      </c>
      <c r="C3346" s="3" t="s">
        <v>7454</v>
      </c>
      <c r="D3346" s="5">
        <v>4500</v>
      </c>
      <c r="E3346" s="7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">
        <f t="shared" si="156"/>
        <v>11412.5</v>
      </c>
      <c r="P3346" t="s">
        <v>8314</v>
      </c>
      <c r="Q3346" t="s">
        <v>8315</v>
      </c>
      <c r="R3346" s="14">
        <f t="shared" si="158"/>
        <v>41851.200150462959</v>
      </c>
      <c r="S3346">
        <f t="shared" si="157"/>
        <v>2014</v>
      </c>
    </row>
    <row r="3347" spans="1:19" ht="43.2" x14ac:dyDescent="0.3">
      <c r="A3347" s="9">
        <v>3345</v>
      </c>
      <c r="B3347" s="11" t="s">
        <v>3345</v>
      </c>
      <c r="C3347" s="3" t="s">
        <v>7455</v>
      </c>
      <c r="D3347" s="5">
        <v>500</v>
      </c>
      <c r="E3347" s="7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">
        <f t="shared" si="156"/>
        <v>5000</v>
      </c>
      <c r="P3347" t="s">
        <v>8314</v>
      </c>
      <c r="Q3347" t="s">
        <v>8315</v>
      </c>
      <c r="R3347" s="14">
        <f t="shared" si="158"/>
        <v>42053.106111111112</v>
      </c>
      <c r="S3347">
        <f t="shared" si="157"/>
        <v>2015</v>
      </c>
    </row>
    <row r="3348" spans="1:19" ht="43.2" x14ac:dyDescent="0.3">
      <c r="A3348" s="9">
        <v>3346</v>
      </c>
      <c r="B3348" s="11" t="s">
        <v>3346</v>
      </c>
      <c r="C3348" s="3" t="s">
        <v>7456</v>
      </c>
      <c r="D3348" s="5">
        <v>1500</v>
      </c>
      <c r="E3348" s="7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">
        <f t="shared" si="156"/>
        <v>9166.6666999999998</v>
      </c>
      <c r="P3348" t="s">
        <v>8314</v>
      </c>
      <c r="Q3348" t="s">
        <v>8315</v>
      </c>
      <c r="R3348" s="14">
        <f t="shared" si="158"/>
        <v>42054.024421296301</v>
      </c>
      <c r="S3348">
        <f t="shared" si="157"/>
        <v>2015</v>
      </c>
    </row>
    <row r="3349" spans="1:19" ht="57.6" x14ac:dyDescent="0.3">
      <c r="A3349" s="9">
        <v>3347</v>
      </c>
      <c r="B3349" s="11" t="s">
        <v>3347</v>
      </c>
      <c r="C3349" s="3" t="s">
        <v>7457</v>
      </c>
      <c r="D3349" s="5">
        <v>2000</v>
      </c>
      <c r="E3349" s="7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">
        <f t="shared" si="156"/>
        <v>10859.090899999999</v>
      </c>
      <c r="P3349" t="s">
        <v>8314</v>
      </c>
      <c r="Q3349" t="s">
        <v>8315</v>
      </c>
      <c r="R3349" s="14">
        <f t="shared" si="158"/>
        <v>42484.551550925928</v>
      </c>
      <c r="S3349">
        <f t="shared" si="157"/>
        <v>2016</v>
      </c>
    </row>
    <row r="3350" spans="1:19" ht="43.2" x14ac:dyDescent="0.3">
      <c r="A3350" s="9">
        <v>3348</v>
      </c>
      <c r="B3350" s="11" t="s">
        <v>3266</v>
      </c>
      <c r="C3350" s="3" t="s">
        <v>7458</v>
      </c>
      <c r="D3350" s="5">
        <v>5500</v>
      </c>
      <c r="E3350" s="7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">
        <f t="shared" si="156"/>
        <v>6982.2785000000003</v>
      </c>
      <c r="P3350" t="s">
        <v>8314</v>
      </c>
      <c r="Q3350" t="s">
        <v>8315</v>
      </c>
      <c r="R3350" s="14">
        <f t="shared" si="158"/>
        <v>42466.558796296296</v>
      </c>
      <c r="S3350">
        <f t="shared" si="157"/>
        <v>2016</v>
      </c>
    </row>
    <row r="3351" spans="1:19" ht="43.2" x14ac:dyDescent="0.3">
      <c r="A3351" s="9">
        <v>3349</v>
      </c>
      <c r="B3351" s="11" t="s">
        <v>3348</v>
      </c>
      <c r="C3351" s="3" t="s">
        <v>7459</v>
      </c>
      <c r="D3351" s="5">
        <v>1000</v>
      </c>
      <c r="E3351" s="7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">
        <f t="shared" si="156"/>
        <v>10957.142900000001</v>
      </c>
      <c r="P3351" t="s">
        <v>8314</v>
      </c>
      <c r="Q3351" t="s">
        <v>8315</v>
      </c>
      <c r="R3351" s="14">
        <f t="shared" si="158"/>
        <v>42513.110787037032</v>
      </c>
      <c r="S3351">
        <f t="shared" si="157"/>
        <v>2016</v>
      </c>
    </row>
    <row r="3352" spans="1:19" ht="57.6" x14ac:dyDescent="0.3">
      <c r="A3352" s="9">
        <v>3350</v>
      </c>
      <c r="B3352" s="11" t="s">
        <v>3349</v>
      </c>
      <c r="C3352" s="3" t="s">
        <v>7460</v>
      </c>
      <c r="D3352" s="5">
        <v>3500</v>
      </c>
      <c r="E3352" s="7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">
        <f t="shared" si="156"/>
        <v>7166.6666999999998</v>
      </c>
      <c r="P3352" t="s">
        <v>8314</v>
      </c>
      <c r="Q3352" t="s">
        <v>8315</v>
      </c>
      <c r="R3352" s="14">
        <f t="shared" si="158"/>
        <v>42302.701516203699</v>
      </c>
      <c r="S3352">
        <f t="shared" si="157"/>
        <v>2015</v>
      </c>
    </row>
    <row r="3353" spans="1:19" ht="43.2" x14ac:dyDescent="0.3">
      <c r="A3353" s="9">
        <v>3351</v>
      </c>
      <c r="B3353" s="11" t="s">
        <v>3350</v>
      </c>
      <c r="C3353" s="3" t="s">
        <v>7461</v>
      </c>
      <c r="D3353" s="5">
        <v>5000</v>
      </c>
      <c r="E3353" s="7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">
        <f t="shared" si="156"/>
        <v>9361.1111000000001</v>
      </c>
      <c r="P3353" t="s">
        <v>8314</v>
      </c>
      <c r="Q3353" t="s">
        <v>8315</v>
      </c>
      <c r="R3353" s="14">
        <f t="shared" si="158"/>
        <v>41806.395428240743</v>
      </c>
      <c r="S3353">
        <f t="shared" si="157"/>
        <v>2014</v>
      </c>
    </row>
    <row r="3354" spans="1:19" ht="43.2" x14ac:dyDescent="0.3">
      <c r="A3354" s="9">
        <v>3352</v>
      </c>
      <c r="B3354" s="11" t="s">
        <v>3351</v>
      </c>
      <c r="C3354" s="3" t="s">
        <v>7462</v>
      </c>
      <c r="D3354" s="5">
        <v>5000</v>
      </c>
      <c r="E3354" s="7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">
        <f t="shared" si="156"/>
        <v>7680</v>
      </c>
      <c r="P3354" t="s">
        <v>8314</v>
      </c>
      <c r="Q3354" t="s">
        <v>8315</v>
      </c>
      <c r="R3354" s="14">
        <f t="shared" si="158"/>
        <v>42495.992800925931</v>
      </c>
      <c r="S3354">
        <f t="shared" si="157"/>
        <v>2016</v>
      </c>
    </row>
    <row r="3355" spans="1:19" ht="43.2" x14ac:dyDescent="0.3">
      <c r="A3355" s="9">
        <v>3353</v>
      </c>
      <c r="B3355" s="11" t="s">
        <v>3352</v>
      </c>
      <c r="C3355" s="3" t="s">
        <v>7463</v>
      </c>
      <c r="D3355" s="5">
        <v>500</v>
      </c>
      <c r="E3355" s="7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">
        <f t="shared" si="156"/>
        <v>3579.5455000000002</v>
      </c>
      <c r="P3355" t="s">
        <v>8314</v>
      </c>
      <c r="Q3355" t="s">
        <v>8315</v>
      </c>
      <c r="R3355" s="14">
        <f t="shared" si="158"/>
        <v>42479.432291666672</v>
      </c>
      <c r="S3355">
        <f t="shared" si="157"/>
        <v>2016</v>
      </c>
    </row>
    <row r="3356" spans="1:19" ht="28.8" x14ac:dyDescent="0.3">
      <c r="A3356" s="9">
        <v>3354</v>
      </c>
      <c r="B3356" s="11" t="s">
        <v>3353</v>
      </c>
      <c r="C3356" s="3" t="s">
        <v>7464</v>
      </c>
      <c r="D3356" s="5">
        <v>3000</v>
      </c>
      <c r="E3356" s="7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">
        <f t="shared" si="156"/>
        <v>5560</v>
      </c>
      <c r="P3356" t="s">
        <v>8314</v>
      </c>
      <c r="Q3356" t="s">
        <v>8315</v>
      </c>
      <c r="R3356" s="14">
        <f t="shared" si="158"/>
        <v>42270.7269212963</v>
      </c>
      <c r="S3356">
        <f t="shared" si="157"/>
        <v>2015</v>
      </c>
    </row>
    <row r="3357" spans="1:19" ht="43.2" x14ac:dyDescent="0.3">
      <c r="A3357" s="9">
        <v>3355</v>
      </c>
      <c r="B3357" s="11" t="s">
        <v>3354</v>
      </c>
      <c r="C3357" s="3" t="s">
        <v>7465</v>
      </c>
      <c r="D3357" s="5">
        <v>1750</v>
      </c>
      <c r="E3357" s="7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">
        <f t="shared" si="156"/>
        <v>14733.3333</v>
      </c>
      <c r="P3357" t="s">
        <v>8314</v>
      </c>
      <c r="Q3357" t="s">
        <v>8315</v>
      </c>
      <c r="R3357" s="14">
        <f t="shared" si="158"/>
        <v>42489.619525462964</v>
      </c>
      <c r="S3357">
        <f t="shared" si="157"/>
        <v>2016</v>
      </c>
    </row>
    <row r="3358" spans="1:19" ht="43.2" x14ac:dyDescent="0.3">
      <c r="A3358" s="9">
        <v>3356</v>
      </c>
      <c r="B3358" s="11" t="s">
        <v>3355</v>
      </c>
      <c r="C3358" s="3" t="s">
        <v>7466</v>
      </c>
      <c r="D3358" s="5">
        <v>1500</v>
      </c>
      <c r="E3358" s="7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">
        <f t="shared" si="156"/>
        <v>5633.3333000000002</v>
      </c>
      <c r="P3358" t="s">
        <v>8314</v>
      </c>
      <c r="Q3358" t="s">
        <v>8315</v>
      </c>
      <c r="R3358" s="14">
        <f t="shared" si="158"/>
        <v>42536.815648148149</v>
      </c>
      <c r="S3358">
        <f t="shared" si="157"/>
        <v>2016</v>
      </c>
    </row>
    <row r="3359" spans="1:19" ht="43.2" x14ac:dyDescent="0.3">
      <c r="A3359" s="9">
        <v>3357</v>
      </c>
      <c r="B3359" s="11" t="s">
        <v>3356</v>
      </c>
      <c r="C3359" s="3" t="s">
        <v>7467</v>
      </c>
      <c r="D3359" s="5">
        <v>2000</v>
      </c>
      <c r="E3359" s="7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">
        <f t="shared" si="156"/>
        <v>9619.0475999999999</v>
      </c>
      <c r="P3359" t="s">
        <v>8314</v>
      </c>
      <c r="Q3359" t="s">
        <v>8315</v>
      </c>
      <c r="R3359" s="14">
        <f t="shared" si="158"/>
        <v>41822.417939814812</v>
      </c>
      <c r="S3359">
        <f t="shared" si="157"/>
        <v>2014</v>
      </c>
    </row>
    <row r="3360" spans="1:19" ht="43.2" x14ac:dyDescent="0.3">
      <c r="A3360" s="9">
        <v>3358</v>
      </c>
      <c r="B3360" s="11" t="s">
        <v>3357</v>
      </c>
      <c r="C3360" s="3" t="s">
        <v>7468</v>
      </c>
      <c r="D3360" s="5">
        <v>10000</v>
      </c>
      <c r="E3360" s="7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">
        <f t="shared" si="156"/>
        <v>6357.4074000000001</v>
      </c>
      <c r="P3360" t="s">
        <v>8314</v>
      </c>
      <c r="Q3360" t="s">
        <v>8315</v>
      </c>
      <c r="R3360" s="14">
        <f t="shared" si="158"/>
        <v>41932.311099537037</v>
      </c>
      <c r="S3360">
        <f t="shared" si="157"/>
        <v>2014</v>
      </c>
    </row>
    <row r="3361" spans="1:19" ht="43.2" x14ac:dyDescent="0.3">
      <c r="A3361" s="9">
        <v>3359</v>
      </c>
      <c r="B3361" s="11" t="s">
        <v>3358</v>
      </c>
      <c r="C3361" s="3" t="s">
        <v>7469</v>
      </c>
      <c r="D3361" s="5">
        <v>4000</v>
      </c>
      <c r="E3361" s="7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">
        <f t="shared" si="156"/>
        <v>18478.260900000001</v>
      </c>
      <c r="P3361" t="s">
        <v>8314</v>
      </c>
      <c r="Q3361" t="s">
        <v>8315</v>
      </c>
      <c r="R3361" s="14">
        <f t="shared" si="158"/>
        <v>42746.057106481487</v>
      </c>
      <c r="S3361">
        <f t="shared" si="157"/>
        <v>2017</v>
      </c>
    </row>
    <row r="3362" spans="1:19" ht="28.8" x14ac:dyDescent="0.3">
      <c r="A3362" s="9">
        <v>3360</v>
      </c>
      <c r="B3362" s="11" t="s">
        <v>3359</v>
      </c>
      <c r="C3362" s="3" t="s">
        <v>7470</v>
      </c>
      <c r="D3362" s="5">
        <v>9000</v>
      </c>
      <c r="E3362" s="7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">
        <f t="shared" si="156"/>
        <v>12672.2222</v>
      </c>
      <c r="P3362" t="s">
        <v>8314</v>
      </c>
      <c r="Q3362" t="s">
        <v>8315</v>
      </c>
      <c r="R3362" s="14">
        <f t="shared" si="158"/>
        <v>42697.082673611112</v>
      </c>
      <c r="S3362">
        <f t="shared" si="157"/>
        <v>2016</v>
      </c>
    </row>
    <row r="3363" spans="1:19" ht="57.6" x14ac:dyDescent="0.3">
      <c r="A3363" s="9">
        <v>3361</v>
      </c>
      <c r="B3363" s="11" t="s">
        <v>3360</v>
      </c>
      <c r="C3363" s="3" t="s">
        <v>7471</v>
      </c>
      <c r="D3363" s="5">
        <v>5000</v>
      </c>
      <c r="E3363" s="7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">
        <f t="shared" si="156"/>
        <v>8342.6471000000001</v>
      </c>
      <c r="P3363" t="s">
        <v>8314</v>
      </c>
      <c r="Q3363" t="s">
        <v>8315</v>
      </c>
      <c r="R3363" s="14">
        <f t="shared" si="158"/>
        <v>41866.025347222225</v>
      </c>
      <c r="S3363">
        <f t="shared" si="157"/>
        <v>2014</v>
      </c>
    </row>
    <row r="3364" spans="1:19" ht="43.2" x14ac:dyDescent="0.3">
      <c r="A3364" s="9">
        <v>3362</v>
      </c>
      <c r="B3364" s="11" t="s">
        <v>3361</v>
      </c>
      <c r="C3364" s="3" t="s">
        <v>7472</v>
      </c>
      <c r="D3364" s="5">
        <v>500</v>
      </c>
      <c r="E3364" s="7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">
        <f t="shared" si="156"/>
        <v>5450</v>
      </c>
      <c r="P3364" t="s">
        <v>8314</v>
      </c>
      <c r="Q3364" t="s">
        <v>8315</v>
      </c>
      <c r="R3364" s="14">
        <f t="shared" si="158"/>
        <v>42056.091631944444</v>
      </c>
      <c r="S3364">
        <f t="shared" si="157"/>
        <v>2015</v>
      </c>
    </row>
    <row r="3365" spans="1:19" ht="43.2" x14ac:dyDescent="0.3">
      <c r="A3365" s="9">
        <v>3363</v>
      </c>
      <c r="B3365" s="11" t="s">
        <v>3362</v>
      </c>
      <c r="C3365" s="3" t="s">
        <v>7473</v>
      </c>
      <c r="D3365" s="5">
        <v>7750</v>
      </c>
      <c r="E3365" s="7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">
        <f t="shared" si="156"/>
        <v>30230.769199999999</v>
      </c>
      <c r="P3365" t="s">
        <v>8314</v>
      </c>
      <c r="Q3365" t="s">
        <v>8315</v>
      </c>
      <c r="R3365" s="14">
        <f t="shared" si="158"/>
        <v>41851.771354166667</v>
      </c>
      <c r="S3365">
        <f t="shared" si="157"/>
        <v>2014</v>
      </c>
    </row>
    <row r="3366" spans="1:19" ht="43.2" x14ac:dyDescent="0.3">
      <c r="A3366" s="9">
        <v>3364</v>
      </c>
      <c r="B3366" s="11" t="s">
        <v>3363</v>
      </c>
      <c r="C3366" s="3" t="s">
        <v>7474</v>
      </c>
      <c r="D3366" s="5">
        <v>3000</v>
      </c>
      <c r="E3366" s="7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">
        <f t="shared" si="156"/>
        <v>4413.8888999999999</v>
      </c>
      <c r="P3366" t="s">
        <v>8314</v>
      </c>
      <c r="Q3366" t="s">
        <v>8315</v>
      </c>
      <c r="R3366" s="14">
        <f t="shared" si="158"/>
        <v>42422.977418981478</v>
      </c>
      <c r="S3366">
        <f t="shared" si="157"/>
        <v>2016</v>
      </c>
    </row>
    <row r="3367" spans="1:19" ht="43.2" x14ac:dyDescent="0.3">
      <c r="A3367" s="9">
        <v>3365</v>
      </c>
      <c r="B3367" s="11" t="s">
        <v>3364</v>
      </c>
      <c r="C3367" s="3" t="s">
        <v>7475</v>
      </c>
      <c r="D3367" s="5">
        <v>2500</v>
      </c>
      <c r="E3367" s="7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">
        <f t="shared" si="156"/>
        <v>86666.666700000002</v>
      </c>
      <c r="P3367" t="s">
        <v>8314</v>
      </c>
      <c r="Q3367" t="s">
        <v>8315</v>
      </c>
      <c r="R3367" s="14">
        <f t="shared" si="158"/>
        <v>42321.101759259262</v>
      </c>
      <c r="S3367">
        <f t="shared" si="157"/>
        <v>2015</v>
      </c>
    </row>
    <row r="3368" spans="1:19" ht="43.2" x14ac:dyDescent="0.3">
      <c r="A3368" s="9">
        <v>3366</v>
      </c>
      <c r="B3368" s="11" t="s">
        <v>3365</v>
      </c>
      <c r="C3368" s="3" t="s">
        <v>7476</v>
      </c>
      <c r="D3368" s="5">
        <v>500</v>
      </c>
      <c r="E3368" s="7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">
        <f t="shared" si="156"/>
        <v>6138.8888999999999</v>
      </c>
      <c r="P3368" t="s">
        <v>8314</v>
      </c>
      <c r="Q3368" t="s">
        <v>8315</v>
      </c>
      <c r="R3368" s="14">
        <f t="shared" si="158"/>
        <v>42107.067557870367</v>
      </c>
      <c r="S3368">
        <f t="shared" si="157"/>
        <v>2015</v>
      </c>
    </row>
    <row r="3369" spans="1:19" ht="43.2" x14ac:dyDescent="0.3">
      <c r="A3369" s="9">
        <v>3367</v>
      </c>
      <c r="B3369" s="11" t="s">
        <v>3366</v>
      </c>
      <c r="C3369" s="3" t="s">
        <v>7477</v>
      </c>
      <c r="D3369" s="5">
        <v>750</v>
      </c>
      <c r="E3369" s="7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">
        <f t="shared" si="156"/>
        <v>2966.6667000000002</v>
      </c>
      <c r="P3369" t="s">
        <v>8314</v>
      </c>
      <c r="Q3369" t="s">
        <v>8315</v>
      </c>
      <c r="R3369" s="14">
        <f t="shared" si="158"/>
        <v>42192.933958333335</v>
      </c>
      <c r="S3369">
        <f t="shared" si="157"/>
        <v>2015</v>
      </c>
    </row>
    <row r="3370" spans="1:19" ht="43.2" x14ac:dyDescent="0.3">
      <c r="A3370" s="9">
        <v>3368</v>
      </c>
      <c r="B3370" s="11" t="s">
        <v>3367</v>
      </c>
      <c r="C3370" s="3" t="s">
        <v>7478</v>
      </c>
      <c r="D3370" s="5">
        <v>1000</v>
      </c>
      <c r="E3370" s="7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">
        <f t="shared" si="156"/>
        <v>4547.8261000000002</v>
      </c>
      <c r="P3370" t="s">
        <v>8314</v>
      </c>
      <c r="Q3370" t="s">
        <v>8315</v>
      </c>
      <c r="R3370" s="14">
        <f t="shared" si="158"/>
        <v>41969.199756944443</v>
      </c>
      <c r="S3370">
        <f t="shared" si="157"/>
        <v>2014</v>
      </c>
    </row>
    <row r="3371" spans="1:19" ht="43.2" x14ac:dyDescent="0.3">
      <c r="A3371" s="9">
        <v>3369</v>
      </c>
      <c r="B3371" s="11" t="s">
        <v>3368</v>
      </c>
      <c r="C3371" s="3" t="s">
        <v>7479</v>
      </c>
      <c r="D3371" s="5">
        <v>5000</v>
      </c>
      <c r="E3371" s="7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">
        <f t="shared" si="156"/>
        <v>9620.3703999999998</v>
      </c>
      <c r="P3371" t="s">
        <v>8314</v>
      </c>
      <c r="Q3371" t="s">
        <v>8315</v>
      </c>
      <c r="R3371" s="14">
        <f t="shared" si="158"/>
        <v>42690.041435185187</v>
      </c>
      <c r="S3371">
        <f t="shared" si="157"/>
        <v>2016</v>
      </c>
    </row>
    <row r="3372" spans="1:19" ht="28.8" x14ac:dyDescent="0.3">
      <c r="A3372" s="9">
        <v>3370</v>
      </c>
      <c r="B3372" s="11" t="s">
        <v>3369</v>
      </c>
      <c r="C3372" s="3" t="s">
        <v>7480</v>
      </c>
      <c r="D3372" s="5">
        <v>1500</v>
      </c>
      <c r="E3372" s="7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">
        <f t="shared" si="156"/>
        <v>6792.3077000000003</v>
      </c>
      <c r="P3372" t="s">
        <v>8314</v>
      </c>
      <c r="Q3372" t="s">
        <v>8315</v>
      </c>
      <c r="R3372" s="14">
        <f t="shared" si="158"/>
        <v>42690.334317129629</v>
      </c>
      <c r="S3372">
        <f t="shared" si="157"/>
        <v>2016</v>
      </c>
    </row>
    <row r="3373" spans="1:19" ht="28.8" x14ac:dyDescent="0.3">
      <c r="A3373" s="9">
        <v>3371</v>
      </c>
      <c r="B3373" s="11" t="s">
        <v>3370</v>
      </c>
      <c r="C3373" s="3" t="s">
        <v>7481</v>
      </c>
      <c r="D3373" s="5">
        <v>200</v>
      </c>
      <c r="E3373" s="7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">
        <f t="shared" si="156"/>
        <v>3077.7777999999998</v>
      </c>
      <c r="P3373" t="s">
        <v>8314</v>
      </c>
      <c r="Q3373" t="s">
        <v>8315</v>
      </c>
      <c r="R3373" s="14">
        <f t="shared" si="158"/>
        <v>42312.874594907407</v>
      </c>
      <c r="S3373">
        <f t="shared" si="157"/>
        <v>2015</v>
      </c>
    </row>
    <row r="3374" spans="1:19" ht="43.2" x14ac:dyDescent="0.3">
      <c r="A3374" s="9">
        <v>3372</v>
      </c>
      <c r="B3374" s="11" t="s">
        <v>3371</v>
      </c>
      <c r="C3374" s="3" t="s">
        <v>7482</v>
      </c>
      <c r="D3374" s="5">
        <v>1000</v>
      </c>
      <c r="E3374" s="7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">
        <f t="shared" si="156"/>
        <v>3833.3332999999998</v>
      </c>
      <c r="P3374" t="s">
        <v>8314</v>
      </c>
      <c r="Q3374" t="s">
        <v>8315</v>
      </c>
      <c r="R3374" s="14">
        <f t="shared" si="158"/>
        <v>41855.548101851848</v>
      </c>
      <c r="S3374">
        <f t="shared" si="157"/>
        <v>2014</v>
      </c>
    </row>
    <row r="3375" spans="1:19" ht="43.2" x14ac:dyDescent="0.3">
      <c r="A3375" s="9">
        <v>3373</v>
      </c>
      <c r="B3375" s="11" t="s">
        <v>3372</v>
      </c>
      <c r="C3375" s="3" t="s">
        <v>7483</v>
      </c>
      <c r="D3375" s="5">
        <v>2000</v>
      </c>
      <c r="E3375" s="7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">
        <f t="shared" si="156"/>
        <v>6683.3333000000002</v>
      </c>
      <c r="P3375" t="s">
        <v>8314</v>
      </c>
      <c r="Q3375" t="s">
        <v>8315</v>
      </c>
      <c r="R3375" s="14">
        <f t="shared" si="158"/>
        <v>42179.854629629626</v>
      </c>
      <c r="S3375">
        <f t="shared" si="157"/>
        <v>2015</v>
      </c>
    </row>
    <row r="3376" spans="1:19" ht="43.2" x14ac:dyDescent="0.3">
      <c r="A3376" s="9">
        <v>3374</v>
      </c>
      <c r="B3376" s="11" t="s">
        <v>3373</v>
      </c>
      <c r="C3376" s="3" t="s">
        <v>7484</v>
      </c>
      <c r="D3376" s="5">
        <v>3500</v>
      </c>
      <c r="E3376" s="7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">
        <f t="shared" si="156"/>
        <v>7173.0769</v>
      </c>
      <c r="P3376" t="s">
        <v>8314</v>
      </c>
      <c r="Q3376" t="s">
        <v>8315</v>
      </c>
      <c r="R3376" s="14">
        <f t="shared" si="158"/>
        <v>42275.731666666667</v>
      </c>
      <c r="S3376">
        <f t="shared" si="157"/>
        <v>2015</v>
      </c>
    </row>
    <row r="3377" spans="1:19" ht="43.2" x14ac:dyDescent="0.3">
      <c r="A3377" s="9">
        <v>3375</v>
      </c>
      <c r="B3377" s="11" t="s">
        <v>3374</v>
      </c>
      <c r="C3377" s="3" t="s">
        <v>7485</v>
      </c>
      <c r="D3377" s="5">
        <v>3000</v>
      </c>
      <c r="E3377" s="7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">
        <f t="shared" si="156"/>
        <v>17647.058799999999</v>
      </c>
      <c r="P3377" t="s">
        <v>8314</v>
      </c>
      <c r="Q3377" t="s">
        <v>8315</v>
      </c>
      <c r="R3377" s="14">
        <f t="shared" si="158"/>
        <v>41765.610798611109</v>
      </c>
      <c r="S3377">
        <f t="shared" si="157"/>
        <v>2014</v>
      </c>
    </row>
    <row r="3378" spans="1:19" ht="43.2" x14ac:dyDescent="0.3">
      <c r="A3378" s="9">
        <v>3376</v>
      </c>
      <c r="B3378" s="11" t="s">
        <v>3375</v>
      </c>
      <c r="C3378" s="3" t="s">
        <v>7486</v>
      </c>
      <c r="D3378" s="5">
        <v>8000</v>
      </c>
      <c r="E3378" s="7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">
        <f t="shared" si="156"/>
        <v>42110.526299999998</v>
      </c>
      <c r="P3378" t="s">
        <v>8314</v>
      </c>
      <c r="Q3378" t="s">
        <v>8315</v>
      </c>
      <c r="R3378" s="14">
        <f t="shared" si="158"/>
        <v>42059.701319444444</v>
      </c>
      <c r="S3378">
        <f t="shared" si="157"/>
        <v>2015</v>
      </c>
    </row>
    <row r="3379" spans="1:19" ht="43.2" x14ac:dyDescent="0.3">
      <c r="A3379" s="9">
        <v>3377</v>
      </c>
      <c r="B3379" s="11" t="s">
        <v>3376</v>
      </c>
      <c r="C3379" s="3" t="s">
        <v>7487</v>
      </c>
      <c r="D3379" s="5">
        <v>8000</v>
      </c>
      <c r="E3379" s="7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">
        <f t="shared" si="156"/>
        <v>10498.701300000001</v>
      </c>
      <c r="P3379" t="s">
        <v>8314</v>
      </c>
      <c r="Q3379" t="s">
        <v>8315</v>
      </c>
      <c r="R3379" s="14">
        <f t="shared" si="158"/>
        <v>42053.732627314821</v>
      </c>
      <c r="S3379">
        <f t="shared" si="157"/>
        <v>2015</v>
      </c>
    </row>
    <row r="3380" spans="1:19" ht="43.2" x14ac:dyDescent="0.3">
      <c r="A3380" s="9">
        <v>3378</v>
      </c>
      <c r="B3380" s="11" t="s">
        <v>3377</v>
      </c>
      <c r="C3380" s="3" t="s">
        <v>7488</v>
      </c>
      <c r="D3380" s="5">
        <v>550</v>
      </c>
      <c r="E3380" s="7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">
        <f t="shared" si="156"/>
        <v>2819.0475999999999</v>
      </c>
      <c r="P3380" t="s">
        <v>8314</v>
      </c>
      <c r="Q3380" t="s">
        <v>8315</v>
      </c>
      <c r="R3380" s="14">
        <f t="shared" si="158"/>
        <v>41858.355393518519</v>
      </c>
      <c r="S3380">
        <f t="shared" si="157"/>
        <v>2014</v>
      </c>
    </row>
    <row r="3381" spans="1:19" ht="57.6" x14ac:dyDescent="0.3">
      <c r="A3381" s="9">
        <v>3379</v>
      </c>
      <c r="B3381" s="11" t="s">
        <v>3378</v>
      </c>
      <c r="C3381" s="3" t="s">
        <v>7489</v>
      </c>
      <c r="D3381" s="5">
        <v>2000</v>
      </c>
      <c r="E3381" s="7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">
        <f t="shared" si="156"/>
        <v>5455.2632000000003</v>
      </c>
      <c r="P3381" t="s">
        <v>8314</v>
      </c>
      <c r="Q3381" t="s">
        <v>8315</v>
      </c>
      <c r="R3381" s="14">
        <f t="shared" si="158"/>
        <v>42225.513888888891</v>
      </c>
      <c r="S3381">
        <f t="shared" si="157"/>
        <v>2015</v>
      </c>
    </row>
    <row r="3382" spans="1:19" ht="57.6" x14ac:dyDescent="0.3">
      <c r="A3382" s="9">
        <v>3380</v>
      </c>
      <c r="B3382" s="11" t="s">
        <v>3379</v>
      </c>
      <c r="C3382" s="3" t="s">
        <v>7490</v>
      </c>
      <c r="D3382" s="5">
        <v>3000</v>
      </c>
      <c r="E3382" s="7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">
        <f t="shared" si="156"/>
        <v>11189.2857</v>
      </c>
      <c r="P3382" t="s">
        <v>8314</v>
      </c>
      <c r="Q3382" t="s">
        <v>8315</v>
      </c>
      <c r="R3382" s="14">
        <f t="shared" si="158"/>
        <v>41937.95344907407</v>
      </c>
      <c r="S3382">
        <f t="shared" si="157"/>
        <v>2014</v>
      </c>
    </row>
    <row r="3383" spans="1:19" ht="43.2" x14ac:dyDescent="0.3">
      <c r="A3383" s="9">
        <v>3381</v>
      </c>
      <c r="B3383" s="11" t="s">
        <v>3380</v>
      </c>
      <c r="C3383" s="3" t="s">
        <v>7491</v>
      </c>
      <c r="D3383" s="5">
        <v>4000</v>
      </c>
      <c r="E3383" s="7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">
        <f t="shared" si="156"/>
        <v>8520.8333000000002</v>
      </c>
      <c r="P3383" t="s">
        <v>8314</v>
      </c>
      <c r="Q3383" t="s">
        <v>8315</v>
      </c>
      <c r="R3383" s="14">
        <f t="shared" si="158"/>
        <v>42044.184988425928</v>
      </c>
      <c r="S3383">
        <f t="shared" si="157"/>
        <v>2015</v>
      </c>
    </row>
    <row r="3384" spans="1:19" ht="43.2" x14ac:dyDescent="0.3">
      <c r="A3384" s="9">
        <v>3382</v>
      </c>
      <c r="B3384" s="11" t="s">
        <v>3381</v>
      </c>
      <c r="C3384" s="3" t="s">
        <v>7492</v>
      </c>
      <c r="D3384" s="5">
        <v>3500</v>
      </c>
      <c r="E3384" s="7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">
        <f t="shared" si="156"/>
        <v>7665.2174000000005</v>
      </c>
      <c r="P3384" t="s">
        <v>8314</v>
      </c>
      <c r="Q3384" t="s">
        <v>8315</v>
      </c>
      <c r="R3384" s="14">
        <f t="shared" si="158"/>
        <v>42559.431203703702</v>
      </c>
      <c r="S3384">
        <f t="shared" si="157"/>
        <v>2016</v>
      </c>
    </row>
    <row r="3385" spans="1:19" ht="43.2" x14ac:dyDescent="0.3">
      <c r="A3385" s="9">
        <v>3383</v>
      </c>
      <c r="B3385" s="11" t="s">
        <v>3382</v>
      </c>
      <c r="C3385" s="3" t="s">
        <v>7493</v>
      </c>
      <c r="D3385" s="5">
        <v>1750</v>
      </c>
      <c r="E3385" s="7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">
        <f t="shared" si="156"/>
        <v>6516.6666999999998</v>
      </c>
      <c r="P3385" t="s">
        <v>8314</v>
      </c>
      <c r="Q3385" t="s">
        <v>8315</v>
      </c>
      <c r="R3385" s="14">
        <f t="shared" si="158"/>
        <v>42524.782638888893</v>
      </c>
      <c r="S3385">
        <f t="shared" si="157"/>
        <v>2016</v>
      </c>
    </row>
    <row r="3386" spans="1:19" ht="43.2" x14ac:dyDescent="0.3">
      <c r="A3386" s="9">
        <v>3384</v>
      </c>
      <c r="B3386" s="11" t="s">
        <v>3383</v>
      </c>
      <c r="C3386" s="3" t="s">
        <v>7494</v>
      </c>
      <c r="D3386" s="5">
        <v>6000</v>
      </c>
      <c r="E3386" s="7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">
        <f t="shared" si="156"/>
        <v>9376.0313000000006</v>
      </c>
      <c r="P3386" t="s">
        <v>8314</v>
      </c>
      <c r="Q3386" t="s">
        <v>8315</v>
      </c>
      <c r="R3386" s="14">
        <f t="shared" si="158"/>
        <v>42292.087592592594</v>
      </c>
      <c r="S3386">
        <f t="shared" si="157"/>
        <v>2015</v>
      </c>
    </row>
    <row r="3387" spans="1:19" ht="57.6" x14ac:dyDescent="0.3">
      <c r="A3387" s="9">
        <v>3385</v>
      </c>
      <c r="B3387" s="11" t="s">
        <v>3384</v>
      </c>
      <c r="C3387" s="3" t="s">
        <v>7495</v>
      </c>
      <c r="D3387" s="5">
        <v>2000</v>
      </c>
      <c r="E3387" s="7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">
        <f t="shared" si="156"/>
        <v>13333.3333</v>
      </c>
      <c r="P3387" t="s">
        <v>8314</v>
      </c>
      <c r="Q3387" t="s">
        <v>8315</v>
      </c>
      <c r="R3387" s="14">
        <f t="shared" si="158"/>
        <v>41953.8675</v>
      </c>
      <c r="S3387">
        <f t="shared" si="157"/>
        <v>2014</v>
      </c>
    </row>
    <row r="3388" spans="1:19" ht="43.2" x14ac:dyDescent="0.3">
      <c r="A3388" s="9">
        <v>3386</v>
      </c>
      <c r="B3388" s="11" t="s">
        <v>3385</v>
      </c>
      <c r="C3388" s="3" t="s">
        <v>7496</v>
      </c>
      <c r="D3388" s="5">
        <v>2000</v>
      </c>
      <c r="E3388" s="7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">
        <f t="shared" si="156"/>
        <v>5121.9512000000004</v>
      </c>
      <c r="P3388" t="s">
        <v>8314</v>
      </c>
      <c r="Q3388" t="s">
        <v>8315</v>
      </c>
      <c r="R3388" s="14">
        <f t="shared" si="158"/>
        <v>41946.644745370373</v>
      </c>
      <c r="S3388">
        <f t="shared" si="157"/>
        <v>2014</v>
      </c>
    </row>
    <row r="3389" spans="1:19" ht="57.6" x14ac:dyDescent="0.3">
      <c r="A3389" s="9">
        <v>3387</v>
      </c>
      <c r="B3389" s="11" t="s">
        <v>3386</v>
      </c>
      <c r="C3389" s="3" t="s">
        <v>7497</v>
      </c>
      <c r="D3389" s="5">
        <v>3000</v>
      </c>
      <c r="E3389" s="7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">
        <f t="shared" si="156"/>
        <v>10017.142900000001</v>
      </c>
      <c r="P3389" t="s">
        <v>8314</v>
      </c>
      <c r="Q3389" t="s">
        <v>8315</v>
      </c>
      <c r="R3389" s="14">
        <f t="shared" si="158"/>
        <v>41947.762592592589</v>
      </c>
      <c r="S3389">
        <f t="shared" si="157"/>
        <v>2014</v>
      </c>
    </row>
    <row r="3390" spans="1:19" ht="57.6" x14ac:dyDescent="0.3">
      <c r="A3390" s="9">
        <v>3388</v>
      </c>
      <c r="B3390" s="11" t="s">
        <v>3387</v>
      </c>
      <c r="C3390" s="3" t="s">
        <v>7498</v>
      </c>
      <c r="D3390" s="5">
        <v>1500</v>
      </c>
      <c r="E3390" s="7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">
        <f t="shared" si="156"/>
        <v>3460</v>
      </c>
      <c r="P3390" t="s">
        <v>8314</v>
      </c>
      <c r="Q3390" t="s">
        <v>8315</v>
      </c>
      <c r="R3390" s="14">
        <f t="shared" si="158"/>
        <v>42143.461122685185</v>
      </c>
      <c r="S3390">
        <f t="shared" si="157"/>
        <v>2015</v>
      </c>
    </row>
    <row r="3391" spans="1:19" ht="43.2" x14ac:dyDescent="0.3">
      <c r="A3391" s="9">
        <v>3389</v>
      </c>
      <c r="B3391" s="11" t="s">
        <v>3388</v>
      </c>
      <c r="C3391" s="3" t="s">
        <v>7499</v>
      </c>
      <c r="D3391" s="5">
        <v>10000</v>
      </c>
      <c r="E3391" s="7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">
        <f t="shared" si="156"/>
        <v>18467.741900000001</v>
      </c>
      <c r="P3391" t="s">
        <v>8314</v>
      </c>
      <c r="Q3391" t="s">
        <v>8315</v>
      </c>
      <c r="R3391" s="14">
        <f t="shared" si="158"/>
        <v>42494.563449074078</v>
      </c>
      <c r="S3391">
        <f t="shared" si="157"/>
        <v>2016</v>
      </c>
    </row>
    <row r="3392" spans="1:19" ht="57.6" x14ac:dyDescent="0.3">
      <c r="A3392" s="9">
        <v>3390</v>
      </c>
      <c r="B3392" s="11" t="s">
        <v>3389</v>
      </c>
      <c r="C3392" s="3" t="s">
        <v>7500</v>
      </c>
      <c r="D3392" s="5">
        <v>1500</v>
      </c>
      <c r="E3392" s="7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">
        <f t="shared" si="156"/>
        <v>6981.8181999999997</v>
      </c>
      <c r="P3392" t="s">
        <v>8314</v>
      </c>
      <c r="Q3392" t="s">
        <v>8315</v>
      </c>
      <c r="R3392" s="14">
        <f t="shared" si="158"/>
        <v>41815.774826388886</v>
      </c>
      <c r="S3392">
        <f t="shared" si="157"/>
        <v>2014</v>
      </c>
    </row>
    <row r="3393" spans="1:19" ht="43.2" x14ac:dyDescent="0.3">
      <c r="A3393" s="9">
        <v>3391</v>
      </c>
      <c r="B3393" s="11" t="s">
        <v>3390</v>
      </c>
      <c r="C3393" s="3" t="s">
        <v>7501</v>
      </c>
      <c r="D3393" s="5">
        <v>500</v>
      </c>
      <c r="E3393" s="7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">
        <f t="shared" si="156"/>
        <v>6194.4444000000003</v>
      </c>
      <c r="P3393" t="s">
        <v>8314</v>
      </c>
      <c r="Q3393" t="s">
        <v>8315</v>
      </c>
      <c r="R3393" s="14">
        <f t="shared" si="158"/>
        <v>41830.545694444445</v>
      </c>
      <c r="S3393">
        <f t="shared" si="157"/>
        <v>2014</v>
      </c>
    </row>
    <row r="3394" spans="1:19" ht="57.6" x14ac:dyDescent="0.3">
      <c r="A3394" s="9">
        <v>3392</v>
      </c>
      <c r="B3394" s="11" t="s">
        <v>3391</v>
      </c>
      <c r="C3394" s="3" t="s">
        <v>7502</v>
      </c>
      <c r="D3394" s="5">
        <v>500</v>
      </c>
      <c r="E3394" s="7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">
        <f t="shared" si="156"/>
        <v>4166.6666999999998</v>
      </c>
      <c r="P3394" t="s">
        <v>8314</v>
      </c>
      <c r="Q3394" t="s">
        <v>8315</v>
      </c>
      <c r="R3394" s="14">
        <f t="shared" si="158"/>
        <v>42446.845543981486</v>
      </c>
      <c r="S3394">
        <f t="shared" si="157"/>
        <v>2016</v>
      </c>
    </row>
    <row r="3395" spans="1:19" ht="43.2" x14ac:dyDescent="0.3">
      <c r="A3395" s="9">
        <v>3393</v>
      </c>
      <c r="B3395" s="11" t="s">
        <v>3392</v>
      </c>
      <c r="C3395" s="3" t="s">
        <v>7503</v>
      </c>
      <c r="D3395" s="5">
        <v>1500</v>
      </c>
      <c r="E3395" s="7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">
        <f t="shared" ref="O3395:O3458" si="159">IFERROR(ROUND(E3395/L3395*100,4),0)</f>
        <v>3606.8182000000002</v>
      </c>
      <c r="P3395" t="s">
        <v>8314</v>
      </c>
      <c r="Q3395" t="s">
        <v>8315</v>
      </c>
      <c r="R3395" s="14">
        <f t="shared" si="158"/>
        <v>41923.921643518523</v>
      </c>
      <c r="S3395">
        <f t="shared" ref="S3395:S3458" si="160">YEAR(R3395)</f>
        <v>2014</v>
      </c>
    </row>
    <row r="3396" spans="1:19" ht="43.2" x14ac:dyDescent="0.3">
      <c r="A3396" s="9">
        <v>3394</v>
      </c>
      <c r="B3396" s="11" t="s">
        <v>3393</v>
      </c>
      <c r="C3396" s="3" t="s">
        <v>7504</v>
      </c>
      <c r="D3396" s="5">
        <v>550</v>
      </c>
      <c r="E3396" s="7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">
        <f t="shared" si="159"/>
        <v>2900</v>
      </c>
      <c r="P3396" t="s">
        <v>8314</v>
      </c>
      <c r="Q3396" t="s">
        <v>8315</v>
      </c>
      <c r="R3396" s="14">
        <f t="shared" ref="R3396:R3459" si="161">(((J3396/60)/60)/24)+DATE(1970,1,1)</f>
        <v>41817.59542824074</v>
      </c>
      <c r="S3396">
        <f t="shared" si="160"/>
        <v>2014</v>
      </c>
    </row>
    <row r="3397" spans="1:19" ht="28.8" x14ac:dyDescent="0.3">
      <c r="A3397" s="9">
        <v>3395</v>
      </c>
      <c r="B3397" s="11" t="s">
        <v>3394</v>
      </c>
      <c r="C3397" s="3" t="s">
        <v>7505</v>
      </c>
      <c r="D3397" s="5">
        <v>500</v>
      </c>
      <c r="E3397" s="7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">
        <f t="shared" si="159"/>
        <v>2421.0526</v>
      </c>
      <c r="P3397" t="s">
        <v>8314</v>
      </c>
      <c r="Q3397" t="s">
        <v>8315</v>
      </c>
      <c r="R3397" s="14">
        <f t="shared" si="161"/>
        <v>42140.712314814817</v>
      </c>
      <c r="S3397">
        <f t="shared" si="160"/>
        <v>2015</v>
      </c>
    </row>
    <row r="3398" spans="1:19" ht="43.2" x14ac:dyDescent="0.3">
      <c r="A3398" s="9">
        <v>3396</v>
      </c>
      <c r="B3398" s="11" t="s">
        <v>3395</v>
      </c>
      <c r="C3398" s="3" t="s">
        <v>7506</v>
      </c>
      <c r="D3398" s="5">
        <v>1500</v>
      </c>
      <c r="E3398" s="7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">
        <f t="shared" si="159"/>
        <v>5589.2857000000004</v>
      </c>
      <c r="P3398" t="s">
        <v>8314</v>
      </c>
      <c r="Q3398" t="s">
        <v>8315</v>
      </c>
      <c r="R3398" s="14">
        <f t="shared" si="161"/>
        <v>41764.44663194444</v>
      </c>
      <c r="S3398">
        <f t="shared" si="160"/>
        <v>2014</v>
      </c>
    </row>
    <row r="3399" spans="1:19" ht="28.8" x14ac:dyDescent="0.3">
      <c r="A3399" s="9">
        <v>3397</v>
      </c>
      <c r="B3399" s="11" t="s">
        <v>3396</v>
      </c>
      <c r="C3399" s="3" t="s">
        <v>7507</v>
      </c>
      <c r="D3399" s="5">
        <v>250</v>
      </c>
      <c r="E3399" s="7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">
        <f t="shared" si="159"/>
        <v>1166.6667</v>
      </c>
      <c r="P3399" t="s">
        <v>8314</v>
      </c>
      <c r="Q3399" t="s">
        <v>8315</v>
      </c>
      <c r="R3399" s="14">
        <f t="shared" si="161"/>
        <v>42378.478344907402</v>
      </c>
      <c r="S3399">
        <f t="shared" si="160"/>
        <v>2016</v>
      </c>
    </row>
    <row r="3400" spans="1:19" ht="43.2" x14ac:dyDescent="0.3">
      <c r="A3400" s="9">
        <v>3398</v>
      </c>
      <c r="B3400" s="11" t="s">
        <v>3397</v>
      </c>
      <c r="C3400" s="3" t="s">
        <v>7508</v>
      </c>
      <c r="D3400" s="5">
        <v>4000</v>
      </c>
      <c r="E3400" s="7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">
        <f t="shared" si="159"/>
        <v>6835.3846000000003</v>
      </c>
      <c r="P3400" t="s">
        <v>8314</v>
      </c>
      <c r="Q3400" t="s">
        <v>8315</v>
      </c>
      <c r="R3400" s="14">
        <f t="shared" si="161"/>
        <v>41941.75203703704</v>
      </c>
      <c r="S3400">
        <f t="shared" si="160"/>
        <v>2014</v>
      </c>
    </row>
    <row r="3401" spans="1:19" ht="43.2" x14ac:dyDescent="0.3">
      <c r="A3401" s="9">
        <v>3399</v>
      </c>
      <c r="B3401" s="11" t="s">
        <v>3398</v>
      </c>
      <c r="C3401" s="3" t="s">
        <v>7509</v>
      </c>
      <c r="D3401" s="5">
        <v>1200</v>
      </c>
      <c r="E3401" s="7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">
        <f t="shared" si="159"/>
        <v>2706.5216999999998</v>
      </c>
      <c r="P3401" t="s">
        <v>8314</v>
      </c>
      <c r="Q3401" t="s">
        <v>8315</v>
      </c>
      <c r="R3401" s="14">
        <f t="shared" si="161"/>
        <v>42026.920428240745</v>
      </c>
      <c r="S3401">
        <f t="shared" si="160"/>
        <v>2015</v>
      </c>
    </row>
    <row r="3402" spans="1:19" ht="43.2" x14ac:dyDescent="0.3">
      <c r="A3402" s="9">
        <v>3400</v>
      </c>
      <c r="B3402" s="11" t="s">
        <v>3399</v>
      </c>
      <c r="C3402" s="3" t="s">
        <v>7510</v>
      </c>
      <c r="D3402" s="5">
        <v>10000</v>
      </c>
      <c r="E3402" s="7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">
        <f t="shared" si="159"/>
        <v>11812.941199999999</v>
      </c>
      <c r="P3402" t="s">
        <v>8314</v>
      </c>
      <c r="Q3402" t="s">
        <v>8315</v>
      </c>
      <c r="R3402" s="14">
        <f t="shared" si="161"/>
        <v>41834.953865740739</v>
      </c>
      <c r="S3402">
        <f t="shared" si="160"/>
        <v>2014</v>
      </c>
    </row>
    <row r="3403" spans="1:19" ht="57.6" x14ac:dyDescent="0.3">
      <c r="A3403" s="9">
        <v>3401</v>
      </c>
      <c r="B3403" s="11" t="s">
        <v>3400</v>
      </c>
      <c r="C3403" s="3" t="s">
        <v>7511</v>
      </c>
      <c r="D3403" s="5">
        <v>2900</v>
      </c>
      <c r="E3403" s="7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">
        <f t="shared" si="159"/>
        <v>4475.7575999999999</v>
      </c>
      <c r="P3403" t="s">
        <v>8314</v>
      </c>
      <c r="Q3403" t="s">
        <v>8315</v>
      </c>
      <c r="R3403" s="14">
        <f t="shared" si="161"/>
        <v>42193.723912037036</v>
      </c>
      <c r="S3403">
        <f t="shared" si="160"/>
        <v>2015</v>
      </c>
    </row>
    <row r="3404" spans="1:19" ht="43.2" x14ac:dyDescent="0.3">
      <c r="A3404" s="9">
        <v>3402</v>
      </c>
      <c r="B3404" s="11" t="s">
        <v>3401</v>
      </c>
      <c r="C3404" s="3" t="s">
        <v>7512</v>
      </c>
      <c r="D3404" s="5">
        <v>15000</v>
      </c>
      <c r="E3404" s="7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">
        <f t="shared" si="159"/>
        <v>9978.7878999999994</v>
      </c>
      <c r="P3404" t="s">
        <v>8314</v>
      </c>
      <c r="Q3404" t="s">
        <v>8315</v>
      </c>
      <c r="R3404" s="14">
        <f t="shared" si="161"/>
        <v>42290.61855324074</v>
      </c>
      <c r="S3404">
        <f t="shared" si="160"/>
        <v>2015</v>
      </c>
    </row>
    <row r="3405" spans="1:19" ht="43.2" x14ac:dyDescent="0.3">
      <c r="A3405" s="9">
        <v>3403</v>
      </c>
      <c r="B3405" s="11" t="s">
        <v>3402</v>
      </c>
      <c r="C3405" s="3" t="s">
        <v>7513</v>
      </c>
      <c r="D3405" s="5">
        <v>2000</v>
      </c>
      <c r="E3405" s="7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">
        <f t="shared" si="159"/>
        <v>11764.705900000001</v>
      </c>
      <c r="P3405" t="s">
        <v>8314</v>
      </c>
      <c r="Q3405" t="s">
        <v>8315</v>
      </c>
      <c r="R3405" s="14">
        <f t="shared" si="161"/>
        <v>42150.462083333332</v>
      </c>
      <c r="S3405">
        <f t="shared" si="160"/>
        <v>2015</v>
      </c>
    </row>
    <row r="3406" spans="1:19" ht="57.6" x14ac:dyDescent="0.3">
      <c r="A3406" s="9">
        <v>3404</v>
      </c>
      <c r="B3406" s="11" t="s">
        <v>3403</v>
      </c>
      <c r="C3406" s="3" t="s">
        <v>7514</v>
      </c>
      <c r="D3406" s="5">
        <v>500</v>
      </c>
      <c r="E3406" s="7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">
        <f t="shared" si="159"/>
        <v>20333.333299999998</v>
      </c>
      <c r="P3406" t="s">
        <v>8314</v>
      </c>
      <c r="Q3406" t="s">
        <v>8315</v>
      </c>
      <c r="R3406" s="14">
        <f t="shared" si="161"/>
        <v>42152.503495370373</v>
      </c>
      <c r="S3406">
        <f t="shared" si="160"/>
        <v>2015</v>
      </c>
    </row>
    <row r="3407" spans="1:19" ht="43.2" x14ac:dyDescent="0.3">
      <c r="A3407" s="9">
        <v>3405</v>
      </c>
      <c r="B3407" s="11" t="s">
        <v>3404</v>
      </c>
      <c r="C3407" s="3" t="s">
        <v>7515</v>
      </c>
      <c r="D3407" s="5">
        <v>350</v>
      </c>
      <c r="E3407" s="7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">
        <f t="shared" si="159"/>
        <v>2832.3528999999999</v>
      </c>
      <c r="P3407" t="s">
        <v>8314</v>
      </c>
      <c r="Q3407" t="s">
        <v>8315</v>
      </c>
      <c r="R3407" s="14">
        <f t="shared" si="161"/>
        <v>42410.017199074078</v>
      </c>
      <c r="S3407">
        <f t="shared" si="160"/>
        <v>2016</v>
      </c>
    </row>
    <row r="3408" spans="1:19" ht="43.2" x14ac:dyDescent="0.3">
      <c r="A3408" s="9">
        <v>3406</v>
      </c>
      <c r="B3408" s="11" t="s">
        <v>3405</v>
      </c>
      <c r="C3408" s="3" t="s">
        <v>7516</v>
      </c>
      <c r="D3408" s="5">
        <v>10000</v>
      </c>
      <c r="E3408" s="7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">
        <f t="shared" si="159"/>
        <v>11023.0769</v>
      </c>
      <c r="P3408" t="s">
        <v>8314</v>
      </c>
      <c r="Q3408" t="s">
        <v>8315</v>
      </c>
      <c r="R3408" s="14">
        <f t="shared" si="161"/>
        <v>41791.492777777778</v>
      </c>
      <c r="S3408">
        <f t="shared" si="160"/>
        <v>2014</v>
      </c>
    </row>
    <row r="3409" spans="1:19" ht="57.6" x14ac:dyDescent="0.3">
      <c r="A3409" s="9">
        <v>3407</v>
      </c>
      <c r="B3409" s="11" t="s">
        <v>3406</v>
      </c>
      <c r="C3409" s="3" t="s">
        <v>7517</v>
      </c>
      <c r="D3409" s="5">
        <v>2000</v>
      </c>
      <c r="E3409" s="7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">
        <f t="shared" si="159"/>
        <v>3197.0149000000001</v>
      </c>
      <c r="P3409" t="s">
        <v>8314</v>
      </c>
      <c r="Q3409" t="s">
        <v>8315</v>
      </c>
      <c r="R3409" s="14">
        <f t="shared" si="161"/>
        <v>41796.422326388885</v>
      </c>
      <c r="S3409">
        <f t="shared" si="160"/>
        <v>2014</v>
      </c>
    </row>
    <row r="3410" spans="1:19" ht="43.2" x14ac:dyDescent="0.3">
      <c r="A3410" s="9">
        <v>3408</v>
      </c>
      <c r="B3410" s="11" t="s">
        <v>3407</v>
      </c>
      <c r="C3410" s="3" t="s">
        <v>7518</v>
      </c>
      <c r="D3410" s="5">
        <v>500</v>
      </c>
      <c r="E3410" s="7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">
        <f t="shared" si="159"/>
        <v>5861.1111000000001</v>
      </c>
      <c r="P3410" t="s">
        <v>8314</v>
      </c>
      <c r="Q3410" t="s">
        <v>8315</v>
      </c>
      <c r="R3410" s="14">
        <f t="shared" si="161"/>
        <v>41808.991944444446</v>
      </c>
      <c r="S3410">
        <f t="shared" si="160"/>
        <v>2014</v>
      </c>
    </row>
    <row r="3411" spans="1:19" ht="43.2" x14ac:dyDescent="0.3">
      <c r="A3411" s="9">
        <v>3409</v>
      </c>
      <c r="B3411" s="11" t="s">
        <v>3408</v>
      </c>
      <c r="C3411" s="3" t="s">
        <v>7519</v>
      </c>
      <c r="D3411" s="5">
        <v>500</v>
      </c>
      <c r="E3411" s="7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">
        <f t="shared" si="159"/>
        <v>2942.8571000000002</v>
      </c>
      <c r="P3411" t="s">
        <v>8314</v>
      </c>
      <c r="Q3411" t="s">
        <v>8315</v>
      </c>
      <c r="R3411" s="14">
        <f t="shared" si="161"/>
        <v>42544.814328703709</v>
      </c>
      <c r="S3411">
        <f t="shared" si="160"/>
        <v>2016</v>
      </c>
    </row>
    <row r="3412" spans="1:19" ht="43.2" x14ac:dyDescent="0.3">
      <c r="A3412" s="9">
        <v>3410</v>
      </c>
      <c r="B3412" s="11" t="s">
        <v>3409</v>
      </c>
      <c r="C3412" s="3" t="s">
        <v>7520</v>
      </c>
      <c r="D3412" s="5">
        <v>3000</v>
      </c>
      <c r="E3412" s="7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">
        <f t="shared" si="159"/>
        <v>8137.5</v>
      </c>
      <c r="P3412" t="s">
        <v>8314</v>
      </c>
      <c r="Q3412" t="s">
        <v>8315</v>
      </c>
      <c r="R3412" s="14">
        <f t="shared" si="161"/>
        <v>42500.041550925926</v>
      </c>
      <c r="S3412">
        <f t="shared" si="160"/>
        <v>2016</v>
      </c>
    </row>
    <row r="3413" spans="1:19" ht="43.2" x14ac:dyDescent="0.3">
      <c r="A3413" s="9">
        <v>3411</v>
      </c>
      <c r="B3413" s="11" t="s">
        <v>3410</v>
      </c>
      <c r="C3413" s="3" t="s">
        <v>7521</v>
      </c>
      <c r="D3413" s="5">
        <v>15000</v>
      </c>
      <c r="E3413" s="7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">
        <f t="shared" si="159"/>
        <v>19916.666700000002</v>
      </c>
      <c r="P3413" t="s">
        <v>8314</v>
      </c>
      <c r="Q3413" t="s">
        <v>8315</v>
      </c>
      <c r="R3413" s="14">
        <f t="shared" si="161"/>
        <v>42265.022824074069</v>
      </c>
      <c r="S3413">
        <f t="shared" si="160"/>
        <v>2015</v>
      </c>
    </row>
    <row r="3414" spans="1:19" ht="43.2" x14ac:dyDescent="0.3">
      <c r="A3414" s="9">
        <v>3412</v>
      </c>
      <c r="B3414" s="11" t="s">
        <v>3411</v>
      </c>
      <c r="C3414" s="3" t="s">
        <v>7522</v>
      </c>
      <c r="D3414" s="5">
        <v>3000</v>
      </c>
      <c r="E3414" s="7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">
        <f t="shared" si="159"/>
        <v>11538.461499999999</v>
      </c>
      <c r="P3414" t="s">
        <v>8314</v>
      </c>
      <c r="Q3414" t="s">
        <v>8315</v>
      </c>
      <c r="R3414" s="14">
        <f t="shared" si="161"/>
        <v>41879.959050925929</v>
      </c>
      <c r="S3414">
        <f t="shared" si="160"/>
        <v>2014</v>
      </c>
    </row>
    <row r="3415" spans="1:19" ht="57.6" x14ac:dyDescent="0.3">
      <c r="A3415" s="9">
        <v>3413</v>
      </c>
      <c r="B3415" s="11" t="s">
        <v>3412</v>
      </c>
      <c r="C3415" s="3" t="s">
        <v>7523</v>
      </c>
      <c r="D3415" s="5">
        <v>500</v>
      </c>
      <c r="E3415" s="7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">
        <f t="shared" si="159"/>
        <v>4642.8571000000002</v>
      </c>
      <c r="P3415" t="s">
        <v>8314</v>
      </c>
      <c r="Q3415" t="s">
        <v>8315</v>
      </c>
      <c r="R3415" s="14">
        <f t="shared" si="161"/>
        <v>42053.733078703706</v>
      </c>
      <c r="S3415">
        <f t="shared" si="160"/>
        <v>2015</v>
      </c>
    </row>
    <row r="3416" spans="1:19" ht="43.2" x14ac:dyDescent="0.3">
      <c r="A3416" s="9">
        <v>3414</v>
      </c>
      <c r="B3416" s="11" t="s">
        <v>3413</v>
      </c>
      <c r="C3416" s="3" t="s">
        <v>7524</v>
      </c>
      <c r="D3416" s="5">
        <v>3000</v>
      </c>
      <c r="E3416" s="7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">
        <f t="shared" si="159"/>
        <v>7056.8181999999997</v>
      </c>
      <c r="P3416" t="s">
        <v>8314</v>
      </c>
      <c r="Q3416" t="s">
        <v>8315</v>
      </c>
      <c r="R3416" s="14">
        <f t="shared" si="161"/>
        <v>42675.832465277781</v>
      </c>
      <c r="S3416">
        <f t="shared" si="160"/>
        <v>2016</v>
      </c>
    </row>
    <row r="3417" spans="1:19" ht="43.2" x14ac:dyDescent="0.3">
      <c r="A3417" s="9">
        <v>3415</v>
      </c>
      <c r="B3417" s="11" t="s">
        <v>3414</v>
      </c>
      <c r="C3417" s="3" t="s">
        <v>7525</v>
      </c>
      <c r="D3417" s="5">
        <v>200</v>
      </c>
      <c r="E3417" s="7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">
        <f t="shared" si="159"/>
        <v>2222.2222000000002</v>
      </c>
      <c r="P3417" t="s">
        <v>8314</v>
      </c>
      <c r="Q3417" t="s">
        <v>8315</v>
      </c>
      <c r="R3417" s="14">
        <f t="shared" si="161"/>
        <v>42467.144166666665</v>
      </c>
      <c r="S3417">
        <f t="shared" si="160"/>
        <v>2016</v>
      </c>
    </row>
    <row r="3418" spans="1:19" ht="57.6" x14ac:dyDescent="0.3">
      <c r="A3418" s="9">
        <v>3416</v>
      </c>
      <c r="B3418" s="11" t="s">
        <v>3415</v>
      </c>
      <c r="C3418" s="3" t="s">
        <v>7526</v>
      </c>
      <c r="D3418" s="5">
        <v>4000</v>
      </c>
      <c r="E3418" s="7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">
        <f t="shared" si="159"/>
        <v>15946.6667</v>
      </c>
      <c r="P3418" t="s">
        <v>8314</v>
      </c>
      <c r="Q3418" t="s">
        <v>8315</v>
      </c>
      <c r="R3418" s="14">
        <f t="shared" si="161"/>
        <v>42089.412557870368</v>
      </c>
      <c r="S3418">
        <f t="shared" si="160"/>
        <v>2015</v>
      </c>
    </row>
    <row r="3419" spans="1:19" ht="43.2" x14ac:dyDescent="0.3">
      <c r="A3419" s="9">
        <v>3417</v>
      </c>
      <c r="B3419" s="11" t="s">
        <v>3416</v>
      </c>
      <c r="C3419" s="3" t="s">
        <v>7527</v>
      </c>
      <c r="D3419" s="5">
        <v>1700</v>
      </c>
      <c r="E3419" s="7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">
        <f t="shared" si="159"/>
        <v>3777.8</v>
      </c>
      <c r="P3419" t="s">
        <v>8314</v>
      </c>
      <c r="Q3419" t="s">
        <v>8315</v>
      </c>
      <c r="R3419" s="14">
        <f t="shared" si="161"/>
        <v>41894.91375</v>
      </c>
      <c r="S3419">
        <f t="shared" si="160"/>
        <v>2014</v>
      </c>
    </row>
    <row r="3420" spans="1:19" ht="43.2" x14ac:dyDescent="0.3">
      <c r="A3420" s="9">
        <v>3418</v>
      </c>
      <c r="B3420" s="11" t="s">
        <v>3417</v>
      </c>
      <c r="C3420" s="3" t="s">
        <v>7528</v>
      </c>
      <c r="D3420" s="5">
        <v>4000</v>
      </c>
      <c r="E3420" s="7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">
        <f t="shared" si="159"/>
        <v>7205.3571000000002</v>
      </c>
      <c r="P3420" t="s">
        <v>8314</v>
      </c>
      <c r="Q3420" t="s">
        <v>8315</v>
      </c>
      <c r="R3420" s="14">
        <f t="shared" si="161"/>
        <v>41752.83457175926</v>
      </c>
      <c r="S3420">
        <f t="shared" si="160"/>
        <v>2014</v>
      </c>
    </row>
    <row r="3421" spans="1:19" ht="57.6" x14ac:dyDescent="0.3">
      <c r="A3421" s="9">
        <v>3419</v>
      </c>
      <c r="B3421" s="11" t="s">
        <v>3418</v>
      </c>
      <c r="C3421" s="3" t="s">
        <v>7529</v>
      </c>
      <c r="D3421" s="5">
        <v>2750</v>
      </c>
      <c r="E3421" s="7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">
        <f t="shared" si="159"/>
        <v>6369.5652</v>
      </c>
      <c r="P3421" t="s">
        <v>8314</v>
      </c>
      <c r="Q3421" t="s">
        <v>8315</v>
      </c>
      <c r="R3421" s="14">
        <f t="shared" si="161"/>
        <v>42448.821585648147</v>
      </c>
      <c r="S3421">
        <f t="shared" si="160"/>
        <v>2016</v>
      </c>
    </row>
    <row r="3422" spans="1:19" ht="43.2" x14ac:dyDescent="0.3">
      <c r="A3422" s="9">
        <v>3420</v>
      </c>
      <c r="B3422" s="11" t="s">
        <v>3419</v>
      </c>
      <c r="C3422" s="3" t="s">
        <v>7530</v>
      </c>
      <c r="D3422" s="5">
        <v>700</v>
      </c>
      <c r="E3422" s="7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">
        <f t="shared" si="159"/>
        <v>2841.1765</v>
      </c>
      <c r="P3422" t="s">
        <v>8314</v>
      </c>
      <c r="Q3422" t="s">
        <v>8315</v>
      </c>
      <c r="R3422" s="14">
        <f t="shared" si="161"/>
        <v>42405.090300925927</v>
      </c>
      <c r="S3422">
        <f t="shared" si="160"/>
        <v>2016</v>
      </c>
    </row>
    <row r="3423" spans="1:19" ht="43.2" x14ac:dyDescent="0.3">
      <c r="A3423" s="9">
        <v>3421</v>
      </c>
      <c r="B3423" s="11" t="s">
        <v>3420</v>
      </c>
      <c r="C3423" s="3" t="s">
        <v>7531</v>
      </c>
      <c r="D3423" s="5">
        <v>10000</v>
      </c>
      <c r="E3423" s="7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">
        <f t="shared" si="159"/>
        <v>10321.428599999999</v>
      </c>
      <c r="P3423" t="s">
        <v>8314</v>
      </c>
      <c r="Q3423" t="s">
        <v>8315</v>
      </c>
      <c r="R3423" s="14">
        <f t="shared" si="161"/>
        <v>42037.791238425925</v>
      </c>
      <c r="S3423">
        <f t="shared" si="160"/>
        <v>2015</v>
      </c>
    </row>
    <row r="3424" spans="1:19" ht="43.2" x14ac:dyDescent="0.3">
      <c r="A3424" s="9">
        <v>3422</v>
      </c>
      <c r="B3424" s="11" t="s">
        <v>3421</v>
      </c>
      <c r="C3424" s="3" t="s">
        <v>7532</v>
      </c>
      <c r="D3424" s="5">
        <v>3000</v>
      </c>
      <c r="E3424" s="7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">
        <f t="shared" si="159"/>
        <v>7115.2174000000005</v>
      </c>
      <c r="P3424" t="s">
        <v>8314</v>
      </c>
      <c r="Q3424" t="s">
        <v>8315</v>
      </c>
      <c r="R3424" s="14">
        <f t="shared" si="161"/>
        <v>42323.562222222223</v>
      </c>
      <c r="S3424">
        <f t="shared" si="160"/>
        <v>2015</v>
      </c>
    </row>
    <row r="3425" spans="1:19" ht="43.2" x14ac:dyDescent="0.3">
      <c r="A3425" s="9">
        <v>3423</v>
      </c>
      <c r="B3425" s="11" t="s">
        <v>3422</v>
      </c>
      <c r="C3425" s="3" t="s">
        <v>7533</v>
      </c>
      <c r="D3425" s="5">
        <v>250</v>
      </c>
      <c r="E3425" s="7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">
        <f t="shared" si="159"/>
        <v>3500</v>
      </c>
      <c r="P3425" t="s">
        <v>8314</v>
      </c>
      <c r="Q3425" t="s">
        <v>8315</v>
      </c>
      <c r="R3425" s="14">
        <f t="shared" si="161"/>
        <v>42088.911354166667</v>
      </c>
      <c r="S3425">
        <f t="shared" si="160"/>
        <v>2015</v>
      </c>
    </row>
    <row r="3426" spans="1:19" ht="43.2" x14ac:dyDescent="0.3">
      <c r="A3426" s="9">
        <v>3424</v>
      </c>
      <c r="B3426" s="11" t="s">
        <v>3423</v>
      </c>
      <c r="C3426" s="3" t="s">
        <v>7534</v>
      </c>
      <c r="D3426" s="5">
        <v>6000</v>
      </c>
      <c r="E3426" s="7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">
        <f t="shared" si="159"/>
        <v>8177.6315999999997</v>
      </c>
      <c r="P3426" t="s">
        <v>8314</v>
      </c>
      <c r="Q3426" t="s">
        <v>8315</v>
      </c>
      <c r="R3426" s="14">
        <f t="shared" si="161"/>
        <v>42018.676898148144</v>
      </c>
      <c r="S3426">
        <f t="shared" si="160"/>
        <v>2015</v>
      </c>
    </row>
    <row r="3427" spans="1:19" ht="43.2" x14ac:dyDescent="0.3">
      <c r="A3427" s="9">
        <v>3425</v>
      </c>
      <c r="B3427" s="11" t="s">
        <v>3424</v>
      </c>
      <c r="C3427" s="3" t="s">
        <v>7535</v>
      </c>
      <c r="D3427" s="5">
        <v>30000</v>
      </c>
      <c r="E3427" s="7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">
        <f t="shared" si="159"/>
        <v>29702.980800000001</v>
      </c>
      <c r="P3427" t="s">
        <v>8314</v>
      </c>
      <c r="Q3427" t="s">
        <v>8315</v>
      </c>
      <c r="R3427" s="14">
        <f t="shared" si="161"/>
        <v>41884.617314814815</v>
      </c>
      <c r="S3427">
        <f t="shared" si="160"/>
        <v>2014</v>
      </c>
    </row>
    <row r="3428" spans="1:19" ht="43.2" x14ac:dyDescent="0.3">
      <c r="A3428" s="9">
        <v>3426</v>
      </c>
      <c r="B3428" s="11" t="s">
        <v>3425</v>
      </c>
      <c r="C3428" s="3" t="s">
        <v>7536</v>
      </c>
      <c r="D3428" s="5">
        <v>3750</v>
      </c>
      <c r="E3428" s="7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">
        <f t="shared" si="159"/>
        <v>4660.9195</v>
      </c>
      <c r="P3428" t="s">
        <v>8314</v>
      </c>
      <c r="Q3428" t="s">
        <v>8315</v>
      </c>
      <c r="R3428" s="14">
        <f t="shared" si="161"/>
        <v>41884.056747685187</v>
      </c>
      <c r="S3428">
        <f t="shared" si="160"/>
        <v>2014</v>
      </c>
    </row>
    <row r="3429" spans="1:19" ht="43.2" x14ac:dyDescent="0.3">
      <c r="A3429" s="9">
        <v>3427</v>
      </c>
      <c r="B3429" s="11" t="s">
        <v>3426</v>
      </c>
      <c r="C3429" s="3" t="s">
        <v>7537</v>
      </c>
      <c r="D3429" s="5">
        <v>1500</v>
      </c>
      <c r="E3429" s="7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">
        <f t="shared" si="159"/>
        <v>5172.4138000000003</v>
      </c>
      <c r="P3429" t="s">
        <v>8314</v>
      </c>
      <c r="Q3429" t="s">
        <v>8315</v>
      </c>
      <c r="R3429" s="14">
        <f t="shared" si="161"/>
        <v>41792.645277777774</v>
      </c>
      <c r="S3429">
        <f t="shared" si="160"/>
        <v>2014</v>
      </c>
    </row>
    <row r="3430" spans="1:19" ht="43.2" x14ac:dyDescent="0.3">
      <c r="A3430" s="9">
        <v>3428</v>
      </c>
      <c r="B3430" s="11" t="s">
        <v>3427</v>
      </c>
      <c r="C3430" s="3" t="s">
        <v>7538</v>
      </c>
      <c r="D3430" s="5">
        <v>2000</v>
      </c>
      <c r="E3430" s="7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">
        <f t="shared" si="159"/>
        <v>4029.4117999999999</v>
      </c>
      <c r="P3430" t="s">
        <v>8314</v>
      </c>
      <c r="Q3430" t="s">
        <v>8315</v>
      </c>
      <c r="R3430" s="14">
        <f t="shared" si="161"/>
        <v>42038.720451388886</v>
      </c>
      <c r="S3430">
        <f t="shared" si="160"/>
        <v>2015</v>
      </c>
    </row>
    <row r="3431" spans="1:19" ht="43.2" x14ac:dyDescent="0.3">
      <c r="A3431" s="9">
        <v>3429</v>
      </c>
      <c r="B3431" s="11" t="s">
        <v>3428</v>
      </c>
      <c r="C3431" s="3" t="s">
        <v>7539</v>
      </c>
      <c r="D3431" s="5">
        <v>150</v>
      </c>
      <c r="E3431" s="7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">
        <f t="shared" si="159"/>
        <v>1625</v>
      </c>
      <c r="P3431" t="s">
        <v>8314</v>
      </c>
      <c r="Q3431" t="s">
        <v>8315</v>
      </c>
      <c r="R3431" s="14">
        <f t="shared" si="161"/>
        <v>42662.021539351852</v>
      </c>
      <c r="S3431">
        <f t="shared" si="160"/>
        <v>2016</v>
      </c>
    </row>
    <row r="3432" spans="1:19" ht="43.2" x14ac:dyDescent="0.3">
      <c r="A3432" s="9">
        <v>3430</v>
      </c>
      <c r="B3432" s="11" t="s">
        <v>3429</v>
      </c>
      <c r="C3432" s="3" t="s">
        <v>7540</v>
      </c>
      <c r="D3432" s="5">
        <v>2000</v>
      </c>
      <c r="E3432" s="7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">
        <f t="shared" si="159"/>
        <v>3015.2638999999999</v>
      </c>
      <c r="P3432" t="s">
        <v>8314</v>
      </c>
      <c r="Q3432" t="s">
        <v>8315</v>
      </c>
      <c r="R3432" s="14">
        <f t="shared" si="161"/>
        <v>41820.945613425924</v>
      </c>
      <c r="S3432">
        <f t="shared" si="160"/>
        <v>2014</v>
      </c>
    </row>
    <row r="3433" spans="1:19" ht="43.2" x14ac:dyDescent="0.3">
      <c r="A3433" s="9">
        <v>3431</v>
      </c>
      <c r="B3433" s="11" t="s">
        <v>3430</v>
      </c>
      <c r="C3433" s="3" t="s">
        <v>7541</v>
      </c>
      <c r="D3433" s="5">
        <v>2000</v>
      </c>
      <c r="E3433" s="7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">
        <f t="shared" si="159"/>
        <v>9523.8094999999994</v>
      </c>
      <c r="P3433" t="s">
        <v>8314</v>
      </c>
      <c r="Q3433" t="s">
        <v>8315</v>
      </c>
      <c r="R3433" s="14">
        <f t="shared" si="161"/>
        <v>41839.730937500004</v>
      </c>
      <c r="S3433">
        <f t="shared" si="160"/>
        <v>2014</v>
      </c>
    </row>
    <row r="3434" spans="1:19" ht="43.2" x14ac:dyDescent="0.3">
      <c r="A3434" s="9">
        <v>3432</v>
      </c>
      <c r="B3434" s="11" t="s">
        <v>3431</v>
      </c>
      <c r="C3434" s="3" t="s">
        <v>7542</v>
      </c>
      <c r="D3434" s="5">
        <v>2000</v>
      </c>
      <c r="E3434" s="7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">
        <f t="shared" si="159"/>
        <v>5221.4286000000002</v>
      </c>
      <c r="P3434" t="s">
        <v>8314</v>
      </c>
      <c r="Q3434" t="s">
        <v>8315</v>
      </c>
      <c r="R3434" s="14">
        <f t="shared" si="161"/>
        <v>42380.581180555557</v>
      </c>
      <c r="S3434">
        <f t="shared" si="160"/>
        <v>2016</v>
      </c>
    </row>
    <row r="3435" spans="1:19" ht="43.2" x14ac:dyDescent="0.3">
      <c r="A3435" s="9">
        <v>3433</v>
      </c>
      <c r="B3435" s="11" t="s">
        <v>3432</v>
      </c>
      <c r="C3435" s="3" t="s">
        <v>7543</v>
      </c>
      <c r="D3435" s="5">
        <v>9500</v>
      </c>
      <c r="E3435" s="7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">
        <f t="shared" si="159"/>
        <v>13415.493</v>
      </c>
      <c r="P3435" t="s">
        <v>8314</v>
      </c>
      <c r="Q3435" t="s">
        <v>8315</v>
      </c>
      <c r="R3435" s="14">
        <f t="shared" si="161"/>
        <v>41776.063136574077</v>
      </c>
      <c r="S3435">
        <f t="shared" si="160"/>
        <v>2014</v>
      </c>
    </row>
    <row r="3436" spans="1:19" ht="43.2" x14ac:dyDescent="0.3">
      <c r="A3436" s="9">
        <v>3434</v>
      </c>
      <c r="B3436" s="11" t="s">
        <v>3433</v>
      </c>
      <c r="C3436" s="3" t="s">
        <v>7544</v>
      </c>
      <c r="D3436" s="5">
        <v>10000</v>
      </c>
      <c r="E3436" s="7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">
        <f t="shared" si="159"/>
        <v>6282.7380999999996</v>
      </c>
      <c r="P3436" t="s">
        <v>8314</v>
      </c>
      <c r="Q3436" t="s">
        <v>8315</v>
      </c>
      <c r="R3436" s="14">
        <f t="shared" si="161"/>
        <v>41800.380428240744</v>
      </c>
      <c r="S3436">
        <f t="shared" si="160"/>
        <v>2014</v>
      </c>
    </row>
    <row r="3437" spans="1:19" ht="43.2" x14ac:dyDescent="0.3">
      <c r="A3437" s="9">
        <v>3435</v>
      </c>
      <c r="B3437" s="11" t="s">
        <v>3434</v>
      </c>
      <c r="C3437" s="3" t="s">
        <v>7545</v>
      </c>
      <c r="D3437" s="5">
        <v>1000</v>
      </c>
      <c r="E3437" s="7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">
        <f t="shared" si="159"/>
        <v>5894.7367999999997</v>
      </c>
      <c r="P3437" t="s">
        <v>8314</v>
      </c>
      <c r="Q3437" t="s">
        <v>8315</v>
      </c>
      <c r="R3437" s="14">
        <f t="shared" si="161"/>
        <v>42572.61681712963</v>
      </c>
      <c r="S3437">
        <f t="shared" si="160"/>
        <v>2016</v>
      </c>
    </row>
    <row r="3438" spans="1:19" ht="43.2" x14ac:dyDescent="0.3">
      <c r="A3438" s="9">
        <v>3436</v>
      </c>
      <c r="B3438" s="11" t="s">
        <v>3435</v>
      </c>
      <c r="C3438" s="3" t="s">
        <v>7546</v>
      </c>
      <c r="D3438" s="5">
        <v>5000</v>
      </c>
      <c r="E3438" s="7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">
        <f t="shared" si="159"/>
        <v>14310.810799999999</v>
      </c>
      <c r="P3438" t="s">
        <v>8314</v>
      </c>
      <c r="Q3438" t="s">
        <v>8315</v>
      </c>
      <c r="R3438" s="14">
        <f t="shared" si="161"/>
        <v>41851.541585648149</v>
      </c>
      <c r="S3438">
        <f t="shared" si="160"/>
        <v>2014</v>
      </c>
    </row>
    <row r="3439" spans="1:19" ht="57.6" x14ac:dyDescent="0.3">
      <c r="A3439" s="9">
        <v>3437</v>
      </c>
      <c r="B3439" s="11" t="s">
        <v>3436</v>
      </c>
      <c r="C3439" s="3" t="s">
        <v>7547</v>
      </c>
      <c r="D3439" s="5">
        <v>3000</v>
      </c>
      <c r="E3439" s="7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">
        <f t="shared" si="159"/>
        <v>8416.6666999999998</v>
      </c>
      <c r="P3439" t="s">
        <v>8314</v>
      </c>
      <c r="Q3439" t="s">
        <v>8315</v>
      </c>
      <c r="R3439" s="14">
        <f t="shared" si="161"/>
        <v>42205.710879629631</v>
      </c>
      <c r="S3439">
        <f t="shared" si="160"/>
        <v>2015</v>
      </c>
    </row>
    <row r="3440" spans="1:19" ht="43.2" x14ac:dyDescent="0.3">
      <c r="A3440" s="9">
        <v>3438</v>
      </c>
      <c r="B3440" s="11" t="s">
        <v>3437</v>
      </c>
      <c r="C3440" s="3" t="s">
        <v>7548</v>
      </c>
      <c r="D3440" s="5">
        <v>2500</v>
      </c>
      <c r="E3440" s="7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">
        <f t="shared" si="159"/>
        <v>18607.142899999999</v>
      </c>
      <c r="P3440" t="s">
        <v>8314</v>
      </c>
      <c r="Q3440" t="s">
        <v>8315</v>
      </c>
      <c r="R3440" s="14">
        <f t="shared" si="161"/>
        <v>42100.927858796291</v>
      </c>
      <c r="S3440">
        <f t="shared" si="160"/>
        <v>2015</v>
      </c>
    </row>
    <row r="3441" spans="1:19" ht="28.8" x14ac:dyDescent="0.3">
      <c r="A3441" s="9">
        <v>3439</v>
      </c>
      <c r="B3441" s="11" t="s">
        <v>3438</v>
      </c>
      <c r="C3441" s="3" t="s">
        <v>7549</v>
      </c>
      <c r="D3441" s="5">
        <v>1200</v>
      </c>
      <c r="E3441" s="7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">
        <f t="shared" si="159"/>
        <v>8978.5555999999997</v>
      </c>
      <c r="P3441" t="s">
        <v>8314</v>
      </c>
      <c r="Q3441" t="s">
        <v>8315</v>
      </c>
      <c r="R3441" s="14">
        <f t="shared" si="161"/>
        <v>42374.911226851851</v>
      </c>
      <c r="S3441">
        <f t="shared" si="160"/>
        <v>2016</v>
      </c>
    </row>
    <row r="3442" spans="1:19" ht="43.2" x14ac:dyDescent="0.3">
      <c r="A3442" s="9">
        <v>3440</v>
      </c>
      <c r="B3442" s="11" t="s">
        <v>3439</v>
      </c>
      <c r="C3442" s="3" t="s">
        <v>7550</v>
      </c>
      <c r="D3442" s="5">
        <v>5000</v>
      </c>
      <c r="E3442" s="7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">
        <f t="shared" si="159"/>
        <v>6415.7560999999996</v>
      </c>
      <c r="P3442" t="s">
        <v>8314</v>
      </c>
      <c r="Q3442" t="s">
        <v>8315</v>
      </c>
      <c r="R3442" s="14">
        <f t="shared" si="161"/>
        <v>41809.12300925926</v>
      </c>
      <c r="S3442">
        <f t="shared" si="160"/>
        <v>2014</v>
      </c>
    </row>
    <row r="3443" spans="1:19" ht="43.2" x14ac:dyDescent="0.3">
      <c r="A3443" s="9">
        <v>3441</v>
      </c>
      <c r="B3443" s="11" t="s">
        <v>3440</v>
      </c>
      <c r="C3443" s="3" t="s">
        <v>7551</v>
      </c>
      <c r="D3443" s="5">
        <v>2500</v>
      </c>
      <c r="E3443" s="7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">
        <f t="shared" si="159"/>
        <v>5965.1162999999997</v>
      </c>
      <c r="P3443" t="s">
        <v>8314</v>
      </c>
      <c r="Q3443" t="s">
        <v>8315</v>
      </c>
      <c r="R3443" s="14">
        <f t="shared" si="161"/>
        <v>42294.429641203707</v>
      </c>
      <c r="S3443">
        <f t="shared" si="160"/>
        <v>2015</v>
      </c>
    </row>
    <row r="3444" spans="1:19" ht="43.2" x14ac:dyDescent="0.3">
      <c r="A3444" s="9">
        <v>3442</v>
      </c>
      <c r="B3444" s="11" t="s">
        <v>3441</v>
      </c>
      <c r="C3444" s="3" t="s">
        <v>7552</v>
      </c>
      <c r="D3444" s="5">
        <v>250</v>
      </c>
      <c r="E3444" s="7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">
        <f t="shared" si="159"/>
        <v>3125</v>
      </c>
      <c r="P3444" t="s">
        <v>8314</v>
      </c>
      <c r="Q3444" t="s">
        <v>8315</v>
      </c>
      <c r="R3444" s="14">
        <f t="shared" si="161"/>
        <v>42124.841111111105</v>
      </c>
      <c r="S3444">
        <f t="shared" si="160"/>
        <v>2015</v>
      </c>
    </row>
    <row r="3445" spans="1:19" ht="43.2" x14ac:dyDescent="0.3">
      <c r="A3445" s="9">
        <v>3443</v>
      </c>
      <c r="B3445" s="11" t="s">
        <v>3442</v>
      </c>
      <c r="C3445" s="3" t="s">
        <v>7553</v>
      </c>
      <c r="D3445" s="5">
        <v>1000</v>
      </c>
      <c r="E3445" s="7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">
        <f t="shared" si="159"/>
        <v>4122.2222000000002</v>
      </c>
      <c r="P3445" t="s">
        <v>8314</v>
      </c>
      <c r="Q3445" t="s">
        <v>8315</v>
      </c>
      <c r="R3445" s="14">
        <f t="shared" si="161"/>
        <v>41861.524837962963</v>
      </c>
      <c r="S3445">
        <f t="shared" si="160"/>
        <v>2014</v>
      </c>
    </row>
    <row r="3446" spans="1:19" ht="43.2" x14ac:dyDescent="0.3">
      <c r="A3446" s="9">
        <v>3444</v>
      </c>
      <c r="B3446" s="11" t="s">
        <v>3443</v>
      </c>
      <c r="C3446" s="3" t="s">
        <v>7554</v>
      </c>
      <c r="D3446" s="5">
        <v>300</v>
      </c>
      <c r="E3446" s="7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">
        <f t="shared" si="159"/>
        <v>4335</v>
      </c>
      <c r="P3446" t="s">
        <v>8314</v>
      </c>
      <c r="Q3446" t="s">
        <v>8315</v>
      </c>
      <c r="R3446" s="14">
        <f t="shared" si="161"/>
        <v>42521.291504629626</v>
      </c>
      <c r="S3446">
        <f t="shared" si="160"/>
        <v>2016</v>
      </c>
    </row>
    <row r="3447" spans="1:19" ht="43.2" x14ac:dyDescent="0.3">
      <c r="A3447" s="9">
        <v>3445</v>
      </c>
      <c r="B3447" s="11" t="s">
        <v>3444</v>
      </c>
      <c r="C3447" s="3" t="s">
        <v>7555</v>
      </c>
      <c r="D3447" s="5">
        <v>2000</v>
      </c>
      <c r="E3447" s="7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">
        <f t="shared" si="159"/>
        <v>6451.6129000000001</v>
      </c>
      <c r="P3447" t="s">
        <v>8314</v>
      </c>
      <c r="Q3447" t="s">
        <v>8315</v>
      </c>
      <c r="R3447" s="14">
        <f t="shared" si="161"/>
        <v>42272.530509259261</v>
      </c>
      <c r="S3447">
        <f t="shared" si="160"/>
        <v>2015</v>
      </c>
    </row>
    <row r="3448" spans="1:19" ht="43.2" x14ac:dyDescent="0.3">
      <c r="A3448" s="9">
        <v>3446</v>
      </c>
      <c r="B3448" s="11" t="s">
        <v>3445</v>
      </c>
      <c r="C3448" s="3" t="s">
        <v>7556</v>
      </c>
      <c r="D3448" s="5">
        <v>1000</v>
      </c>
      <c r="E3448" s="7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">
        <f t="shared" si="159"/>
        <v>4328</v>
      </c>
      <c r="P3448" t="s">
        <v>8314</v>
      </c>
      <c r="Q3448" t="s">
        <v>8315</v>
      </c>
      <c r="R3448" s="14">
        <f t="shared" si="161"/>
        <v>42016.832465277781</v>
      </c>
      <c r="S3448">
        <f t="shared" si="160"/>
        <v>2015</v>
      </c>
    </row>
    <row r="3449" spans="1:19" ht="28.8" x14ac:dyDescent="0.3">
      <c r="A3449" s="9">
        <v>3447</v>
      </c>
      <c r="B3449" s="11" t="s">
        <v>3446</v>
      </c>
      <c r="C3449" s="3" t="s">
        <v>7557</v>
      </c>
      <c r="D3449" s="5">
        <v>1000</v>
      </c>
      <c r="E3449" s="7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">
        <f t="shared" si="159"/>
        <v>7700</v>
      </c>
      <c r="P3449" t="s">
        <v>8314</v>
      </c>
      <c r="Q3449" t="s">
        <v>8315</v>
      </c>
      <c r="R3449" s="14">
        <f t="shared" si="161"/>
        <v>42402.889027777783</v>
      </c>
      <c r="S3449">
        <f t="shared" si="160"/>
        <v>2016</v>
      </c>
    </row>
    <row r="3450" spans="1:19" ht="43.2" x14ac:dyDescent="0.3">
      <c r="A3450" s="9">
        <v>3448</v>
      </c>
      <c r="B3450" s="11" t="s">
        <v>3447</v>
      </c>
      <c r="C3450" s="3" t="s">
        <v>7558</v>
      </c>
      <c r="D3450" s="5">
        <v>2100</v>
      </c>
      <c r="E3450" s="7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">
        <f t="shared" si="159"/>
        <v>5122.2222000000002</v>
      </c>
      <c r="P3450" t="s">
        <v>8314</v>
      </c>
      <c r="Q3450" t="s">
        <v>8315</v>
      </c>
      <c r="R3450" s="14">
        <f t="shared" si="161"/>
        <v>41960.119085648148</v>
      </c>
      <c r="S3450">
        <f t="shared" si="160"/>
        <v>2014</v>
      </c>
    </row>
    <row r="3451" spans="1:19" ht="43.2" x14ac:dyDescent="0.3">
      <c r="A3451" s="9">
        <v>3449</v>
      </c>
      <c r="B3451" s="11" t="s">
        <v>3448</v>
      </c>
      <c r="C3451" s="3" t="s">
        <v>7559</v>
      </c>
      <c r="D3451" s="5">
        <v>800</v>
      </c>
      <c r="E3451" s="7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">
        <f t="shared" si="159"/>
        <v>6825</v>
      </c>
      <c r="P3451" t="s">
        <v>8314</v>
      </c>
      <c r="Q3451" t="s">
        <v>8315</v>
      </c>
      <c r="R3451" s="14">
        <f t="shared" si="161"/>
        <v>42532.052523148144</v>
      </c>
      <c r="S3451">
        <f t="shared" si="160"/>
        <v>2016</v>
      </c>
    </row>
    <row r="3452" spans="1:19" ht="43.2" x14ac:dyDescent="0.3">
      <c r="A3452" s="9">
        <v>3450</v>
      </c>
      <c r="B3452" s="11" t="s">
        <v>3449</v>
      </c>
      <c r="C3452" s="3" t="s">
        <v>7560</v>
      </c>
      <c r="D3452" s="5">
        <v>500</v>
      </c>
      <c r="E3452" s="7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">
        <f t="shared" si="159"/>
        <v>1948.7179000000001</v>
      </c>
      <c r="P3452" t="s">
        <v>8314</v>
      </c>
      <c r="Q3452" t="s">
        <v>8315</v>
      </c>
      <c r="R3452" s="14">
        <f t="shared" si="161"/>
        <v>42036.704525462963</v>
      </c>
      <c r="S3452">
        <f t="shared" si="160"/>
        <v>2015</v>
      </c>
    </row>
    <row r="3453" spans="1:19" ht="43.2" x14ac:dyDescent="0.3">
      <c r="A3453" s="9">
        <v>3451</v>
      </c>
      <c r="B3453" s="11" t="s">
        <v>3450</v>
      </c>
      <c r="C3453" s="3" t="s">
        <v>7561</v>
      </c>
      <c r="D3453" s="5">
        <v>650</v>
      </c>
      <c r="E3453" s="7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">
        <f t="shared" si="159"/>
        <v>4112.5</v>
      </c>
      <c r="P3453" t="s">
        <v>8314</v>
      </c>
      <c r="Q3453" t="s">
        <v>8315</v>
      </c>
      <c r="R3453" s="14">
        <f t="shared" si="161"/>
        <v>42088.723692129628</v>
      </c>
      <c r="S3453">
        <f t="shared" si="160"/>
        <v>2015</v>
      </c>
    </row>
    <row r="3454" spans="1:19" ht="43.2" x14ac:dyDescent="0.3">
      <c r="A3454" s="9">
        <v>3452</v>
      </c>
      <c r="B3454" s="11" t="s">
        <v>3451</v>
      </c>
      <c r="C3454" s="3" t="s">
        <v>7562</v>
      </c>
      <c r="D3454" s="5">
        <v>1000</v>
      </c>
      <c r="E3454" s="7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">
        <f t="shared" si="159"/>
        <v>4140.5405000000001</v>
      </c>
      <c r="P3454" t="s">
        <v>8314</v>
      </c>
      <c r="Q3454" t="s">
        <v>8315</v>
      </c>
      <c r="R3454" s="14">
        <f t="shared" si="161"/>
        <v>41820.639189814814</v>
      </c>
      <c r="S3454">
        <f t="shared" si="160"/>
        <v>2014</v>
      </c>
    </row>
    <row r="3455" spans="1:19" ht="43.2" x14ac:dyDescent="0.3">
      <c r="A3455" s="9">
        <v>3453</v>
      </c>
      <c r="B3455" s="11" t="s">
        <v>3452</v>
      </c>
      <c r="C3455" s="3" t="s">
        <v>7563</v>
      </c>
      <c r="D3455" s="5">
        <v>300</v>
      </c>
      <c r="E3455" s="7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">
        <f t="shared" si="159"/>
        <v>2750</v>
      </c>
      <c r="P3455" t="s">
        <v>8314</v>
      </c>
      <c r="Q3455" t="s">
        <v>8315</v>
      </c>
      <c r="R3455" s="14">
        <f t="shared" si="161"/>
        <v>42535.97865740741</v>
      </c>
      <c r="S3455">
        <f t="shared" si="160"/>
        <v>2016</v>
      </c>
    </row>
    <row r="3456" spans="1:19" ht="57.6" x14ac:dyDescent="0.3">
      <c r="A3456" s="9">
        <v>3454</v>
      </c>
      <c r="B3456" s="11" t="s">
        <v>3453</v>
      </c>
      <c r="C3456" s="3" t="s">
        <v>7564</v>
      </c>
      <c r="D3456" s="5">
        <v>700</v>
      </c>
      <c r="E3456" s="7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">
        <f t="shared" si="159"/>
        <v>3357.1428999999998</v>
      </c>
      <c r="P3456" t="s">
        <v>8314</v>
      </c>
      <c r="Q3456" t="s">
        <v>8315</v>
      </c>
      <c r="R3456" s="14">
        <f t="shared" si="161"/>
        <v>41821.698599537034</v>
      </c>
      <c r="S3456">
        <f t="shared" si="160"/>
        <v>2014</v>
      </c>
    </row>
    <row r="3457" spans="1:19" ht="43.2" x14ac:dyDescent="0.3">
      <c r="A3457" s="9">
        <v>3455</v>
      </c>
      <c r="B3457" s="11" t="s">
        <v>3454</v>
      </c>
      <c r="C3457" s="3" t="s">
        <v>7565</v>
      </c>
      <c r="D3457" s="5">
        <v>10000</v>
      </c>
      <c r="E3457" s="7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">
        <f t="shared" si="159"/>
        <v>14586.9565</v>
      </c>
      <c r="P3457" t="s">
        <v>8314</v>
      </c>
      <c r="Q3457" t="s">
        <v>8315</v>
      </c>
      <c r="R3457" s="14">
        <f t="shared" si="161"/>
        <v>42626.7503125</v>
      </c>
      <c r="S3457">
        <f t="shared" si="160"/>
        <v>2016</v>
      </c>
    </row>
    <row r="3458" spans="1:19" ht="43.2" x14ac:dyDescent="0.3">
      <c r="A3458" s="9">
        <v>3456</v>
      </c>
      <c r="B3458" s="11" t="s">
        <v>3455</v>
      </c>
      <c r="C3458" s="3" t="s">
        <v>7566</v>
      </c>
      <c r="D3458" s="5">
        <v>3000</v>
      </c>
      <c r="E3458" s="7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">
        <f t="shared" si="159"/>
        <v>35868.75</v>
      </c>
      <c r="P3458" t="s">
        <v>8314</v>
      </c>
      <c r="Q3458" t="s">
        <v>8315</v>
      </c>
      <c r="R3458" s="14">
        <f t="shared" si="161"/>
        <v>41821.205636574072</v>
      </c>
      <c r="S3458">
        <f t="shared" si="160"/>
        <v>2014</v>
      </c>
    </row>
    <row r="3459" spans="1:19" ht="28.8" x14ac:dyDescent="0.3">
      <c r="A3459" s="9">
        <v>3457</v>
      </c>
      <c r="B3459" s="11" t="s">
        <v>3456</v>
      </c>
      <c r="C3459" s="3" t="s">
        <v>7567</v>
      </c>
      <c r="D3459" s="5">
        <v>2000</v>
      </c>
      <c r="E3459" s="7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">
        <f t="shared" ref="O3459:O3522" si="162">IFERROR(ROUND(E3459/L3459*100,4),0)</f>
        <v>5098.1818000000003</v>
      </c>
      <c r="P3459" t="s">
        <v>8314</v>
      </c>
      <c r="Q3459" t="s">
        <v>8315</v>
      </c>
      <c r="R3459" s="14">
        <f t="shared" si="161"/>
        <v>42016.706678240742</v>
      </c>
      <c r="S3459">
        <f t="shared" ref="S3459:S3522" si="163">YEAR(R3459)</f>
        <v>2015</v>
      </c>
    </row>
    <row r="3460" spans="1:19" ht="43.2" x14ac:dyDescent="0.3">
      <c r="A3460" s="9">
        <v>3458</v>
      </c>
      <c r="B3460" s="11" t="s">
        <v>3457</v>
      </c>
      <c r="C3460" s="3" t="s">
        <v>7568</v>
      </c>
      <c r="D3460" s="5">
        <v>978</v>
      </c>
      <c r="E3460" s="7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">
        <f t="shared" si="162"/>
        <v>4503.7037</v>
      </c>
      <c r="P3460" t="s">
        <v>8314</v>
      </c>
      <c r="Q3460" t="s">
        <v>8315</v>
      </c>
      <c r="R3460" s="14">
        <f t="shared" ref="R3460:R3523" si="164">(((J3460/60)/60)/24)+DATE(1970,1,1)</f>
        <v>42011.202581018515</v>
      </c>
      <c r="S3460">
        <f t="shared" si="163"/>
        <v>2015</v>
      </c>
    </row>
    <row r="3461" spans="1:19" ht="43.2" x14ac:dyDescent="0.3">
      <c r="A3461" s="9">
        <v>3459</v>
      </c>
      <c r="B3461" s="11" t="s">
        <v>3458</v>
      </c>
      <c r="C3461" s="3" t="s">
        <v>7569</v>
      </c>
      <c r="D3461" s="5">
        <v>500</v>
      </c>
      <c r="E3461" s="7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">
        <f t="shared" si="162"/>
        <v>1752.7778000000001</v>
      </c>
      <c r="P3461" t="s">
        <v>8314</v>
      </c>
      <c r="Q3461" t="s">
        <v>8315</v>
      </c>
      <c r="R3461" s="14">
        <f t="shared" si="164"/>
        <v>42480.479861111111</v>
      </c>
      <c r="S3461">
        <f t="shared" si="163"/>
        <v>2016</v>
      </c>
    </row>
    <row r="3462" spans="1:19" ht="43.2" x14ac:dyDescent="0.3">
      <c r="A3462" s="9">
        <v>3460</v>
      </c>
      <c r="B3462" s="11" t="s">
        <v>3459</v>
      </c>
      <c r="C3462" s="3" t="s">
        <v>7570</v>
      </c>
      <c r="D3462" s="5">
        <v>500</v>
      </c>
      <c r="E3462" s="7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">
        <f t="shared" si="162"/>
        <v>5000</v>
      </c>
      <c r="P3462" t="s">
        <v>8314</v>
      </c>
      <c r="Q3462" t="s">
        <v>8315</v>
      </c>
      <c r="R3462" s="14">
        <f t="shared" si="164"/>
        <v>41852.527222222219</v>
      </c>
      <c r="S3462">
        <f t="shared" si="163"/>
        <v>2014</v>
      </c>
    </row>
    <row r="3463" spans="1:19" ht="43.2" x14ac:dyDescent="0.3">
      <c r="A3463" s="9">
        <v>3461</v>
      </c>
      <c r="B3463" s="11" t="s">
        <v>3460</v>
      </c>
      <c r="C3463" s="3" t="s">
        <v>7571</v>
      </c>
      <c r="D3463" s="5">
        <v>500</v>
      </c>
      <c r="E3463" s="7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">
        <f t="shared" si="162"/>
        <v>5791.6666999999998</v>
      </c>
      <c r="P3463" t="s">
        <v>8314</v>
      </c>
      <c r="Q3463" t="s">
        <v>8315</v>
      </c>
      <c r="R3463" s="14">
        <f t="shared" si="164"/>
        <v>42643.632858796293</v>
      </c>
      <c r="S3463">
        <f t="shared" si="163"/>
        <v>2016</v>
      </c>
    </row>
    <row r="3464" spans="1:19" ht="43.2" x14ac:dyDescent="0.3">
      <c r="A3464" s="9">
        <v>3462</v>
      </c>
      <c r="B3464" s="11" t="s">
        <v>3461</v>
      </c>
      <c r="C3464" s="3" t="s">
        <v>7572</v>
      </c>
      <c r="D3464" s="5">
        <v>250</v>
      </c>
      <c r="E3464" s="7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">
        <f t="shared" si="162"/>
        <v>2970.5882000000001</v>
      </c>
      <c r="P3464" t="s">
        <v>8314</v>
      </c>
      <c r="Q3464" t="s">
        <v>8315</v>
      </c>
      <c r="R3464" s="14">
        <f t="shared" si="164"/>
        <v>42179.898472222223</v>
      </c>
      <c r="S3464">
        <f t="shared" si="163"/>
        <v>2015</v>
      </c>
    </row>
    <row r="3465" spans="1:19" ht="43.2" x14ac:dyDescent="0.3">
      <c r="A3465" s="9">
        <v>3463</v>
      </c>
      <c r="B3465" s="11" t="s">
        <v>3462</v>
      </c>
      <c r="C3465" s="3" t="s">
        <v>7573</v>
      </c>
      <c r="D3465" s="5">
        <v>10000</v>
      </c>
      <c r="E3465" s="7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">
        <f t="shared" si="162"/>
        <v>9068.4210999999996</v>
      </c>
      <c r="P3465" t="s">
        <v>8314</v>
      </c>
      <c r="Q3465" t="s">
        <v>8315</v>
      </c>
      <c r="R3465" s="14">
        <f t="shared" si="164"/>
        <v>42612.918807870374</v>
      </c>
      <c r="S3465">
        <f t="shared" si="163"/>
        <v>2016</v>
      </c>
    </row>
    <row r="3466" spans="1:19" ht="57.6" x14ac:dyDescent="0.3">
      <c r="A3466" s="9">
        <v>3464</v>
      </c>
      <c r="B3466" s="11" t="s">
        <v>3463</v>
      </c>
      <c r="C3466" s="3" t="s">
        <v>7574</v>
      </c>
      <c r="D3466" s="5">
        <v>5000</v>
      </c>
      <c r="E3466" s="7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">
        <f t="shared" si="162"/>
        <v>5501.2687999999998</v>
      </c>
      <c r="P3466" t="s">
        <v>8314</v>
      </c>
      <c r="Q3466" t="s">
        <v>8315</v>
      </c>
      <c r="R3466" s="14">
        <f t="shared" si="164"/>
        <v>42575.130057870367</v>
      </c>
      <c r="S3466">
        <f t="shared" si="163"/>
        <v>2016</v>
      </c>
    </row>
    <row r="3467" spans="1:19" ht="43.2" x14ac:dyDescent="0.3">
      <c r="A3467" s="9">
        <v>3465</v>
      </c>
      <c r="B3467" s="11" t="s">
        <v>3464</v>
      </c>
      <c r="C3467" s="3" t="s">
        <v>7575</v>
      </c>
      <c r="D3467" s="5">
        <v>2000</v>
      </c>
      <c r="E3467" s="7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">
        <f t="shared" si="162"/>
        <v>5722.2222000000002</v>
      </c>
      <c r="P3467" t="s">
        <v>8314</v>
      </c>
      <c r="Q3467" t="s">
        <v>8315</v>
      </c>
      <c r="R3467" s="14">
        <f t="shared" si="164"/>
        <v>42200.625833333332</v>
      </c>
      <c r="S3467">
        <f t="shared" si="163"/>
        <v>2015</v>
      </c>
    </row>
    <row r="3468" spans="1:19" ht="43.2" x14ac:dyDescent="0.3">
      <c r="A3468" s="9">
        <v>3466</v>
      </c>
      <c r="B3468" s="11" t="s">
        <v>3465</v>
      </c>
      <c r="C3468" s="3" t="s">
        <v>7576</v>
      </c>
      <c r="D3468" s="5">
        <v>3500</v>
      </c>
      <c r="E3468" s="7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">
        <f t="shared" si="162"/>
        <v>7295.0820000000003</v>
      </c>
      <c r="P3468" t="s">
        <v>8314</v>
      </c>
      <c r="Q3468" t="s">
        <v>8315</v>
      </c>
      <c r="R3468" s="14">
        <f t="shared" si="164"/>
        <v>42420.019097222219</v>
      </c>
      <c r="S3468">
        <f t="shared" si="163"/>
        <v>2016</v>
      </c>
    </row>
    <row r="3469" spans="1:19" x14ac:dyDescent="0.3">
      <c r="A3469" s="9">
        <v>3467</v>
      </c>
      <c r="B3469" s="11" t="s">
        <v>3466</v>
      </c>
      <c r="C3469" s="3" t="s">
        <v>7577</v>
      </c>
      <c r="D3469" s="5">
        <v>3000</v>
      </c>
      <c r="E3469" s="7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">
        <f t="shared" si="162"/>
        <v>6446.8085000000001</v>
      </c>
      <c r="P3469" t="s">
        <v>8314</v>
      </c>
      <c r="Q3469" t="s">
        <v>8315</v>
      </c>
      <c r="R3469" s="14">
        <f t="shared" si="164"/>
        <v>42053.671666666662</v>
      </c>
      <c r="S3469">
        <f t="shared" si="163"/>
        <v>2015</v>
      </c>
    </row>
    <row r="3470" spans="1:19" ht="43.2" x14ac:dyDescent="0.3">
      <c r="A3470" s="9">
        <v>3468</v>
      </c>
      <c r="B3470" s="11" t="s">
        <v>3467</v>
      </c>
      <c r="C3470" s="3" t="s">
        <v>7578</v>
      </c>
      <c r="D3470" s="5">
        <v>10000</v>
      </c>
      <c r="E3470" s="7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">
        <f t="shared" si="162"/>
        <v>71635.294099999999</v>
      </c>
      <c r="P3470" t="s">
        <v>8314</v>
      </c>
      <c r="Q3470" t="s">
        <v>8315</v>
      </c>
      <c r="R3470" s="14">
        <f t="shared" si="164"/>
        <v>42605.765381944439</v>
      </c>
      <c r="S3470">
        <f t="shared" si="163"/>
        <v>2016</v>
      </c>
    </row>
    <row r="3471" spans="1:19" ht="57.6" x14ac:dyDescent="0.3">
      <c r="A3471" s="9">
        <v>3469</v>
      </c>
      <c r="B3471" s="11" t="s">
        <v>3468</v>
      </c>
      <c r="C3471" s="3" t="s">
        <v>7579</v>
      </c>
      <c r="D3471" s="5">
        <v>2800</v>
      </c>
      <c r="E3471" s="7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">
        <f t="shared" si="162"/>
        <v>5039.6824999999999</v>
      </c>
      <c r="P3471" t="s">
        <v>8314</v>
      </c>
      <c r="Q3471" t="s">
        <v>8315</v>
      </c>
      <c r="R3471" s="14">
        <f t="shared" si="164"/>
        <v>42458.641724537039</v>
      </c>
      <c r="S3471">
        <f t="shared" si="163"/>
        <v>2016</v>
      </c>
    </row>
    <row r="3472" spans="1:19" ht="28.8" x14ac:dyDescent="0.3">
      <c r="A3472" s="9">
        <v>3470</v>
      </c>
      <c r="B3472" s="11" t="s">
        <v>3469</v>
      </c>
      <c r="C3472" s="3" t="s">
        <v>7580</v>
      </c>
      <c r="D3472" s="5">
        <v>250</v>
      </c>
      <c r="E3472" s="7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">
        <f t="shared" si="162"/>
        <v>4166.6666999999998</v>
      </c>
      <c r="P3472" t="s">
        <v>8314</v>
      </c>
      <c r="Q3472" t="s">
        <v>8315</v>
      </c>
      <c r="R3472" s="14">
        <f t="shared" si="164"/>
        <v>42529.022013888884</v>
      </c>
      <c r="S3472">
        <f t="shared" si="163"/>
        <v>2016</v>
      </c>
    </row>
    <row r="3473" spans="1:19" ht="43.2" x14ac:dyDescent="0.3">
      <c r="A3473" s="9">
        <v>3471</v>
      </c>
      <c r="B3473" s="11" t="s">
        <v>3470</v>
      </c>
      <c r="C3473" s="3" t="s">
        <v>7581</v>
      </c>
      <c r="D3473" s="5">
        <v>500</v>
      </c>
      <c r="E3473" s="7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">
        <f t="shared" si="162"/>
        <v>3576.6667000000002</v>
      </c>
      <c r="P3473" t="s">
        <v>8314</v>
      </c>
      <c r="Q3473" t="s">
        <v>8315</v>
      </c>
      <c r="R3473" s="14">
        <f t="shared" si="164"/>
        <v>41841.820486111108</v>
      </c>
      <c r="S3473">
        <f t="shared" si="163"/>
        <v>2014</v>
      </c>
    </row>
    <row r="3474" spans="1:19" ht="43.2" x14ac:dyDescent="0.3">
      <c r="A3474" s="9">
        <v>3472</v>
      </c>
      <c r="B3474" s="11" t="s">
        <v>3471</v>
      </c>
      <c r="C3474" s="3" t="s">
        <v>7582</v>
      </c>
      <c r="D3474" s="5">
        <v>2000</v>
      </c>
      <c r="E3474" s="7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">
        <f t="shared" si="162"/>
        <v>8873.9130000000005</v>
      </c>
      <c r="P3474" t="s">
        <v>8314</v>
      </c>
      <c r="Q3474" t="s">
        <v>8315</v>
      </c>
      <c r="R3474" s="14">
        <f t="shared" si="164"/>
        <v>41928.170497685183</v>
      </c>
      <c r="S3474">
        <f t="shared" si="163"/>
        <v>2014</v>
      </c>
    </row>
    <row r="3475" spans="1:19" ht="43.2" x14ac:dyDescent="0.3">
      <c r="A3475" s="9">
        <v>3473</v>
      </c>
      <c r="B3475" s="11" t="s">
        <v>3472</v>
      </c>
      <c r="C3475" s="3" t="s">
        <v>7583</v>
      </c>
      <c r="D3475" s="5">
        <v>4900</v>
      </c>
      <c r="E3475" s="7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">
        <f t="shared" si="162"/>
        <v>14848.4848</v>
      </c>
      <c r="P3475" t="s">
        <v>8314</v>
      </c>
      <c r="Q3475" t="s">
        <v>8315</v>
      </c>
      <c r="R3475" s="14">
        <f t="shared" si="164"/>
        <v>42062.834444444445</v>
      </c>
      <c r="S3475">
        <f t="shared" si="163"/>
        <v>2015</v>
      </c>
    </row>
    <row r="3476" spans="1:19" ht="43.2" x14ac:dyDescent="0.3">
      <c r="A3476" s="9">
        <v>3474</v>
      </c>
      <c r="B3476" s="11" t="s">
        <v>3473</v>
      </c>
      <c r="C3476" s="3" t="s">
        <v>7584</v>
      </c>
      <c r="D3476" s="5">
        <v>2000</v>
      </c>
      <c r="E3476" s="7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">
        <f t="shared" si="162"/>
        <v>5179.4871999999996</v>
      </c>
      <c r="P3476" t="s">
        <v>8314</v>
      </c>
      <c r="Q3476" t="s">
        <v>8315</v>
      </c>
      <c r="R3476" s="14">
        <f t="shared" si="164"/>
        <v>42541.501516203702</v>
      </c>
      <c r="S3476">
        <f t="shared" si="163"/>
        <v>2016</v>
      </c>
    </row>
    <row r="3477" spans="1:19" ht="43.2" x14ac:dyDescent="0.3">
      <c r="A3477" s="9">
        <v>3475</v>
      </c>
      <c r="B3477" s="11" t="s">
        <v>3474</v>
      </c>
      <c r="C3477" s="3" t="s">
        <v>7585</v>
      </c>
      <c r="D3477" s="5">
        <v>300</v>
      </c>
      <c r="E3477" s="7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">
        <f t="shared" si="162"/>
        <v>2000</v>
      </c>
      <c r="P3477" t="s">
        <v>8314</v>
      </c>
      <c r="Q3477" t="s">
        <v>8315</v>
      </c>
      <c r="R3477" s="14">
        <f t="shared" si="164"/>
        <v>41918.880833333329</v>
      </c>
      <c r="S3477">
        <f t="shared" si="163"/>
        <v>2014</v>
      </c>
    </row>
    <row r="3478" spans="1:19" ht="43.2" x14ac:dyDescent="0.3">
      <c r="A3478" s="9">
        <v>3476</v>
      </c>
      <c r="B3478" s="11" t="s">
        <v>3475</v>
      </c>
      <c r="C3478" s="3" t="s">
        <v>7586</v>
      </c>
      <c r="D3478" s="5">
        <v>300</v>
      </c>
      <c r="E3478" s="7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">
        <f t="shared" si="162"/>
        <v>5200</v>
      </c>
      <c r="P3478" t="s">
        <v>8314</v>
      </c>
      <c r="Q3478" t="s">
        <v>8315</v>
      </c>
      <c r="R3478" s="14">
        <f t="shared" si="164"/>
        <v>41921.279976851853</v>
      </c>
      <c r="S3478">
        <f t="shared" si="163"/>
        <v>2014</v>
      </c>
    </row>
    <row r="3479" spans="1:19" ht="43.2" x14ac:dyDescent="0.3">
      <c r="A3479" s="9">
        <v>3477</v>
      </c>
      <c r="B3479" s="11" t="s">
        <v>3476</v>
      </c>
      <c r="C3479" s="3" t="s">
        <v>7587</v>
      </c>
      <c r="D3479" s="5">
        <v>1800</v>
      </c>
      <c r="E3479" s="7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">
        <f t="shared" si="162"/>
        <v>5323.0769</v>
      </c>
      <c r="P3479" t="s">
        <v>8314</v>
      </c>
      <c r="Q3479" t="s">
        <v>8315</v>
      </c>
      <c r="R3479" s="14">
        <f t="shared" si="164"/>
        <v>42128.736608796295</v>
      </c>
      <c r="S3479">
        <f t="shared" si="163"/>
        <v>2015</v>
      </c>
    </row>
    <row r="3480" spans="1:19" ht="43.2" x14ac:dyDescent="0.3">
      <c r="A3480" s="9">
        <v>3478</v>
      </c>
      <c r="B3480" s="11" t="s">
        <v>3477</v>
      </c>
      <c r="C3480" s="3" t="s">
        <v>7588</v>
      </c>
      <c r="D3480" s="5">
        <v>2000</v>
      </c>
      <c r="E3480" s="7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">
        <f t="shared" si="162"/>
        <v>3959.6491000000001</v>
      </c>
      <c r="P3480" t="s">
        <v>8314</v>
      </c>
      <c r="Q3480" t="s">
        <v>8315</v>
      </c>
      <c r="R3480" s="14">
        <f t="shared" si="164"/>
        <v>42053.916921296302</v>
      </c>
      <c r="S3480">
        <f t="shared" si="163"/>
        <v>2015</v>
      </c>
    </row>
    <row r="3481" spans="1:19" ht="43.2" x14ac:dyDescent="0.3">
      <c r="A3481" s="9">
        <v>3479</v>
      </c>
      <c r="B3481" s="11" t="s">
        <v>3478</v>
      </c>
      <c r="C3481" s="3" t="s">
        <v>7589</v>
      </c>
      <c r="D3481" s="5">
        <v>1500</v>
      </c>
      <c r="E3481" s="7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">
        <f t="shared" si="162"/>
        <v>3425</v>
      </c>
      <c r="P3481" t="s">
        <v>8314</v>
      </c>
      <c r="Q3481" t="s">
        <v>8315</v>
      </c>
      <c r="R3481" s="14">
        <f t="shared" si="164"/>
        <v>41781.855092592588</v>
      </c>
      <c r="S3481">
        <f t="shared" si="163"/>
        <v>2014</v>
      </c>
    </row>
    <row r="3482" spans="1:19" ht="43.2" x14ac:dyDescent="0.3">
      <c r="A3482" s="9">
        <v>3480</v>
      </c>
      <c r="B3482" s="11" t="s">
        <v>3479</v>
      </c>
      <c r="C3482" s="3" t="s">
        <v>7590</v>
      </c>
      <c r="D3482" s="5">
        <v>1500</v>
      </c>
      <c r="E3482" s="7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">
        <f t="shared" si="162"/>
        <v>16461.538499999999</v>
      </c>
      <c r="P3482" t="s">
        <v>8314</v>
      </c>
      <c r="Q3482" t="s">
        <v>8315</v>
      </c>
      <c r="R3482" s="14">
        <f t="shared" si="164"/>
        <v>42171.317442129628</v>
      </c>
      <c r="S3482">
        <f t="shared" si="163"/>
        <v>2015</v>
      </c>
    </row>
    <row r="3483" spans="1:19" ht="43.2" x14ac:dyDescent="0.3">
      <c r="A3483" s="9">
        <v>3481</v>
      </c>
      <c r="B3483" s="11" t="s">
        <v>3480</v>
      </c>
      <c r="C3483" s="3" t="s">
        <v>7591</v>
      </c>
      <c r="D3483" s="5">
        <v>10000</v>
      </c>
      <c r="E3483" s="7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">
        <f t="shared" si="162"/>
        <v>12505.263199999999</v>
      </c>
      <c r="P3483" t="s">
        <v>8314</v>
      </c>
      <c r="Q3483" t="s">
        <v>8315</v>
      </c>
      <c r="R3483" s="14">
        <f t="shared" si="164"/>
        <v>41989.24754629629</v>
      </c>
      <c r="S3483">
        <f t="shared" si="163"/>
        <v>2014</v>
      </c>
    </row>
    <row r="3484" spans="1:19" ht="43.2" x14ac:dyDescent="0.3">
      <c r="A3484" s="9">
        <v>3482</v>
      </c>
      <c r="B3484" s="11" t="s">
        <v>3481</v>
      </c>
      <c r="C3484" s="3" t="s">
        <v>7592</v>
      </c>
      <c r="D3484" s="5">
        <v>3000</v>
      </c>
      <c r="E3484" s="7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">
        <f t="shared" si="162"/>
        <v>5187.5</v>
      </c>
      <c r="P3484" t="s">
        <v>8314</v>
      </c>
      <c r="Q3484" t="s">
        <v>8315</v>
      </c>
      <c r="R3484" s="14">
        <f t="shared" si="164"/>
        <v>41796.771597222221</v>
      </c>
      <c r="S3484">
        <f t="shared" si="163"/>
        <v>2014</v>
      </c>
    </row>
    <row r="3485" spans="1:19" ht="43.2" x14ac:dyDescent="0.3">
      <c r="A3485" s="9">
        <v>3483</v>
      </c>
      <c r="B3485" s="11" t="s">
        <v>3482</v>
      </c>
      <c r="C3485" s="3" t="s">
        <v>7593</v>
      </c>
      <c r="D3485" s="5">
        <v>3350</v>
      </c>
      <c r="E3485" s="7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">
        <f t="shared" si="162"/>
        <v>4028.5713999999998</v>
      </c>
      <c r="P3485" t="s">
        <v>8314</v>
      </c>
      <c r="Q3485" t="s">
        <v>8315</v>
      </c>
      <c r="R3485" s="14">
        <f t="shared" si="164"/>
        <v>41793.668761574074</v>
      </c>
      <c r="S3485">
        <f t="shared" si="163"/>
        <v>2014</v>
      </c>
    </row>
    <row r="3486" spans="1:19" ht="57.6" x14ac:dyDescent="0.3">
      <c r="A3486" s="9">
        <v>3484</v>
      </c>
      <c r="B3486" s="11" t="s">
        <v>3483</v>
      </c>
      <c r="C3486" s="3" t="s">
        <v>7594</v>
      </c>
      <c r="D3486" s="5">
        <v>2500</v>
      </c>
      <c r="E3486" s="7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">
        <f t="shared" si="162"/>
        <v>6490.9090999999999</v>
      </c>
      <c r="P3486" t="s">
        <v>8314</v>
      </c>
      <c r="Q3486" t="s">
        <v>8315</v>
      </c>
      <c r="R3486" s="14">
        <f t="shared" si="164"/>
        <v>42506.760405092587</v>
      </c>
      <c r="S3486">
        <f t="shared" si="163"/>
        <v>2016</v>
      </c>
    </row>
    <row r="3487" spans="1:19" ht="43.2" x14ac:dyDescent="0.3">
      <c r="A3487" s="9">
        <v>3485</v>
      </c>
      <c r="B3487" s="11" t="s">
        <v>3484</v>
      </c>
      <c r="C3487" s="3" t="s">
        <v>7595</v>
      </c>
      <c r="D3487" s="5">
        <v>1650</v>
      </c>
      <c r="E3487" s="7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">
        <f t="shared" si="162"/>
        <v>5533.3333000000002</v>
      </c>
      <c r="P3487" t="s">
        <v>8314</v>
      </c>
      <c r="Q3487" t="s">
        <v>8315</v>
      </c>
      <c r="R3487" s="14">
        <f t="shared" si="164"/>
        <v>42372.693055555559</v>
      </c>
      <c r="S3487">
        <f t="shared" si="163"/>
        <v>2016</v>
      </c>
    </row>
    <row r="3488" spans="1:19" ht="43.2" x14ac:dyDescent="0.3">
      <c r="A3488" s="9">
        <v>3486</v>
      </c>
      <c r="B3488" s="11" t="s">
        <v>3485</v>
      </c>
      <c r="C3488" s="3" t="s">
        <v>7596</v>
      </c>
      <c r="D3488" s="5">
        <v>3000</v>
      </c>
      <c r="E3488" s="7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">
        <f t="shared" si="162"/>
        <v>8314.2857000000004</v>
      </c>
      <c r="P3488" t="s">
        <v>8314</v>
      </c>
      <c r="Q3488" t="s">
        <v>8315</v>
      </c>
      <c r="R3488" s="14">
        <f t="shared" si="164"/>
        <v>42126.87501157407</v>
      </c>
      <c r="S3488">
        <f t="shared" si="163"/>
        <v>2015</v>
      </c>
    </row>
    <row r="3489" spans="1:19" ht="43.2" x14ac:dyDescent="0.3">
      <c r="A3489" s="9">
        <v>3487</v>
      </c>
      <c r="B3489" s="11" t="s">
        <v>3486</v>
      </c>
      <c r="C3489" s="3" t="s">
        <v>7597</v>
      </c>
      <c r="D3489" s="5">
        <v>2000</v>
      </c>
      <c r="E3489" s="7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">
        <f t="shared" si="162"/>
        <v>3871.2121000000002</v>
      </c>
      <c r="P3489" t="s">
        <v>8314</v>
      </c>
      <c r="Q3489" t="s">
        <v>8315</v>
      </c>
      <c r="R3489" s="14">
        <f t="shared" si="164"/>
        <v>42149.940416666665</v>
      </c>
      <c r="S3489">
        <f t="shared" si="163"/>
        <v>2015</v>
      </c>
    </row>
    <row r="3490" spans="1:19" ht="57.6" x14ac:dyDescent="0.3">
      <c r="A3490" s="9">
        <v>3488</v>
      </c>
      <c r="B3490" s="11" t="s">
        <v>3487</v>
      </c>
      <c r="C3490" s="3" t="s">
        <v>7598</v>
      </c>
      <c r="D3490" s="5">
        <v>3000</v>
      </c>
      <c r="E3490" s="7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">
        <f t="shared" si="162"/>
        <v>12537.931</v>
      </c>
      <c r="P3490" t="s">
        <v>8314</v>
      </c>
      <c r="Q3490" t="s">
        <v>8315</v>
      </c>
      <c r="R3490" s="14">
        <f t="shared" si="164"/>
        <v>42087.768055555556</v>
      </c>
      <c r="S3490">
        <f t="shared" si="163"/>
        <v>2015</v>
      </c>
    </row>
    <row r="3491" spans="1:19" ht="43.2" x14ac:dyDescent="0.3">
      <c r="A3491" s="9">
        <v>3489</v>
      </c>
      <c r="B3491" s="11" t="s">
        <v>3488</v>
      </c>
      <c r="C3491" s="3" t="s">
        <v>7599</v>
      </c>
      <c r="D3491" s="5">
        <v>5000</v>
      </c>
      <c r="E3491" s="7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">
        <f t="shared" si="162"/>
        <v>7826.3888999999999</v>
      </c>
      <c r="P3491" t="s">
        <v>8314</v>
      </c>
      <c r="Q3491" t="s">
        <v>8315</v>
      </c>
      <c r="R3491" s="14">
        <f t="shared" si="164"/>
        <v>41753.635775462964</v>
      </c>
      <c r="S3491">
        <f t="shared" si="163"/>
        <v>2014</v>
      </c>
    </row>
    <row r="3492" spans="1:19" ht="43.2" x14ac:dyDescent="0.3">
      <c r="A3492" s="9">
        <v>3490</v>
      </c>
      <c r="B3492" s="11" t="s">
        <v>3489</v>
      </c>
      <c r="C3492" s="3" t="s">
        <v>7600</v>
      </c>
      <c r="D3492" s="5">
        <v>1000</v>
      </c>
      <c r="E3492" s="7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">
        <f t="shared" si="162"/>
        <v>4722.2222000000002</v>
      </c>
      <c r="P3492" t="s">
        <v>8314</v>
      </c>
      <c r="Q3492" t="s">
        <v>8315</v>
      </c>
      <c r="R3492" s="14">
        <f t="shared" si="164"/>
        <v>42443.802361111113</v>
      </c>
      <c r="S3492">
        <f t="shared" si="163"/>
        <v>2016</v>
      </c>
    </row>
    <row r="3493" spans="1:19" ht="43.2" x14ac:dyDescent="0.3">
      <c r="A3493" s="9">
        <v>3491</v>
      </c>
      <c r="B3493" s="11" t="s">
        <v>3490</v>
      </c>
      <c r="C3493" s="3" t="s">
        <v>7601</v>
      </c>
      <c r="D3493" s="5">
        <v>500</v>
      </c>
      <c r="E3493" s="7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">
        <f t="shared" si="162"/>
        <v>7910</v>
      </c>
      <c r="P3493" t="s">
        <v>8314</v>
      </c>
      <c r="Q3493" t="s">
        <v>8315</v>
      </c>
      <c r="R3493" s="14">
        <f t="shared" si="164"/>
        <v>42121.249814814815</v>
      </c>
      <c r="S3493">
        <f t="shared" si="163"/>
        <v>2015</v>
      </c>
    </row>
    <row r="3494" spans="1:19" ht="43.2" x14ac:dyDescent="0.3">
      <c r="A3494" s="9">
        <v>3492</v>
      </c>
      <c r="B3494" s="11" t="s">
        <v>3491</v>
      </c>
      <c r="C3494" s="3" t="s">
        <v>7602</v>
      </c>
      <c r="D3494" s="5">
        <v>3800</v>
      </c>
      <c r="E3494" s="7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">
        <f t="shared" si="162"/>
        <v>11429.2</v>
      </c>
      <c r="P3494" t="s">
        <v>8314</v>
      </c>
      <c r="Q3494" t="s">
        <v>8315</v>
      </c>
      <c r="R3494" s="14">
        <f t="shared" si="164"/>
        <v>42268.009224537032</v>
      </c>
      <c r="S3494">
        <f t="shared" si="163"/>
        <v>2015</v>
      </c>
    </row>
    <row r="3495" spans="1:19" ht="43.2" x14ac:dyDescent="0.3">
      <c r="A3495" s="9">
        <v>3493</v>
      </c>
      <c r="B3495" s="11" t="s">
        <v>3492</v>
      </c>
      <c r="C3495" s="3" t="s">
        <v>7603</v>
      </c>
      <c r="D3495" s="5">
        <v>1500</v>
      </c>
      <c r="E3495" s="7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">
        <f t="shared" si="162"/>
        <v>5172.4138000000003</v>
      </c>
      <c r="P3495" t="s">
        <v>8314</v>
      </c>
      <c r="Q3495" t="s">
        <v>8315</v>
      </c>
      <c r="R3495" s="14">
        <f t="shared" si="164"/>
        <v>41848.866157407407</v>
      </c>
      <c r="S3495">
        <f t="shared" si="163"/>
        <v>2014</v>
      </c>
    </row>
    <row r="3496" spans="1:19" ht="43.2" x14ac:dyDescent="0.3">
      <c r="A3496" s="9">
        <v>3494</v>
      </c>
      <c r="B3496" s="11" t="s">
        <v>3493</v>
      </c>
      <c r="C3496" s="3" t="s">
        <v>7604</v>
      </c>
      <c r="D3496" s="5">
        <v>400</v>
      </c>
      <c r="E3496" s="7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">
        <f t="shared" si="162"/>
        <v>3076.9231</v>
      </c>
      <c r="P3496" t="s">
        <v>8314</v>
      </c>
      <c r="Q3496" t="s">
        <v>8315</v>
      </c>
      <c r="R3496" s="14">
        <f t="shared" si="164"/>
        <v>42689.214988425927</v>
      </c>
      <c r="S3496">
        <f t="shared" si="163"/>
        <v>2016</v>
      </c>
    </row>
    <row r="3497" spans="1:19" ht="43.2" x14ac:dyDescent="0.3">
      <c r="A3497" s="9">
        <v>3495</v>
      </c>
      <c r="B3497" s="11" t="s">
        <v>3494</v>
      </c>
      <c r="C3497" s="3" t="s">
        <v>7605</v>
      </c>
      <c r="D3497" s="5">
        <v>5000</v>
      </c>
      <c r="E3497" s="7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">
        <f t="shared" si="162"/>
        <v>7420.8333000000002</v>
      </c>
      <c r="P3497" t="s">
        <v>8314</v>
      </c>
      <c r="Q3497" t="s">
        <v>8315</v>
      </c>
      <c r="R3497" s="14">
        <f t="shared" si="164"/>
        <v>41915.762835648151</v>
      </c>
      <c r="S3497">
        <f t="shared" si="163"/>
        <v>2014</v>
      </c>
    </row>
    <row r="3498" spans="1:19" ht="57.6" x14ac:dyDescent="0.3">
      <c r="A3498" s="9">
        <v>3496</v>
      </c>
      <c r="B3498" s="11" t="s">
        <v>3495</v>
      </c>
      <c r="C3498" s="3" t="s">
        <v>7606</v>
      </c>
      <c r="D3498" s="5">
        <v>3000</v>
      </c>
      <c r="E3498" s="7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">
        <f t="shared" si="162"/>
        <v>4784.6153999999997</v>
      </c>
      <c r="P3498" t="s">
        <v>8314</v>
      </c>
      <c r="Q3498" t="s">
        <v>8315</v>
      </c>
      <c r="R3498" s="14">
        <f t="shared" si="164"/>
        <v>42584.846828703703</v>
      </c>
      <c r="S3498">
        <f t="shared" si="163"/>
        <v>2016</v>
      </c>
    </row>
    <row r="3499" spans="1:19" ht="57.6" x14ac:dyDescent="0.3">
      <c r="A3499" s="9">
        <v>3497</v>
      </c>
      <c r="B3499" s="11" t="s">
        <v>3496</v>
      </c>
      <c r="C3499" s="3" t="s">
        <v>7607</v>
      </c>
      <c r="D3499" s="5">
        <v>1551</v>
      </c>
      <c r="E3499" s="7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">
        <f t="shared" si="162"/>
        <v>3440.8163</v>
      </c>
      <c r="P3499" t="s">
        <v>8314</v>
      </c>
      <c r="Q3499" t="s">
        <v>8315</v>
      </c>
      <c r="R3499" s="14">
        <f t="shared" si="164"/>
        <v>42511.741944444439</v>
      </c>
      <c r="S3499">
        <f t="shared" si="163"/>
        <v>2016</v>
      </c>
    </row>
    <row r="3500" spans="1:19" ht="57.6" x14ac:dyDescent="0.3">
      <c r="A3500" s="9">
        <v>3498</v>
      </c>
      <c r="B3500" s="11" t="s">
        <v>3497</v>
      </c>
      <c r="C3500" s="3" t="s">
        <v>7608</v>
      </c>
      <c r="D3500" s="5">
        <v>1650</v>
      </c>
      <c r="E3500" s="7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">
        <f t="shared" si="162"/>
        <v>4023.8094999999998</v>
      </c>
      <c r="P3500" t="s">
        <v>8314</v>
      </c>
      <c r="Q3500" t="s">
        <v>8315</v>
      </c>
      <c r="R3500" s="14">
        <f t="shared" si="164"/>
        <v>42459.15861111111</v>
      </c>
      <c r="S3500">
        <f t="shared" si="163"/>
        <v>2016</v>
      </c>
    </row>
    <row r="3501" spans="1:19" ht="43.2" x14ac:dyDescent="0.3">
      <c r="A3501" s="9">
        <v>3499</v>
      </c>
      <c r="B3501" s="11" t="s">
        <v>3498</v>
      </c>
      <c r="C3501" s="3" t="s">
        <v>7609</v>
      </c>
      <c r="D3501" s="5">
        <v>2000</v>
      </c>
      <c r="E3501" s="7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">
        <f t="shared" si="162"/>
        <v>6028.5713999999998</v>
      </c>
      <c r="P3501" t="s">
        <v>8314</v>
      </c>
      <c r="Q3501" t="s">
        <v>8315</v>
      </c>
      <c r="R3501" s="14">
        <f t="shared" si="164"/>
        <v>42132.036168981482</v>
      </c>
      <c r="S3501">
        <f t="shared" si="163"/>
        <v>2015</v>
      </c>
    </row>
    <row r="3502" spans="1:19" ht="57.6" x14ac:dyDescent="0.3">
      <c r="A3502" s="9">
        <v>3500</v>
      </c>
      <c r="B3502" s="11" t="s">
        <v>3499</v>
      </c>
      <c r="C3502" s="3" t="s">
        <v>7610</v>
      </c>
      <c r="D3502" s="5">
        <v>1000</v>
      </c>
      <c r="E3502" s="7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">
        <f t="shared" si="162"/>
        <v>2530.9524000000001</v>
      </c>
      <c r="P3502" t="s">
        <v>8314</v>
      </c>
      <c r="Q3502" t="s">
        <v>8315</v>
      </c>
      <c r="R3502" s="14">
        <f t="shared" si="164"/>
        <v>42419.91942129629</v>
      </c>
      <c r="S3502">
        <f t="shared" si="163"/>
        <v>2016</v>
      </c>
    </row>
    <row r="3503" spans="1:19" ht="43.2" x14ac:dyDescent="0.3">
      <c r="A3503" s="9">
        <v>3501</v>
      </c>
      <c r="B3503" s="11" t="s">
        <v>3500</v>
      </c>
      <c r="C3503" s="3" t="s">
        <v>7611</v>
      </c>
      <c r="D3503" s="5">
        <v>1500</v>
      </c>
      <c r="E3503" s="7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">
        <f t="shared" si="162"/>
        <v>3595.2381</v>
      </c>
      <c r="P3503" t="s">
        <v>8314</v>
      </c>
      <c r="Q3503" t="s">
        <v>8315</v>
      </c>
      <c r="R3503" s="14">
        <f t="shared" si="164"/>
        <v>42233.763831018514</v>
      </c>
      <c r="S3503">
        <f t="shared" si="163"/>
        <v>2015</v>
      </c>
    </row>
    <row r="3504" spans="1:19" ht="43.2" x14ac:dyDescent="0.3">
      <c r="A3504" s="9">
        <v>3502</v>
      </c>
      <c r="B3504" s="11" t="s">
        <v>3501</v>
      </c>
      <c r="C3504" s="3" t="s">
        <v>7612</v>
      </c>
      <c r="D3504" s="5">
        <v>4000</v>
      </c>
      <c r="E3504" s="7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">
        <f t="shared" si="162"/>
        <v>13600</v>
      </c>
      <c r="P3504" t="s">
        <v>8314</v>
      </c>
      <c r="Q3504" t="s">
        <v>8315</v>
      </c>
      <c r="R3504" s="14">
        <f t="shared" si="164"/>
        <v>42430.839398148149</v>
      </c>
      <c r="S3504">
        <f t="shared" si="163"/>
        <v>2016</v>
      </c>
    </row>
    <row r="3505" spans="1:19" ht="43.2" x14ac:dyDescent="0.3">
      <c r="A3505" s="9">
        <v>3503</v>
      </c>
      <c r="B3505" s="11" t="s">
        <v>3502</v>
      </c>
      <c r="C3505" s="3" t="s">
        <v>7613</v>
      </c>
      <c r="D3505" s="5">
        <v>2500</v>
      </c>
      <c r="E3505" s="7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">
        <f t="shared" si="162"/>
        <v>7076.3158000000003</v>
      </c>
      <c r="P3505" t="s">
        <v>8314</v>
      </c>
      <c r="Q3505" t="s">
        <v>8315</v>
      </c>
      <c r="R3505" s="14">
        <f t="shared" si="164"/>
        <v>42545.478333333333</v>
      </c>
      <c r="S3505">
        <f t="shared" si="163"/>
        <v>2016</v>
      </c>
    </row>
    <row r="3506" spans="1:19" ht="43.2" x14ac:dyDescent="0.3">
      <c r="A3506" s="9">
        <v>3504</v>
      </c>
      <c r="B3506" s="11" t="s">
        <v>3503</v>
      </c>
      <c r="C3506" s="3" t="s">
        <v>7614</v>
      </c>
      <c r="D3506" s="5">
        <v>1000</v>
      </c>
      <c r="E3506" s="7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">
        <f t="shared" si="162"/>
        <v>12500</v>
      </c>
      <c r="P3506" t="s">
        <v>8314</v>
      </c>
      <c r="Q3506" t="s">
        <v>8315</v>
      </c>
      <c r="R3506" s="14">
        <f t="shared" si="164"/>
        <v>42297.748738425929</v>
      </c>
      <c r="S3506">
        <f t="shared" si="163"/>
        <v>2015</v>
      </c>
    </row>
    <row r="3507" spans="1:19" ht="86.4" x14ac:dyDescent="0.3">
      <c r="A3507" s="9">
        <v>3505</v>
      </c>
      <c r="B3507" s="11" t="s">
        <v>3504</v>
      </c>
      <c r="C3507" s="3" t="s">
        <v>7615</v>
      </c>
      <c r="D3507" s="5">
        <v>2500</v>
      </c>
      <c r="E3507" s="7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">
        <f t="shared" si="162"/>
        <v>6651.2821000000004</v>
      </c>
      <c r="P3507" t="s">
        <v>8314</v>
      </c>
      <c r="Q3507" t="s">
        <v>8315</v>
      </c>
      <c r="R3507" s="14">
        <f t="shared" si="164"/>
        <v>41760.935706018521</v>
      </c>
      <c r="S3507">
        <f t="shared" si="163"/>
        <v>2014</v>
      </c>
    </row>
    <row r="3508" spans="1:19" ht="43.2" x14ac:dyDescent="0.3">
      <c r="A3508" s="9">
        <v>3506</v>
      </c>
      <c r="B3508" s="11" t="s">
        <v>3505</v>
      </c>
      <c r="C3508" s="3" t="s">
        <v>7616</v>
      </c>
      <c r="D3508" s="5">
        <v>3000</v>
      </c>
      <c r="E3508" s="7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">
        <f t="shared" si="162"/>
        <v>10500</v>
      </c>
      <c r="P3508" t="s">
        <v>8314</v>
      </c>
      <c r="Q3508" t="s">
        <v>8315</v>
      </c>
      <c r="R3508" s="14">
        <f t="shared" si="164"/>
        <v>41829.734259259261</v>
      </c>
      <c r="S3508">
        <f t="shared" si="163"/>
        <v>2014</v>
      </c>
    </row>
    <row r="3509" spans="1:19" ht="43.2" x14ac:dyDescent="0.3">
      <c r="A3509" s="9">
        <v>3507</v>
      </c>
      <c r="B3509" s="11" t="s">
        <v>3506</v>
      </c>
      <c r="C3509" s="3" t="s">
        <v>7617</v>
      </c>
      <c r="D3509" s="5">
        <v>10000</v>
      </c>
      <c r="E3509" s="7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">
        <f t="shared" si="162"/>
        <v>14500</v>
      </c>
      <c r="P3509" t="s">
        <v>8314</v>
      </c>
      <c r="Q3509" t="s">
        <v>8315</v>
      </c>
      <c r="R3509" s="14">
        <f t="shared" si="164"/>
        <v>42491.92288194444</v>
      </c>
      <c r="S3509">
        <f t="shared" si="163"/>
        <v>2016</v>
      </c>
    </row>
    <row r="3510" spans="1:19" ht="43.2" x14ac:dyDescent="0.3">
      <c r="A3510" s="9">
        <v>3508</v>
      </c>
      <c r="B3510" s="11" t="s">
        <v>3507</v>
      </c>
      <c r="C3510" s="3" t="s">
        <v>7618</v>
      </c>
      <c r="D3510" s="5">
        <v>100</v>
      </c>
      <c r="E3510" s="7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">
        <f t="shared" si="162"/>
        <v>1200</v>
      </c>
      <c r="P3510" t="s">
        <v>8314</v>
      </c>
      <c r="Q3510" t="s">
        <v>8315</v>
      </c>
      <c r="R3510" s="14">
        <f t="shared" si="164"/>
        <v>42477.729780092588</v>
      </c>
      <c r="S3510">
        <f t="shared" si="163"/>
        <v>2016</v>
      </c>
    </row>
    <row r="3511" spans="1:19" ht="43.2" x14ac:dyDescent="0.3">
      <c r="A3511" s="9">
        <v>3509</v>
      </c>
      <c r="B3511" s="11" t="s">
        <v>3508</v>
      </c>
      <c r="C3511" s="3" t="s">
        <v>7619</v>
      </c>
      <c r="D3511" s="5">
        <v>3000</v>
      </c>
      <c r="E3511" s="7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">
        <f t="shared" si="162"/>
        <v>9666.6666999999998</v>
      </c>
      <c r="P3511" t="s">
        <v>8314</v>
      </c>
      <c r="Q3511" t="s">
        <v>8315</v>
      </c>
      <c r="R3511" s="14">
        <f t="shared" si="164"/>
        <v>41950.859560185185</v>
      </c>
      <c r="S3511">
        <f t="shared" si="163"/>
        <v>2014</v>
      </c>
    </row>
    <row r="3512" spans="1:19" ht="57.6" x14ac:dyDescent="0.3">
      <c r="A3512" s="9">
        <v>3510</v>
      </c>
      <c r="B3512" s="11" t="s">
        <v>3509</v>
      </c>
      <c r="C3512" s="3" t="s">
        <v>7620</v>
      </c>
      <c r="D3512" s="5">
        <v>900</v>
      </c>
      <c r="E3512" s="7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">
        <f t="shared" si="162"/>
        <v>6033.3333000000002</v>
      </c>
      <c r="P3512" t="s">
        <v>8314</v>
      </c>
      <c r="Q3512" t="s">
        <v>8315</v>
      </c>
      <c r="R3512" s="14">
        <f t="shared" si="164"/>
        <v>41802.62090277778</v>
      </c>
      <c r="S3512">
        <f t="shared" si="163"/>
        <v>2014</v>
      </c>
    </row>
    <row r="3513" spans="1:19" ht="43.2" x14ac:dyDescent="0.3">
      <c r="A3513" s="9">
        <v>3511</v>
      </c>
      <c r="B3513" s="11" t="s">
        <v>3510</v>
      </c>
      <c r="C3513" s="3" t="s">
        <v>7621</v>
      </c>
      <c r="D3513" s="5">
        <v>1500</v>
      </c>
      <c r="E3513" s="7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">
        <f t="shared" si="162"/>
        <v>7989.4736999999996</v>
      </c>
      <c r="P3513" t="s">
        <v>8314</v>
      </c>
      <c r="Q3513" t="s">
        <v>8315</v>
      </c>
      <c r="R3513" s="14">
        <f t="shared" si="164"/>
        <v>41927.873784722222</v>
      </c>
      <c r="S3513">
        <f t="shared" si="163"/>
        <v>2014</v>
      </c>
    </row>
    <row r="3514" spans="1:19" ht="43.2" x14ac:dyDescent="0.3">
      <c r="A3514" s="9">
        <v>3512</v>
      </c>
      <c r="B3514" s="11" t="s">
        <v>3511</v>
      </c>
      <c r="C3514" s="3" t="s">
        <v>7622</v>
      </c>
      <c r="D3514" s="5">
        <v>1000</v>
      </c>
      <c r="E3514" s="7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">
        <f t="shared" si="162"/>
        <v>5882.3528999999999</v>
      </c>
      <c r="P3514" t="s">
        <v>8314</v>
      </c>
      <c r="Q3514" t="s">
        <v>8315</v>
      </c>
      <c r="R3514" s="14">
        <f t="shared" si="164"/>
        <v>42057.536944444444</v>
      </c>
      <c r="S3514">
        <f t="shared" si="163"/>
        <v>2015</v>
      </c>
    </row>
    <row r="3515" spans="1:19" ht="43.2" x14ac:dyDescent="0.3">
      <c r="A3515" s="9">
        <v>3513</v>
      </c>
      <c r="B3515" s="11" t="s">
        <v>3512</v>
      </c>
      <c r="C3515" s="3" t="s">
        <v>7623</v>
      </c>
      <c r="D3515" s="5">
        <v>2800</v>
      </c>
      <c r="E3515" s="7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">
        <f t="shared" si="162"/>
        <v>7534.0909000000001</v>
      </c>
      <c r="P3515" t="s">
        <v>8314</v>
      </c>
      <c r="Q3515" t="s">
        <v>8315</v>
      </c>
      <c r="R3515" s="14">
        <f t="shared" si="164"/>
        <v>41781.096203703702</v>
      </c>
      <c r="S3515">
        <f t="shared" si="163"/>
        <v>2014</v>
      </c>
    </row>
    <row r="3516" spans="1:19" ht="43.2" x14ac:dyDescent="0.3">
      <c r="A3516" s="9">
        <v>3514</v>
      </c>
      <c r="B3516" s="11" t="s">
        <v>3513</v>
      </c>
      <c r="C3516" s="3" t="s">
        <v>7624</v>
      </c>
      <c r="D3516" s="5">
        <v>500</v>
      </c>
      <c r="E3516" s="7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">
        <f t="shared" si="162"/>
        <v>5500</v>
      </c>
      <c r="P3516" t="s">
        <v>8314</v>
      </c>
      <c r="Q3516" t="s">
        <v>8315</v>
      </c>
      <c r="R3516" s="14">
        <f t="shared" si="164"/>
        <v>42020.846666666665</v>
      </c>
      <c r="S3516">
        <f t="shared" si="163"/>
        <v>2015</v>
      </c>
    </row>
    <row r="3517" spans="1:19" ht="43.2" x14ac:dyDescent="0.3">
      <c r="A3517" s="9">
        <v>3515</v>
      </c>
      <c r="B3517" s="11" t="s">
        <v>3514</v>
      </c>
      <c r="C3517" s="3" t="s">
        <v>7625</v>
      </c>
      <c r="D3517" s="5">
        <v>3000</v>
      </c>
      <c r="E3517" s="7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">
        <f t="shared" si="162"/>
        <v>6695.6522000000004</v>
      </c>
      <c r="P3517" t="s">
        <v>8314</v>
      </c>
      <c r="Q3517" t="s">
        <v>8315</v>
      </c>
      <c r="R3517" s="14">
        <f t="shared" si="164"/>
        <v>42125.772812499999</v>
      </c>
      <c r="S3517">
        <f t="shared" si="163"/>
        <v>2015</v>
      </c>
    </row>
    <row r="3518" spans="1:19" ht="43.2" x14ac:dyDescent="0.3">
      <c r="A3518" s="9">
        <v>3516</v>
      </c>
      <c r="B3518" s="11" t="s">
        <v>3515</v>
      </c>
      <c r="C3518" s="3" t="s">
        <v>7626</v>
      </c>
      <c r="D3518" s="5">
        <v>2500</v>
      </c>
      <c r="E3518" s="7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">
        <f t="shared" si="162"/>
        <v>22727.272700000001</v>
      </c>
      <c r="P3518" t="s">
        <v>8314</v>
      </c>
      <c r="Q3518" t="s">
        <v>8315</v>
      </c>
      <c r="R3518" s="14">
        <f t="shared" si="164"/>
        <v>41856.010069444441</v>
      </c>
      <c r="S3518">
        <f t="shared" si="163"/>
        <v>2014</v>
      </c>
    </row>
    <row r="3519" spans="1:19" ht="43.2" x14ac:dyDescent="0.3">
      <c r="A3519" s="9">
        <v>3517</v>
      </c>
      <c r="B3519" s="11" t="s">
        <v>3516</v>
      </c>
      <c r="C3519" s="3" t="s">
        <v>7627</v>
      </c>
      <c r="D3519" s="5">
        <v>4000</v>
      </c>
      <c r="E3519" s="7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">
        <f t="shared" si="162"/>
        <v>30769.230800000001</v>
      </c>
      <c r="P3519" t="s">
        <v>8314</v>
      </c>
      <c r="Q3519" t="s">
        <v>8315</v>
      </c>
      <c r="R3519" s="14">
        <f t="shared" si="164"/>
        <v>41794.817523148151</v>
      </c>
      <c r="S3519">
        <f t="shared" si="163"/>
        <v>2014</v>
      </c>
    </row>
    <row r="3520" spans="1:19" ht="43.2" x14ac:dyDescent="0.3">
      <c r="A3520" s="9">
        <v>3518</v>
      </c>
      <c r="B3520" s="11" t="s">
        <v>3517</v>
      </c>
      <c r="C3520" s="3" t="s">
        <v>7628</v>
      </c>
      <c r="D3520" s="5">
        <v>1500</v>
      </c>
      <c r="E3520" s="7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">
        <f t="shared" si="162"/>
        <v>5002.0909000000001</v>
      </c>
      <c r="P3520" t="s">
        <v>8314</v>
      </c>
      <c r="Q3520" t="s">
        <v>8315</v>
      </c>
      <c r="R3520" s="14">
        <f t="shared" si="164"/>
        <v>41893.783553240741</v>
      </c>
      <c r="S3520">
        <f t="shared" si="163"/>
        <v>2014</v>
      </c>
    </row>
    <row r="3521" spans="1:19" ht="43.2" x14ac:dyDescent="0.3">
      <c r="A3521" s="9">
        <v>3519</v>
      </c>
      <c r="B3521" s="11" t="s">
        <v>3518</v>
      </c>
      <c r="C3521" s="3" t="s">
        <v>7629</v>
      </c>
      <c r="D3521" s="5">
        <v>2000</v>
      </c>
      <c r="E3521" s="7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">
        <f t="shared" si="162"/>
        <v>7239.2857000000004</v>
      </c>
      <c r="P3521" t="s">
        <v>8314</v>
      </c>
      <c r="Q3521" t="s">
        <v>8315</v>
      </c>
      <c r="R3521" s="14">
        <f t="shared" si="164"/>
        <v>42037.598958333328</v>
      </c>
      <c r="S3521">
        <f t="shared" si="163"/>
        <v>2015</v>
      </c>
    </row>
    <row r="3522" spans="1:19" ht="43.2" x14ac:dyDescent="0.3">
      <c r="A3522" s="9">
        <v>3520</v>
      </c>
      <c r="B3522" s="11" t="s">
        <v>3519</v>
      </c>
      <c r="C3522" s="3" t="s">
        <v>7630</v>
      </c>
      <c r="D3522" s="5">
        <v>2000</v>
      </c>
      <c r="E3522" s="7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">
        <f t="shared" si="162"/>
        <v>9595.2381000000005</v>
      </c>
      <c r="P3522" t="s">
        <v>8314</v>
      </c>
      <c r="Q3522" t="s">
        <v>8315</v>
      </c>
      <c r="R3522" s="14">
        <f t="shared" si="164"/>
        <v>42227.824212962965</v>
      </c>
      <c r="S3522">
        <f t="shared" si="163"/>
        <v>2015</v>
      </c>
    </row>
    <row r="3523" spans="1:19" ht="57.6" x14ac:dyDescent="0.3">
      <c r="A3523" s="9">
        <v>3521</v>
      </c>
      <c r="B3523" s="11" t="s">
        <v>3520</v>
      </c>
      <c r="C3523" s="3" t="s">
        <v>7631</v>
      </c>
      <c r="D3523" s="5">
        <v>350</v>
      </c>
      <c r="E3523" s="7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">
        <f t="shared" ref="O3523:O3586" si="165">IFERROR(ROUND(E3523/L3523*100,4),0)</f>
        <v>4561.5384999999997</v>
      </c>
      <c r="P3523" t="s">
        <v>8314</v>
      </c>
      <c r="Q3523" t="s">
        <v>8315</v>
      </c>
      <c r="R3523" s="14">
        <f t="shared" si="164"/>
        <v>41881.361342592594</v>
      </c>
      <c r="S3523">
        <f t="shared" ref="S3523:S3586" si="166">YEAR(R3523)</f>
        <v>2014</v>
      </c>
    </row>
    <row r="3524" spans="1:19" ht="43.2" x14ac:dyDescent="0.3">
      <c r="A3524" s="9">
        <v>3522</v>
      </c>
      <c r="B3524" s="11" t="s">
        <v>3521</v>
      </c>
      <c r="C3524" s="3" t="s">
        <v>7632</v>
      </c>
      <c r="D3524" s="5">
        <v>1395</v>
      </c>
      <c r="E3524" s="7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">
        <f t="shared" si="165"/>
        <v>4102.9412000000002</v>
      </c>
      <c r="P3524" t="s">
        <v>8314</v>
      </c>
      <c r="Q3524" t="s">
        <v>8315</v>
      </c>
      <c r="R3524" s="14">
        <f t="shared" ref="R3524:R3587" si="167">(((J3524/60)/60)/24)+DATE(1970,1,1)</f>
        <v>42234.789884259255</v>
      </c>
      <c r="S3524">
        <f t="shared" si="166"/>
        <v>2015</v>
      </c>
    </row>
    <row r="3525" spans="1:19" ht="43.2" x14ac:dyDescent="0.3">
      <c r="A3525" s="9">
        <v>3523</v>
      </c>
      <c r="B3525" s="11" t="s">
        <v>3522</v>
      </c>
      <c r="C3525" s="3" t="s">
        <v>7633</v>
      </c>
      <c r="D3525" s="5">
        <v>4000</v>
      </c>
      <c r="E3525" s="7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">
        <f t="shared" si="165"/>
        <v>5682.5</v>
      </c>
      <c r="P3525" t="s">
        <v>8314</v>
      </c>
      <c r="Q3525" t="s">
        <v>8315</v>
      </c>
      <c r="R3525" s="14">
        <f t="shared" si="167"/>
        <v>42581.397546296299</v>
      </c>
      <c r="S3525">
        <f t="shared" si="166"/>
        <v>2016</v>
      </c>
    </row>
    <row r="3526" spans="1:19" ht="43.2" x14ac:dyDescent="0.3">
      <c r="A3526" s="9">
        <v>3524</v>
      </c>
      <c r="B3526" s="11" t="s">
        <v>3523</v>
      </c>
      <c r="C3526" s="3" t="s">
        <v>7634</v>
      </c>
      <c r="D3526" s="5">
        <v>10000</v>
      </c>
      <c r="E3526" s="7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">
        <f t="shared" si="165"/>
        <v>13724.3243</v>
      </c>
      <c r="P3526" t="s">
        <v>8314</v>
      </c>
      <c r="Q3526" t="s">
        <v>8315</v>
      </c>
      <c r="R3526" s="14">
        <f t="shared" si="167"/>
        <v>41880.76357638889</v>
      </c>
      <c r="S3526">
        <f t="shared" si="166"/>
        <v>2014</v>
      </c>
    </row>
    <row r="3527" spans="1:19" ht="43.2" x14ac:dyDescent="0.3">
      <c r="A3527" s="9">
        <v>3525</v>
      </c>
      <c r="B3527" s="11" t="s">
        <v>3524</v>
      </c>
      <c r="C3527" s="3" t="s">
        <v>7635</v>
      </c>
      <c r="D3527" s="5">
        <v>500</v>
      </c>
      <c r="E3527" s="7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">
        <f t="shared" si="165"/>
        <v>7571.4286000000002</v>
      </c>
      <c r="P3527" t="s">
        <v>8314</v>
      </c>
      <c r="Q3527" t="s">
        <v>8315</v>
      </c>
      <c r="R3527" s="14">
        <f t="shared" si="167"/>
        <v>42214.6956712963</v>
      </c>
      <c r="S3527">
        <f t="shared" si="166"/>
        <v>2015</v>
      </c>
    </row>
    <row r="3528" spans="1:19" ht="43.2" x14ac:dyDescent="0.3">
      <c r="A3528" s="9">
        <v>3526</v>
      </c>
      <c r="B3528" s="11" t="s">
        <v>3525</v>
      </c>
      <c r="C3528" s="3" t="s">
        <v>7636</v>
      </c>
      <c r="D3528" s="5">
        <v>3300</v>
      </c>
      <c r="E3528" s="7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">
        <f t="shared" si="165"/>
        <v>9900</v>
      </c>
      <c r="P3528" t="s">
        <v>8314</v>
      </c>
      <c r="Q3528" t="s">
        <v>8315</v>
      </c>
      <c r="R3528" s="14">
        <f t="shared" si="167"/>
        <v>42460.335312499999</v>
      </c>
      <c r="S3528">
        <f t="shared" si="166"/>
        <v>2016</v>
      </c>
    </row>
    <row r="3529" spans="1:19" ht="43.2" x14ac:dyDescent="0.3">
      <c r="A3529" s="9">
        <v>3527</v>
      </c>
      <c r="B3529" s="11" t="s">
        <v>3526</v>
      </c>
      <c r="C3529" s="3" t="s">
        <v>7637</v>
      </c>
      <c r="D3529" s="5">
        <v>6000</v>
      </c>
      <c r="E3529" s="7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">
        <f t="shared" si="165"/>
        <v>8156.9767000000002</v>
      </c>
      <c r="P3529" t="s">
        <v>8314</v>
      </c>
      <c r="Q3529" t="s">
        <v>8315</v>
      </c>
      <c r="R3529" s="14">
        <f t="shared" si="167"/>
        <v>42167.023206018523</v>
      </c>
      <c r="S3529">
        <f t="shared" si="166"/>
        <v>2015</v>
      </c>
    </row>
    <row r="3530" spans="1:19" ht="43.2" x14ac:dyDescent="0.3">
      <c r="A3530" s="9">
        <v>3528</v>
      </c>
      <c r="B3530" s="11" t="s">
        <v>3527</v>
      </c>
      <c r="C3530" s="3" t="s">
        <v>7638</v>
      </c>
      <c r="D3530" s="5">
        <v>1650</v>
      </c>
      <c r="E3530" s="7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">
        <f t="shared" si="165"/>
        <v>4510.8108000000002</v>
      </c>
      <c r="P3530" t="s">
        <v>8314</v>
      </c>
      <c r="Q3530" t="s">
        <v>8315</v>
      </c>
      <c r="R3530" s="14">
        <f t="shared" si="167"/>
        <v>42733.50136574074</v>
      </c>
      <c r="S3530">
        <f t="shared" si="166"/>
        <v>2016</v>
      </c>
    </row>
    <row r="3531" spans="1:19" ht="43.2" x14ac:dyDescent="0.3">
      <c r="A3531" s="9">
        <v>3529</v>
      </c>
      <c r="B3531" s="11" t="s">
        <v>3528</v>
      </c>
      <c r="C3531" s="3" t="s">
        <v>7639</v>
      </c>
      <c r="D3531" s="5">
        <v>500</v>
      </c>
      <c r="E3531" s="7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">
        <f t="shared" si="165"/>
        <v>3666.6667000000002</v>
      </c>
      <c r="P3531" t="s">
        <v>8314</v>
      </c>
      <c r="Q3531" t="s">
        <v>8315</v>
      </c>
      <c r="R3531" s="14">
        <f t="shared" si="167"/>
        <v>42177.761782407411</v>
      </c>
      <c r="S3531">
        <f t="shared" si="166"/>
        <v>2015</v>
      </c>
    </row>
    <row r="3532" spans="1:19" ht="43.2" x14ac:dyDescent="0.3">
      <c r="A3532" s="9">
        <v>3530</v>
      </c>
      <c r="B3532" s="11" t="s">
        <v>3529</v>
      </c>
      <c r="C3532" s="3" t="s">
        <v>7640</v>
      </c>
      <c r="D3532" s="5">
        <v>2750</v>
      </c>
      <c r="E3532" s="7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">
        <f t="shared" si="165"/>
        <v>12500</v>
      </c>
      <c r="P3532" t="s">
        <v>8314</v>
      </c>
      <c r="Q3532" t="s">
        <v>8315</v>
      </c>
      <c r="R3532" s="14">
        <f t="shared" si="167"/>
        <v>42442.623344907406</v>
      </c>
      <c r="S3532">
        <f t="shared" si="166"/>
        <v>2016</v>
      </c>
    </row>
    <row r="3533" spans="1:19" x14ac:dyDescent="0.3">
      <c r="A3533" s="9">
        <v>3531</v>
      </c>
      <c r="B3533" s="11" t="s">
        <v>3530</v>
      </c>
      <c r="C3533" s="3" t="s">
        <v>7641</v>
      </c>
      <c r="D3533" s="5">
        <v>1000</v>
      </c>
      <c r="E3533" s="7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">
        <f t="shared" si="165"/>
        <v>4923.0769</v>
      </c>
      <c r="P3533" t="s">
        <v>8314</v>
      </c>
      <c r="Q3533" t="s">
        <v>8315</v>
      </c>
      <c r="R3533" s="14">
        <f t="shared" si="167"/>
        <v>42521.654328703706</v>
      </c>
      <c r="S3533">
        <f t="shared" si="166"/>
        <v>2016</v>
      </c>
    </row>
    <row r="3534" spans="1:19" ht="57.6" x14ac:dyDescent="0.3">
      <c r="A3534" s="9">
        <v>3532</v>
      </c>
      <c r="B3534" s="11" t="s">
        <v>3531</v>
      </c>
      <c r="C3534" s="3" t="s">
        <v>7642</v>
      </c>
      <c r="D3534" s="5">
        <v>960</v>
      </c>
      <c r="E3534" s="7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">
        <f t="shared" si="165"/>
        <v>4229.6296000000002</v>
      </c>
      <c r="P3534" t="s">
        <v>8314</v>
      </c>
      <c r="Q3534" t="s">
        <v>8315</v>
      </c>
      <c r="R3534" s="14">
        <f t="shared" si="167"/>
        <v>41884.599849537037</v>
      </c>
      <c r="S3534">
        <f t="shared" si="166"/>
        <v>2014</v>
      </c>
    </row>
    <row r="3535" spans="1:19" ht="57.6" x14ac:dyDescent="0.3">
      <c r="A3535" s="9">
        <v>3533</v>
      </c>
      <c r="B3535" s="11" t="s">
        <v>3532</v>
      </c>
      <c r="C3535" s="3" t="s">
        <v>7643</v>
      </c>
      <c r="D3535" s="5">
        <v>500</v>
      </c>
      <c r="E3535" s="7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">
        <f t="shared" si="165"/>
        <v>7887.5</v>
      </c>
      <c r="P3535" t="s">
        <v>8314</v>
      </c>
      <c r="Q3535" t="s">
        <v>8315</v>
      </c>
      <c r="R3535" s="14">
        <f t="shared" si="167"/>
        <v>42289.761192129634</v>
      </c>
      <c r="S3535">
        <f t="shared" si="166"/>
        <v>2015</v>
      </c>
    </row>
    <row r="3536" spans="1:19" ht="43.2" x14ac:dyDescent="0.3">
      <c r="A3536" s="9">
        <v>3534</v>
      </c>
      <c r="B3536" s="11" t="s">
        <v>3533</v>
      </c>
      <c r="C3536" s="3" t="s">
        <v>7644</v>
      </c>
      <c r="D3536" s="5">
        <v>5000</v>
      </c>
      <c r="E3536" s="7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">
        <f t="shared" si="165"/>
        <v>3828.4313999999999</v>
      </c>
      <c r="P3536" t="s">
        <v>8314</v>
      </c>
      <c r="Q3536" t="s">
        <v>8315</v>
      </c>
      <c r="R3536" s="14">
        <f t="shared" si="167"/>
        <v>42243.6252662037</v>
      </c>
      <c r="S3536">
        <f t="shared" si="166"/>
        <v>2015</v>
      </c>
    </row>
    <row r="3537" spans="1:19" ht="43.2" x14ac:dyDescent="0.3">
      <c r="A3537" s="9">
        <v>3535</v>
      </c>
      <c r="B3537" s="11" t="s">
        <v>3534</v>
      </c>
      <c r="C3537" s="3" t="s">
        <v>7645</v>
      </c>
      <c r="D3537" s="5">
        <v>2000</v>
      </c>
      <c r="E3537" s="7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">
        <f t="shared" si="165"/>
        <v>4484.7825999999995</v>
      </c>
      <c r="P3537" t="s">
        <v>8314</v>
      </c>
      <c r="Q3537" t="s">
        <v>8315</v>
      </c>
      <c r="R3537" s="14">
        <f t="shared" si="167"/>
        <v>42248.640162037031</v>
      </c>
      <c r="S3537">
        <f t="shared" si="166"/>
        <v>2015</v>
      </c>
    </row>
    <row r="3538" spans="1:19" ht="43.2" x14ac:dyDescent="0.3">
      <c r="A3538" s="9">
        <v>3536</v>
      </c>
      <c r="B3538" s="11" t="s">
        <v>3535</v>
      </c>
      <c r="C3538" s="3" t="s">
        <v>7646</v>
      </c>
      <c r="D3538" s="5">
        <v>150</v>
      </c>
      <c r="E3538" s="7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">
        <f t="shared" si="165"/>
        <v>1352.9412</v>
      </c>
      <c r="P3538" t="s">
        <v>8314</v>
      </c>
      <c r="Q3538" t="s">
        <v>8315</v>
      </c>
      <c r="R3538" s="14">
        <f t="shared" si="167"/>
        <v>42328.727141203708</v>
      </c>
      <c r="S3538">
        <f t="shared" si="166"/>
        <v>2015</v>
      </c>
    </row>
    <row r="3539" spans="1:19" ht="43.2" x14ac:dyDescent="0.3">
      <c r="A3539" s="9">
        <v>3537</v>
      </c>
      <c r="B3539" s="11" t="s">
        <v>3536</v>
      </c>
      <c r="C3539" s="3" t="s">
        <v>7647</v>
      </c>
      <c r="D3539" s="5">
        <v>675</v>
      </c>
      <c r="E3539" s="7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">
        <f t="shared" si="165"/>
        <v>4350</v>
      </c>
      <c r="P3539" t="s">
        <v>8314</v>
      </c>
      <c r="Q3539" t="s">
        <v>8315</v>
      </c>
      <c r="R3539" s="14">
        <f t="shared" si="167"/>
        <v>41923.354351851849</v>
      </c>
      <c r="S3539">
        <f t="shared" si="166"/>
        <v>2014</v>
      </c>
    </row>
    <row r="3540" spans="1:19" ht="43.2" x14ac:dyDescent="0.3">
      <c r="A3540" s="9">
        <v>3538</v>
      </c>
      <c r="B3540" s="11" t="s">
        <v>3537</v>
      </c>
      <c r="C3540" s="3" t="s">
        <v>7648</v>
      </c>
      <c r="D3540" s="5">
        <v>2000</v>
      </c>
      <c r="E3540" s="7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">
        <f t="shared" si="165"/>
        <v>3095.1806999999999</v>
      </c>
      <c r="P3540" t="s">
        <v>8314</v>
      </c>
      <c r="Q3540" t="s">
        <v>8315</v>
      </c>
      <c r="R3540" s="14">
        <f t="shared" si="167"/>
        <v>42571.420601851853</v>
      </c>
      <c r="S3540">
        <f t="shared" si="166"/>
        <v>2016</v>
      </c>
    </row>
    <row r="3541" spans="1:19" ht="43.2" x14ac:dyDescent="0.3">
      <c r="A3541" s="9">
        <v>3539</v>
      </c>
      <c r="B3541" s="11" t="s">
        <v>3538</v>
      </c>
      <c r="C3541" s="3" t="s">
        <v>7649</v>
      </c>
      <c r="D3541" s="5">
        <v>600</v>
      </c>
      <c r="E3541" s="7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">
        <f t="shared" si="165"/>
        <v>5523.0769</v>
      </c>
      <c r="P3541" t="s">
        <v>8314</v>
      </c>
      <c r="Q3541" t="s">
        <v>8315</v>
      </c>
      <c r="R3541" s="14">
        <f t="shared" si="167"/>
        <v>42600.756041666667</v>
      </c>
      <c r="S3541">
        <f t="shared" si="166"/>
        <v>2016</v>
      </c>
    </row>
    <row r="3542" spans="1:19" ht="57.6" x14ac:dyDescent="0.3">
      <c r="A3542" s="9">
        <v>3540</v>
      </c>
      <c r="B3542" s="11" t="s">
        <v>3539</v>
      </c>
      <c r="C3542" s="3" t="s">
        <v>7650</v>
      </c>
      <c r="D3542" s="5">
        <v>300</v>
      </c>
      <c r="E3542" s="7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">
        <f t="shared" si="165"/>
        <v>4612.5</v>
      </c>
      <c r="P3542" t="s">
        <v>8314</v>
      </c>
      <c r="Q3542" t="s">
        <v>8315</v>
      </c>
      <c r="R3542" s="14">
        <f t="shared" si="167"/>
        <v>42517.003368055557</v>
      </c>
      <c r="S3542">
        <f t="shared" si="166"/>
        <v>2016</v>
      </c>
    </row>
    <row r="3543" spans="1:19" ht="43.2" x14ac:dyDescent="0.3">
      <c r="A3543" s="9">
        <v>3541</v>
      </c>
      <c r="B3543" s="11" t="s">
        <v>3540</v>
      </c>
      <c r="C3543" s="3" t="s">
        <v>7651</v>
      </c>
      <c r="D3543" s="5">
        <v>1200</v>
      </c>
      <c r="E3543" s="7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">
        <f t="shared" si="165"/>
        <v>3937.5</v>
      </c>
      <c r="P3543" t="s">
        <v>8314</v>
      </c>
      <c r="Q3543" t="s">
        <v>8315</v>
      </c>
      <c r="R3543" s="14">
        <f t="shared" si="167"/>
        <v>42222.730034722219</v>
      </c>
      <c r="S3543">
        <f t="shared" si="166"/>
        <v>2015</v>
      </c>
    </row>
    <row r="3544" spans="1:19" ht="43.2" x14ac:dyDescent="0.3">
      <c r="A3544" s="9">
        <v>3542</v>
      </c>
      <c r="B3544" s="11" t="s">
        <v>3541</v>
      </c>
      <c r="C3544" s="3" t="s">
        <v>7652</v>
      </c>
      <c r="D3544" s="5">
        <v>5500</v>
      </c>
      <c r="E3544" s="7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">
        <f t="shared" si="165"/>
        <v>6615.2941000000001</v>
      </c>
      <c r="P3544" t="s">
        <v>8314</v>
      </c>
      <c r="Q3544" t="s">
        <v>8315</v>
      </c>
      <c r="R3544" s="14">
        <f t="shared" si="167"/>
        <v>41829.599791666667</v>
      </c>
      <c r="S3544">
        <f t="shared" si="166"/>
        <v>2014</v>
      </c>
    </row>
    <row r="3545" spans="1:19" ht="43.2" x14ac:dyDescent="0.3">
      <c r="A3545" s="9">
        <v>3543</v>
      </c>
      <c r="B3545" s="11" t="s">
        <v>3542</v>
      </c>
      <c r="C3545" s="3" t="s">
        <v>7653</v>
      </c>
      <c r="D3545" s="5">
        <v>1500</v>
      </c>
      <c r="E3545" s="7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">
        <f t="shared" si="165"/>
        <v>5413.7930999999999</v>
      </c>
      <c r="P3545" t="s">
        <v>8314</v>
      </c>
      <c r="Q3545" t="s">
        <v>8315</v>
      </c>
      <c r="R3545" s="14">
        <f t="shared" si="167"/>
        <v>42150.755312499998</v>
      </c>
      <c r="S3545">
        <f t="shared" si="166"/>
        <v>2015</v>
      </c>
    </row>
    <row r="3546" spans="1:19" ht="28.8" x14ac:dyDescent="0.3">
      <c r="A3546" s="9">
        <v>3544</v>
      </c>
      <c r="B3546" s="11" t="s">
        <v>3543</v>
      </c>
      <c r="C3546" s="3" t="s">
        <v>7654</v>
      </c>
      <c r="D3546" s="5">
        <v>2500</v>
      </c>
      <c r="E3546" s="7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">
        <f t="shared" si="165"/>
        <v>10416.6667</v>
      </c>
      <c r="P3546" t="s">
        <v>8314</v>
      </c>
      <c r="Q3546" t="s">
        <v>8315</v>
      </c>
      <c r="R3546" s="14">
        <f t="shared" si="167"/>
        <v>42040.831678240742</v>
      </c>
      <c r="S3546">
        <f t="shared" si="166"/>
        <v>2015</v>
      </c>
    </row>
    <row r="3547" spans="1:19" ht="43.2" x14ac:dyDescent="0.3">
      <c r="A3547" s="9">
        <v>3545</v>
      </c>
      <c r="B3547" s="11" t="s">
        <v>3544</v>
      </c>
      <c r="C3547" s="3" t="s">
        <v>7655</v>
      </c>
      <c r="D3547" s="5">
        <v>250</v>
      </c>
      <c r="E3547" s="7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">
        <f t="shared" si="165"/>
        <v>3137.5</v>
      </c>
      <c r="P3547" t="s">
        <v>8314</v>
      </c>
      <c r="Q3547" t="s">
        <v>8315</v>
      </c>
      <c r="R3547" s="14">
        <f t="shared" si="167"/>
        <v>42075.807395833333</v>
      </c>
      <c r="S3547">
        <f t="shared" si="166"/>
        <v>2015</v>
      </c>
    </row>
    <row r="3548" spans="1:19" ht="43.2" x14ac:dyDescent="0.3">
      <c r="A3548" s="9">
        <v>3546</v>
      </c>
      <c r="B3548" s="11" t="s">
        <v>3545</v>
      </c>
      <c r="C3548" s="3" t="s">
        <v>7656</v>
      </c>
      <c r="D3548" s="5">
        <v>1100</v>
      </c>
      <c r="E3548" s="7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">
        <f t="shared" si="165"/>
        <v>5921.0526</v>
      </c>
      <c r="P3548" t="s">
        <v>8314</v>
      </c>
      <c r="Q3548" t="s">
        <v>8315</v>
      </c>
      <c r="R3548" s="14">
        <f t="shared" si="167"/>
        <v>42073.660694444443</v>
      </c>
      <c r="S3548">
        <f t="shared" si="166"/>
        <v>2015</v>
      </c>
    </row>
    <row r="3549" spans="1:19" ht="43.2" x14ac:dyDescent="0.3">
      <c r="A3549" s="9">
        <v>3547</v>
      </c>
      <c r="B3549" s="11" t="s">
        <v>3546</v>
      </c>
      <c r="C3549" s="3" t="s">
        <v>7657</v>
      </c>
      <c r="D3549" s="5">
        <v>35000</v>
      </c>
      <c r="E3549" s="7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">
        <f t="shared" si="165"/>
        <v>11917.633900000001</v>
      </c>
      <c r="P3549" t="s">
        <v>8314</v>
      </c>
      <c r="Q3549" t="s">
        <v>8315</v>
      </c>
      <c r="R3549" s="14">
        <f t="shared" si="167"/>
        <v>42480.078715277778</v>
      </c>
      <c r="S3549">
        <f t="shared" si="166"/>
        <v>2016</v>
      </c>
    </row>
    <row r="3550" spans="1:19" ht="43.2" x14ac:dyDescent="0.3">
      <c r="A3550" s="9">
        <v>3548</v>
      </c>
      <c r="B3550" s="11" t="s">
        <v>3547</v>
      </c>
      <c r="C3550" s="3" t="s">
        <v>7658</v>
      </c>
      <c r="D3550" s="5">
        <v>2100</v>
      </c>
      <c r="E3550" s="7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">
        <f t="shared" si="165"/>
        <v>16461.538499999999</v>
      </c>
      <c r="P3550" t="s">
        <v>8314</v>
      </c>
      <c r="Q3550" t="s">
        <v>8315</v>
      </c>
      <c r="R3550" s="14">
        <f t="shared" si="167"/>
        <v>42411.942291666666</v>
      </c>
      <c r="S3550">
        <f t="shared" si="166"/>
        <v>2016</v>
      </c>
    </row>
    <row r="3551" spans="1:19" ht="43.2" x14ac:dyDescent="0.3">
      <c r="A3551" s="9">
        <v>3549</v>
      </c>
      <c r="B3551" s="11" t="s">
        <v>3548</v>
      </c>
      <c r="C3551" s="3" t="s">
        <v>7659</v>
      </c>
      <c r="D3551" s="5">
        <v>1000</v>
      </c>
      <c r="E3551" s="7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">
        <f t="shared" si="165"/>
        <v>2428.5713999999998</v>
      </c>
      <c r="P3551" t="s">
        <v>8314</v>
      </c>
      <c r="Q3551" t="s">
        <v>8315</v>
      </c>
      <c r="R3551" s="14">
        <f t="shared" si="167"/>
        <v>42223.394363425927</v>
      </c>
      <c r="S3551">
        <f t="shared" si="166"/>
        <v>2015</v>
      </c>
    </row>
    <row r="3552" spans="1:19" ht="43.2" x14ac:dyDescent="0.3">
      <c r="A3552" s="9">
        <v>3550</v>
      </c>
      <c r="B3552" s="11" t="s">
        <v>3549</v>
      </c>
      <c r="C3552" s="3" t="s">
        <v>7660</v>
      </c>
      <c r="D3552" s="5">
        <v>2500</v>
      </c>
      <c r="E3552" s="7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">
        <f t="shared" si="165"/>
        <v>4093.75</v>
      </c>
      <c r="P3552" t="s">
        <v>8314</v>
      </c>
      <c r="Q3552" t="s">
        <v>8315</v>
      </c>
      <c r="R3552" s="14">
        <f t="shared" si="167"/>
        <v>42462.893495370372</v>
      </c>
      <c r="S3552">
        <f t="shared" si="166"/>
        <v>2016</v>
      </c>
    </row>
    <row r="3553" spans="1:19" ht="43.2" x14ac:dyDescent="0.3">
      <c r="A3553" s="9">
        <v>3551</v>
      </c>
      <c r="B3553" s="11" t="s">
        <v>3550</v>
      </c>
      <c r="C3553" s="3" t="s">
        <v>7661</v>
      </c>
      <c r="D3553" s="5">
        <v>1500</v>
      </c>
      <c r="E3553" s="7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">
        <f t="shared" si="165"/>
        <v>6110</v>
      </c>
      <c r="P3553" t="s">
        <v>8314</v>
      </c>
      <c r="Q3553" t="s">
        <v>8315</v>
      </c>
      <c r="R3553" s="14">
        <f t="shared" si="167"/>
        <v>41753.515856481477</v>
      </c>
      <c r="S3553">
        <f t="shared" si="166"/>
        <v>2014</v>
      </c>
    </row>
    <row r="3554" spans="1:19" ht="43.2" x14ac:dyDescent="0.3">
      <c r="A3554" s="9">
        <v>3552</v>
      </c>
      <c r="B3554" s="11" t="s">
        <v>3551</v>
      </c>
      <c r="C3554" s="3" t="s">
        <v>7662</v>
      </c>
      <c r="D3554" s="5">
        <v>773</v>
      </c>
      <c r="E3554" s="7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">
        <f t="shared" si="165"/>
        <v>3865</v>
      </c>
      <c r="P3554" t="s">
        <v>8314</v>
      </c>
      <c r="Q3554" t="s">
        <v>8315</v>
      </c>
      <c r="R3554" s="14">
        <f t="shared" si="167"/>
        <v>41788.587083333332</v>
      </c>
      <c r="S3554">
        <f t="shared" si="166"/>
        <v>2014</v>
      </c>
    </row>
    <row r="3555" spans="1:19" ht="43.2" x14ac:dyDescent="0.3">
      <c r="A3555" s="9">
        <v>3553</v>
      </c>
      <c r="B3555" s="11" t="s">
        <v>3552</v>
      </c>
      <c r="C3555" s="3" t="s">
        <v>7663</v>
      </c>
      <c r="D3555" s="5">
        <v>5500</v>
      </c>
      <c r="E3555" s="7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">
        <f t="shared" si="165"/>
        <v>5620.1922999999997</v>
      </c>
      <c r="P3555" t="s">
        <v>8314</v>
      </c>
      <c r="Q3555" t="s">
        <v>8315</v>
      </c>
      <c r="R3555" s="14">
        <f t="shared" si="167"/>
        <v>42196.028703703705</v>
      </c>
      <c r="S3555">
        <f t="shared" si="166"/>
        <v>2015</v>
      </c>
    </row>
    <row r="3556" spans="1:19" ht="43.2" x14ac:dyDescent="0.3">
      <c r="A3556" s="9">
        <v>3554</v>
      </c>
      <c r="B3556" s="11" t="s">
        <v>3553</v>
      </c>
      <c r="C3556" s="3" t="s">
        <v>7664</v>
      </c>
      <c r="D3556" s="5">
        <v>5000</v>
      </c>
      <c r="E3556" s="7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">
        <f t="shared" si="165"/>
        <v>10700.2075</v>
      </c>
      <c r="P3556" t="s">
        <v>8314</v>
      </c>
      <c r="Q3556" t="s">
        <v>8315</v>
      </c>
      <c r="R3556" s="14">
        <f t="shared" si="167"/>
        <v>42016.050451388888</v>
      </c>
      <c r="S3556">
        <f t="shared" si="166"/>
        <v>2015</v>
      </c>
    </row>
    <row r="3557" spans="1:19" ht="43.2" x14ac:dyDescent="0.3">
      <c r="A3557" s="9">
        <v>3555</v>
      </c>
      <c r="B3557" s="11" t="s">
        <v>3554</v>
      </c>
      <c r="C3557" s="3" t="s">
        <v>7665</v>
      </c>
      <c r="D3557" s="5">
        <v>2400</v>
      </c>
      <c r="E3557" s="7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">
        <f t="shared" si="165"/>
        <v>17142.857100000001</v>
      </c>
      <c r="P3557" t="s">
        <v>8314</v>
      </c>
      <c r="Q3557" t="s">
        <v>8315</v>
      </c>
      <c r="R3557" s="14">
        <f t="shared" si="167"/>
        <v>42661.442060185189</v>
      </c>
      <c r="S3557">
        <f t="shared" si="166"/>
        <v>2016</v>
      </c>
    </row>
    <row r="3558" spans="1:19" ht="43.2" x14ac:dyDescent="0.3">
      <c r="A3558" s="9">
        <v>3556</v>
      </c>
      <c r="B3558" s="11" t="s">
        <v>3555</v>
      </c>
      <c r="C3558" s="3" t="s">
        <v>7666</v>
      </c>
      <c r="D3558" s="5">
        <v>2200</v>
      </c>
      <c r="E3558" s="7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">
        <f t="shared" si="165"/>
        <v>11050</v>
      </c>
      <c r="P3558" t="s">
        <v>8314</v>
      </c>
      <c r="Q3558" t="s">
        <v>8315</v>
      </c>
      <c r="R3558" s="14">
        <f t="shared" si="167"/>
        <v>41808.649583333332</v>
      </c>
      <c r="S3558">
        <f t="shared" si="166"/>
        <v>2014</v>
      </c>
    </row>
    <row r="3559" spans="1:19" ht="57.6" x14ac:dyDescent="0.3">
      <c r="A3559" s="9">
        <v>3557</v>
      </c>
      <c r="B3559" s="11" t="s">
        <v>3556</v>
      </c>
      <c r="C3559" s="3" t="s">
        <v>7667</v>
      </c>
      <c r="D3559" s="5">
        <v>100000</v>
      </c>
      <c r="E3559" s="7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">
        <f t="shared" si="165"/>
        <v>17927.598600000001</v>
      </c>
      <c r="P3559" t="s">
        <v>8314</v>
      </c>
      <c r="Q3559" t="s">
        <v>8315</v>
      </c>
      <c r="R3559" s="14">
        <f t="shared" si="167"/>
        <v>41730.276747685188</v>
      </c>
      <c r="S3559">
        <f t="shared" si="166"/>
        <v>2014</v>
      </c>
    </row>
    <row r="3560" spans="1:19" ht="43.2" x14ac:dyDescent="0.3">
      <c r="A3560" s="9">
        <v>3558</v>
      </c>
      <c r="B3560" s="11" t="s">
        <v>3557</v>
      </c>
      <c r="C3560" s="3" t="s">
        <v>7668</v>
      </c>
      <c r="D3560" s="5">
        <v>350</v>
      </c>
      <c r="E3560" s="7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">
        <f t="shared" si="165"/>
        <v>2290.9090999999999</v>
      </c>
      <c r="P3560" t="s">
        <v>8314</v>
      </c>
      <c r="Q3560" t="s">
        <v>8315</v>
      </c>
      <c r="R3560" s="14">
        <f t="shared" si="167"/>
        <v>42139.816840277781</v>
      </c>
      <c r="S3560">
        <f t="shared" si="166"/>
        <v>2015</v>
      </c>
    </row>
    <row r="3561" spans="1:19" ht="57.6" x14ac:dyDescent="0.3">
      <c r="A3561" s="9">
        <v>3559</v>
      </c>
      <c r="B3561" s="11" t="s">
        <v>3558</v>
      </c>
      <c r="C3561" s="3" t="s">
        <v>7669</v>
      </c>
      <c r="D3561" s="5">
        <v>1000</v>
      </c>
      <c r="E3561" s="7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">
        <f t="shared" si="165"/>
        <v>4312.5</v>
      </c>
      <c r="P3561" t="s">
        <v>8314</v>
      </c>
      <c r="Q3561" t="s">
        <v>8315</v>
      </c>
      <c r="R3561" s="14">
        <f t="shared" si="167"/>
        <v>42194.096157407403</v>
      </c>
      <c r="S3561">
        <f t="shared" si="166"/>
        <v>2015</v>
      </c>
    </row>
    <row r="3562" spans="1:19" ht="43.2" x14ac:dyDescent="0.3">
      <c r="A3562" s="9">
        <v>3560</v>
      </c>
      <c r="B3562" s="11" t="s">
        <v>3559</v>
      </c>
      <c r="C3562" s="3" t="s">
        <v>7670</v>
      </c>
      <c r="D3562" s="5">
        <v>3200</v>
      </c>
      <c r="E3562" s="7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">
        <f t="shared" si="165"/>
        <v>4689.1891999999998</v>
      </c>
      <c r="P3562" t="s">
        <v>8314</v>
      </c>
      <c r="Q3562" t="s">
        <v>8315</v>
      </c>
      <c r="R3562" s="14">
        <f t="shared" si="167"/>
        <v>42115.889652777783</v>
      </c>
      <c r="S3562">
        <f t="shared" si="166"/>
        <v>2015</v>
      </c>
    </row>
    <row r="3563" spans="1:19" ht="115.2" x14ac:dyDescent="0.3">
      <c r="A3563" s="9">
        <v>3561</v>
      </c>
      <c r="B3563" s="11" t="s">
        <v>3560</v>
      </c>
      <c r="C3563" s="3" t="s">
        <v>7671</v>
      </c>
      <c r="D3563" s="5">
        <v>2500</v>
      </c>
      <c r="E3563" s="7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">
        <f t="shared" si="165"/>
        <v>4740.7407000000003</v>
      </c>
      <c r="P3563" t="s">
        <v>8314</v>
      </c>
      <c r="Q3563" t="s">
        <v>8315</v>
      </c>
      <c r="R3563" s="14">
        <f t="shared" si="167"/>
        <v>42203.680300925931</v>
      </c>
      <c r="S3563">
        <f t="shared" si="166"/>
        <v>2015</v>
      </c>
    </row>
    <row r="3564" spans="1:19" ht="43.2" x14ac:dyDescent="0.3">
      <c r="A3564" s="9">
        <v>3562</v>
      </c>
      <c r="B3564" s="11" t="s">
        <v>3561</v>
      </c>
      <c r="C3564" s="3" t="s">
        <v>7672</v>
      </c>
      <c r="D3564" s="5">
        <v>315</v>
      </c>
      <c r="E3564" s="7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">
        <f t="shared" si="165"/>
        <v>1512.9032</v>
      </c>
      <c r="P3564" t="s">
        <v>8314</v>
      </c>
      <c r="Q3564" t="s">
        <v>8315</v>
      </c>
      <c r="R3564" s="14">
        <f t="shared" si="167"/>
        <v>42433.761886574073</v>
      </c>
      <c r="S3564">
        <f t="shared" si="166"/>
        <v>2016</v>
      </c>
    </row>
    <row r="3565" spans="1:19" ht="43.2" x14ac:dyDescent="0.3">
      <c r="A3565" s="9">
        <v>3563</v>
      </c>
      <c r="B3565" s="11" t="s">
        <v>3562</v>
      </c>
      <c r="C3565" s="3" t="s">
        <v>7673</v>
      </c>
      <c r="D3565" s="5">
        <v>500</v>
      </c>
      <c r="E3565" s="7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">
        <f t="shared" si="165"/>
        <v>2109.8000000000002</v>
      </c>
      <c r="P3565" t="s">
        <v>8314</v>
      </c>
      <c r="Q3565" t="s">
        <v>8315</v>
      </c>
      <c r="R3565" s="14">
        <f t="shared" si="167"/>
        <v>42555.671944444446</v>
      </c>
      <c r="S3565">
        <f t="shared" si="166"/>
        <v>2016</v>
      </c>
    </row>
    <row r="3566" spans="1:19" ht="28.8" x14ac:dyDescent="0.3">
      <c r="A3566" s="9">
        <v>3564</v>
      </c>
      <c r="B3566" s="11" t="s">
        <v>3563</v>
      </c>
      <c r="C3566" s="3" t="s">
        <v>7674</v>
      </c>
      <c r="D3566" s="5">
        <v>1000</v>
      </c>
      <c r="E3566" s="7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">
        <f t="shared" si="165"/>
        <v>5911.7646999999997</v>
      </c>
      <c r="P3566" t="s">
        <v>8314</v>
      </c>
      <c r="Q3566" t="s">
        <v>8315</v>
      </c>
      <c r="R3566" s="14">
        <f t="shared" si="167"/>
        <v>42236.623252314821</v>
      </c>
      <c r="S3566">
        <f t="shared" si="166"/>
        <v>2015</v>
      </c>
    </row>
    <row r="3567" spans="1:19" ht="43.2" x14ac:dyDescent="0.3">
      <c r="A3567" s="9">
        <v>3565</v>
      </c>
      <c r="B3567" s="11" t="s">
        <v>3564</v>
      </c>
      <c r="C3567" s="3" t="s">
        <v>7675</v>
      </c>
      <c r="D3567" s="5">
        <v>900</v>
      </c>
      <c r="E3567" s="7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">
        <f t="shared" si="165"/>
        <v>9791.6666999999998</v>
      </c>
      <c r="P3567" t="s">
        <v>8314</v>
      </c>
      <c r="Q3567" t="s">
        <v>8315</v>
      </c>
      <c r="R3567" s="14">
        <f t="shared" si="167"/>
        <v>41974.743148148147</v>
      </c>
      <c r="S3567">
        <f t="shared" si="166"/>
        <v>2014</v>
      </c>
    </row>
    <row r="3568" spans="1:19" ht="43.2" x14ac:dyDescent="0.3">
      <c r="A3568" s="9">
        <v>3566</v>
      </c>
      <c r="B3568" s="11" t="s">
        <v>3565</v>
      </c>
      <c r="C3568" s="3" t="s">
        <v>7676</v>
      </c>
      <c r="D3568" s="5">
        <v>2000</v>
      </c>
      <c r="E3568" s="7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">
        <f t="shared" si="165"/>
        <v>5513.1579000000002</v>
      </c>
      <c r="P3568" t="s">
        <v>8314</v>
      </c>
      <c r="Q3568" t="s">
        <v>8315</v>
      </c>
      <c r="R3568" s="14">
        <f t="shared" si="167"/>
        <v>41997.507905092592</v>
      </c>
      <c r="S3568">
        <f t="shared" si="166"/>
        <v>2014</v>
      </c>
    </row>
    <row r="3569" spans="1:19" ht="43.2" x14ac:dyDescent="0.3">
      <c r="A3569" s="9">
        <v>3567</v>
      </c>
      <c r="B3569" s="11" t="s">
        <v>3566</v>
      </c>
      <c r="C3569" s="3" t="s">
        <v>7677</v>
      </c>
      <c r="D3569" s="5">
        <v>1000</v>
      </c>
      <c r="E3569" s="7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">
        <f t="shared" si="165"/>
        <v>2653.6585</v>
      </c>
      <c r="P3569" t="s">
        <v>8314</v>
      </c>
      <c r="Q3569" t="s">
        <v>8315</v>
      </c>
      <c r="R3569" s="14">
        <f t="shared" si="167"/>
        <v>42135.810694444444</v>
      </c>
      <c r="S3569">
        <f t="shared" si="166"/>
        <v>2015</v>
      </c>
    </row>
    <row r="3570" spans="1:19" ht="43.2" x14ac:dyDescent="0.3">
      <c r="A3570" s="9">
        <v>3568</v>
      </c>
      <c r="B3570" s="11" t="s">
        <v>3567</v>
      </c>
      <c r="C3570" s="3" t="s">
        <v>7678</v>
      </c>
      <c r="D3570" s="5">
        <v>1000</v>
      </c>
      <c r="E3570" s="7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">
        <f t="shared" si="165"/>
        <v>5842.1053000000002</v>
      </c>
      <c r="P3570" t="s">
        <v>8314</v>
      </c>
      <c r="Q3570" t="s">
        <v>8315</v>
      </c>
      <c r="R3570" s="14">
        <f t="shared" si="167"/>
        <v>41869.740671296298</v>
      </c>
      <c r="S3570">
        <f t="shared" si="166"/>
        <v>2014</v>
      </c>
    </row>
    <row r="3571" spans="1:19" ht="43.2" x14ac:dyDescent="0.3">
      <c r="A3571" s="9">
        <v>3569</v>
      </c>
      <c r="B3571" s="11" t="s">
        <v>3568</v>
      </c>
      <c r="C3571" s="3" t="s">
        <v>7679</v>
      </c>
      <c r="D3571" s="5">
        <v>5000</v>
      </c>
      <c r="E3571" s="7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">
        <f t="shared" si="165"/>
        <v>12253.6585</v>
      </c>
      <c r="P3571" t="s">
        <v>8314</v>
      </c>
      <c r="Q3571" t="s">
        <v>8315</v>
      </c>
      <c r="R3571" s="14">
        <f t="shared" si="167"/>
        <v>41982.688611111109</v>
      </c>
      <c r="S3571">
        <f t="shared" si="166"/>
        <v>2014</v>
      </c>
    </row>
    <row r="3572" spans="1:19" ht="43.2" x14ac:dyDescent="0.3">
      <c r="A3572" s="9">
        <v>3570</v>
      </c>
      <c r="B3572" s="11" t="s">
        <v>3569</v>
      </c>
      <c r="C3572" s="3" t="s">
        <v>7680</v>
      </c>
      <c r="D3572" s="5">
        <v>2000</v>
      </c>
      <c r="E3572" s="7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">
        <f t="shared" si="165"/>
        <v>8796.1538</v>
      </c>
      <c r="P3572" t="s">
        <v>8314</v>
      </c>
      <c r="Q3572" t="s">
        <v>8315</v>
      </c>
      <c r="R3572" s="14">
        <f t="shared" si="167"/>
        <v>41976.331979166673</v>
      </c>
      <c r="S3572">
        <f t="shared" si="166"/>
        <v>2014</v>
      </c>
    </row>
    <row r="3573" spans="1:19" ht="43.2" x14ac:dyDescent="0.3">
      <c r="A3573" s="9">
        <v>3571</v>
      </c>
      <c r="B3573" s="11" t="s">
        <v>3570</v>
      </c>
      <c r="C3573" s="3" t="s">
        <v>7681</v>
      </c>
      <c r="D3573" s="5">
        <v>1500</v>
      </c>
      <c r="E3573" s="7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">
        <f t="shared" si="165"/>
        <v>7324</v>
      </c>
      <c r="P3573" t="s">
        <v>8314</v>
      </c>
      <c r="Q3573" t="s">
        <v>8315</v>
      </c>
      <c r="R3573" s="14">
        <f t="shared" si="167"/>
        <v>41912.858946759261</v>
      </c>
      <c r="S3573">
        <f t="shared" si="166"/>
        <v>2014</v>
      </c>
    </row>
    <row r="3574" spans="1:19" ht="28.8" x14ac:dyDescent="0.3">
      <c r="A3574" s="9">
        <v>3572</v>
      </c>
      <c r="B3574" s="11" t="s">
        <v>3571</v>
      </c>
      <c r="C3574" s="3" t="s">
        <v>7682</v>
      </c>
      <c r="D3574" s="5">
        <v>500</v>
      </c>
      <c r="E3574" s="7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">
        <f t="shared" si="165"/>
        <v>5555.5555999999997</v>
      </c>
      <c r="P3574" t="s">
        <v>8314</v>
      </c>
      <c r="Q3574" t="s">
        <v>8315</v>
      </c>
      <c r="R3574" s="14">
        <f t="shared" si="167"/>
        <v>42146.570393518516</v>
      </c>
      <c r="S3574">
        <f t="shared" si="166"/>
        <v>2015</v>
      </c>
    </row>
    <row r="3575" spans="1:19" ht="43.2" x14ac:dyDescent="0.3">
      <c r="A3575" s="9">
        <v>3573</v>
      </c>
      <c r="B3575" s="11" t="s">
        <v>3572</v>
      </c>
      <c r="C3575" s="3" t="s">
        <v>7683</v>
      </c>
      <c r="D3575" s="5">
        <v>3000</v>
      </c>
      <c r="E3575" s="7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">
        <f t="shared" si="165"/>
        <v>3953.8462</v>
      </c>
      <c r="P3575" t="s">
        <v>8314</v>
      </c>
      <c r="Q3575" t="s">
        <v>8315</v>
      </c>
      <c r="R3575" s="14">
        <f t="shared" si="167"/>
        <v>41921.375532407408</v>
      </c>
      <c r="S3575">
        <f t="shared" si="166"/>
        <v>2014</v>
      </c>
    </row>
    <row r="3576" spans="1:19" ht="43.2" x14ac:dyDescent="0.3">
      <c r="A3576" s="9">
        <v>3574</v>
      </c>
      <c r="B3576" s="11" t="s">
        <v>3573</v>
      </c>
      <c r="C3576" s="3" t="s">
        <v>7684</v>
      </c>
      <c r="D3576" s="5">
        <v>5800</v>
      </c>
      <c r="E3576" s="7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">
        <f t="shared" si="165"/>
        <v>13677.7778</v>
      </c>
      <c r="P3576" t="s">
        <v>8314</v>
      </c>
      <c r="Q3576" t="s">
        <v>8315</v>
      </c>
      <c r="R3576" s="14">
        <f t="shared" si="167"/>
        <v>41926.942685185182</v>
      </c>
      <c r="S3576">
        <f t="shared" si="166"/>
        <v>2014</v>
      </c>
    </row>
    <row r="3577" spans="1:19" ht="43.2" x14ac:dyDescent="0.3">
      <c r="A3577" s="9">
        <v>3575</v>
      </c>
      <c r="B3577" s="11" t="s">
        <v>3574</v>
      </c>
      <c r="C3577" s="3" t="s">
        <v>7685</v>
      </c>
      <c r="D3577" s="5">
        <v>10000</v>
      </c>
      <c r="E3577" s="7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">
        <f t="shared" si="165"/>
        <v>9934.3137000000006</v>
      </c>
      <c r="P3577" t="s">
        <v>8314</v>
      </c>
      <c r="Q3577" t="s">
        <v>8315</v>
      </c>
      <c r="R3577" s="14">
        <f t="shared" si="167"/>
        <v>42561.783877314811</v>
      </c>
      <c r="S3577">
        <f t="shared" si="166"/>
        <v>2016</v>
      </c>
    </row>
    <row r="3578" spans="1:19" ht="43.2" x14ac:dyDescent="0.3">
      <c r="A3578" s="9">
        <v>3576</v>
      </c>
      <c r="B3578" s="11" t="s">
        <v>3575</v>
      </c>
      <c r="C3578" s="3" t="s">
        <v>7686</v>
      </c>
      <c r="D3578" s="5">
        <v>100</v>
      </c>
      <c r="E3578" s="7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">
        <f t="shared" si="165"/>
        <v>2000</v>
      </c>
      <c r="P3578" t="s">
        <v>8314</v>
      </c>
      <c r="Q3578" t="s">
        <v>8315</v>
      </c>
      <c r="R3578" s="14">
        <f t="shared" si="167"/>
        <v>42649.54923611111</v>
      </c>
      <c r="S3578">
        <f t="shared" si="166"/>
        <v>2016</v>
      </c>
    </row>
    <row r="3579" spans="1:19" ht="43.2" x14ac:dyDescent="0.3">
      <c r="A3579" s="9">
        <v>3577</v>
      </c>
      <c r="B3579" s="11" t="s">
        <v>3576</v>
      </c>
      <c r="C3579" s="3" t="s">
        <v>7687</v>
      </c>
      <c r="D3579" s="5">
        <v>600</v>
      </c>
      <c r="E3579" s="7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">
        <f t="shared" si="165"/>
        <v>2888.8888999999999</v>
      </c>
      <c r="P3579" t="s">
        <v>8314</v>
      </c>
      <c r="Q3579" t="s">
        <v>8315</v>
      </c>
      <c r="R3579" s="14">
        <f t="shared" si="167"/>
        <v>42093.786840277782</v>
      </c>
      <c r="S3579">
        <f t="shared" si="166"/>
        <v>2015</v>
      </c>
    </row>
    <row r="3580" spans="1:19" ht="43.2" x14ac:dyDescent="0.3">
      <c r="A3580" s="9">
        <v>3578</v>
      </c>
      <c r="B3580" s="11" t="s">
        <v>3577</v>
      </c>
      <c r="C3580" s="3" t="s">
        <v>7688</v>
      </c>
      <c r="D3580" s="5">
        <v>1500</v>
      </c>
      <c r="E3580" s="7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">
        <f t="shared" si="165"/>
        <v>4054.5945999999999</v>
      </c>
      <c r="P3580" t="s">
        <v>8314</v>
      </c>
      <c r="Q3580" t="s">
        <v>8315</v>
      </c>
      <c r="R3580" s="14">
        <f t="shared" si="167"/>
        <v>42460.733530092592</v>
      </c>
      <c r="S3580">
        <f t="shared" si="166"/>
        <v>2016</v>
      </c>
    </row>
    <row r="3581" spans="1:19" ht="43.2" x14ac:dyDescent="0.3">
      <c r="A3581" s="9">
        <v>3579</v>
      </c>
      <c r="B3581" s="11" t="s">
        <v>3578</v>
      </c>
      <c r="C3581" s="3" t="s">
        <v>7689</v>
      </c>
      <c r="D3581" s="5">
        <v>500</v>
      </c>
      <c r="E3581" s="7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">
        <f t="shared" si="165"/>
        <v>3571.4286000000002</v>
      </c>
      <c r="P3581" t="s">
        <v>8314</v>
      </c>
      <c r="Q3581" t="s">
        <v>8315</v>
      </c>
      <c r="R3581" s="14">
        <f t="shared" si="167"/>
        <v>42430.762222222227</v>
      </c>
      <c r="S3581">
        <f t="shared" si="166"/>
        <v>2016</v>
      </c>
    </row>
    <row r="3582" spans="1:19" ht="43.2" x14ac:dyDescent="0.3">
      <c r="A3582" s="9">
        <v>3580</v>
      </c>
      <c r="B3582" s="11" t="s">
        <v>3579</v>
      </c>
      <c r="C3582" s="3" t="s">
        <v>7690</v>
      </c>
      <c r="D3582" s="5">
        <v>900</v>
      </c>
      <c r="E3582" s="7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">
        <f t="shared" si="165"/>
        <v>3796.2963</v>
      </c>
      <c r="P3582" t="s">
        <v>8314</v>
      </c>
      <c r="Q3582" t="s">
        <v>8315</v>
      </c>
      <c r="R3582" s="14">
        <f t="shared" si="167"/>
        <v>42026.176180555558</v>
      </c>
      <c r="S3582">
        <f t="shared" si="166"/>
        <v>2015</v>
      </c>
    </row>
    <row r="3583" spans="1:19" ht="43.2" x14ac:dyDescent="0.3">
      <c r="A3583" s="9">
        <v>3581</v>
      </c>
      <c r="B3583" s="11" t="s">
        <v>3580</v>
      </c>
      <c r="C3583" s="3" t="s">
        <v>7691</v>
      </c>
      <c r="D3583" s="5">
        <v>1500</v>
      </c>
      <c r="E3583" s="7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">
        <f t="shared" si="165"/>
        <v>3333.3332999999998</v>
      </c>
      <c r="P3583" t="s">
        <v>8314</v>
      </c>
      <c r="Q3583" t="s">
        <v>8315</v>
      </c>
      <c r="R3583" s="14">
        <f t="shared" si="167"/>
        <v>41836.471180555556</v>
      </c>
      <c r="S3583">
        <f t="shared" si="166"/>
        <v>2014</v>
      </c>
    </row>
    <row r="3584" spans="1:19" ht="43.2" x14ac:dyDescent="0.3">
      <c r="A3584" s="9">
        <v>3582</v>
      </c>
      <c r="B3584" s="11" t="s">
        <v>3581</v>
      </c>
      <c r="C3584" s="3" t="s">
        <v>7692</v>
      </c>
      <c r="D3584" s="5">
        <v>1000</v>
      </c>
      <c r="E3584" s="7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">
        <f t="shared" si="165"/>
        <v>5857.1428999999998</v>
      </c>
      <c r="P3584" t="s">
        <v>8314</v>
      </c>
      <c r="Q3584" t="s">
        <v>8315</v>
      </c>
      <c r="R3584" s="14">
        <f t="shared" si="167"/>
        <v>42451.095856481479</v>
      </c>
      <c r="S3584">
        <f t="shared" si="166"/>
        <v>2016</v>
      </c>
    </row>
    <row r="3585" spans="1:19" ht="43.2" x14ac:dyDescent="0.3">
      <c r="A3585" s="9">
        <v>3583</v>
      </c>
      <c r="B3585" s="11" t="s">
        <v>3582</v>
      </c>
      <c r="C3585" s="3" t="s">
        <v>7693</v>
      </c>
      <c r="D3585" s="5">
        <v>3000</v>
      </c>
      <c r="E3585" s="7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">
        <f t="shared" si="165"/>
        <v>13562.5</v>
      </c>
      <c r="P3585" t="s">
        <v>8314</v>
      </c>
      <c r="Q3585" t="s">
        <v>8315</v>
      </c>
      <c r="R3585" s="14">
        <f t="shared" si="167"/>
        <v>42418.425983796296</v>
      </c>
      <c r="S3585">
        <f t="shared" si="166"/>
        <v>2016</v>
      </c>
    </row>
    <row r="3586" spans="1:19" ht="86.4" x14ac:dyDescent="0.3">
      <c r="A3586" s="9">
        <v>3584</v>
      </c>
      <c r="B3586" s="11" t="s">
        <v>3583</v>
      </c>
      <c r="C3586" s="3" t="s">
        <v>7694</v>
      </c>
      <c r="D3586" s="5">
        <v>3000</v>
      </c>
      <c r="E3586" s="7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">
        <f t="shared" si="165"/>
        <v>3093.75</v>
      </c>
      <c r="P3586" t="s">
        <v>8314</v>
      </c>
      <c r="Q3586" t="s">
        <v>8315</v>
      </c>
      <c r="R3586" s="14">
        <f t="shared" si="167"/>
        <v>42168.316481481481</v>
      </c>
      <c r="S3586">
        <f t="shared" si="166"/>
        <v>2015</v>
      </c>
    </row>
    <row r="3587" spans="1:19" ht="43.2" x14ac:dyDescent="0.3">
      <c r="A3587" s="9">
        <v>3585</v>
      </c>
      <c r="B3587" s="11" t="s">
        <v>3584</v>
      </c>
      <c r="C3587" s="3" t="s">
        <v>7695</v>
      </c>
      <c r="D3587" s="5">
        <v>3400</v>
      </c>
      <c r="E3587" s="7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">
        <f t="shared" ref="O3587:O3650" si="168">IFERROR(ROUND(E3587/L3587*100,4),0)</f>
        <v>17608.6957</v>
      </c>
      <c r="P3587" t="s">
        <v>8314</v>
      </c>
      <c r="Q3587" t="s">
        <v>8315</v>
      </c>
      <c r="R3587" s="14">
        <f t="shared" si="167"/>
        <v>41964.716319444444</v>
      </c>
      <c r="S3587">
        <f t="shared" ref="S3587:S3650" si="169">YEAR(R3587)</f>
        <v>2014</v>
      </c>
    </row>
    <row r="3588" spans="1:19" x14ac:dyDescent="0.3">
      <c r="A3588" s="9">
        <v>3586</v>
      </c>
      <c r="B3588" s="11" t="s">
        <v>3585</v>
      </c>
      <c r="C3588" s="3" t="s">
        <v>7696</v>
      </c>
      <c r="D3588" s="5">
        <v>7500</v>
      </c>
      <c r="E3588" s="7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">
        <f t="shared" si="168"/>
        <v>15198.1481</v>
      </c>
      <c r="P3588" t="s">
        <v>8314</v>
      </c>
      <c r="Q3588" t="s">
        <v>8315</v>
      </c>
      <c r="R3588" s="14">
        <f t="shared" ref="R3588:R3651" si="170">(((J3588/60)/60)/24)+DATE(1970,1,1)</f>
        <v>42576.697569444441</v>
      </c>
      <c r="S3588">
        <f t="shared" si="169"/>
        <v>2016</v>
      </c>
    </row>
    <row r="3589" spans="1:19" ht="43.2" x14ac:dyDescent="0.3">
      <c r="A3589" s="9">
        <v>3587</v>
      </c>
      <c r="B3589" s="11" t="s">
        <v>3586</v>
      </c>
      <c r="C3589" s="3" t="s">
        <v>7697</v>
      </c>
      <c r="D3589" s="5">
        <v>500</v>
      </c>
      <c r="E3589" s="7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">
        <f t="shared" si="168"/>
        <v>2260.7143000000001</v>
      </c>
      <c r="P3589" t="s">
        <v>8314</v>
      </c>
      <c r="Q3589" t="s">
        <v>8315</v>
      </c>
      <c r="R3589" s="14">
        <f t="shared" si="170"/>
        <v>42503.539976851855</v>
      </c>
      <c r="S3589">
        <f t="shared" si="169"/>
        <v>2016</v>
      </c>
    </row>
    <row r="3590" spans="1:19" ht="43.2" x14ac:dyDescent="0.3">
      <c r="A3590" s="9">
        <v>3588</v>
      </c>
      <c r="B3590" s="11" t="s">
        <v>3587</v>
      </c>
      <c r="C3590" s="3" t="s">
        <v>7698</v>
      </c>
      <c r="D3590" s="5">
        <v>200</v>
      </c>
      <c r="E3590" s="7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">
        <f t="shared" si="168"/>
        <v>1827.2727</v>
      </c>
      <c r="P3590" t="s">
        <v>8314</v>
      </c>
      <c r="Q3590" t="s">
        <v>8315</v>
      </c>
      <c r="R3590" s="14">
        <f t="shared" si="170"/>
        <v>42101.828819444447</v>
      </c>
      <c r="S3590">
        <f t="shared" si="169"/>
        <v>2015</v>
      </c>
    </row>
    <row r="3591" spans="1:19" ht="43.2" x14ac:dyDescent="0.3">
      <c r="A3591" s="9">
        <v>3589</v>
      </c>
      <c r="B3591" s="11" t="s">
        <v>3588</v>
      </c>
      <c r="C3591" s="3" t="s">
        <v>7699</v>
      </c>
      <c r="D3591" s="5">
        <v>4000</v>
      </c>
      <c r="E3591" s="7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">
        <f t="shared" si="168"/>
        <v>8225.8065000000006</v>
      </c>
      <c r="P3591" t="s">
        <v>8314</v>
      </c>
      <c r="Q3591" t="s">
        <v>8315</v>
      </c>
      <c r="R3591" s="14">
        <f t="shared" si="170"/>
        <v>42125.647534722222</v>
      </c>
      <c r="S3591">
        <f t="shared" si="169"/>
        <v>2015</v>
      </c>
    </row>
    <row r="3592" spans="1:19" ht="43.2" x14ac:dyDescent="0.3">
      <c r="A3592" s="9">
        <v>3590</v>
      </c>
      <c r="B3592" s="11" t="s">
        <v>3589</v>
      </c>
      <c r="C3592" s="3" t="s">
        <v>7700</v>
      </c>
      <c r="D3592" s="5">
        <v>5000</v>
      </c>
      <c r="E3592" s="7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">
        <f t="shared" si="168"/>
        <v>6853.4246999999996</v>
      </c>
      <c r="P3592" t="s">
        <v>8314</v>
      </c>
      <c r="Q3592" t="s">
        <v>8315</v>
      </c>
      <c r="R3592" s="14">
        <f t="shared" si="170"/>
        <v>41902.333726851852</v>
      </c>
      <c r="S3592">
        <f t="shared" si="169"/>
        <v>2014</v>
      </c>
    </row>
    <row r="3593" spans="1:19" ht="43.2" x14ac:dyDescent="0.3">
      <c r="A3593" s="9">
        <v>3591</v>
      </c>
      <c r="B3593" s="11" t="s">
        <v>3590</v>
      </c>
      <c r="C3593" s="3" t="s">
        <v>7701</v>
      </c>
      <c r="D3593" s="5">
        <v>700</v>
      </c>
      <c r="E3593" s="7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">
        <f t="shared" si="168"/>
        <v>6805.5555999999997</v>
      </c>
      <c r="P3593" t="s">
        <v>8314</v>
      </c>
      <c r="Q3593" t="s">
        <v>8315</v>
      </c>
      <c r="R3593" s="14">
        <f t="shared" si="170"/>
        <v>42003.948425925926</v>
      </c>
      <c r="S3593">
        <f t="shared" si="169"/>
        <v>2014</v>
      </c>
    </row>
    <row r="3594" spans="1:19" ht="43.2" x14ac:dyDescent="0.3">
      <c r="A3594" s="9">
        <v>3592</v>
      </c>
      <c r="B3594" s="11" t="s">
        <v>3591</v>
      </c>
      <c r="C3594" s="3" t="s">
        <v>7702</v>
      </c>
      <c r="D3594" s="5">
        <v>2000</v>
      </c>
      <c r="E3594" s="7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">
        <f t="shared" si="168"/>
        <v>7271.4286000000002</v>
      </c>
      <c r="P3594" t="s">
        <v>8314</v>
      </c>
      <c r="Q3594" t="s">
        <v>8315</v>
      </c>
      <c r="R3594" s="14">
        <f t="shared" si="170"/>
        <v>41988.829942129625</v>
      </c>
      <c r="S3594">
        <f t="shared" si="169"/>
        <v>2014</v>
      </c>
    </row>
    <row r="3595" spans="1:19" ht="43.2" x14ac:dyDescent="0.3">
      <c r="A3595" s="9">
        <v>3593</v>
      </c>
      <c r="B3595" s="11" t="s">
        <v>3592</v>
      </c>
      <c r="C3595" s="3" t="s">
        <v>7703</v>
      </c>
      <c r="D3595" s="5">
        <v>3000</v>
      </c>
      <c r="E3595" s="7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">
        <f t="shared" si="168"/>
        <v>7718.6046999999999</v>
      </c>
      <c r="P3595" t="s">
        <v>8314</v>
      </c>
      <c r="Q3595" t="s">
        <v>8315</v>
      </c>
      <c r="R3595" s="14">
        <f t="shared" si="170"/>
        <v>41974.898599537039</v>
      </c>
      <c r="S3595">
        <f t="shared" si="169"/>
        <v>2014</v>
      </c>
    </row>
    <row r="3596" spans="1:19" ht="43.2" x14ac:dyDescent="0.3">
      <c r="A3596" s="9">
        <v>3594</v>
      </c>
      <c r="B3596" s="11" t="s">
        <v>3593</v>
      </c>
      <c r="C3596" s="3" t="s">
        <v>7704</v>
      </c>
      <c r="D3596" s="5">
        <v>1600</v>
      </c>
      <c r="E3596" s="7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">
        <f t="shared" si="168"/>
        <v>5597.2222000000002</v>
      </c>
      <c r="P3596" t="s">
        <v>8314</v>
      </c>
      <c r="Q3596" t="s">
        <v>8315</v>
      </c>
      <c r="R3596" s="14">
        <f t="shared" si="170"/>
        <v>42592.066921296297</v>
      </c>
      <c r="S3596">
        <f t="shared" si="169"/>
        <v>2016</v>
      </c>
    </row>
    <row r="3597" spans="1:19" ht="28.8" x14ac:dyDescent="0.3">
      <c r="A3597" s="9">
        <v>3595</v>
      </c>
      <c r="B3597" s="11" t="s">
        <v>3594</v>
      </c>
      <c r="C3597" s="3" t="s">
        <v>7705</v>
      </c>
      <c r="D3597" s="5">
        <v>2600</v>
      </c>
      <c r="E3597" s="7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">
        <f t="shared" si="168"/>
        <v>4969.3548000000001</v>
      </c>
      <c r="P3597" t="s">
        <v>8314</v>
      </c>
      <c r="Q3597" t="s">
        <v>8315</v>
      </c>
      <c r="R3597" s="14">
        <f t="shared" si="170"/>
        <v>42050.008368055554</v>
      </c>
      <c r="S3597">
        <f t="shared" si="169"/>
        <v>2015</v>
      </c>
    </row>
    <row r="3598" spans="1:19" ht="43.2" x14ac:dyDescent="0.3">
      <c r="A3598" s="9">
        <v>3596</v>
      </c>
      <c r="B3598" s="11" t="s">
        <v>3595</v>
      </c>
      <c r="C3598" s="3" t="s">
        <v>7706</v>
      </c>
      <c r="D3598" s="5">
        <v>1100</v>
      </c>
      <c r="E3598" s="7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">
        <f t="shared" si="168"/>
        <v>7900</v>
      </c>
      <c r="P3598" t="s">
        <v>8314</v>
      </c>
      <c r="Q3598" t="s">
        <v>8315</v>
      </c>
      <c r="R3598" s="14">
        <f t="shared" si="170"/>
        <v>41856.715069444443</v>
      </c>
      <c r="S3598">
        <f t="shared" si="169"/>
        <v>2014</v>
      </c>
    </row>
    <row r="3599" spans="1:19" ht="28.8" x14ac:dyDescent="0.3">
      <c r="A3599" s="9">
        <v>3597</v>
      </c>
      <c r="B3599" s="11" t="s">
        <v>3596</v>
      </c>
      <c r="C3599" s="3" t="s">
        <v>7707</v>
      </c>
      <c r="D3599" s="5">
        <v>2500</v>
      </c>
      <c r="E3599" s="7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">
        <f t="shared" si="168"/>
        <v>7772.7272999999996</v>
      </c>
      <c r="P3599" t="s">
        <v>8314</v>
      </c>
      <c r="Q3599" t="s">
        <v>8315</v>
      </c>
      <c r="R3599" s="14">
        <f t="shared" si="170"/>
        <v>42417.585532407407</v>
      </c>
      <c r="S3599">
        <f t="shared" si="169"/>
        <v>2016</v>
      </c>
    </row>
    <row r="3600" spans="1:19" ht="43.2" x14ac:dyDescent="0.3">
      <c r="A3600" s="9">
        <v>3598</v>
      </c>
      <c r="B3600" s="11" t="s">
        <v>3597</v>
      </c>
      <c r="C3600" s="3" t="s">
        <v>7708</v>
      </c>
      <c r="D3600" s="5">
        <v>1000</v>
      </c>
      <c r="E3600" s="7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">
        <f t="shared" si="168"/>
        <v>4077.7777999999998</v>
      </c>
      <c r="P3600" t="s">
        <v>8314</v>
      </c>
      <c r="Q3600" t="s">
        <v>8315</v>
      </c>
      <c r="R3600" s="14">
        <f t="shared" si="170"/>
        <v>41866.79886574074</v>
      </c>
      <c r="S3600">
        <f t="shared" si="169"/>
        <v>2014</v>
      </c>
    </row>
    <row r="3601" spans="1:19" ht="43.2" x14ac:dyDescent="0.3">
      <c r="A3601" s="9">
        <v>3599</v>
      </c>
      <c r="B3601" s="11" t="s">
        <v>3598</v>
      </c>
      <c r="C3601" s="3" t="s">
        <v>7709</v>
      </c>
      <c r="D3601" s="5">
        <v>500</v>
      </c>
      <c r="E3601" s="7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">
        <f t="shared" si="168"/>
        <v>5941.1764999999996</v>
      </c>
      <c r="P3601" t="s">
        <v>8314</v>
      </c>
      <c r="Q3601" t="s">
        <v>8315</v>
      </c>
      <c r="R3601" s="14">
        <f t="shared" si="170"/>
        <v>42220.79487268519</v>
      </c>
      <c r="S3601">
        <f t="shared" si="169"/>
        <v>2015</v>
      </c>
    </row>
    <row r="3602" spans="1:19" ht="28.8" x14ac:dyDescent="0.3">
      <c r="A3602" s="9">
        <v>3600</v>
      </c>
      <c r="B3602" s="11" t="s">
        <v>3599</v>
      </c>
      <c r="C3602" s="3" t="s">
        <v>7710</v>
      </c>
      <c r="D3602" s="5">
        <v>10</v>
      </c>
      <c r="E3602" s="7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">
        <f t="shared" si="168"/>
        <v>325</v>
      </c>
      <c r="P3602" t="s">
        <v>8314</v>
      </c>
      <c r="Q3602" t="s">
        <v>8315</v>
      </c>
      <c r="R3602" s="14">
        <f t="shared" si="170"/>
        <v>42628.849120370374</v>
      </c>
      <c r="S3602">
        <f t="shared" si="169"/>
        <v>2016</v>
      </c>
    </row>
    <row r="3603" spans="1:19" ht="43.2" x14ac:dyDescent="0.3">
      <c r="A3603" s="9">
        <v>3601</v>
      </c>
      <c r="B3603" s="11" t="s">
        <v>3600</v>
      </c>
      <c r="C3603" s="3" t="s">
        <v>7711</v>
      </c>
      <c r="D3603" s="5">
        <v>2000</v>
      </c>
      <c r="E3603" s="7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">
        <f t="shared" si="168"/>
        <v>3937.7357999999999</v>
      </c>
      <c r="P3603" t="s">
        <v>8314</v>
      </c>
      <c r="Q3603" t="s">
        <v>8315</v>
      </c>
      <c r="R3603" s="14">
        <f t="shared" si="170"/>
        <v>41990.99863425926</v>
      </c>
      <c r="S3603">
        <f t="shared" si="169"/>
        <v>2014</v>
      </c>
    </row>
    <row r="3604" spans="1:19" ht="57.6" x14ac:dyDescent="0.3">
      <c r="A3604" s="9">
        <v>3602</v>
      </c>
      <c r="B3604" s="11" t="s">
        <v>3601</v>
      </c>
      <c r="C3604" s="3" t="s">
        <v>7712</v>
      </c>
      <c r="D3604" s="5">
        <v>4000</v>
      </c>
      <c r="E3604" s="7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">
        <f t="shared" si="168"/>
        <v>8167.3468999999996</v>
      </c>
      <c r="P3604" t="s">
        <v>8314</v>
      </c>
      <c r="Q3604" t="s">
        <v>8315</v>
      </c>
      <c r="R3604" s="14">
        <f t="shared" si="170"/>
        <v>42447.894432870366</v>
      </c>
      <c r="S3604">
        <f t="shared" si="169"/>
        <v>2016</v>
      </c>
    </row>
    <row r="3605" spans="1:19" ht="43.2" x14ac:dyDescent="0.3">
      <c r="A3605" s="9">
        <v>3603</v>
      </c>
      <c r="B3605" s="11" t="s">
        <v>3602</v>
      </c>
      <c r="C3605" s="3" t="s">
        <v>7713</v>
      </c>
      <c r="D3605" s="5">
        <v>1500</v>
      </c>
      <c r="E3605" s="7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">
        <f t="shared" si="168"/>
        <v>4491.2281000000003</v>
      </c>
      <c r="P3605" t="s">
        <v>8314</v>
      </c>
      <c r="Q3605" t="s">
        <v>8315</v>
      </c>
      <c r="R3605" s="14">
        <f t="shared" si="170"/>
        <v>42283.864351851851</v>
      </c>
      <c r="S3605">
        <f t="shared" si="169"/>
        <v>2015</v>
      </c>
    </row>
    <row r="3606" spans="1:19" ht="43.2" x14ac:dyDescent="0.3">
      <c r="A3606" s="9">
        <v>3604</v>
      </c>
      <c r="B3606" s="11" t="s">
        <v>3603</v>
      </c>
      <c r="C3606" s="3" t="s">
        <v>7714</v>
      </c>
      <c r="D3606" s="5">
        <v>3000</v>
      </c>
      <c r="E3606" s="7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">
        <f t="shared" si="168"/>
        <v>4905.7970999999998</v>
      </c>
      <c r="P3606" t="s">
        <v>8314</v>
      </c>
      <c r="Q3606" t="s">
        <v>8315</v>
      </c>
      <c r="R3606" s="14">
        <f t="shared" si="170"/>
        <v>42483.015694444446</v>
      </c>
      <c r="S3606">
        <f t="shared" si="169"/>
        <v>2016</v>
      </c>
    </row>
    <row r="3607" spans="1:19" ht="57.6" x14ac:dyDescent="0.3">
      <c r="A3607" s="9">
        <v>3605</v>
      </c>
      <c r="B3607" s="11" t="s">
        <v>3604</v>
      </c>
      <c r="C3607" s="3" t="s">
        <v>7715</v>
      </c>
      <c r="D3607" s="5">
        <v>250</v>
      </c>
      <c r="E3607" s="7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">
        <f t="shared" si="168"/>
        <v>3066.6667000000002</v>
      </c>
      <c r="P3607" t="s">
        <v>8314</v>
      </c>
      <c r="Q3607" t="s">
        <v>8315</v>
      </c>
      <c r="R3607" s="14">
        <f t="shared" si="170"/>
        <v>42383.793124999997</v>
      </c>
      <c r="S3607">
        <f t="shared" si="169"/>
        <v>2016</v>
      </c>
    </row>
    <row r="3608" spans="1:19" ht="43.2" x14ac:dyDescent="0.3">
      <c r="A3608" s="9">
        <v>3606</v>
      </c>
      <c r="B3608" s="11" t="s">
        <v>3605</v>
      </c>
      <c r="C3608" s="3" t="s">
        <v>7716</v>
      </c>
      <c r="D3608" s="5">
        <v>3000</v>
      </c>
      <c r="E3608" s="7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">
        <f t="shared" si="168"/>
        <v>6106.25</v>
      </c>
      <c r="P3608" t="s">
        <v>8314</v>
      </c>
      <c r="Q3608" t="s">
        <v>8315</v>
      </c>
      <c r="R3608" s="14">
        <f t="shared" si="170"/>
        <v>42566.604826388888</v>
      </c>
      <c r="S3608">
        <f t="shared" si="169"/>
        <v>2016</v>
      </c>
    </row>
    <row r="3609" spans="1:19" ht="28.8" x14ac:dyDescent="0.3">
      <c r="A3609" s="9">
        <v>3607</v>
      </c>
      <c r="B3609" s="11" t="s">
        <v>3606</v>
      </c>
      <c r="C3609" s="3" t="s">
        <v>7717</v>
      </c>
      <c r="D3609" s="5">
        <v>550</v>
      </c>
      <c r="E3609" s="7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">
        <f t="shared" si="168"/>
        <v>2900</v>
      </c>
      <c r="P3609" t="s">
        <v>8314</v>
      </c>
      <c r="Q3609" t="s">
        <v>8315</v>
      </c>
      <c r="R3609" s="14">
        <f t="shared" si="170"/>
        <v>42338.963912037041</v>
      </c>
      <c r="S3609">
        <f t="shared" si="169"/>
        <v>2015</v>
      </c>
    </row>
    <row r="3610" spans="1:19" ht="43.2" x14ac:dyDescent="0.3">
      <c r="A3610" s="9">
        <v>3608</v>
      </c>
      <c r="B3610" s="11" t="s">
        <v>3607</v>
      </c>
      <c r="C3610" s="3" t="s">
        <v>7718</v>
      </c>
      <c r="D3610" s="5">
        <v>800</v>
      </c>
      <c r="E3610" s="7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">
        <f t="shared" si="168"/>
        <v>2962.9630000000002</v>
      </c>
      <c r="P3610" t="s">
        <v>8314</v>
      </c>
      <c r="Q3610" t="s">
        <v>8315</v>
      </c>
      <c r="R3610" s="14">
        <f t="shared" si="170"/>
        <v>42506.709375000006</v>
      </c>
      <c r="S3610">
        <f t="shared" si="169"/>
        <v>2016</v>
      </c>
    </row>
    <row r="3611" spans="1:19" ht="43.2" x14ac:dyDescent="0.3">
      <c r="A3611" s="9">
        <v>3609</v>
      </c>
      <c r="B3611" s="11" t="s">
        <v>3608</v>
      </c>
      <c r="C3611" s="3" t="s">
        <v>7719</v>
      </c>
      <c r="D3611" s="5">
        <v>1960</v>
      </c>
      <c r="E3611" s="7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">
        <f t="shared" si="168"/>
        <v>14309.523800000001</v>
      </c>
      <c r="P3611" t="s">
        <v>8314</v>
      </c>
      <c r="Q3611" t="s">
        <v>8315</v>
      </c>
      <c r="R3611" s="14">
        <f t="shared" si="170"/>
        <v>42429.991724537031</v>
      </c>
      <c r="S3611">
        <f t="shared" si="169"/>
        <v>2016</v>
      </c>
    </row>
    <row r="3612" spans="1:19" ht="43.2" x14ac:dyDescent="0.3">
      <c r="A3612" s="9">
        <v>3610</v>
      </c>
      <c r="B3612" s="11" t="s">
        <v>3609</v>
      </c>
      <c r="C3612" s="3" t="s">
        <v>7720</v>
      </c>
      <c r="D3612" s="5">
        <v>1000</v>
      </c>
      <c r="E3612" s="7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">
        <f t="shared" si="168"/>
        <v>5235.4839000000002</v>
      </c>
      <c r="P3612" t="s">
        <v>8314</v>
      </c>
      <c r="Q3612" t="s">
        <v>8315</v>
      </c>
      <c r="R3612" s="14">
        <f t="shared" si="170"/>
        <v>42203.432129629626</v>
      </c>
      <c r="S3612">
        <f t="shared" si="169"/>
        <v>2015</v>
      </c>
    </row>
    <row r="3613" spans="1:19" ht="43.2" x14ac:dyDescent="0.3">
      <c r="A3613" s="9">
        <v>3611</v>
      </c>
      <c r="B3613" s="11" t="s">
        <v>3610</v>
      </c>
      <c r="C3613" s="3" t="s">
        <v>7721</v>
      </c>
      <c r="D3613" s="5">
        <v>2500</v>
      </c>
      <c r="E3613" s="7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">
        <f t="shared" si="168"/>
        <v>6666.6666999999998</v>
      </c>
      <c r="P3613" t="s">
        <v>8314</v>
      </c>
      <c r="Q3613" t="s">
        <v>8315</v>
      </c>
      <c r="R3613" s="14">
        <f t="shared" si="170"/>
        <v>42072.370381944449</v>
      </c>
      <c r="S3613">
        <f t="shared" si="169"/>
        <v>2015</v>
      </c>
    </row>
    <row r="3614" spans="1:19" ht="43.2" x14ac:dyDescent="0.3">
      <c r="A3614" s="9">
        <v>3612</v>
      </c>
      <c r="B3614" s="11" t="s">
        <v>3611</v>
      </c>
      <c r="C3614" s="3" t="s">
        <v>7722</v>
      </c>
      <c r="D3614" s="5">
        <v>5000</v>
      </c>
      <c r="E3614" s="7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">
        <f t="shared" si="168"/>
        <v>12666.6667</v>
      </c>
      <c r="P3614" t="s">
        <v>8314</v>
      </c>
      <c r="Q3614" t="s">
        <v>8315</v>
      </c>
      <c r="R3614" s="14">
        <f t="shared" si="170"/>
        <v>41789.726979166669</v>
      </c>
      <c r="S3614">
        <f t="shared" si="169"/>
        <v>2014</v>
      </c>
    </row>
    <row r="3615" spans="1:19" ht="43.2" x14ac:dyDescent="0.3">
      <c r="A3615" s="9">
        <v>3613</v>
      </c>
      <c r="B3615" s="11" t="s">
        <v>3612</v>
      </c>
      <c r="C3615" s="3" t="s">
        <v>7723</v>
      </c>
      <c r="D3615" s="5">
        <v>1250</v>
      </c>
      <c r="E3615" s="7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">
        <f t="shared" si="168"/>
        <v>6250</v>
      </c>
      <c r="P3615" t="s">
        <v>8314</v>
      </c>
      <c r="Q3615" t="s">
        <v>8315</v>
      </c>
      <c r="R3615" s="14">
        <f t="shared" si="170"/>
        <v>41788.58997685185</v>
      </c>
      <c r="S3615">
        <f t="shared" si="169"/>
        <v>2014</v>
      </c>
    </row>
    <row r="3616" spans="1:19" ht="43.2" x14ac:dyDescent="0.3">
      <c r="A3616" s="9">
        <v>3614</v>
      </c>
      <c r="B3616" s="11" t="s">
        <v>3439</v>
      </c>
      <c r="C3616" s="3" t="s">
        <v>7724</v>
      </c>
      <c r="D3616" s="5">
        <v>2500</v>
      </c>
      <c r="E3616" s="7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">
        <f t="shared" si="168"/>
        <v>3549.2957999999999</v>
      </c>
      <c r="P3616" t="s">
        <v>8314</v>
      </c>
      <c r="Q3616" t="s">
        <v>8315</v>
      </c>
      <c r="R3616" s="14">
        <f t="shared" si="170"/>
        <v>42144.041851851856</v>
      </c>
      <c r="S3616">
        <f t="shared" si="169"/>
        <v>2015</v>
      </c>
    </row>
    <row r="3617" spans="1:19" ht="43.2" x14ac:dyDescent="0.3">
      <c r="A3617" s="9">
        <v>3615</v>
      </c>
      <c r="B3617" s="11" t="s">
        <v>3613</v>
      </c>
      <c r="C3617" s="3" t="s">
        <v>7725</v>
      </c>
      <c r="D3617" s="5">
        <v>2500</v>
      </c>
      <c r="E3617" s="7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">
        <f t="shared" si="168"/>
        <v>3708.3332999999998</v>
      </c>
      <c r="P3617" t="s">
        <v>8314</v>
      </c>
      <c r="Q3617" t="s">
        <v>8315</v>
      </c>
      <c r="R3617" s="14">
        <f t="shared" si="170"/>
        <v>42318.593703703707</v>
      </c>
      <c r="S3617">
        <f t="shared" si="169"/>
        <v>2015</v>
      </c>
    </row>
    <row r="3618" spans="1:19" ht="43.2" x14ac:dyDescent="0.3">
      <c r="A3618" s="9">
        <v>3616</v>
      </c>
      <c r="B3618" s="11" t="s">
        <v>3614</v>
      </c>
      <c r="C3618" s="3" t="s">
        <v>7726</v>
      </c>
      <c r="D3618" s="5">
        <v>2500</v>
      </c>
      <c r="E3618" s="7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">
        <f t="shared" si="168"/>
        <v>6933.3333000000002</v>
      </c>
      <c r="P3618" t="s">
        <v>8314</v>
      </c>
      <c r="Q3618" t="s">
        <v>8315</v>
      </c>
      <c r="R3618" s="14">
        <f t="shared" si="170"/>
        <v>42052.949814814812</v>
      </c>
      <c r="S3618">
        <f t="shared" si="169"/>
        <v>2015</v>
      </c>
    </row>
    <row r="3619" spans="1:19" ht="43.2" x14ac:dyDescent="0.3">
      <c r="A3619" s="9">
        <v>3617</v>
      </c>
      <c r="B3619" s="11" t="s">
        <v>3615</v>
      </c>
      <c r="C3619" s="3" t="s">
        <v>7727</v>
      </c>
      <c r="D3619" s="5">
        <v>740</v>
      </c>
      <c r="E3619" s="7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">
        <f t="shared" si="168"/>
        <v>1725.4902</v>
      </c>
      <c r="P3619" t="s">
        <v>8314</v>
      </c>
      <c r="Q3619" t="s">
        <v>8315</v>
      </c>
      <c r="R3619" s="14">
        <f t="shared" si="170"/>
        <v>42779.610289351855</v>
      </c>
      <c r="S3619">
        <f t="shared" si="169"/>
        <v>2017</v>
      </c>
    </row>
    <row r="3620" spans="1:19" ht="43.2" x14ac:dyDescent="0.3">
      <c r="A3620" s="9">
        <v>3618</v>
      </c>
      <c r="B3620" s="11" t="s">
        <v>3616</v>
      </c>
      <c r="C3620" s="3" t="s">
        <v>7728</v>
      </c>
      <c r="D3620" s="5">
        <v>2000</v>
      </c>
      <c r="E3620" s="7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">
        <f t="shared" si="168"/>
        <v>3607.1428999999998</v>
      </c>
      <c r="P3620" t="s">
        <v>8314</v>
      </c>
      <c r="Q3620" t="s">
        <v>8315</v>
      </c>
      <c r="R3620" s="14">
        <f t="shared" si="170"/>
        <v>42128.627893518518</v>
      </c>
      <c r="S3620">
        <f t="shared" si="169"/>
        <v>2015</v>
      </c>
    </row>
    <row r="3621" spans="1:19" ht="43.2" x14ac:dyDescent="0.3">
      <c r="A3621" s="9">
        <v>3619</v>
      </c>
      <c r="B3621" s="11" t="s">
        <v>3617</v>
      </c>
      <c r="C3621" s="3" t="s">
        <v>7729</v>
      </c>
      <c r="D3621" s="5">
        <v>1000</v>
      </c>
      <c r="E3621" s="7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">
        <f t="shared" si="168"/>
        <v>6647.0587999999998</v>
      </c>
      <c r="P3621" t="s">
        <v>8314</v>
      </c>
      <c r="Q3621" t="s">
        <v>8315</v>
      </c>
      <c r="R3621" s="14">
        <f t="shared" si="170"/>
        <v>42661.132245370376</v>
      </c>
      <c r="S3621">
        <f t="shared" si="169"/>
        <v>2016</v>
      </c>
    </row>
    <row r="3622" spans="1:19" ht="43.2" x14ac:dyDescent="0.3">
      <c r="A3622" s="9">
        <v>3620</v>
      </c>
      <c r="B3622" s="11" t="s">
        <v>3618</v>
      </c>
      <c r="C3622" s="3" t="s">
        <v>7730</v>
      </c>
      <c r="D3622" s="5">
        <v>10500</v>
      </c>
      <c r="E3622" s="7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">
        <f t="shared" si="168"/>
        <v>5606.5990000000002</v>
      </c>
      <c r="P3622" t="s">
        <v>8314</v>
      </c>
      <c r="Q3622" t="s">
        <v>8315</v>
      </c>
      <c r="R3622" s="14">
        <f t="shared" si="170"/>
        <v>42037.938206018516</v>
      </c>
      <c r="S3622">
        <f t="shared" si="169"/>
        <v>2015</v>
      </c>
    </row>
    <row r="3623" spans="1:19" ht="43.2" x14ac:dyDescent="0.3">
      <c r="A3623" s="9">
        <v>3621</v>
      </c>
      <c r="B3623" s="11" t="s">
        <v>3619</v>
      </c>
      <c r="C3623" s="3" t="s">
        <v>7731</v>
      </c>
      <c r="D3623" s="5">
        <v>3000</v>
      </c>
      <c r="E3623" s="7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">
        <f t="shared" si="168"/>
        <v>4702.8571000000002</v>
      </c>
      <c r="P3623" t="s">
        <v>8314</v>
      </c>
      <c r="Q3623" t="s">
        <v>8315</v>
      </c>
      <c r="R3623" s="14">
        <f t="shared" si="170"/>
        <v>42619.935694444444</v>
      </c>
      <c r="S3623">
        <f t="shared" si="169"/>
        <v>2016</v>
      </c>
    </row>
    <row r="3624" spans="1:19" ht="28.8" x14ac:dyDescent="0.3">
      <c r="A3624" s="9">
        <v>3622</v>
      </c>
      <c r="B3624" s="11" t="s">
        <v>3620</v>
      </c>
      <c r="C3624" s="3" t="s">
        <v>7732</v>
      </c>
      <c r="D3624" s="5">
        <v>1000</v>
      </c>
      <c r="E3624" s="7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">
        <f t="shared" si="168"/>
        <v>4766.6189999999997</v>
      </c>
      <c r="P3624" t="s">
        <v>8314</v>
      </c>
      <c r="Q3624" t="s">
        <v>8315</v>
      </c>
      <c r="R3624" s="14">
        <f t="shared" si="170"/>
        <v>41877.221886574072</v>
      </c>
      <c r="S3624">
        <f t="shared" si="169"/>
        <v>2014</v>
      </c>
    </row>
    <row r="3625" spans="1:19" ht="28.8" x14ac:dyDescent="0.3">
      <c r="A3625" s="9">
        <v>3623</v>
      </c>
      <c r="B3625" s="11" t="s">
        <v>3621</v>
      </c>
      <c r="C3625" s="3" t="s">
        <v>7733</v>
      </c>
      <c r="D3625" s="5">
        <v>2500</v>
      </c>
      <c r="E3625" s="7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">
        <f t="shared" si="168"/>
        <v>8823.5293999999994</v>
      </c>
      <c r="P3625" t="s">
        <v>8314</v>
      </c>
      <c r="Q3625" t="s">
        <v>8315</v>
      </c>
      <c r="R3625" s="14">
        <f t="shared" si="170"/>
        <v>41828.736921296295</v>
      </c>
      <c r="S3625">
        <f t="shared" si="169"/>
        <v>2014</v>
      </c>
    </row>
    <row r="3626" spans="1:19" ht="72" x14ac:dyDescent="0.3">
      <c r="A3626" s="9">
        <v>3624</v>
      </c>
      <c r="B3626" s="11" t="s">
        <v>3622</v>
      </c>
      <c r="C3626" s="3" t="s">
        <v>7734</v>
      </c>
      <c r="D3626" s="5">
        <v>3000</v>
      </c>
      <c r="E3626" s="7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">
        <f t="shared" si="168"/>
        <v>8071.7948999999999</v>
      </c>
      <c r="P3626" t="s">
        <v>8314</v>
      </c>
      <c r="Q3626" t="s">
        <v>8315</v>
      </c>
      <c r="R3626" s="14">
        <f t="shared" si="170"/>
        <v>42545.774189814809</v>
      </c>
      <c r="S3626">
        <f t="shared" si="169"/>
        <v>2016</v>
      </c>
    </row>
    <row r="3627" spans="1:19" ht="57.6" x14ac:dyDescent="0.3">
      <c r="A3627" s="9">
        <v>3625</v>
      </c>
      <c r="B3627" s="11" t="s">
        <v>3623</v>
      </c>
      <c r="C3627" s="3" t="s">
        <v>7735</v>
      </c>
      <c r="D3627" s="5">
        <v>3000</v>
      </c>
      <c r="E3627" s="7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">
        <f t="shared" si="168"/>
        <v>3948.7179000000001</v>
      </c>
      <c r="P3627" t="s">
        <v>8314</v>
      </c>
      <c r="Q3627" t="s">
        <v>8315</v>
      </c>
      <c r="R3627" s="14">
        <f t="shared" si="170"/>
        <v>42157.652511574073</v>
      </c>
      <c r="S3627">
        <f t="shared" si="169"/>
        <v>2015</v>
      </c>
    </row>
    <row r="3628" spans="1:19" ht="43.2" x14ac:dyDescent="0.3">
      <c r="A3628" s="9">
        <v>3626</v>
      </c>
      <c r="B3628" s="11" t="s">
        <v>3624</v>
      </c>
      <c r="C3628" s="3" t="s">
        <v>7736</v>
      </c>
      <c r="D3628" s="5">
        <v>4000</v>
      </c>
      <c r="E3628" s="7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">
        <f t="shared" si="168"/>
        <v>8485.4166999999998</v>
      </c>
      <c r="P3628" t="s">
        <v>8314</v>
      </c>
      <c r="Q3628" t="s">
        <v>8315</v>
      </c>
      <c r="R3628" s="14">
        <f t="shared" si="170"/>
        <v>41846.667326388888</v>
      </c>
      <c r="S3628">
        <f t="shared" si="169"/>
        <v>2014</v>
      </c>
    </row>
    <row r="3629" spans="1:19" ht="43.2" x14ac:dyDescent="0.3">
      <c r="A3629" s="9">
        <v>3627</v>
      </c>
      <c r="B3629" s="11" t="s">
        <v>3625</v>
      </c>
      <c r="C3629" s="3" t="s">
        <v>7737</v>
      </c>
      <c r="D3629" s="5">
        <v>2000</v>
      </c>
      <c r="E3629" s="7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">
        <f t="shared" si="168"/>
        <v>6896.5517</v>
      </c>
      <c r="P3629" t="s">
        <v>8314</v>
      </c>
      <c r="Q3629" t="s">
        <v>8315</v>
      </c>
      <c r="R3629" s="14">
        <f t="shared" si="170"/>
        <v>42460.741747685184</v>
      </c>
      <c r="S3629">
        <f t="shared" si="169"/>
        <v>2016</v>
      </c>
    </row>
    <row r="3630" spans="1:19" ht="43.2" x14ac:dyDescent="0.3">
      <c r="A3630" s="9">
        <v>3628</v>
      </c>
      <c r="B3630" s="11" t="s">
        <v>3626</v>
      </c>
      <c r="C3630" s="3" t="s">
        <v>7738</v>
      </c>
      <c r="D3630" s="5">
        <v>100000</v>
      </c>
      <c r="E3630" s="7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">
        <f t="shared" si="168"/>
        <v>0</v>
      </c>
      <c r="P3630" t="s">
        <v>8314</v>
      </c>
      <c r="Q3630" t="s">
        <v>8356</v>
      </c>
      <c r="R3630" s="14">
        <f t="shared" si="170"/>
        <v>42291.833287037036</v>
      </c>
      <c r="S3630">
        <f t="shared" si="169"/>
        <v>2015</v>
      </c>
    </row>
    <row r="3631" spans="1:19" ht="57.6" x14ac:dyDescent="0.3">
      <c r="A3631" s="9">
        <v>3629</v>
      </c>
      <c r="B3631" s="11" t="s">
        <v>3627</v>
      </c>
      <c r="C3631" s="3" t="s">
        <v>7739</v>
      </c>
      <c r="D3631" s="5">
        <v>1000000</v>
      </c>
      <c r="E3631" s="7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">
        <f t="shared" si="168"/>
        <v>100</v>
      </c>
      <c r="P3631" t="s">
        <v>8314</v>
      </c>
      <c r="Q3631" t="s">
        <v>8356</v>
      </c>
      <c r="R3631" s="14">
        <f t="shared" si="170"/>
        <v>42437.094490740739</v>
      </c>
      <c r="S3631">
        <f t="shared" si="169"/>
        <v>2016</v>
      </c>
    </row>
    <row r="3632" spans="1:19" ht="43.2" x14ac:dyDescent="0.3">
      <c r="A3632" s="9">
        <v>3630</v>
      </c>
      <c r="B3632" s="11" t="s">
        <v>3628</v>
      </c>
      <c r="C3632" s="3" t="s">
        <v>7740</v>
      </c>
      <c r="D3632" s="5">
        <v>3000</v>
      </c>
      <c r="E3632" s="7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">
        <f t="shared" si="168"/>
        <v>100</v>
      </c>
      <c r="P3632" t="s">
        <v>8314</v>
      </c>
      <c r="Q3632" t="s">
        <v>8356</v>
      </c>
      <c r="R3632" s="14">
        <f t="shared" si="170"/>
        <v>41942.84710648148</v>
      </c>
      <c r="S3632">
        <f t="shared" si="169"/>
        <v>2014</v>
      </c>
    </row>
    <row r="3633" spans="1:19" ht="57.6" x14ac:dyDescent="0.3">
      <c r="A3633" s="9">
        <v>3631</v>
      </c>
      <c r="B3633" s="11" t="s">
        <v>3629</v>
      </c>
      <c r="C3633" s="3" t="s">
        <v>7741</v>
      </c>
      <c r="D3633" s="5">
        <v>17100</v>
      </c>
      <c r="E3633" s="7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">
        <f t="shared" si="168"/>
        <v>14788.1356</v>
      </c>
      <c r="P3633" t="s">
        <v>8314</v>
      </c>
      <c r="Q3633" t="s">
        <v>8356</v>
      </c>
      <c r="R3633" s="14">
        <f t="shared" si="170"/>
        <v>41880.753437499996</v>
      </c>
      <c r="S3633">
        <f t="shared" si="169"/>
        <v>2014</v>
      </c>
    </row>
    <row r="3634" spans="1:19" ht="43.2" x14ac:dyDescent="0.3">
      <c r="A3634" s="9">
        <v>3632</v>
      </c>
      <c r="B3634" s="11" t="s">
        <v>3630</v>
      </c>
      <c r="C3634" s="3" t="s">
        <v>7742</v>
      </c>
      <c r="D3634" s="5">
        <v>500</v>
      </c>
      <c r="E3634" s="7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">
        <f t="shared" si="168"/>
        <v>10000</v>
      </c>
      <c r="P3634" t="s">
        <v>8314</v>
      </c>
      <c r="Q3634" t="s">
        <v>8356</v>
      </c>
      <c r="R3634" s="14">
        <f t="shared" si="170"/>
        <v>41946.936909722222</v>
      </c>
      <c r="S3634">
        <f t="shared" si="169"/>
        <v>2014</v>
      </c>
    </row>
    <row r="3635" spans="1:19" ht="43.2" x14ac:dyDescent="0.3">
      <c r="A3635" s="9">
        <v>3633</v>
      </c>
      <c r="B3635" s="11" t="s">
        <v>3631</v>
      </c>
      <c r="C3635" s="3" t="s">
        <v>7743</v>
      </c>
      <c r="D3635" s="5">
        <v>5000</v>
      </c>
      <c r="E3635" s="7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">
        <f t="shared" si="168"/>
        <v>5683.8710000000001</v>
      </c>
      <c r="P3635" t="s">
        <v>8314</v>
      </c>
      <c r="Q3635" t="s">
        <v>8356</v>
      </c>
      <c r="R3635" s="14">
        <f t="shared" si="170"/>
        <v>42649.623460648145</v>
      </c>
      <c r="S3635">
        <f t="shared" si="169"/>
        <v>2016</v>
      </c>
    </row>
    <row r="3636" spans="1:19" ht="43.2" x14ac:dyDescent="0.3">
      <c r="A3636" s="9">
        <v>3634</v>
      </c>
      <c r="B3636" s="11" t="s">
        <v>3632</v>
      </c>
      <c r="C3636" s="3" t="s">
        <v>7744</v>
      </c>
      <c r="D3636" s="5">
        <v>75000</v>
      </c>
      <c r="E3636" s="7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">
        <f t="shared" si="168"/>
        <v>17694.4444</v>
      </c>
      <c r="P3636" t="s">
        <v>8314</v>
      </c>
      <c r="Q3636" t="s">
        <v>8356</v>
      </c>
      <c r="R3636" s="14">
        <f t="shared" si="170"/>
        <v>42701.166365740741</v>
      </c>
      <c r="S3636">
        <f t="shared" si="169"/>
        <v>2016</v>
      </c>
    </row>
    <row r="3637" spans="1:19" ht="28.8" x14ac:dyDescent="0.3">
      <c r="A3637" s="9">
        <v>3635</v>
      </c>
      <c r="B3637" s="11" t="s">
        <v>3633</v>
      </c>
      <c r="C3637" s="3" t="s">
        <v>7745</v>
      </c>
      <c r="D3637" s="5">
        <v>3500</v>
      </c>
      <c r="E3637" s="7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">
        <f t="shared" si="168"/>
        <v>12760</v>
      </c>
      <c r="P3637" t="s">
        <v>8314</v>
      </c>
      <c r="Q3637" t="s">
        <v>8356</v>
      </c>
      <c r="R3637" s="14">
        <f t="shared" si="170"/>
        <v>42450.88282407407</v>
      </c>
      <c r="S3637">
        <f t="shared" si="169"/>
        <v>2016</v>
      </c>
    </row>
    <row r="3638" spans="1:19" ht="43.2" x14ac:dyDescent="0.3">
      <c r="A3638" s="9">
        <v>3636</v>
      </c>
      <c r="B3638" s="11" t="s">
        <v>3634</v>
      </c>
      <c r="C3638" s="3" t="s">
        <v>7746</v>
      </c>
      <c r="D3638" s="5">
        <v>150000</v>
      </c>
      <c r="E3638" s="7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">
        <f t="shared" si="168"/>
        <v>0</v>
      </c>
      <c r="P3638" t="s">
        <v>8314</v>
      </c>
      <c r="Q3638" t="s">
        <v>8356</v>
      </c>
      <c r="R3638" s="14">
        <f t="shared" si="170"/>
        <v>42226.694780092599</v>
      </c>
      <c r="S3638">
        <f t="shared" si="169"/>
        <v>2015</v>
      </c>
    </row>
    <row r="3639" spans="1:19" ht="57.6" x14ac:dyDescent="0.3">
      <c r="A3639" s="9">
        <v>3637</v>
      </c>
      <c r="B3639" s="11" t="s">
        <v>3635</v>
      </c>
      <c r="C3639" s="3" t="s">
        <v>7747</v>
      </c>
      <c r="D3639" s="5">
        <v>3000</v>
      </c>
      <c r="E3639" s="7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">
        <f t="shared" si="168"/>
        <v>6614.2857000000004</v>
      </c>
      <c r="P3639" t="s">
        <v>8314</v>
      </c>
      <c r="Q3639" t="s">
        <v>8356</v>
      </c>
      <c r="R3639" s="14">
        <f t="shared" si="170"/>
        <v>41975.700636574074</v>
      </c>
      <c r="S3639">
        <f t="shared" si="169"/>
        <v>2014</v>
      </c>
    </row>
    <row r="3640" spans="1:19" ht="28.8" x14ac:dyDescent="0.3">
      <c r="A3640" s="9">
        <v>3638</v>
      </c>
      <c r="B3640" s="11" t="s">
        <v>3636</v>
      </c>
      <c r="C3640" s="3" t="s">
        <v>7748</v>
      </c>
      <c r="D3640" s="5">
        <v>3300</v>
      </c>
      <c r="E3640" s="7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">
        <f t="shared" si="168"/>
        <v>10800</v>
      </c>
      <c r="P3640" t="s">
        <v>8314</v>
      </c>
      <c r="Q3640" t="s">
        <v>8356</v>
      </c>
      <c r="R3640" s="14">
        <f t="shared" si="170"/>
        <v>42053.672824074078</v>
      </c>
      <c r="S3640">
        <f t="shared" si="169"/>
        <v>2015</v>
      </c>
    </row>
    <row r="3641" spans="1:19" ht="43.2" x14ac:dyDescent="0.3">
      <c r="A3641" s="9">
        <v>3639</v>
      </c>
      <c r="B3641" s="11" t="s">
        <v>3637</v>
      </c>
      <c r="C3641" s="3" t="s">
        <v>7749</v>
      </c>
      <c r="D3641" s="5">
        <v>25000</v>
      </c>
      <c r="E3641" s="7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">
        <f t="shared" si="168"/>
        <v>100</v>
      </c>
      <c r="P3641" t="s">
        <v>8314</v>
      </c>
      <c r="Q3641" t="s">
        <v>8356</v>
      </c>
      <c r="R3641" s="14">
        <f t="shared" si="170"/>
        <v>42590.677152777775</v>
      </c>
      <c r="S3641">
        <f t="shared" si="169"/>
        <v>2016</v>
      </c>
    </row>
    <row r="3642" spans="1:19" ht="72" x14ac:dyDescent="0.3">
      <c r="A3642" s="9">
        <v>3640</v>
      </c>
      <c r="B3642" s="11" t="s">
        <v>3638</v>
      </c>
      <c r="C3642" s="3" t="s">
        <v>7750</v>
      </c>
      <c r="D3642" s="5">
        <v>1000</v>
      </c>
      <c r="E3642" s="7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">
        <f t="shared" si="168"/>
        <v>1833.3333</v>
      </c>
      <c r="P3642" t="s">
        <v>8314</v>
      </c>
      <c r="Q3642" t="s">
        <v>8356</v>
      </c>
      <c r="R3642" s="14">
        <f t="shared" si="170"/>
        <v>42104.781597222223</v>
      </c>
      <c r="S3642">
        <f t="shared" si="169"/>
        <v>2015</v>
      </c>
    </row>
    <row r="3643" spans="1:19" ht="43.2" x14ac:dyDescent="0.3">
      <c r="A3643" s="9">
        <v>3641</v>
      </c>
      <c r="B3643" s="11" t="s">
        <v>3639</v>
      </c>
      <c r="C3643" s="3" t="s">
        <v>7751</v>
      </c>
      <c r="D3643" s="5">
        <v>3000</v>
      </c>
      <c r="E3643" s="7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">
        <f t="shared" si="168"/>
        <v>0</v>
      </c>
      <c r="P3643" t="s">
        <v>8314</v>
      </c>
      <c r="Q3643" t="s">
        <v>8356</v>
      </c>
      <c r="R3643" s="14">
        <f t="shared" si="170"/>
        <v>41899.627071759263</v>
      </c>
      <c r="S3643">
        <f t="shared" si="169"/>
        <v>2014</v>
      </c>
    </row>
    <row r="3644" spans="1:19" ht="57.6" x14ac:dyDescent="0.3">
      <c r="A3644" s="9">
        <v>3642</v>
      </c>
      <c r="B3644" s="11" t="s">
        <v>3640</v>
      </c>
      <c r="C3644" s="3" t="s">
        <v>7752</v>
      </c>
      <c r="D3644" s="5">
        <v>700</v>
      </c>
      <c r="E3644" s="7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">
        <f t="shared" si="168"/>
        <v>750</v>
      </c>
      <c r="P3644" t="s">
        <v>8314</v>
      </c>
      <c r="Q3644" t="s">
        <v>8356</v>
      </c>
      <c r="R3644" s="14">
        <f t="shared" si="170"/>
        <v>42297.816284722227</v>
      </c>
      <c r="S3644">
        <f t="shared" si="169"/>
        <v>2015</v>
      </c>
    </row>
    <row r="3645" spans="1:19" ht="43.2" x14ac:dyDescent="0.3">
      <c r="A3645" s="9">
        <v>3643</v>
      </c>
      <c r="B3645" s="11" t="s">
        <v>3641</v>
      </c>
      <c r="C3645" s="3" t="s">
        <v>7753</v>
      </c>
      <c r="D3645" s="5">
        <v>25000</v>
      </c>
      <c r="E3645" s="7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">
        <f t="shared" si="168"/>
        <v>0</v>
      </c>
      <c r="P3645" t="s">
        <v>8314</v>
      </c>
      <c r="Q3645" t="s">
        <v>8356</v>
      </c>
      <c r="R3645" s="14">
        <f t="shared" si="170"/>
        <v>42285.143969907411</v>
      </c>
      <c r="S3645">
        <f t="shared" si="169"/>
        <v>2015</v>
      </c>
    </row>
    <row r="3646" spans="1:19" ht="43.2" x14ac:dyDescent="0.3">
      <c r="A3646" s="9">
        <v>3644</v>
      </c>
      <c r="B3646" s="11" t="s">
        <v>3642</v>
      </c>
      <c r="C3646" s="3" t="s">
        <v>7754</v>
      </c>
      <c r="D3646" s="5">
        <v>5000</v>
      </c>
      <c r="E3646" s="7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">
        <f t="shared" si="168"/>
        <v>6841.6666999999998</v>
      </c>
      <c r="P3646" t="s">
        <v>8314</v>
      </c>
      <c r="Q3646" t="s">
        <v>8356</v>
      </c>
      <c r="R3646" s="14">
        <f t="shared" si="170"/>
        <v>42409.241747685184</v>
      </c>
      <c r="S3646">
        <f t="shared" si="169"/>
        <v>2016</v>
      </c>
    </row>
    <row r="3647" spans="1:19" ht="43.2" x14ac:dyDescent="0.3">
      <c r="A3647" s="9">
        <v>3645</v>
      </c>
      <c r="B3647" s="11" t="s">
        <v>3643</v>
      </c>
      <c r="C3647" s="3" t="s">
        <v>7755</v>
      </c>
      <c r="D3647" s="5">
        <v>1000</v>
      </c>
      <c r="E3647" s="7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">
        <f t="shared" si="168"/>
        <v>100</v>
      </c>
      <c r="P3647" t="s">
        <v>8314</v>
      </c>
      <c r="Q3647" t="s">
        <v>8356</v>
      </c>
      <c r="R3647" s="14">
        <f t="shared" si="170"/>
        <v>42665.970347222217</v>
      </c>
      <c r="S3647">
        <f t="shared" si="169"/>
        <v>2016</v>
      </c>
    </row>
    <row r="3648" spans="1:19" ht="43.2" x14ac:dyDescent="0.3">
      <c r="A3648" s="9">
        <v>3646</v>
      </c>
      <c r="B3648" s="11" t="s">
        <v>3644</v>
      </c>
      <c r="C3648" s="3" t="s">
        <v>7756</v>
      </c>
      <c r="D3648" s="5">
        <v>10000</v>
      </c>
      <c r="E3648" s="7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">
        <f t="shared" si="168"/>
        <v>6012.5</v>
      </c>
      <c r="P3648" t="s">
        <v>8314</v>
      </c>
      <c r="Q3648" t="s">
        <v>8356</v>
      </c>
      <c r="R3648" s="14">
        <f t="shared" si="170"/>
        <v>42140.421319444446</v>
      </c>
      <c r="S3648">
        <f t="shared" si="169"/>
        <v>2015</v>
      </c>
    </row>
    <row r="3649" spans="1:19" ht="43.2" x14ac:dyDescent="0.3">
      <c r="A3649" s="9">
        <v>3647</v>
      </c>
      <c r="B3649" s="11" t="s">
        <v>3645</v>
      </c>
      <c r="C3649" s="3" t="s">
        <v>7757</v>
      </c>
      <c r="D3649" s="5">
        <v>500</v>
      </c>
      <c r="E3649" s="7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">
        <f t="shared" si="168"/>
        <v>1500</v>
      </c>
      <c r="P3649" t="s">
        <v>8314</v>
      </c>
      <c r="Q3649" t="s">
        <v>8356</v>
      </c>
      <c r="R3649" s="14">
        <f t="shared" si="170"/>
        <v>42598.749155092592</v>
      </c>
      <c r="S3649">
        <f t="shared" si="169"/>
        <v>2016</v>
      </c>
    </row>
    <row r="3650" spans="1:19" ht="28.8" x14ac:dyDescent="0.3">
      <c r="A3650" s="9">
        <v>3648</v>
      </c>
      <c r="B3650" s="11" t="s">
        <v>3646</v>
      </c>
      <c r="C3650" s="3" t="s">
        <v>7758</v>
      </c>
      <c r="D3650" s="5">
        <v>40000</v>
      </c>
      <c r="E3650" s="7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">
        <f t="shared" si="168"/>
        <v>55004.109600000003</v>
      </c>
      <c r="P3650" t="s">
        <v>8314</v>
      </c>
      <c r="Q3650" t="s">
        <v>8315</v>
      </c>
      <c r="R3650" s="14">
        <f t="shared" si="170"/>
        <v>41887.292187500003</v>
      </c>
      <c r="S3650">
        <f t="shared" si="169"/>
        <v>2014</v>
      </c>
    </row>
    <row r="3651" spans="1:19" ht="43.2" x14ac:dyDescent="0.3">
      <c r="A3651" s="9">
        <v>3649</v>
      </c>
      <c r="B3651" s="11" t="s">
        <v>3647</v>
      </c>
      <c r="C3651" s="3" t="s">
        <v>7759</v>
      </c>
      <c r="D3651" s="5">
        <v>750</v>
      </c>
      <c r="E3651" s="7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">
        <f t="shared" ref="O3651:O3714" si="171">IFERROR(ROUND(E3651/L3651*100,4),0)</f>
        <v>9750</v>
      </c>
      <c r="P3651" t="s">
        <v>8314</v>
      </c>
      <c r="Q3651" t="s">
        <v>8315</v>
      </c>
      <c r="R3651" s="14">
        <f t="shared" si="170"/>
        <v>41780.712893518517</v>
      </c>
      <c r="S3651">
        <f t="shared" ref="S3651:S3714" si="172">YEAR(R3651)</f>
        <v>2014</v>
      </c>
    </row>
    <row r="3652" spans="1:19" ht="43.2" x14ac:dyDescent="0.3">
      <c r="A3652" s="9">
        <v>3650</v>
      </c>
      <c r="B3652" s="11" t="s">
        <v>3648</v>
      </c>
      <c r="C3652" s="3" t="s">
        <v>7760</v>
      </c>
      <c r="D3652" s="5">
        <v>500</v>
      </c>
      <c r="E3652" s="7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">
        <f t="shared" si="171"/>
        <v>2941.1765</v>
      </c>
      <c r="P3652" t="s">
        <v>8314</v>
      </c>
      <c r="Q3652" t="s">
        <v>8315</v>
      </c>
      <c r="R3652" s="14">
        <f t="shared" ref="R3652:R3715" si="173">(((J3652/60)/60)/24)+DATE(1970,1,1)</f>
        <v>42381.478981481487</v>
      </c>
      <c r="S3652">
        <f t="shared" si="172"/>
        <v>2016</v>
      </c>
    </row>
    <row r="3653" spans="1:19" ht="43.2" x14ac:dyDescent="0.3">
      <c r="A3653" s="9">
        <v>3651</v>
      </c>
      <c r="B3653" s="11" t="s">
        <v>3649</v>
      </c>
      <c r="C3653" s="3" t="s">
        <v>7761</v>
      </c>
      <c r="D3653" s="5">
        <v>500</v>
      </c>
      <c r="E3653" s="7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">
        <f t="shared" si="171"/>
        <v>5777.7777999999998</v>
      </c>
      <c r="P3653" t="s">
        <v>8314</v>
      </c>
      <c r="Q3653" t="s">
        <v>8315</v>
      </c>
      <c r="R3653" s="14">
        <f t="shared" si="173"/>
        <v>41828.646319444444</v>
      </c>
      <c r="S3653">
        <f t="shared" si="172"/>
        <v>2014</v>
      </c>
    </row>
    <row r="3654" spans="1:19" ht="43.2" x14ac:dyDescent="0.3">
      <c r="A3654" s="9">
        <v>3652</v>
      </c>
      <c r="B3654" s="11" t="s">
        <v>2867</v>
      </c>
      <c r="C3654" s="3" t="s">
        <v>7762</v>
      </c>
      <c r="D3654" s="5">
        <v>300</v>
      </c>
      <c r="E3654" s="7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">
        <f t="shared" si="171"/>
        <v>4423.5294000000004</v>
      </c>
      <c r="P3654" t="s">
        <v>8314</v>
      </c>
      <c r="Q3654" t="s">
        <v>8315</v>
      </c>
      <c r="R3654" s="14">
        <f t="shared" si="173"/>
        <v>42596.644699074073</v>
      </c>
      <c r="S3654">
        <f t="shared" si="172"/>
        <v>2016</v>
      </c>
    </row>
    <row r="3655" spans="1:19" ht="43.2" x14ac:dyDescent="0.3">
      <c r="A3655" s="9">
        <v>3653</v>
      </c>
      <c r="B3655" s="11" t="s">
        <v>3650</v>
      </c>
      <c r="C3655" s="3" t="s">
        <v>7763</v>
      </c>
      <c r="D3655" s="5">
        <v>2000</v>
      </c>
      <c r="E3655" s="7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">
        <f t="shared" si="171"/>
        <v>6090.9090999999999</v>
      </c>
      <c r="P3655" t="s">
        <v>8314</v>
      </c>
      <c r="Q3655" t="s">
        <v>8315</v>
      </c>
      <c r="R3655" s="14">
        <f t="shared" si="173"/>
        <v>42191.363506944443</v>
      </c>
      <c r="S3655">
        <f t="shared" si="172"/>
        <v>2015</v>
      </c>
    </row>
    <row r="3656" spans="1:19" ht="57.6" x14ac:dyDescent="0.3">
      <c r="A3656" s="9">
        <v>3654</v>
      </c>
      <c r="B3656" s="11" t="s">
        <v>3651</v>
      </c>
      <c r="C3656" s="3" t="s">
        <v>7764</v>
      </c>
      <c r="D3656" s="5">
        <v>1500</v>
      </c>
      <c r="E3656" s="7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">
        <f t="shared" si="171"/>
        <v>6884.2105000000001</v>
      </c>
      <c r="P3656" t="s">
        <v>8314</v>
      </c>
      <c r="Q3656" t="s">
        <v>8315</v>
      </c>
      <c r="R3656" s="14">
        <f t="shared" si="173"/>
        <v>42440.416504629626</v>
      </c>
      <c r="S3656">
        <f t="shared" si="172"/>
        <v>2016</v>
      </c>
    </row>
    <row r="3657" spans="1:19" ht="57.6" x14ac:dyDescent="0.3">
      <c r="A3657" s="9">
        <v>3655</v>
      </c>
      <c r="B3657" s="11" t="s">
        <v>3652</v>
      </c>
      <c r="C3657" s="3" t="s">
        <v>7765</v>
      </c>
      <c r="D3657" s="5">
        <v>5000</v>
      </c>
      <c r="E3657" s="7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">
        <f t="shared" si="171"/>
        <v>7358.2277999999997</v>
      </c>
      <c r="P3657" t="s">
        <v>8314</v>
      </c>
      <c r="Q3657" t="s">
        <v>8315</v>
      </c>
      <c r="R3657" s="14">
        <f t="shared" si="173"/>
        <v>42173.803217592591</v>
      </c>
      <c r="S3657">
        <f t="shared" si="172"/>
        <v>2015</v>
      </c>
    </row>
    <row r="3658" spans="1:19" ht="43.2" x14ac:dyDescent="0.3">
      <c r="A3658" s="9">
        <v>3656</v>
      </c>
      <c r="B3658" s="11" t="s">
        <v>3653</v>
      </c>
      <c r="C3658" s="3" t="s">
        <v>7766</v>
      </c>
      <c r="D3658" s="5">
        <v>5000</v>
      </c>
      <c r="E3658" s="7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">
        <f t="shared" si="171"/>
        <v>11502.1739</v>
      </c>
      <c r="P3658" t="s">
        <v>8314</v>
      </c>
      <c r="Q3658" t="s">
        <v>8315</v>
      </c>
      <c r="R3658" s="14">
        <f t="shared" si="173"/>
        <v>42737.910138888896</v>
      </c>
      <c r="S3658">
        <f t="shared" si="172"/>
        <v>2017</v>
      </c>
    </row>
    <row r="3659" spans="1:19" ht="43.2" x14ac:dyDescent="0.3">
      <c r="A3659" s="9">
        <v>3657</v>
      </c>
      <c r="B3659" s="11" t="s">
        <v>3654</v>
      </c>
      <c r="C3659" s="3" t="s">
        <v>7767</v>
      </c>
      <c r="D3659" s="5">
        <v>2000</v>
      </c>
      <c r="E3659" s="7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">
        <f t="shared" si="171"/>
        <v>11075</v>
      </c>
      <c r="P3659" t="s">
        <v>8314</v>
      </c>
      <c r="Q3659" t="s">
        <v>8315</v>
      </c>
      <c r="R3659" s="14">
        <f t="shared" si="173"/>
        <v>42499.629849537043</v>
      </c>
      <c r="S3659">
        <f t="shared" si="172"/>
        <v>2016</v>
      </c>
    </row>
    <row r="3660" spans="1:19" ht="28.8" x14ac:dyDescent="0.3">
      <c r="A3660" s="9">
        <v>3658</v>
      </c>
      <c r="B3660" s="11" t="s">
        <v>3655</v>
      </c>
      <c r="C3660" s="3" t="s">
        <v>7768</v>
      </c>
      <c r="D3660" s="5">
        <v>1500</v>
      </c>
      <c r="E3660" s="7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">
        <f t="shared" si="171"/>
        <v>7550</v>
      </c>
      <c r="P3660" t="s">
        <v>8314</v>
      </c>
      <c r="Q3660" t="s">
        <v>8315</v>
      </c>
      <c r="R3660" s="14">
        <f t="shared" si="173"/>
        <v>41775.858564814815</v>
      </c>
      <c r="S3660">
        <f t="shared" si="172"/>
        <v>2014</v>
      </c>
    </row>
    <row r="3661" spans="1:19" ht="43.2" x14ac:dyDescent="0.3">
      <c r="A3661" s="9">
        <v>3659</v>
      </c>
      <c r="B3661" s="11" t="s">
        <v>3656</v>
      </c>
      <c r="C3661" s="3" t="s">
        <v>7769</v>
      </c>
      <c r="D3661" s="5">
        <v>3000</v>
      </c>
      <c r="E3661" s="7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">
        <f t="shared" si="171"/>
        <v>23546.1538</v>
      </c>
      <c r="P3661" t="s">
        <v>8314</v>
      </c>
      <c r="Q3661" t="s">
        <v>8315</v>
      </c>
      <c r="R3661" s="14">
        <f t="shared" si="173"/>
        <v>42055.277199074073</v>
      </c>
      <c r="S3661">
        <f t="shared" si="172"/>
        <v>2015</v>
      </c>
    </row>
    <row r="3662" spans="1:19" ht="57.6" x14ac:dyDescent="0.3">
      <c r="A3662" s="9">
        <v>3660</v>
      </c>
      <c r="B3662" s="11" t="s">
        <v>3657</v>
      </c>
      <c r="C3662" s="3" t="s">
        <v>7770</v>
      </c>
      <c r="D3662" s="5">
        <v>250</v>
      </c>
      <c r="E3662" s="7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">
        <f t="shared" si="171"/>
        <v>1136.3635999999999</v>
      </c>
      <c r="P3662" t="s">
        <v>8314</v>
      </c>
      <c r="Q3662" t="s">
        <v>8315</v>
      </c>
      <c r="R3662" s="14">
        <f t="shared" si="173"/>
        <v>41971.881076388891</v>
      </c>
      <c r="S3662">
        <f t="shared" si="172"/>
        <v>2014</v>
      </c>
    </row>
    <row r="3663" spans="1:19" ht="43.2" x14ac:dyDescent="0.3">
      <c r="A3663" s="9">
        <v>3661</v>
      </c>
      <c r="B3663" s="11" t="s">
        <v>3658</v>
      </c>
      <c r="C3663" s="3" t="s">
        <v>7771</v>
      </c>
      <c r="D3663" s="5">
        <v>3000</v>
      </c>
      <c r="E3663" s="7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">
        <f t="shared" si="171"/>
        <v>9250</v>
      </c>
      <c r="P3663" t="s">
        <v>8314</v>
      </c>
      <c r="Q3663" t="s">
        <v>8315</v>
      </c>
      <c r="R3663" s="14">
        <f t="shared" si="173"/>
        <v>42447.896666666667</v>
      </c>
      <c r="S3663">
        <f t="shared" si="172"/>
        <v>2016</v>
      </c>
    </row>
    <row r="3664" spans="1:19" ht="57.6" x14ac:dyDescent="0.3">
      <c r="A3664" s="9">
        <v>3662</v>
      </c>
      <c r="B3664" s="11" t="s">
        <v>3659</v>
      </c>
      <c r="C3664" s="3" t="s">
        <v>7772</v>
      </c>
      <c r="D3664" s="5">
        <v>8000</v>
      </c>
      <c r="E3664" s="7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">
        <f t="shared" si="171"/>
        <v>20285</v>
      </c>
      <c r="P3664" t="s">
        <v>8314</v>
      </c>
      <c r="Q3664" t="s">
        <v>8315</v>
      </c>
      <c r="R3664" s="14">
        <f t="shared" si="173"/>
        <v>42064.220069444447</v>
      </c>
      <c r="S3664">
        <f t="shared" si="172"/>
        <v>2015</v>
      </c>
    </row>
    <row r="3665" spans="1:19" ht="43.2" x14ac:dyDescent="0.3">
      <c r="A3665" s="9">
        <v>3663</v>
      </c>
      <c r="B3665" s="11" t="s">
        <v>3660</v>
      </c>
      <c r="C3665" s="3" t="s">
        <v>7773</v>
      </c>
      <c r="D3665" s="5">
        <v>225</v>
      </c>
      <c r="E3665" s="7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">
        <f t="shared" si="171"/>
        <v>2600</v>
      </c>
      <c r="P3665" t="s">
        <v>8314</v>
      </c>
      <c r="Q3665" t="s">
        <v>8315</v>
      </c>
      <c r="R3665" s="14">
        <f t="shared" si="173"/>
        <v>42665.451736111107</v>
      </c>
      <c r="S3665">
        <f t="shared" si="172"/>
        <v>2016</v>
      </c>
    </row>
    <row r="3666" spans="1:19" ht="43.2" x14ac:dyDescent="0.3">
      <c r="A3666" s="9">
        <v>3664</v>
      </c>
      <c r="B3666" s="11" t="s">
        <v>3661</v>
      </c>
      <c r="C3666" s="3" t="s">
        <v>7774</v>
      </c>
      <c r="D3666" s="5">
        <v>800</v>
      </c>
      <c r="E3666" s="7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">
        <f t="shared" si="171"/>
        <v>4605.2632000000003</v>
      </c>
      <c r="P3666" t="s">
        <v>8314</v>
      </c>
      <c r="Q3666" t="s">
        <v>8315</v>
      </c>
      <c r="R3666" s="14">
        <f t="shared" si="173"/>
        <v>42523.248715277776</v>
      </c>
      <c r="S3666">
        <f t="shared" si="172"/>
        <v>2016</v>
      </c>
    </row>
    <row r="3667" spans="1:19" ht="43.2" x14ac:dyDescent="0.3">
      <c r="A3667" s="9">
        <v>3665</v>
      </c>
      <c r="B3667" s="11" t="s">
        <v>3662</v>
      </c>
      <c r="C3667" s="3" t="s">
        <v>7775</v>
      </c>
      <c r="D3667" s="5">
        <v>620</v>
      </c>
      <c r="E3667" s="7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">
        <f t="shared" si="171"/>
        <v>5100</v>
      </c>
      <c r="P3667" t="s">
        <v>8314</v>
      </c>
      <c r="Q3667" t="s">
        <v>8315</v>
      </c>
      <c r="R3667" s="14">
        <f t="shared" si="173"/>
        <v>42294.808124999996</v>
      </c>
      <c r="S3667">
        <f t="shared" si="172"/>
        <v>2015</v>
      </c>
    </row>
    <row r="3668" spans="1:19" ht="28.8" x14ac:dyDescent="0.3">
      <c r="A3668" s="9">
        <v>3666</v>
      </c>
      <c r="B3668" s="11" t="s">
        <v>3663</v>
      </c>
      <c r="C3668" s="3" t="s">
        <v>7776</v>
      </c>
      <c r="D3668" s="5">
        <v>1200</v>
      </c>
      <c r="E3668" s="7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">
        <f t="shared" si="171"/>
        <v>3157.8946999999998</v>
      </c>
      <c r="P3668" t="s">
        <v>8314</v>
      </c>
      <c r="Q3668" t="s">
        <v>8315</v>
      </c>
      <c r="R3668" s="14">
        <f t="shared" si="173"/>
        <v>41822.90488425926</v>
      </c>
      <c r="S3668">
        <f t="shared" si="172"/>
        <v>2014</v>
      </c>
    </row>
    <row r="3669" spans="1:19" ht="43.2" x14ac:dyDescent="0.3">
      <c r="A3669" s="9">
        <v>3667</v>
      </c>
      <c r="B3669" s="11" t="s">
        <v>3664</v>
      </c>
      <c r="C3669" s="3" t="s">
        <v>7777</v>
      </c>
      <c r="D3669" s="5">
        <v>3000</v>
      </c>
      <c r="E3669" s="7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">
        <f t="shared" si="171"/>
        <v>5336.3966</v>
      </c>
      <c r="P3669" t="s">
        <v>8314</v>
      </c>
      <c r="Q3669" t="s">
        <v>8315</v>
      </c>
      <c r="R3669" s="14">
        <f t="shared" si="173"/>
        <v>42173.970127314817</v>
      </c>
      <c r="S3669">
        <f t="shared" si="172"/>
        <v>2015</v>
      </c>
    </row>
    <row r="3670" spans="1:19" ht="43.2" x14ac:dyDescent="0.3">
      <c r="A3670" s="9">
        <v>3668</v>
      </c>
      <c r="B3670" s="11" t="s">
        <v>3665</v>
      </c>
      <c r="C3670" s="3" t="s">
        <v>7778</v>
      </c>
      <c r="D3670" s="5">
        <v>1000</v>
      </c>
      <c r="E3670" s="7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">
        <f t="shared" si="171"/>
        <v>3696.4286000000002</v>
      </c>
      <c r="P3670" t="s">
        <v>8314</v>
      </c>
      <c r="Q3670" t="s">
        <v>8315</v>
      </c>
      <c r="R3670" s="14">
        <f t="shared" si="173"/>
        <v>42185.556157407409</v>
      </c>
      <c r="S3670">
        <f t="shared" si="172"/>
        <v>2015</v>
      </c>
    </row>
    <row r="3671" spans="1:19" ht="43.2" x14ac:dyDescent="0.3">
      <c r="A3671" s="9">
        <v>3669</v>
      </c>
      <c r="B3671" s="11" t="s">
        <v>3666</v>
      </c>
      <c r="C3671" s="3" t="s">
        <v>7779</v>
      </c>
      <c r="D3671" s="5">
        <v>1000</v>
      </c>
      <c r="E3671" s="7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">
        <f t="shared" si="171"/>
        <v>8129.4117999999999</v>
      </c>
      <c r="P3671" t="s">
        <v>8314</v>
      </c>
      <c r="Q3671" t="s">
        <v>8315</v>
      </c>
      <c r="R3671" s="14">
        <f t="shared" si="173"/>
        <v>42136.675196759257</v>
      </c>
      <c r="S3671">
        <f t="shared" si="172"/>
        <v>2015</v>
      </c>
    </row>
    <row r="3672" spans="1:19" ht="43.2" x14ac:dyDescent="0.3">
      <c r="A3672" s="9">
        <v>3670</v>
      </c>
      <c r="B3672" s="11" t="s">
        <v>3667</v>
      </c>
      <c r="C3672" s="3" t="s">
        <v>7780</v>
      </c>
      <c r="D3672" s="5">
        <v>220</v>
      </c>
      <c r="E3672" s="7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">
        <f t="shared" si="171"/>
        <v>2008.3333</v>
      </c>
      <c r="P3672" t="s">
        <v>8314</v>
      </c>
      <c r="Q3672" t="s">
        <v>8315</v>
      </c>
      <c r="R3672" s="14">
        <f t="shared" si="173"/>
        <v>42142.514016203699</v>
      </c>
      <c r="S3672">
        <f t="shared" si="172"/>
        <v>2015</v>
      </c>
    </row>
    <row r="3673" spans="1:19" ht="43.2" x14ac:dyDescent="0.3">
      <c r="A3673" s="9">
        <v>3671</v>
      </c>
      <c r="B3673" s="11" t="s">
        <v>3668</v>
      </c>
      <c r="C3673" s="3" t="s">
        <v>7781</v>
      </c>
      <c r="D3673" s="5">
        <v>3500</v>
      </c>
      <c r="E3673" s="7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">
        <f t="shared" si="171"/>
        <v>8825</v>
      </c>
      <c r="P3673" t="s">
        <v>8314</v>
      </c>
      <c r="Q3673" t="s">
        <v>8315</v>
      </c>
      <c r="R3673" s="14">
        <f t="shared" si="173"/>
        <v>41820.62809027778</v>
      </c>
      <c r="S3673">
        <f t="shared" si="172"/>
        <v>2014</v>
      </c>
    </row>
    <row r="3674" spans="1:19" ht="57.6" x14ac:dyDescent="0.3">
      <c r="A3674" s="9">
        <v>3672</v>
      </c>
      <c r="B3674" s="11" t="s">
        <v>3669</v>
      </c>
      <c r="C3674" s="3" t="s">
        <v>7782</v>
      </c>
      <c r="D3674" s="5">
        <v>3000</v>
      </c>
      <c r="E3674" s="7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">
        <f t="shared" si="171"/>
        <v>5343.8595999999998</v>
      </c>
      <c r="P3674" t="s">
        <v>8314</v>
      </c>
      <c r="Q3674" t="s">
        <v>8315</v>
      </c>
      <c r="R3674" s="14">
        <f t="shared" si="173"/>
        <v>41878.946574074071</v>
      </c>
      <c r="S3674">
        <f t="shared" si="172"/>
        <v>2014</v>
      </c>
    </row>
    <row r="3675" spans="1:19" ht="43.2" x14ac:dyDescent="0.3">
      <c r="A3675" s="9">
        <v>3673</v>
      </c>
      <c r="B3675" s="11" t="s">
        <v>3670</v>
      </c>
      <c r="C3675" s="3" t="s">
        <v>7783</v>
      </c>
      <c r="D3675" s="5">
        <v>4000</v>
      </c>
      <c r="E3675" s="7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">
        <f t="shared" si="171"/>
        <v>3986.8420999999998</v>
      </c>
      <c r="P3675" t="s">
        <v>8314</v>
      </c>
      <c r="Q3675" t="s">
        <v>8315</v>
      </c>
      <c r="R3675" s="14">
        <f t="shared" si="173"/>
        <v>41914.295104166667</v>
      </c>
      <c r="S3675">
        <f t="shared" si="172"/>
        <v>2014</v>
      </c>
    </row>
    <row r="3676" spans="1:19" ht="43.2" x14ac:dyDescent="0.3">
      <c r="A3676" s="9">
        <v>3674</v>
      </c>
      <c r="B3676" s="11" t="s">
        <v>3671</v>
      </c>
      <c r="C3676" s="3" t="s">
        <v>7784</v>
      </c>
      <c r="D3676" s="5">
        <v>4500</v>
      </c>
      <c r="E3676" s="7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">
        <f t="shared" si="171"/>
        <v>14516.129000000001</v>
      </c>
      <c r="P3676" t="s">
        <v>8314</v>
      </c>
      <c r="Q3676" t="s">
        <v>8315</v>
      </c>
      <c r="R3676" s="14">
        <f t="shared" si="173"/>
        <v>42556.873020833329</v>
      </c>
      <c r="S3676">
        <f t="shared" si="172"/>
        <v>2016</v>
      </c>
    </row>
    <row r="3677" spans="1:19" ht="43.2" x14ac:dyDescent="0.3">
      <c r="A3677" s="9">
        <v>3675</v>
      </c>
      <c r="B3677" s="11" t="s">
        <v>3672</v>
      </c>
      <c r="C3677" s="3" t="s">
        <v>7785</v>
      </c>
      <c r="D3677" s="5">
        <v>50</v>
      </c>
      <c r="E3677" s="7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">
        <f t="shared" si="171"/>
        <v>2333.3332999999998</v>
      </c>
      <c r="P3677" t="s">
        <v>8314</v>
      </c>
      <c r="Q3677" t="s">
        <v>8315</v>
      </c>
      <c r="R3677" s="14">
        <f t="shared" si="173"/>
        <v>42493.597013888888</v>
      </c>
      <c r="S3677">
        <f t="shared" si="172"/>
        <v>2016</v>
      </c>
    </row>
    <row r="3678" spans="1:19" ht="43.2" x14ac:dyDescent="0.3">
      <c r="A3678" s="9">
        <v>3676</v>
      </c>
      <c r="B3678" s="11" t="s">
        <v>3673</v>
      </c>
      <c r="C3678" s="3" t="s">
        <v>7786</v>
      </c>
      <c r="D3678" s="5">
        <v>800</v>
      </c>
      <c r="E3678" s="7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">
        <f t="shared" si="171"/>
        <v>6437.5</v>
      </c>
      <c r="P3678" t="s">
        <v>8314</v>
      </c>
      <c r="Q3678" t="s">
        <v>8315</v>
      </c>
      <c r="R3678" s="14">
        <f t="shared" si="173"/>
        <v>41876.815787037034</v>
      </c>
      <c r="S3678">
        <f t="shared" si="172"/>
        <v>2014</v>
      </c>
    </row>
    <row r="3679" spans="1:19" ht="43.2" x14ac:dyDescent="0.3">
      <c r="A3679" s="9">
        <v>3677</v>
      </c>
      <c r="B3679" s="11" t="s">
        <v>3674</v>
      </c>
      <c r="C3679" s="3" t="s">
        <v>7787</v>
      </c>
      <c r="D3679" s="5">
        <v>12000</v>
      </c>
      <c r="E3679" s="7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">
        <f t="shared" si="171"/>
        <v>6205.2763999999997</v>
      </c>
      <c r="P3679" t="s">
        <v>8314</v>
      </c>
      <c r="Q3679" t="s">
        <v>8315</v>
      </c>
      <c r="R3679" s="14">
        <f t="shared" si="173"/>
        <v>41802.574282407404</v>
      </c>
      <c r="S3679">
        <f t="shared" si="172"/>
        <v>2014</v>
      </c>
    </row>
    <row r="3680" spans="1:19" ht="43.2" x14ac:dyDescent="0.3">
      <c r="A3680" s="9">
        <v>3678</v>
      </c>
      <c r="B3680" s="11" t="s">
        <v>3675</v>
      </c>
      <c r="C3680" s="3" t="s">
        <v>7788</v>
      </c>
      <c r="D3680" s="5">
        <v>2000</v>
      </c>
      <c r="E3680" s="7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">
        <f t="shared" si="171"/>
        <v>6612.9031999999997</v>
      </c>
      <c r="P3680" t="s">
        <v>8314</v>
      </c>
      <c r="Q3680" t="s">
        <v>8315</v>
      </c>
      <c r="R3680" s="14">
        <f t="shared" si="173"/>
        <v>42120.531226851846</v>
      </c>
      <c r="S3680">
        <f t="shared" si="172"/>
        <v>2015</v>
      </c>
    </row>
    <row r="3681" spans="1:19" ht="43.2" x14ac:dyDescent="0.3">
      <c r="A3681" s="9">
        <v>3679</v>
      </c>
      <c r="B3681" s="11" t="s">
        <v>3676</v>
      </c>
      <c r="C3681" s="3" t="s">
        <v>7789</v>
      </c>
      <c r="D3681" s="5">
        <v>2000</v>
      </c>
      <c r="E3681" s="7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">
        <f t="shared" si="171"/>
        <v>7340</v>
      </c>
      <c r="P3681" t="s">
        <v>8314</v>
      </c>
      <c r="Q3681" t="s">
        <v>8315</v>
      </c>
      <c r="R3681" s="14">
        <f t="shared" si="173"/>
        <v>41786.761354166665</v>
      </c>
      <c r="S3681">
        <f t="shared" si="172"/>
        <v>2014</v>
      </c>
    </row>
    <row r="3682" spans="1:19" ht="43.2" x14ac:dyDescent="0.3">
      <c r="A3682" s="9">
        <v>3680</v>
      </c>
      <c r="B3682" s="11" t="s">
        <v>3677</v>
      </c>
      <c r="C3682" s="3" t="s">
        <v>7790</v>
      </c>
      <c r="D3682" s="5">
        <v>3000</v>
      </c>
      <c r="E3682" s="7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">
        <f t="shared" si="171"/>
        <v>9950</v>
      </c>
      <c r="P3682" t="s">
        <v>8314</v>
      </c>
      <c r="Q3682" t="s">
        <v>8315</v>
      </c>
      <c r="R3682" s="14">
        <f t="shared" si="173"/>
        <v>42627.454097222217</v>
      </c>
      <c r="S3682">
        <f t="shared" si="172"/>
        <v>2016</v>
      </c>
    </row>
    <row r="3683" spans="1:19" ht="57.6" x14ac:dyDescent="0.3">
      <c r="A3683" s="9">
        <v>3681</v>
      </c>
      <c r="B3683" s="11" t="s">
        <v>3678</v>
      </c>
      <c r="C3683" s="3" t="s">
        <v>7791</v>
      </c>
      <c r="D3683" s="5">
        <v>1000</v>
      </c>
      <c r="E3683" s="7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">
        <f t="shared" si="171"/>
        <v>6216.6666999999998</v>
      </c>
      <c r="P3683" t="s">
        <v>8314</v>
      </c>
      <c r="Q3683" t="s">
        <v>8315</v>
      </c>
      <c r="R3683" s="14">
        <f t="shared" si="173"/>
        <v>42374.651504629626</v>
      </c>
      <c r="S3683">
        <f t="shared" si="172"/>
        <v>2016</v>
      </c>
    </row>
    <row r="3684" spans="1:19" ht="43.2" x14ac:dyDescent="0.3">
      <c r="A3684" s="9">
        <v>3682</v>
      </c>
      <c r="B3684" s="11" t="s">
        <v>3679</v>
      </c>
      <c r="C3684" s="3" t="s">
        <v>7792</v>
      </c>
      <c r="D3684" s="5">
        <v>3000</v>
      </c>
      <c r="E3684" s="7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">
        <f t="shared" si="171"/>
        <v>6232.8357999999998</v>
      </c>
      <c r="P3684" t="s">
        <v>8314</v>
      </c>
      <c r="Q3684" t="s">
        <v>8315</v>
      </c>
      <c r="R3684" s="14">
        <f t="shared" si="173"/>
        <v>41772.685393518521</v>
      </c>
      <c r="S3684">
        <f t="shared" si="172"/>
        <v>2014</v>
      </c>
    </row>
    <row r="3685" spans="1:19" ht="43.2" x14ac:dyDescent="0.3">
      <c r="A3685" s="9">
        <v>3683</v>
      </c>
      <c r="B3685" s="11" t="s">
        <v>3680</v>
      </c>
      <c r="C3685" s="3" t="s">
        <v>7793</v>
      </c>
      <c r="D3685" s="5">
        <v>3500</v>
      </c>
      <c r="E3685" s="7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">
        <f t="shared" si="171"/>
        <v>5878.7879000000003</v>
      </c>
      <c r="P3685" t="s">
        <v>8314</v>
      </c>
      <c r="Q3685" t="s">
        <v>8315</v>
      </c>
      <c r="R3685" s="14">
        <f t="shared" si="173"/>
        <v>42633.116851851853</v>
      </c>
      <c r="S3685">
        <f t="shared" si="172"/>
        <v>2016</v>
      </c>
    </row>
    <row r="3686" spans="1:19" ht="43.2" x14ac:dyDescent="0.3">
      <c r="A3686" s="9">
        <v>3684</v>
      </c>
      <c r="B3686" s="11" t="s">
        <v>3681</v>
      </c>
      <c r="C3686" s="3" t="s">
        <v>7794</v>
      </c>
      <c r="D3686" s="5">
        <v>750</v>
      </c>
      <c r="E3686" s="7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">
        <f t="shared" si="171"/>
        <v>4534.7825999999995</v>
      </c>
      <c r="P3686" t="s">
        <v>8314</v>
      </c>
      <c r="Q3686" t="s">
        <v>8315</v>
      </c>
      <c r="R3686" s="14">
        <f t="shared" si="173"/>
        <v>42219.180393518516</v>
      </c>
      <c r="S3686">
        <f t="shared" si="172"/>
        <v>2015</v>
      </c>
    </row>
    <row r="3687" spans="1:19" ht="43.2" x14ac:dyDescent="0.3">
      <c r="A3687" s="9">
        <v>3685</v>
      </c>
      <c r="B3687" s="11" t="s">
        <v>3682</v>
      </c>
      <c r="C3687" s="3" t="s">
        <v>7795</v>
      </c>
      <c r="D3687" s="5">
        <v>5000</v>
      </c>
      <c r="E3687" s="7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">
        <f t="shared" si="171"/>
        <v>4194.4444000000003</v>
      </c>
      <c r="P3687" t="s">
        <v>8314</v>
      </c>
      <c r="Q3687" t="s">
        <v>8315</v>
      </c>
      <c r="R3687" s="14">
        <f t="shared" si="173"/>
        <v>41753.593275462961</v>
      </c>
      <c r="S3687">
        <f t="shared" si="172"/>
        <v>2014</v>
      </c>
    </row>
    <row r="3688" spans="1:19" ht="43.2" x14ac:dyDescent="0.3">
      <c r="A3688" s="9">
        <v>3686</v>
      </c>
      <c r="B3688" s="11" t="s">
        <v>3683</v>
      </c>
      <c r="C3688" s="3" t="s">
        <v>7796</v>
      </c>
      <c r="D3688" s="5">
        <v>350</v>
      </c>
      <c r="E3688" s="7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">
        <f t="shared" si="171"/>
        <v>5916.6666999999998</v>
      </c>
      <c r="P3688" t="s">
        <v>8314</v>
      </c>
      <c r="Q3688" t="s">
        <v>8315</v>
      </c>
      <c r="R3688" s="14">
        <f t="shared" si="173"/>
        <v>42230.662731481483</v>
      </c>
      <c r="S3688">
        <f t="shared" si="172"/>
        <v>2015</v>
      </c>
    </row>
    <row r="3689" spans="1:19" ht="43.2" x14ac:dyDescent="0.3">
      <c r="A3689" s="9">
        <v>3687</v>
      </c>
      <c r="B3689" s="11" t="s">
        <v>3684</v>
      </c>
      <c r="C3689" s="3" t="s">
        <v>7797</v>
      </c>
      <c r="D3689" s="5">
        <v>5000</v>
      </c>
      <c r="E3689" s="7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">
        <f t="shared" si="171"/>
        <v>20049</v>
      </c>
      <c r="P3689" t="s">
        <v>8314</v>
      </c>
      <c r="Q3689" t="s">
        <v>8315</v>
      </c>
      <c r="R3689" s="14">
        <f t="shared" si="173"/>
        <v>41787.218229166669</v>
      </c>
      <c r="S3689">
        <f t="shared" si="172"/>
        <v>2014</v>
      </c>
    </row>
    <row r="3690" spans="1:19" ht="43.2" x14ac:dyDescent="0.3">
      <c r="A3690" s="9">
        <v>3688</v>
      </c>
      <c r="B3690" s="11" t="s">
        <v>3685</v>
      </c>
      <c r="C3690" s="3" t="s">
        <v>7798</v>
      </c>
      <c r="D3690" s="5">
        <v>3000</v>
      </c>
      <c r="E3690" s="7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">
        <f t="shared" si="171"/>
        <v>8397.4359000000004</v>
      </c>
      <c r="P3690" t="s">
        <v>8314</v>
      </c>
      <c r="Q3690" t="s">
        <v>8315</v>
      </c>
      <c r="R3690" s="14">
        <f t="shared" si="173"/>
        <v>41829.787083333329</v>
      </c>
      <c r="S3690">
        <f t="shared" si="172"/>
        <v>2014</v>
      </c>
    </row>
    <row r="3691" spans="1:19" ht="43.2" x14ac:dyDescent="0.3">
      <c r="A3691" s="9">
        <v>3689</v>
      </c>
      <c r="B3691" s="11" t="s">
        <v>3686</v>
      </c>
      <c r="C3691" s="3" t="s">
        <v>7799</v>
      </c>
      <c r="D3691" s="5">
        <v>3000</v>
      </c>
      <c r="E3691" s="7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">
        <f t="shared" si="171"/>
        <v>5725.8064999999997</v>
      </c>
      <c r="P3691" t="s">
        <v>8314</v>
      </c>
      <c r="Q3691" t="s">
        <v>8315</v>
      </c>
      <c r="R3691" s="14">
        <f t="shared" si="173"/>
        <v>42147.826840277776</v>
      </c>
      <c r="S3691">
        <f t="shared" si="172"/>
        <v>2015</v>
      </c>
    </row>
    <row r="3692" spans="1:19" ht="43.2" x14ac:dyDescent="0.3">
      <c r="A3692" s="9">
        <v>3690</v>
      </c>
      <c r="B3692" s="11" t="s">
        <v>3687</v>
      </c>
      <c r="C3692" s="3" t="s">
        <v>7800</v>
      </c>
      <c r="D3692" s="5">
        <v>1500</v>
      </c>
      <c r="E3692" s="7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">
        <f t="shared" si="171"/>
        <v>5806.4516000000003</v>
      </c>
      <c r="P3692" t="s">
        <v>8314</v>
      </c>
      <c r="Q3692" t="s">
        <v>8315</v>
      </c>
      <c r="R3692" s="14">
        <f t="shared" si="173"/>
        <v>41940.598182870373</v>
      </c>
      <c r="S3692">
        <f t="shared" si="172"/>
        <v>2014</v>
      </c>
    </row>
    <row r="3693" spans="1:19" ht="28.8" x14ac:dyDescent="0.3">
      <c r="A3693" s="9">
        <v>3691</v>
      </c>
      <c r="B3693" s="11" t="s">
        <v>3688</v>
      </c>
      <c r="C3693" s="3" t="s">
        <v>7801</v>
      </c>
      <c r="D3693" s="5">
        <v>40000</v>
      </c>
      <c r="E3693" s="7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">
        <f t="shared" si="171"/>
        <v>18680.292000000001</v>
      </c>
      <c r="P3693" t="s">
        <v>8314</v>
      </c>
      <c r="Q3693" t="s">
        <v>8315</v>
      </c>
      <c r="R3693" s="14">
        <f t="shared" si="173"/>
        <v>42020.700567129628</v>
      </c>
      <c r="S3693">
        <f t="shared" si="172"/>
        <v>2015</v>
      </c>
    </row>
    <row r="3694" spans="1:19" ht="28.8" x14ac:dyDescent="0.3">
      <c r="A3694" s="9">
        <v>3692</v>
      </c>
      <c r="B3694" s="11" t="s">
        <v>3689</v>
      </c>
      <c r="C3694" s="3" t="s">
        <v>7802</v>
      </c>
      <c r="D3694" s="5">
        <v>1000</v>
      </c>
      <c r="E3694" s="7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">
        <f t="shared" si="171"/>
        <v>7411.7646999999997</v>
      </c>
      <c r="P3694" t="s">
        <v>8314</v>
      </c>
      <c r="Q3694" t="s">
        <v>8315</v>
      </c>
      <c r="R3694" s="14">
        <f t="shared" si="173"/>
        <v>41891.96503472222</v>
      </c>
      <c r="S3694">
        <f t="shared" si="172"/>
        <v>2014</v>
      </c>
    </row>
    <row r="3695" spans="1:19" ht="43.2" x14ac:dyDescent="0.3">
      <c r="A3695" s="9">
        <v>3693</v>
      </c>
      <c r="B3695" s="11" t="s">
        <v>3690</v>
      </c>
      <c r="C3695" s="3" t="s">
        <v>7803</v>
      </c>
      <c r="D3695" s="5">
        <v>333</v>
      </c>
      <c r="E3695" s="7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">
        <f t="shared" si="171"/>
        <v>3071.4286000000002</v>
      </c>
      <c r="P3695" t="s">
        <v>8314</v>
      </c>
      <c r="Q3695" t="s">
        <v>8315</v>
      </c>
      <c r="R3695" s="14">
        <f t="shared" si="173"/>
        <v>42309.191307870366</v>
      </c>
      <c r="S3695">
        <f t="shared" si="172"/>
        <v>2015</v>
      </c>
    </row>
    <row r="3696" spans="1:19" ht="57.6" x14ac:dyDescent="0.3">
      <c r="A3696" s="9">
        <v>3694</v>
      </c>
      <c r="B3696" s="11" t="s">
        <v>3691</v>
      </c>
      <c r="C3696" s="3" t="s">
        <v>7804</v>
      </c>
      <c r="D3696" s="5">
        <v>3500</v>
      </c>
      <c r="E3696" s="7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">
        <f t="shared" si="171"/>
        <v>6266.6666999999998</v>
      </c>
      <c r="P3696" t="s">
        <v>8314</v>
      </c>
      <c r="Q3696" t="s">
        <v>8315</v>
      </c>
      <c r="R3696" s="14">
        <f t="shared" si="173"/>
        <v>42490.133877314816</v>
      </c>
      <c r="S3696">
        <f t="shared" si="172"/>
        <v>2016</v>
      </c>
    </row>
    <row r="3697" spans="1:19" ht="57.6" x14ac:dyDescent="0.3">
      <c r="A3697" s="9">
        <v>3695</v>
      </c>
      <c r="B3697" s="11" t="s">
        <v>3692</v>
      </c>
      <c r="C3697" s="3" t="s">
        <v>7805</v>
      </c>
      <c r="D3697" s="5">
        <v>4000</v>
      </c>
      <c r="E3697" s="7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">
        <f t="shared" si="171"/>
        <v>12136.363600000001</v>
      </c>
      <c r="P3697" t="s">
        <v>8314</v>
      </c>
      <c r="Q3697" t="s">
        <v>8315</v>
      </c>
      <c r="R3697" s="14">
        <f t="shared" si="173"/>
        <v>41995.870486111111</v>
      </c>
      <c r="S3697">
        <f t="shared" si="172"/>
        <v>2014</v>
      </c>
    </row>
    <row r="3698" spans="1:19" ht="43.2" x14ac:dyDescent="0.3">
      <c r="A3698" s="9">
        <v>3696</v>
      </c>
      <c r="B3698" s="11" t="s">
        <v>3693</v>
      </c>
      <c r="C3698" s="3" t="s">
        <v>7806</v>
      </c>
      <c r="D3698" s="5">
        <v>2000</v>
      </c>
      <c r="E3698" s="7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">
        <f t="shared" si="171"/>
        <v>3974.3589999999999</v>
      </c>
      <c r="P3698" t="s">
        <v>8314</v>
      </c>
      <c r="Q3698" t="s">
        <v>8315</v>
      </c>
      <c r="R3698" s="14">
        <f t="shared" si="173"/>
        <v>41988.617083333331</v>
      </c>
      <c r="S3698">
        <f t="shared" si="172"/>
        <v>2014</v>
      </c>
    </row>
    <row r="3699" spans="1:19" ht="43.2" x14ac:dyDescent="0.3">
      <c r="A3699" s="9">
        <v>3697</v>
      </c>
      <c r="B3699" s="11" t="s">
        <v>3694</v>
      </c>
      <c r="C3699" s="3" t="s">
        <v>7807</v>
      </c>
      <c r="D3699" s="5">
        <v>2000</v>
      </c>
      <c r="E3699" s="7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">
        <f t="shared" si="171"/>
        <v>7200</v>
      </c>
      <c r="P3699" t="s">
        <v>8314</v>
      </c>
      <c r="Q3699" t="s">
        <v>8315</v>
      </c>
      <c r="R3699" s="14">
        <f t="shared" si="173"/>
        <v>42479.465833333335</v>
      </c>
      <c r="S3699">
        <f t="shared" si="172"/>
        <v>2016</v>
      </c>
    </row>
    <row r="3700" spans="1:19" ht="43.2" x14ac:dyDescent="0.3">
      <c r="A3700" s="9">
        <v>3698</v>
      </c>
      <c r="B3700" s="11" t="s">
        <v>3695</v>
      </c>
      <c r="C3700" s="3" t="s">
        <v>7808</v>
      </c>
      <c r="D3700" s="5">
        <v>5000</v>
      </c>
      <c r="E3700" s="7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">
        <f t="shared" si="171"/>
        <v>4063.2352999999998</v>
      </c>
      <c r="P3700" t="s">
        <v>8314</v>
      </c>
      <c r="Q3700" t="s">
        <v>8315</v>
      </c>
      <c r="R3700" s="14">
        <f t="shared" si="173"/>
        <v>42401.806562500002</v>
      </c>
      <c r="S3700">
        <f t="shared" si="172"/>
        <v>2016</v>
      </c>
    </row>
    <row r="3701" spans="1:19" ht="43.2" x14ac:dyDescent="0.3">
      <c r="A3701" s="9">
        <v>3699</v>
      </c>
      <c r="B3701" s="11" t="s">
        <v>3696</v>
      </c>
      <c r="C3701" s="3" t="s">
        <v>7809</v>
      </c>
      <c r="D3701" s="5">
        <v>2500</v>
      </c>
      <c r="E3701" s="7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">
        <f t="shared" si="171"/>
        <v>6300</v>
      </c>
      <c r="P3701" t="s">
        <v>8314</v>
      </c>
      <c r="Q3701" t="s">
        <v>8315</v>
      </c>
      <c r="R3701" s="14">
        <f t="shared" si="173"/>
        <v>41897.602037037039</v>
      </c>
      <c r="S3701">
        <f t="shared" si="172"/>
        <v>2014</v>
      </c>
    </row>
    <row r="3702" spans="1:19" ht="28.8" x14ac:dyDescent="0.3">
      <c r="A3702" s="9">
        <v>3700</v>
      </c>
      <c r="B3702" s="11" t="s">
        <v>3697</v>
      </c>
      <c r="C3702" s="3" t="s">
        <v>7810</v>
      </c>
      <c r="D3702" s="5">
        <v>500</v>
      </c>
      <c r="E3702" s="7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">
        <f t="shared" si="171"/>
        <v>3366.6667000000002</v>
      </c>
      <c r="P3702" t="s">
        <v>8314</v>
      </c>
      <c r="Q3702" t="s">
        <v>8315</v>
      </c>
      <c r="R3702" s="14">
        <f t="shared" si="173"/>
        <v>41882.585648148146</v>
      </c>
      <c r="S3702">
        <f t="shared" si="172"/>
        <v>2014</v>
      </c>
    </row>
    <row r="3703" spans="1:19" ht="43.2" x14ac:dyDescent="0.3">
      <c r="A3703" s="9">
        <v>3701</v>
      </c>
      <c r="B3703" s="11" t="s">
        <v>3698</v>
      </c>
      <c r="C3703" s="3" t="s">
        <v>7811</v>
      </c>
      <c r="D3703" s="5">
        <v>1500</v>
      </c>
      <c r="E3703" s="7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">
        <f t="shared" si="171"/>
        <v>3858.9744000000001</v>
      </c>
      <c r="P3703" t="s">
        <v>8314</v>
      </c>
      <c r="Q3703" t="s">
        <v>8315</v>
      </c>
      <c r="R3703" s="14">
        <f t="shared" si="173"/>
        <v>42129.541585648149</v>
      </c>
      <c r="S3703">
        <f t="shared" si="172"/>
        <v>2015</v>
      </c>
    </row>
    <row r="3704" spans="1:19" ht="57.6" x14ac:dyDescent="0.3">
      <c r="A3704" s="9">
        <v>3702</v>
      </c>
      <c r="B3704" s="11" t="s">
        <v>3699</v>
      </c>
      <c r="C3704" s="3" t="s">
        <v>7812</v>
      </c>
      <c r="D3704" s="5">
        <v>3000</v>
      </c>
      <c r="E3704" s="7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">
        <f t="shared" si="171"/>
        <v>15595.2381</v>
      </c>
      <c r="P3704" t="s">
        <v>8314</v>
      </c>
      <c r="Q3704" t="s">
        <v>8315</v>
      </c>
      <c r="R3704" s="14">
        <f t="shared" si="173"/>
        <v>42524.53800925926</v>
      </c>
      <c r="S3704">
        <f t="shared" si="172"/>
        <v>2016</v>
      </c>
    </row>
    <row r="3705" spans="1:19" ht="43.2" x14ac:dyDescent="0.3">
      <c r="A3705" s="9">
        <v>3703</v>
      </c>
      <c r="B3705" s="11" t="s">
        <v>3700</v>
      </c>
      <c r="C3705" s="3" t="s">
        <v>7813</v>
      </c>
      <c r="D3705" s="5">
        <v>1050</v>
      </c>
      <c r="E3705" s="7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">
        <f t="shared" si="171"/>
        <v>4320</v>
      </c>
      <c r="P3705" t="s">
        <v>8314</v>
      </c>
      <c r="Q3705" t="s">
        <v>8315</v>
      </c>
      <c r="R3705" s="14">
        <f t="shared" si="173"/>
        <v>42556.504490740743</v>
      </c>
      <c r="S3705">
        <f t="shared" si="172"/>
        <v>2016</v>
      </c>
    </row>
    <row r="3706" spans="1:19" ht="43.2" x14ac:dyDescent="0.3">
      <c r="A3706" s="9">
        <v>3704</v>
      </c>
      <c r="B3706" s="11" t="s">
        <v>3701</v>
      </c>
      <c r="C3706" s="3" t="s">
        <v>7814</v>
      </c>
      <c r="D3706" s="5">
        <v>300</v>
      </c>
      <c r="E3706" s="7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">
        <f t="shared" si="171"/>
        <v>1514.8518999999999</v>
      </c>
      <c r="P3706" t="s">
        <v>8314</v>
      </c>
      <c r="Q3706" t="s">
        <v>8315</v>
      </c>
      <c r="R3706" s="14">
        <f t="shared" si="173"/>
        <v>42461.689745370371</v>
      </c>
      <c r="S3706">
        <f t="shared" si="172"/>
        <v>2016</v>
      </c>
    </row>
    <row r="3707" spans="1:19" ht="43.2" x14ac:dyDescent="0.3">
      <c r="A3707" s="9">
        <v>3705</v>
      </c>
      <c r="B3707" s="11" t="s">
        <v>3702</v>
      </c>
      <c r="C3707" s="3" t="s">
        <v>7815</v>
      </c>
      <c r="D3707" s="5">
        <v>2827</v>
      </c>
      <c r="E3707" s="7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">
        <f t="shared" si="171"/>
        <v>8357.1429000000007</v>
      </c>
      <c r="P3707" t="s">
        <v>8314</v>
      </c>
      <c r="Q3707" t="s">
        <v>8315</v>
      </c>
      <c r="R3707" s="14">
        <f t="shared" si="173"/>
        <v>41792.542986111112</v>
      </c>
      <c r="S3707">
        <f t="shared" si="172"/>
        <v>2014</v>
      </c>
    </row>
    <row r="3708" spans="1:19" ht="43.2" x14ac:dyDescent="0.3">
      <c r="A3708" s="9">
        <v>3706</v>
      </c>
      <c r="B3708" s="11" t="s">
        <v>3703</v>
      </c>
      <c r="C3708" s="3" t="s">
        <v>7816</v>
      </c>
      <c r="D3708" s="5">
        <v>1500</v>
      </c>
      <c r="E3708" s="7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">
        <f t="shared" si="171"/>
        <v>14000</v>
      </c>
      <c r="P3708" t="s">
        <v>8314</v>
      </c>
      <c r="Q3708" t="s">
        <v>8315</v>
      </c>
      <c r="R3708" s="14">
        <f t="shared" si="173"/>
        <v>41879.913761574076</v>
      </c>
      <c r="S3708">
        <f t="shared" si="172"/>
        <v>2014</v>
      </c>
    </row>
    <row r="3709" spans="1:19" ht="43.2" x14ac:dyDescent="0.3">
      <c r="A3709" s="9">
        <v>3707</v>
      </c>
      <c r="B3709" s="11" t="s">
        <v>3704</v>
      </c>
      <c r="C3709" s="3" t="s">
        <v>7817</v>
      </c>
      <c r="D3709" s="5">
        <v>1000</v>
      </c>
      <c r="E3709" s="7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">
        <f t="shared" si="171"/>
        <v>8086.9565000000002</v>
      </c>
      <c r="P3709" t="s">
        <v>8314</v>
      </c>
      <c r="Q3709" t="s">
        <v>8315</v>
      </c>
      <c r="R3709" s="14">
        <f t="shared" si="173"/>
        <v>42552.048356481479</v>
      </c>
      <c r="S3709">
        <f t="shared" si="172"/>
        <v>2016</v>
      </c>
    </row>
    <row r="3710" spans="1:19" ht="57.6" x14ac:dyDescent="0.3">
      <c r="A3710" s="9">
        <v>3708</v>
      </c>
      <c r="B3710" s="11" t="s">
        <v>3705</v>
      </c>
      <c r="C3710" s="3" t="s">
        <v>7818</v>
      </c>
      <c r="D3710" s="5">
        <v>700</v>
      </c>
      <c r="E3710" s="7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">
        <f t="shared" si="171"/>
        <v>5384.6153999999997</v>
      </c>
      <c r="P3710" t="s">
        <v>8314</v>
      </c>
      <c r="Q3710" t="s">
        <v>8315</v>
      </c>
      <c r="R3710" s="14">
        <f t="shared" si="173"/>
        <v>41810.142199074071</v>
      </c>
      <c r="S3710">
        <f t="shared" si="172"/>
        <v>2014</v>
      </c>
    </row>
    <row r="3711" spans="1:19" ht="43.2" x14ac:dyDescent="0.3">
      <c r="A3711" s="9">
        <v>3709</v>
      </c>
      <c r="B3711" s="11" t="s">
        <v>3706</v>
      </c>
      <c r="C3711" s="3" t="s">
        <v>7819</v>
      </c>
      <c r="D3711" s="5">
        <v>1000</v>
      </c>
      <c r="E3711" s="7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">
        <f t="shared" si="171"/>
        <v>3092.8571000000002</v>
      </c>
      <c r="P3711" t="s">
        <v>8314</v>
      </c>
      <c r="Q3711" t="s">
        <v>8315</v>
      </c>
      <c r="R3711" s="14">
        <f t="shared" si="173"/>
        <v>41785.707708333335</v>
      </c>
      <c r="S3711">
        <f t="shared" si="172"/>
        <v>2014</v>
      </c>
    </row>
    <row r="3712" spans="1:19" ht="28.8" x14ac:dyDescent="0.3">
      <c r="A3712" s="9">
        <v>3710</v>
      </c>
      <c r="B3712" s="11" t="s">
        <v>3707</v>
      </c>
      <c r="C3712" s="3" t="s">
        <v>7820</v>
      </c>
      <c r="D3712" s="5">
        <v>1300</v>
      </c>
      <c r="E3712" s="7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">
        <f t="shared" si="171"/>
        <v>6796.2963</v>
      </c>
      <c r="P3712" t="s">
        <v>8314</v>
      </c>
      <c r="Q3712" t="s">
        <v>8315</v>
      </c>
      <c r="R3712" s="14">
        <f t="shared" si="173"/>
        <v>42072.576249999998</v>
      </c>
      <c r="S3712">
        <f t="shared" si="172"/>
        <v>2015</v>
      </c>
    </row>
    <row r="3713" spans="1:19" ht="28.8" x14ac:dyDescent="0.3">
      <c r="A3713" s="9">
        <v>3711</v>
      </c>
      <c r="B3713" s="11" t="s">
        <v>3708</v>
      </c>
      <c r="C3713" s="3" t="s">
        <v>7821</v>
      </c>
      <c r="D3713" s="5">
        <v>500</v>
      </c>
      <c r="E3713" s="7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">
        <f t="shared" si="171"/>
        <v>2714.2856999999999</v>
      </c>
      <c r="P3713" t="s">
        <v>8314</v>
      </c>
      <c r="Q3713" t="s">
        <v>8315</v>
      </c>
      <c r="R3713" s="14">
        <f t="shared" si="173"/>
        <v>41779.724224537036</v>
      </c>
      <c r="S3713">
        <f t="shared" si="172"/>
        <v>2014</v>
      </c>
    </row>
    <row r="3714" spans="1:19" ht="57.6" x14ac:dyDescent="0.3">
      <c r="A3714" s="9">
        <v>3712</v>
      </c>
      <c r="B3714" s="11" t="s">
        <v>3709</v>
      </c>
      <c r="C3714" s="3" t="s">
        <v>7822</v>
      </c>
      <c r="D3714" s="5">
        <v>7500</v>
      </c>
      <c r="E3714" s="7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">
        <f t="shared" si="171"/>
        <v>11086.538500000001</v>
      </c>
      <c r="P3714" t="s">
        <v>8314</v>
      </c>
      <c r="Q3714" t="s">
        <v>8315</v>
      </c>
      <c r="R3714" s="14">
        <f t="shared" si="173"/>
        <v>42134.172071759262</v>
      </c>
      <c r="S3714">
        <f t="shared" si="172"/>
        <v>2015</v>
      </c>
    </row>
    <row r="3715" spans="1:19" ht="43.2" x14ac:dyDescent="0.3">
      <c r="A3715" s="9">
        <v>3713</v>
      </c>
      <c r="B3715" s="11" t="s">
        <v>3710</v>
      </c>
      <c r="C3715" s="3" t="s">
        <v>7823</v>
      </c>
      <c r="D3715" s="5">
        <v>2000</v>
      </c>
      <c r="E3715" s="7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">
        <f t="shared" ref="O3715:O3778" si="174">IFERROR(ROUND(E3715/L3715*100,4),0)</f>
        <v>10684.210499999999</v>
      </c>
      <c r="P3715" t="s">
        <v>8314</v>
      </c>
      <c r="Q3715" t="s">
        <v>8315</v>
      </c>
      <c r="R3715" s="14">
        <f t="shared" si="173"/>
        <v>42505.738032407404</v>
      </c>
      <c r="S3715">
        <f t="shared" ref="S3715:S3778" si="175">YEAR(R3715)</f>
        <v>2016</v>
      </c>
    </row>
    <row r="3716" spans="1:19" ht="43.2" x14ac:dyDescent="0.3">
      <c r="A3716" s="9">
        <v>3714</v>
      </c>
      <c r="B3716" s="11" t="s">
        <v>3711</v>
      </c>
      <c r="C3716" s="3" t="s">
        <v>7824</v>
      </c>
      <c r="D3716" s="5">
        <v>10000</v>
      </c>
      <c r="E3716" s="7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">
        <f t="shared" si="174"/>
        <v>10551.546399999999</v>
      </c>
      <c r="P3716" t="s">
        <v>8314</v>
      </c>
      <c r="Q3716" t="s">
        <v>8315</v>
      </c>
      <c r="R3716" s="14">
        <f t="shared" ref="R3716:R3779" si="176">(((J3716/60)/60)/24)+DATE(1970,1,1)</f>
        <v>42118.556331018524</v>
      </c>
      <c r="S3716">
        <f t="shared" si="175"/>
        <v>2015</v>
      </c>
    </row>
    <row r="3717" spans="1:19" ht="43.2" x14ac:dyDescent="0.3">
      <c r="A3717" s="9">
        <v>3715</v>
      </c>
      <c r="B3717" s="11" t="s">
        <v>3712</v>
      </c>
      <c r="C3717" s="3" t="s">
        <v>7825</v>
      </c>
      <c r="D3717" s="5">
        <v>3500</v>
      </c>
      <c r="E3717" s="7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">
        <f t="shared" si="174"/>
        <v>13296.2963</v>
      </c>
      <c r="P3717" t="s">
        <v>8314</v>
      </c>
      <c r="Q3717" t="s">
        <v>8315</v>
      </c>
      <c r="R3717" s="14">
        <f t="shared" si="176"/>
        <v>42036.995590277773</v>
      </c>
      <c r="S3717">
        <f t="shared" si="175"/>
        <v>2015</v>
      </c>
    </row>
    <row r="3718" spans="1:19" ht="43.2" x14ac:dyDescent="0.3">
      <c r="A3718" s="9">
        <v>3716</v>
      </c>
      <c r="B3718" s="11" t="s">
        <v>3713</v>
      </c>
      <c r="C3718" s="3" t="s">
        <v>7826</v>
      </c>
      <c r="D3718" s="5">
        <v>800</v>
      </c>
      <c r="E3718" s="7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">
        <f t="shared" si="174"/>
        <v>5191.6666999999998</v>
      </c>
      <c r="P3718" t="s">
        <v>8314</v>
      </c>
      <c r="Q3718" t="s">
        <v>8315</v>
      </c>
      <c r="R3718" s="14">
        <f t="shared" si="176"/>
        <v>42360.887835648144</v>
      </c>
      <c r="S3718">
        <f t="shared" si="175"/>
        <v>2015</v>
      </c>
    </row>
    <row r="3719" spans="1:19" ht="43.2" x14ac:dyDescent="0.3">
      <c r="A3719" s="9">
        <v>3717</v>
      </c>
      <c r="B3719" s="11" t="s">
        <v>3714</v>
      </c>
      <c r="C3719" s="3" t="s">
        <v>7827</v>
      </c>
      <c r="D3719" s="5">
        <v>4000</v>
      </c>
      <c r="E3719" s="7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">
        <f t="shared" si="174"/>
        <v>31000</v>
      </c>
      <c r="P3719" t="s">
        <v>8314</v>
      </c>
      <c r="Q3719" t="s">
        <v>8315</v>
      </c>
      <c r="R3719" s="14">
        <f t="shared" si="176"/>
        <v>42102.866307870368</v>
      </c>
      <c r="S3719">
        <f t="shared" si="175"/>
        <v>2015</v>
      </c>
    </row>
    <row r="3720" spans="1:19" ht="43.2" x14ac:dyDescent="0.3">
      <c r="A3720" s="9">
        <v>3718</v>
      </c>
      <c r="B3720" s="11" t="s">
        <v>3715</v>
      </c>
      <c r="C3720" s="3" t="s">
        <v>7828</v>
      </c>
      <c r="D3720" s="5">
        <v>500</v>
      </c>
      <c r="E3720" s="7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">
        <f t="shared" si="174"/>
        <v>2602.1738999999998</v>
      </c>
      <c r="P3720" t="s">
        <v>8314</v>
      </c>
      <c r="Q3720" t="s">
        <v>8315</v>
      </c>
      <c r="R3720" s="14">
        <f t="shared" si="176"/>
        <v>42032.716145833328</v>
      </c>
      <c r="S3720">
        <f t="shared" si="175"/>
        <v>2015</v>
      </c>
    </row>
    <row r="3721" spans="1:19" ht="28.8" x14ac:dyDescent="0.3">
      <c r="A3721" s="9">
        <v>3719</v>
      </c>
      <c r="B3721" s="11" t="s">
        <v>3716</v>
      </c>
      <c r="C3721" s="3" t="s">
        <v>7829</v>
      </c>
      <c r="D3721" s="5">
        <v>200</v>
      </c>
      <c r="E3721" s="7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">
        <f t="shared" si="174"/>
        <v>10500</v>
      </c>
      <c r="P3721" t="s">
        <v>8314</v>
      </c>
      <c r="Q3721" t="s">
        <v>8315</v>
      </c>
      <c r="R3721" s="14">
        <f t="shared" si="176"/>
        <v>42147.729930555557</v>
      </c>
      <c r="S3721">
        <f t="shared" si="175"/>
        <v>2015</v>
      </c>
    </row>
    <row r="3722" spans="1:19" ht="28.8" x14ac:dyDescent="0.3">
      <c r="A3722" s="9">
        <v>3720</v>
      </c>
      <c r="B3722" s="11" t="s">
        <v>3717</v>
      </c>
      <c r="C3722" s="3" t="s">
        <v>7830</v>
      </c>
      <c r="D3722" s="5">
        <v>3300</v>
      </c>
      <c r="E3722" s="7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">
        <f t="shared" si="174"/>
        <v>8622.5</v>
      </c>
      <c r="P3722" t="s">
        <v>8314</v>
      </c>
      <c r="Q3722" t="s">
        <v>8315</v>
      </c>
      <c r="R3722" s="14">
        <f t="shared" si="176"/>
        <v>42165.993125000001</v>
      </c>
      <c r="S3722">
        <f t="shared" si="175"/>
        <v>2015</v>
      </c>
    </row>
    <row r="3723" spans="1:19" ht="57.6" x14ac:dyDescent="0.3">
      <c r="A3723" s="9">
        <v>3721</v>
      </c>
      <c r="B3723" s="11" t="s">
        <v>3718</v>
      </c>
      <c r="C3723" s="3" t="s">
        <v>7831</v>
      </c>
      <c r="D3723" s="5">
        <v>5000</v>
      </c>
      <c r="E3723" s="7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">
        <f t="shared" si="174"/>
        <v>11454.5455</v>
      </c>
      <c r="P3723" t="s">
        <v>8314</v>
      </c>
      <c r="Q3723" t="s">
        <v>8315</v>
      </c>
      <c r="R3723" s="14">
        <f t="shared" si="176"/>
        <v>41927.936157407406</v>
      </c>
      <c r="S3723">
        <f t="shared" si="175"/>
        <v>2014</v>
      </c>
    </row>
    <row r="3724" spans="1:19" ht="57.6" x14ac:dyDescent="0.3">
      <c r="A3724" s="9">
        <v>3722</v>
      </c>
      <c r="B3724" s="11" t="s">
        <v>3719</v>
      </c>
      <c r="C3724" s="3" t="s">
        <v>7832</v>
      </c>
      <c r="D3724" s="5">
        <v>1500</v>
      </c>
      <c r="E3724" s="7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">
        <f t="shared" si="174"/>
        <v>4765.7142999999996</v>
      </c>
      <c r="P3724" t="s">
        <v>8314</v>
      </c>
      <c r="Q3724" t="s">
        <v>8315</v>
      </c>
      <c r="R3724" s="14">
        <f t="shared" si="176"/>
        <v>42381.671840277777</v>
      </c>
      <c r="S3724">
        <f t="shared" si="175"/>
        <v>2016</v>
      </c>
    </row>
    <row r="3725" spans="1:19" ht="28.8" x14ac:dyDescent="0.3">
      <c r="A3725" s="9">
        <v>3723</v>
      </c>
      <c r="B3725" s="11" t="s">
        <v>3720</v>
      </c>
      <c r="C3725" s="3" t="s">
        <v>7833</v>
      </c>
      <c r="D3725" s="5">
        <v>4500</v>
      </c>
      <c r="E3725" s="7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">
        <f t="shared" si="174"/>
        <v>7288.8888999999999</v>
      </c>
      <c r="P3725" t="s">
        <v>8314</v>
      </c>
      <c r="Q3725" t="s">
        <v>8315</v>
      </c>
      <c r="R3725" s="14">
        <f t="shared" si="176"/>
        <v>41943.753032407411</v>
      </c>
      <c r="S3725">
        <f t="shared" si="175"/>
        <v>2014</v>
      </c>
    </row>
    <row r="3726" spans="1:19" ht="43.2" x14ac:dyDescent="0.3">
      <c r="A3726" s="9">
        <v>3724</v>
      </c>
      <c r="B3726" s="11" t="s">
        <v>3721</v>
      </c>
      <c r="C3726" s="3" t="s">
        <v>7834</v>
      </c>
      <c r="D3726" s="5">
        <v>4300</v>
      </c>
      <c r="E3726" s="7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">
        <f t="shared" si="174"/>
        <v>4954.5505999999996</v>
      </c>
      <c r="P3726" t="s">
        <v>8314</v>
      </c>
      <c r="Q3726" t="s">
        <v>8315</v>
      </c>
      <c r="R3726" s="14">
        <f t="shared" si="176"/>
        <v>42465.491435185191</v>
      </c>
      <c r="S3726">
        <f t="shared" si="175"/>
        <v>2016</v>
      </c>
    </row>
    <row r="3727" spans="1:19" ht="43.2" x14ac:dyDescent="0.3">
      <c r="A3727" s="9">
        <v>3725</v>
      </c>
      <c r="B3727" s="11" t="s">
        <v>3722</v>
      </c>
      <c r="C3727" s="3" t="s">
        <v>7835</v>
      </c>
      <c r="D3727" s="5">
        <v>300</v>
      </c>
      <c r="E3727" s="7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">
        <f t="shared" si="174"/>
        <v>2540</v>
      </c>
      <c r="P3727" t="s">
        <v>8314</v>
      </c>
      <c r="Q3727" t="s">
        <v>8315</v>
      </c>
      <c r="R3727" s="14">
        <f t="shared" si="176"/>
        <v>42401.945219907408</v>
      </c>
      <c r="S3727">
        <f t="shared" si="175"/>
        <v>2016</v>
      </c>
    </row>
    <row r="3728" spans="1:19" ht="43.2" x14ac:dyDescent="0.3">
      <c r="A3728" s="9">
        <v>3726</v>
      </c>
      <c r="B3728" s="11" t="s">
        <v>3723</v>
      </c>
      <c r="C3728" s="3" t="s">
        <v>7836</v>
      </c>
      <c r="D3728" s="5">
        <v>850</v>
      </c>
      <c r="E3728" s="7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">
        <f t="shared" si="174"/>
        <v>6258.6957000000002</v>
      </c>
      <c r="P3728" t="s">
        <v>8314</v>
      </c>
      <c r="Q3728" t="s">
        <v>8315</v>
      </c>
      <c r="R3728" s="14">
        <f t="shared" si="176"/>
        <v>42462.140868055561</v>
      </c>
      <c r="S3728">
        <f t="shared" si="175"/>
        <v>2016</v>
      </c>
    </row>
    <row r="3729" spans="1:19" ht="43.2" x14ac:dyDescent="0.3">
      <c r="A3729" s="9">
        <v>3727</v>
      </c>
      <c r="B3729" s="11" t="s">
        <v>3724</v>
      </c>
      <c r="C3729" s="3" t="s">
        <v>7837</v>
      </c>
      <c r="D3729" s="5">
        <v>2000</v>
      </c>
      <c r="E3729" s="7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">
        <f t="shared" si="174"/>
        <v>6106.0605999999998</v>
      </c>
      <c r="P3729" t="s">
        <v>8314</v>
      </c>
      <c r="Q3729" t="s">
        <v>8315</v>
      </c>
      <c r="R3729" s="14">
        <f t="shared" si="176"/>
        <v>42632.348310185189</v>
      </c>
      <c r="S3729">
        <f t="shared" si="175"/>
        <v>2016</v>
      </c>
    </row>
    <row r="3730" spans="1:19" ht="43.2" x14ac:dyDescent="0.3">
      <c r="A3730" s="9">
        <v>3728</v>
      </c>
      <c r="B3730" s="11" t="s">
        <v>3725</v>
      </c>
      <c r="C3730" s="3" t="s">
        <v>7838</v>
      </c>
      <c r="D3730" s="5">
        <v>20000</v>
      </c>
      <c r="E3730" s="7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">
        <f t="shared" si="174"/>
        <v>6006.4516000000003</v>
      </c>
      <c r="P3730" t="s">
        <v>8314</v>
      </c>
      <c r="Q3730" t="s">
        <v>8315</v>
      </c>
      <c r="R3730" s="14">
        <f t="shared" si="176"/>
        <v>42205.171018518522</v>
      </c>
      <c r="S3730">
        <f t="shared" si="175"/>
        <v>2015</v>
      </c>
    </row>
    <row r="3731" spans="1:19" ht="43.2" x14ac:dyDescent="0.3">
      <c r="A3731" s="9">
        <v>3729</v>
      </c>
      <c r="B3731" s="11" t="s">
        <v>3726</v>
      </c>
      <c r="C3731" s="3" t="s">
        <v>7839</v>
      </c>
      <c r="D3731" s="5">
        <v>5000</v>
      </c>
      <c r="E3731" s="7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">
        <f t="shared" si="174"/>
        <v>7240</v>
      </c>
      <c r="P3731" t="s">
        <v>8314</v>
      </c>
      <c r="Q3731" t="s">
        <v>8315</v>
      </c>
      <c r="R3731" s="14">
        <f t="shared" si="176"/>
        <v>42041.205000000002</v>
      </c>
      <c r="S3731">
        <f t="shared" si="175"/>
        <v>2015</v>
      </c>
    </row>
    <row r="3732" spans="1:19" ht="43.2" x14ac:dyDescent="0.3">
      <c r="A3732" s="9">
        <v>3730</v>
      </c>
      <c r="B3732" s="11" t="s">
        <v>3727</v>
      </c>
      <c r="C3732" s="3" t="s">
        <v>7840</v>
      </c>
      <c r="D3732" s="5">
        <v>1000</v>
      </c>
      <c r="E3732" s="7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">
        <f t="shared" si="174"/>
        <v>10000</v>
      </c>
      <c r="P3732" t="s">
        <v>8314</v>
      </c>
      <c r="Q3732" t="s">
        <v>8315</v>
      </c>
      <c r="R3732" s="14">
        <f t="shared" si="176"/>
        <v>42203.677766203706</v>
      </c>
      <c r="S3732">
        <f t="shared" si="175"/>
        <v>2015</v>
      </c>
    </row>
    <row r="3733" spans="1:19" ht="43.2" x14ac:dyDescent="0.3">
      <c r="A3733" s="9">
        <v>3731</v>
      </c>
      <c r="B3733" s="11" t="s">
        <v>3728</v>
      </c>
      <c r="C3733" s="3" t="s">
        <v>7841</v>
      </c>
      <c r="D3733" s="5">
        <v>5500</v>
      </c>
      <c r="E3733" s="7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">
        <f t="shared" si="174"/>
        <v>5166.6666999999998</v>
      </c>
      <c r="P3733" t="s">
        <v>8314</v>
      </c>
      <c r="Q3733" t="s">
        <v>8315</v>
      </c>
      <c r="R3733" s="14">
        <f t="shared" si="176"/>
        <v>41983.752847222218</v>
      </c>
      <c r="S3733">
        <f t="shared" si="175"/>
        <v>2014</v>
      </c>
    </row>
    <row r="3734" spans="1:19" ht="43.2" x14ac:dyDescent="0.3">
      <c r="A3734" s="9">
        <v>3732</v>
      </c>
      <c r="B3734" s="11" t="s">
        <v>3729</v>
      </c>
      <c r="C3734" s="3" t="s">
        <v>7842</v>
      </c>
      <c r="D3734" s="5">
        <v>850</v>
      </c>
      <c r="E3734" s="7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">
        <f t="shared" si="174"/>
        <v>3275</v>
      </c>
      <c r="P3734" t="s">
        <v>8314</v>
      </c>
      <c r="Q3734" t="s">
        <v>8315</v>
      </c>
      <c r="R3734" s="14">
        <f t="shared" si="176"/>
        <v>41968.677465277782</v>
      </c>
      <c r="S3734">
        <f t="shared" si="175"/>
        <v>2014</v>
      </c>
    </row>
    <row r="3735" spans="1:19" ht="43.2" x14ac:dyDescent="0.3">
      <c r="A3735" s="9">
        <v>3733</v>
      </c>
      <c r="B3735" s="11" t="s">
        <v>3730</v>
      </c>
      <c r="C3735" s="3" t="s">
        <v>7843</v>
      </c>
      <c r="D3735" s="5">
        <v>1500</v>
      </c>
      <c r="E3735" s="7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">
        <f t="shared" si="174"/>
        <v>0</v>
      </c>
      <c r="P3735" t="s">
        <v>8314</v>
      </c>
      <c r="Q3735" t="s">
        <v>8315</v>
      </c>
      <c r="R3735" s="14">
        <f t="shared" si="176"/>
        <v>42103.024398148147</v>
      </c>
      <c r="S3735">
        <f t="shared" si="175"/>
        <v>2015</v>
      </c>
    </row>
    <row r="3736" spans="1:19" ht="57.6" x14ac:dyDescent="0.3">
      <c r="A3736" s="9">
        <v>3734</v>
      </c>
      <c r="B3736" s="11" t="s">
        <v>3731</v>
      </c>
      <c r="C3736" s="3" t="s">
        <v>7844</v>
      </c>
      <c r="D3736" s="5">
        <v>1500</v>
      </c>
      <c r="E3736" s="7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">
        <f t="shared" si="174"/>
        <v>6100</v>
      </c>
      <c r="P3736" t="s">
        <v>8314</v>
      </c>
      <c r="Q3736" t="s">
        <v>8315</v>
      </c>
      <c r="R3736" s="14">
        <f t="shared" si="176"/>
        <v>42089.901574074072</v>
      </c>
      <c r="S3736">
        <f t="shared" si="175"/>
        <v>2015</v>
      </c>
    </row>
    <row r="3737" spans="1:19" ht="28.8" x14ac:dyDescent="0.3">
      <c r="A3737" s="9">
        <v>3735</v>
      </c>
      <c r="B3737" s="11" t="s">
        <v>3732</v>
      </c>
      <c r="C3737" s="3" t="s">
        <v>7845</v>
      </c>
      <c r="D3737" s="5">
        <v>150</v>
      </c>
      <c r="E3737" s="7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">
        <f t="shared" si="174"/>
        <v>1000</v>
      </c>
      <c r="P3737" t="s">
        <v>8314</v>
      </c>
      <c r="Q3737" t="s">
        <v>8315</v>
      </c>
      <c r="R3737" s="14">
        <f t="shared" si="176"/>
        <v>42122.693159722221</v>
      </c>
      <c r="S3737">
        <f t="shared" si="175"/>
        <v>2015</v>
      </c>
    </row>
    <row r="3738" spans="1:19" ht="43.2" x14ac:dyDescent="0.3">
      <c r="A3738" s="9">
        <v>3736</v>
      </c>
      <c r="B3738" s="11" t="s">
        <v>3733</v>
      </c>
      <c r="C3738" s="3" t="s">
        <v>7846</v>
      </c>
      <c r="D3738" s="5">
        <v>1500</v>
      </c>
      <c r="E3738" s="7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">
        <f t="shared" si="174"/>
        <v>1000</v>
      </c>
      <c r="P3738" t="s">
        <v>8314</v>
      </c>
      <c r="Q3738" t="s">
        <v>8315</v>
      </c>
      <c r="R3738" s="14">
        <f t="shared" si="176"/>
        <v>42048.711724537032</v>
      </c>
      <c r="S3738">
        <f t="shared" si="175"/>
        <v>2015</v>
      </c>
    </row>
    <row r="3739" spans="1:19" ht="43.2" x14ac:dyDescent="0.3">
      <c r="A3739" s="9">
        <v>3737</v>
      </c>
      <c r="B3739" s="11" t="s">
        <v>3734</v>
      </c>
      <c r="C3739" s="3" t="s">
        <v>7847</v>
      </c>
      <c r="D3739" s="5">
        <v>700</v>
      </c>
      <c r="E3739" s="7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">
        <f t="shared" si="174"/>
        <v>3750</v>
      </c>
      <c r="P3739" t="s">
        <v>8314</v>
      </c>
      <c r="Q3739" t="s">
        <v>8315</v>
      </c>
      <c r="R3739" s="14">
        <f t="shared" si="176"/>
        <v>42297.691006944442</v>
      </c>
      <c r="S3739">
        <f t="shared" si="175"/>
        <v>2015</v>
      </c>
    </row>
    <row r="3740" spans="1:19" ht="28.8" x14ac:dyDescent="0.3">
      <c r="A3740" s="9">
        <v>3738</v>
      </c>
      <c r="B3740" s="11" t="s">
        <v>3735</v>
      </c>
      <c r="C3740" s="3" t="s">
        <v>7848</v>
      </c>
      <c r="D3740" s="5">
        <v>1500</v>
      </c>
      <c r="E3740" s="7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">
        <f t="shared" si="174"/>
        <v>4500</v>
      </c>
      <c r="P3740" t="s">
        <v>8314</v>
      </c>
      <c r="Q3740" t="s">
        <v>8315</v>
      </c>
      <c r="R3740" s="14">
        <f t="shared" si="176"/>
        <v>41813.938715277778</v>
      </c>
      <c r="S3740">
        <f t="shared" si="175"/>
        <v>2014</v>
      </c>
    </row>
    <row r="3741" spans="1:19" ht="43.2" x14ac:dyDescent="0.3">
      <c r="A3741" s="9">
        <v>3739</v>
      </c>
      <c r="B3741" s="11" t="s">
        <v>3736</v>
      </c>
      <c r="C3741" s="3" t="s">
        <v>7849</v>
      </c>
      <c r="D3741" s="5">
        <v>4000</v>
      </c>
      <c r="E3741" s="7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">
        <f t="shared" si="174"/>
        <v>10062.5</v>
      </c>
      <c r="P3741" t="s">
        <v>8314</v>
      </c>
      <c r="Q3741" t="s">
        <v>8315</v>
      </c>
      <c r="R3741" s="14">
        <f t="shared" si="176"/>
        <v>42548.449861111112</v>
      </c>
      <c r="S3741">
        <f t="shared" si="175"/>
        <v>2016</v>
      </c>
    </row>
    <row r="3742" spans="1:19" ht="43.2" x14ac:dyDescent="0.3">
      <c r="A3742" s="9">
        <v>3740</v>
      </c>
      <c r="B3742" s="11" t="s">
        <v>3737</v>
      </c>
      <c r="C3742" s="3" t="s">
        <v>7850</v>
      </c>
      <c r="D3742" s="5">
        <v>2000</v>
      </c>
      <c r="E3742" s="7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">
        <f t="shared" si="174"/>
        <v>2557.1428999999998</v>
      </c>
      <c r="P3742" t="s">
        <v>8314</v>
      </c>
      <c r="Q3742" t="s">
        <v>8315</v>
      </c>
      <c r="R3742" s="14">
        <f t="shared" si="176"/>
        <v>41833.089756944442</v>
      </c>
      <c r="S3742">
        <f t="shared" si="175"/>
        <v>2014</v>
      </c>
    </row>
    <row r="3743" spans="1:19" ht="43.2" x14ac:dyDescent="0.3">
      <c r="A3743" s="9">
        <v>3741</v>
      </c>
      <c r="B3743" s="11" t="s">
        <v>3738</v>
      </c>
      <c r="C3743" s="3" t="s">
        <v>7851</v>
      </c>
      <c r="D3743" s="5">
        <v>20000</v>
      </c>
      <c r="E3743" s="7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">
        <f t="shared" si="174"/>
        <v>0</v>
      </c>
      <c r="P3743" t="s">
        <v>8314</v>
      </c>
      <c r="Q3743" t="s">
        <v>8315</v>
      </c>
      <c r="R3743" s="14">
        <f t="shared" si="176"/>
        <v>42325.920717592591</v>
      </c>
      <c r="S3743">
        <f t="shared" si="175"/>
        <v>2015</v>
      </c>
    </row>
    <row r="3744" spans="1:19" ht="43.2" x14ac:dyDescent="0.3">
      <c r="A3744" s="9">
        <v>3742</v>
      </c>
      <c r="B3744" s="11" t="s">
        <v>3739</v>
      </c>
      <c r="C3744" s="3" t="s">
        <v>7852</v>
      </c>
      <c r="D3744" s="5">
        <v>5000</v>
      </c>
      <c r="E3744" s="7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">
        <f t="shared" si="174"/>
        <v>2500</v>
      </c>
      <c r="P3744" t="s">
        <v>8314</v>
      </c>
      <c r="Q3744" t="s">
        <v>8315</v>
      </c>
      <c r="R3744" s="14">
        <f t="shared" si="176"/>
        <v>41858.214629629627</v>
      </c>
      <c r="S3744">
        <f t="shared" si="175"/>
        <v>2014</v>
      </c>
    </row>
    <row r="3745" spans="1:19" ht="28.8" x14ac:dyDescent="0.3">
      <c r="A3745" s="9">
        <v>3743</v>
      </c>
      <c r="B3745" s="11" t="s">
        <v>3740</v>
      </c>
      <c r="C3745" s="3" t="s">
        <v>7853</v>
      </c>
      <c r="D3745" s="5">
        <v>2200</v>
      </c>
      <c r="E3745" s="7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">
        <f t="shared" si="174"/>
        <v>0</v>
      </c>
      <c r="P3745" t="s">
        <v>8314</v>
      </c>
      <c r="Q3745" t="s">
        <v>8315</v>
      </c>
      <c r="R3745" s="14">
        <f t="shared" si="176"/>
        <v>41793.710231481484</v>
      </c>
      <c r="S3745">
        <f t="shared" si="175"/>
        <v>2014</v>
      </c>
    </row>
    <row r="3746" spans="1:19" ht="57.6" x14ac:dyDescent="0.3">
      <c r="A3746" s="9">
        <v>3744</v>
      </c>
      <c r="B3746" s="11" t="s">
        <v>3741</v>
      </c>
      <c r="C3746" s="3" t="s">
        <v>7854</v>
      </c>
      <c r="D3746" s="5">
        <v>1200</v>
      </c>
      <c r="E3746" s="7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">
        <f t="shared" si="174"/>
        <v>0</v>
      </c>
      <c r="P3746" t="s">
        <v>8314</v>
      </c>
      <c r="Q3746" t="s">
        <v>8315</v>
      </c>
      <c r="R3746" s="14">
        <f t="shared" si="176"/>
        <v>41793.814259259263</v>
      </c>
      <c r="S3746">
        <f t="shared" si="175"/>
        <v>2014</v>
      </c>
    </row>
    <row r="3747" spans="1:19" ht="43.2" x14ac:dyDescent="0.3">
      <c r="A3747" s="9">
        <v>3745</v>
      </c>
      <c r="B3747" s="11" t="s">
        <v>3742</v>
      </c>
      <c r="C3747" s="3" t="s">
        <v>7855</v>
      </c>
      <c r="D3747" s="5">
        <v>100</v>
      </c>
      <c r="E3747" s="7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">
        <f t="shared" si="174"/>
        <v>1000</v>
      </c>
      <c r="P3747" t="s">
        <v>8314</v>
      </c>
      <c r="Q3747" t="s">
        <v>8315</v>
      </c>
      <c r="R3747" s="14">
        <f t="shared" si="176"/>
        <v>41831.697939814818</v>
      </c>
      <c r="S3747">
        <f t="shared" si="175"/>
        <v>2014</v>
      </c>
    </row>
    <row r="3748" spans="1:19" x14ac:dyDescent="0.3">
      <c r="A3748" s="9">
        <v>3746</v>
      </c>
      <c r="B3748" s="11" t="s">
        <v>3743</v>
      </c>
      <c r="C3748" s="3" t="s">
        <v>7856</v>
      </c>
      <c r="D3748" s="5">
        <v>8500</v>
      </c>
      <c r="E3748" s="7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">
        <f t="shared" si="174"/>
        <v>20200</v>
      </c>
      <c r="P3748" t="s">
        <v>8314</v>
      </c>
      <c r="Q3748" t="s">
        <v>8315</v>
      </c>
      <c r="R3748" s="14">
        <f t="shared" si="176"/>
        <v>42621.389340277776</v>
      </c>
      <c r="S3748">
        <f t="shared" si="175"/>
        <v>2016</v>
      </c>
    </row>
    <row r="3749" spans="1:19" ht="28.8" x14ac:dyDescent="0.3">
      <c r="A3749" s="9">
        <v>3747</v>
      </c>
      <c r="B3749" s="11" t="s">
        <v>3744</v>
      </c>
      <c r="C3749" s="3" t="s">
        <v>7857</v>
      </c>
      <c r="D3749" s="5">
        <v>2500</v>
      </c>
      <c r="E3749" s="7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">
        <f t="shared" si="174"/>
        <v>2500</v>
      </c>
      <c r="P3749" t="s">
        <v>8314</v>
      </c>
      <c r="Q3749" t="s">
        <v>8315</v>
      </c>
      <c r="R3749" s="14">
        <f t="shared" si="176"/>
        <v>42164.299722222218</v>
      </c>
      <c r="S3749">
        <f t="shared" si="175"/>
        <v>2015</v>
      </c>
    </row>
    <row r="3750" spans="1:19" ht="43.2" x14ac:dyDescent="0.3">
      <c r="A3750" s="9">
        <v>3748</v>
      </c>
      <c r="B3750" s="11" t="s">
        <v>3745</v>
      </c>
      <c r="C3750" s="3" t="s">
        <v>7858</v>
      </c>
      <c r="D3750" s="5">
        <v>5000</v>
      </c>
      <c r="E3750" s="7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">
        <f t="shared" si="174"/>
        <v>9953.8462</v>
      </c>
      <c r="P3750" t="s">
        <v>8314</v>
      </c>
      <c r="Q3750" t="s">
        <v>8356</v>
      </c>
      <c r="R3750" s="14">
        <f t="shared" si="176"/>
        <v>42395.706435185188</v>
      </c>
      <c r="S3750">
        <f t="shared" si="175"/>
        <v>2016</v>
      </c>
    </row>
    <row r="3751" spans="1:19" ht="43.2" x14ac:dyDescent="0.3">
      <c r="A3751" s="9">
        <v>3749</v>
      </c>
      <c r="B3751" s="11" t="s">
        <v>3746</v>
      </c>
      <c r="C3751" s="3" t="s">
        <v>7859</v>
      </c>
      <c r="D3751" s="5">
        <v>500</v>
      </c>
      <c r="E3751" s="7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">
        <f t="shared" si="174"/>
        <v>7500</v>
      </c>
      <c r="P3751" t="s">
        <v>8314</v>
      </c>
      <c r="Q3751" t="s">
        <v>8356</v>
      </c>
      <c r="R3751" s="14">
        <f t="shared" si="176"/>
        <v>42458.127175925925</v>
      </c>
      <c r="S3751">
        <f t="shared" si="175"/>
        <v>2016</v>
      </c>
    </row>
    <row r="3752" spans="1:19" ht="86.4" x14ac:dyDescent="0.3">
      <c r="A3752" s="9">
        <v>3750</v>
      </c>
      <c r="B3752" s="11" t="s">
        <v>3747</v>
      </c>
      <c r="C3752" s="3" t="s">
        <v>7860</v>
      </c>
      <c r="D3752" s="5">
        <v>6000</v>
      </c>
      <c r="E3752" s="7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">
        <f t="shared" si="174"/>
        <v>21525</v>
      </c>
      <c r="P3752" t="s">
        <v>8314</v>
      </c>
      <c r="Q3752" t="s">
        <v>8356</v>
      </c>
      <c r="R3752" s="14">
        <f t="shared" si="176"/>
        <v>42016.981574074074</v>
      </c>
      <c r="S3752">
        <f t="shared" si="175"/>
        <v>2015</v>
      </c>
    </row>
    <row r="3753" spans="1:19" ht="43.2" x14ac:dyDescent="0.3">
      <c r="A3753" s="9">
        <v>3751</v>
      </c>
      <c r="B3753" s="11" t="s">
        <v>3748</v>
      </c>
      <c r="C3753" s="3" t="s">
        <v>7861</v>
      </c>
      <c r="D3753" s="5">
        <v>1000</v>
      </c>
      <c r="E3753" s="7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">
        <f t="shared" si="174"/>
        <v>12054.5455</v>
      </c>
      <c r="P3753" t="s">
        <v>8314</v>
      </c>
      <c r="Q3753" t="s">
        <v>8356</v>
      </c>
      <c r="R3753" s="14">
        <f t="shared" si="176"/>
        <v>42403.035567129627</v>
      </c>
      <c r="S3753">
        <f t="shared" si="175"/>
        <v>2016</v>
      </c>
    </row>
    <row r="3754" spans="1:19" ht="57.6" x14ac:dyDescent="0.3">
      <c r="A3754" s="9">
        <v>3752</v>
      </c>
      <c r="B3754" s="11" t="s">
        <v>3749</v>
      </c>
      <c r="C3754" s="3" t="s">
        <v>7862</v>
      </c>
      <c r="D3754" s="5">
        <v>500</v>
      </c>
      <c r="E3754" s="7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">
        <f t="shared" si="174"/>
        <v>3766.6667000000002</v>
      </c>
      <c r="P3754" t="s">
        <v>8314</v>
      </c>
      <c r="Q3754" t="s">
        <v>8356</v>
      </c>
      <c r="R3754" s="14">
        <f t="shared" si="176"/>
        <v>42619.802488425921</v>
      </c>
      <c r="S3754">
        <f t="shared" si="175"/>
        <v>2016</v>
      </c>
    </row>
    <row r="3755" spans="1:19" ht="43.2" x14ac:dyDescent="0.3">
      <c r="A3755" s="9">
        <v>3753</v>
      </c>
      <c r="B3755" s="11" t="s">
        <v>3750</v>
      </c>
      <c r="C3755" s="3" t="s">
        <v>7863</v>
      </c>
      <c r="D3755" s="5">
        <v>5000</v>
      </c>
      <c r="E3755" s="7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">
        <f t="shared" si="174"/>
        <v>17223.333299999998</v>
      </c>
      <c r="P3755" t="s">
        <v>8314</v>
      </c>
      <c r="Q3755" t="s">
        <v>8356</v>
      </c>
      <c r="R3755" s="14">
        <f t="shared" si="176"/>
        <v>42128.824074074073</v>
      </c>
      <c r="S3755">
        <f t="shared" si="175"/>
        <v>2015</v>
      </c>
    </row>
    <row r="3756" spans="1:19" ht="43.2" x14ac:dyDescent="0.3">
      <c r="A3756" s="9">
        <v>3754</v>
      </c>
      <c r="B3756" s="11" t="s">
        <v>3751</v>
      </c>
      <c r="C3756" s="3" t="s">
        <v>7864</v>
      </c>
      <c r="D3756" s="5">
        <v>2500</v>
      </c>
      <c r="E3756" s="7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">
        <f t="shared" si="174"/>
        <v>11111.1111</v>
      </c>
      <c r="P3756" t="s">
        <v>8314</v>
      </c>
      <c r="Q3756" t="s">
        <v>8356</v>
      </c>
      <c r="R3756" s="14">
        <f t="shared" si="176"/>
        <v>41808.881215277775</v>
      </c>
      <c r="S3756">
        <f t="shared" si="175"/>
        <v>2014</v>
      </c>
    </row>
    <row r="3757" spans="1:19" ht="43.2" x14ac:dyDescent="0.3">
      <c r="A3757" s="9">
        <v>3755</v>
      </c>
      <c r="B3757" s="11" t="s">
        <v>3752</v>
      </c>
      <c r="C3757" s="3" t="s">
        <v>7865</v>
      </c>
      <c r="D3757" s="5">
        <v>550</v>
      </c>
      <c r="E3757" s="7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">
        <f t="shared" si="174"/>
        <v>2546.4286000000002</v>
      </c>
      <c r="P3757" t="s">
        <v>8314</v>
      </c>
      <c r="Q3757" t="s">
        <v>8356</v>
      </c>
      <c r="R3757" s="14">
        <f t="shared" si="176"/>
        <v>42445.866979166662</v>
      </c>
      <c r="S3757">
        <f t="shared" si="175"/>
        <v>2016</v>
      </c>
    </row>
    <row r="3758" spans="1:19" ht="43.2" x14ac:dyDescent="0.3">
      <c r="A3758" s="9">
        <v>3756</v>
      </c>
      <c r="B3758" s="11" t="s">
        <v>3753</v>
      </c>
      <c r="C3758" s="3" t="s">
        <v>7866</v>
      </c>
      <c r="D3758" s="5">
        <v>4500</v>
      </c>
      <c r="E3758" s="7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">
        <f t="shared" si="174"/>
        <v>26764.705900000001</v>
      </c>
      <c r="P3758" t="s">
        <v>8314</v>
      </c>
      <c r="Q3758" t="s">
        <v>8356</v>
      </c>
      <c r="R3758" s="14">
        <f t="shared" si="176"/>
        <v>41771.814791666664</v>
      </c>
      <c r="S3758">
        <f t="shared" si="175"/>
        <v>2014</v>
      </c>
    </row>
    <row r="3759" spans="1:19" ht="43.2" x14ac:dyDescent="0.3">
      <c r="A3759" s="9">
        <v>3757</v>
      </c>
      <c r="B3759" s="11" t="s">
        <v>3754</v>
      </c>
      <c r="C3759" s="3" t="s">
        <v>7867</v>
      </c>
      <c r="D3759" s="5">
        <v>3500</v>
      </c>
      <c r="E3759" s="7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">
        <f t="shared" si="174"/>
        <v>7596</v>
      </c>
      <c r="P3759" t="s">
        <v>8314</v>
      </c>
      <c r="Q3759" t="s">
        <v>8356</v>
      </c>
      <c r="R3759" s="14">
        <f t="shared" si="176"/>
        <v>41954.850868055553</v>
      </c>
      <c r="S3759">
        <f t="shared" si="175"/>
        <v>2014</v>
      </c>
    </row>
    <row r="3760" spans="1:19" ht="28.8" x14ac:dyDescent="0.3">
      <c r="A3760" s="9">
        <v>3758</v>
      </c>
      <c r="B3760" s="11" t="s">
        <v>3755</v>
      </c>
      <c r="C3760" s="3" t="s">
        <v>7868</v>
      </c>
      <c r="D3760" s="5">
        <v>1500</v>
      </c>
      <c r="E3760" s="7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">
        <f t="shared" si="174"/>
        <v>5903.8462</v>
      </c>
      <c r="P3760" t="s">
        <v>8314</v>
      </c>
      <c r="Q3760" t="s">
        <v>8356</v>
      </c>
      <c r="R3760" s="14">
        <f t="shared" si="176"/>
        <v>41747.471504629626</v>
      </c>
      <c r="S3760">
        <f t="shared" si="175"/>
        <v>2014</v>
      </c>
    </row>
    <row r="3761" spans="1:19" ht="28.8" x14ac:dyDescent="0.3">
      <c r="A3761" s="9">
        <v>3759</v>
      </c>
      <c r="B3761" s="11" t="s">
        <v>3756</v>
      </c>
      <c r="C3761" s="3" t="s">
        <v>7869</v>
      </c>
      <c r="D3761" s="5">
        <v>4000</v>
      </c>
      <c r="E3761" s="7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">
        <f t="shared" si="174"/>
        <v>5011.1022999999996</v>
      </c>
      <c r="P3761" t="s">
        <v>8314</v>
      </c>
      <c r="Q3761" t="s">
        <v>8356</v>
      </c>
      <c r="R3761" s="14">
        <f t="shared" si="176"/>
        <v>42182.108252314814</v>
      </c>
      <c r="S3761">
        <f t="shared" si="175"/>
        <v>2015</v>
      </c>
    </row>
    <row r="3762" spans="1:19" ht="43.2" x14ac:dyDescent="0.3">
      <c r="A3762" s="9">
        <v>3760</v>
      </c>
      <c r="B3762" s="11" t="s">
        <v>3757</v>
      </c>
      <c r="C3762" s="3" t="s">
        <v>7870</v>
      </c>
      <c r="D3762" s="5">
        <v>5000</v>
      </c>
      <c r="E3762" s="7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">
        <f t="shared" si="174"/>
        <v>5550.2966999999999</v>
      </c>
      <c r="P3762" t="s">
        <v>8314</v>
      </c>
      <c r="Q3762" t="s">
        <v>8356</v>
      </c>
      <c r="R3762" s="14">
        <f t="shared" si="176"/>
        <v>41739.525300925925</v>
      </c>
      <c r="S3762">
        <f t="shared" si="175"/>
        <v>2014</v>
      </c>
    </row>
    <row r="3763" spans="1:19" ht="57.6" x14ac:dyDescent="0.3">
      <c r="A3763" s="9">
        <v>3761</v>
      </c>
      <c r="B3763" s="11" t="s">
        <v>3758</v>
      </c>
      <c r="C3763" s="3" t="s">
        <v>7871</v>
      </c>
      <c r="D3763" s="5">
        <v>500</v>
      </c>
      <c r="E3763" s="7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">
        <f t="shared" si="174"/>
        <v>16666.666700000002</v>
      </c>
      <c r="P3763" t="s">
        <v>8314</v>
      </c>
      <c r="Q3763" t="s">
        <v>8356</v>
      </c>
      <c r="R3763" s="14">
        <f t="shared" si="176"/>
        <v>42173.466863425929</v>
      </c>
      <c r="S3763">
        <f t="shared" si="175"/>
        <v>2015</v>
      </c>
    </row>
    <row r="3764" spans="1:19" ht="43.2" x14ac:dyDescent="0.3">
      <c r="A3764" s="9">
        <v>3762</v>
      </c>
      <c r="B3764" s="11" t="s">
        <v>3759</v>
      </c>
      <c r="C3764" s="3" t="s">
        <v>7872</v>
      </c>
      <c r="D3764" s="5">
        <v>1250</v>
      </c>
      <c r="E3764" s="7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">
        <f t="shared" si="174"/>
        <v>4742.8571000000002</v>
      </c>
      <c r="P3764" t="s">
        <v>8314</v>
      </c>
      <c r="Q3764" t="s">
        <v>8356</v>
      </c>
      <c r="R3764" s="14">
        <f t="shared" si="176"/>
        <v>42193.813530092593</v>
      </c>
      <c r="S3764">
        <f t="shared" si="175"/>
        <v>2015</v>
      </c>
    </row>
    <row r="3765" spans="1:19" ht="28.8" x14ac:dyDescent="0.3">
      <c r="A3765" s="9">
        <v>3763</v>
      </c>
      <c r="B3765" s="11" t="s">
        <v>3760</v>
      </c>
      <c r="C3765" s="3" t="s">
        <v>7873</v>
      </c>
      <c r="D3765" s="5">
        <v>5000</v>
      </c>
      <c r="E3765" s="7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">
        <f t="shared" si="174"/>
        <v>6493.5065000000004</v>
      </c>
      <c r="P3765" t="s">
        <v>8314</v>
      </c>
      <c r="Q3765" t="s">
        <v>8356</v>
      </c>
      <c r="R3765" s="14">
        <f t="shared" si="176"/>
        <v>42065.750300925924</v>
      </c>
      <c r="S3765">
        <f t="shared" si="175"/>
        <v>2015</v>
      </c>
    </row>
    <row r="3766" spans="1:19" ht="43.2" x14ac:dyDescent="0.3">
      <c r="A3766" s="9">
        <v>3764</v>
      </c>
      <c r="B3766" s="11" t="s">
        <v>3761</v>
      </c>
      <c r="C3766" s="3" t="s">
        <v>7874</v>
      </c>
      <c r="D3766" s="5">
        <v>1500</v>
      </c>
      <c r="E3766" s="7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">
        <f t="shared" si="174"/>
        <v>5555.5555999999997</v>
      </c>
      <c r="P3766" t="s">
        <v>8314</v>
      </c>
      <c r="Q3766" t="s">
        <v>8356</v>
      </c>
      <c r="R3766" s="14">
        <f t="shared" si="176"/>
        <v>42499.842962962968</v>
      </c>
      <c r="S3766">
        <f t="shared" si="175"/>
        <v>2016</v>
      </c>
    </row>
    <row r="3767" spans="1:19" ht="43.2" x14ac:dyDescent="0.3">
      <c r="A3767" s="9">
        <v>3765</v>
      </c>
      <c r="B3767" s="11" t="s">
        <v>3762</v>
      </c>
      <c r="C3767" s="3" t="s">
        <v>7875</v>
      </c>
      <c r="D3767" s="5">
        <v>7000</v>
      </c>
      <c r="E3767" s="7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">
        <f t="shared" si="174"/>
        <v>7422.4299000000001</v>
      </c>
      <c r="P3767" t="s">
        <v>8314</v>
      </c>
      <c r="Q3767" t="s">
        <v>8356</v>
      </c>
      <c r="R3767" s="14">
        <f t="shared" si="176"/>
        <v>41820.776412037041</v>
      </c>
      <c r="S3767">
        <f t="shared" si="175"/>
        <v>2014</v>
      </c>
    </row>
    <row r="3768" spans="1:19" ht="43.2" x14ac:dyDescent="0.3">
      <c r="A3768" s="9">
        <v>3766</v>
      </c>
      <c r="B3768" s="11" t="s">
        <v>3763</v>
      </c>
      <c r="C3768" s="3" t="s">
        <v>7876</v>
      </c>
      <c r="D3768" s="5">
        <v>10000</v>
      </c>
      <c r="E3768" s="7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">
        <f t="shared" si="174"/>
        <v>10692.718800000001</v>
      </c>
      <c r="P3768" t="s">
        <v>8314</v>
      </c>
      <c r="Q3768" t="s">
        <v>8356</v>
      </c>
      <c r="R3768" s="14">
        <f t="shared" si="176"/>
        <v>41788.167187500003</v>
      </c>
      <c r="S3768">
        <f t="shared" si="175"/>
        <v>2014</v>
      </c>
    </row>
    <row r="3769" spans="1:19" ht="43.2" x14ac:dyDescent="0.3">
      <c r="A3769" s="9">
        <v>3767</v>
      </c>
      <c r="B3769" s="11" t="s">
        <v>3764</v>
      </c>
      <c r="C3769" s="3" t="s">
        <v>7877</v>
      </c>
      <c r="D3769" s="5">
        <v>2000</v>
      </c>
      <c r="E3769" s="7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">
        <f t="shared" si="174"/>
        <v>4169.6428999999998</v>
      </c>
      <c r="P3769" t="s">
        <v>8314</v>
      </c>
      <c r="Q3769" t="s">
        <v>8356</v>
      </c>
      <c r="R3769" s="14">
        <f t="shared" si="176"/>
        <v>42050.019641203704</v>
      </c>
      <c r="S3769">
        <f t="shared" si="175"/>
        <v>2015</v>
      </c>
    </row>
    <row r="3770" spans="1:19" ht="43.2" x14ac:dyDescent="0.3">
      <c r="A3770" s="9">
        <v>3768</v>
      </c>
      <c r="B3770" s="11" t="s">
        <v>3765</v>
      </c>
      <c r="C3770" s="3" t="s">
        <v>7878</v>
      </c>
      <c r="D3770" s="5">
        <v>4000</v>
      </c>
      <c r="E3770" s="7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">
        <f t="shared" si="174"/>
        <v>7424.3275999999996</v>
      </c>
      <c r="P3770" t="s">
        <v>8314</v>
      </c>
      <c r="Q3770" t="s">
        <v>8356</v>
      </c>
      <c r="R3770" s="14">
        <f t="shared" si="176"/>
        <v>41772.727893518517</v>
      </c>
      <c r="S3770">
        <f t="shared" si="175"/>
        <v>2014</v>
      </c>
    </row>
    <row r="3771" spans="1:19" ht="43.2" x14ac:dyDescent="0.3">
      <c r="A3771" s="9">
        <v>3769</v>
      </c>
      <c r="B3771" s="11" t="s">
        <v>3766</v>
      </c>
      <c r="C3771" s="3" t="s">
        <v>7879</v>
      </c>
      <c r="D3771" s="5">
        <v>1100</v>
      </c>
      <c r="E3771" s="7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">
        <f t="shared" si="174"/>
        <v>7333.3333000000002</v>
      </c>
      <c r="P3771" t="s">
        <v>8314</v>
      </c>
      <c r="Q3771" t="s">
        <v>8356</v>
      </c>
      <c r="R3771" s="14">
        <f t="shared" si="176"/>
        <v>42445.598136574074</v>
      </c>
      <c r="S3771">
        <f t="shared" si="175"/>
        <v>2016</v>
      </c>
    </row>
    <row r="3772" spans="1:19" ht="43.2" x14ac:dyDescent="0.3">
      <c r="A3772" s="9">
        <v>3770</v>
      </c>
      <c r="B3772" s="11" t="s">
        <v>3767</v>
      </c>
      <c r="C3772" s="3" t="s">
        <v>7880</v>
      </c>
      <c r="D3772" s="5">
        <v>2000</v>
      </c>
      <c r="E3772" s="7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">
        <f t="shared" si="174"/>
        <v>10000</v>
      </c>
      <c r="P3772" t="s">
        <v>8314</v>
      </c>
      <c r="Q3772" t="s">
        <v>8356</v>
      </c>
      <c r="R3772" s="14">
        <f t="shared" si="176"/>
        <v>42138.930671296301</v>
      </c>
      <c r="S3772">
        <f t="shared" si="175"/>
        <v>2015</v>
      </c>
    </row>
    <row r="3773" spans="1:19" ht="28.8" x14ac:dyDescent="0.3">
      <c r="A3773" s="9">
        <v>3771</v>
      </c>
      <c r="B3773" s="11" t="s">
        <v>3768</v>
      </c>
      <c r="C3773" s="3" t="s">
        <v>7881</v>
      </c>
      <c r="D3773" s="5">
        <v>1000</v>
      </c>
      <c r="E3773" s="7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">
        <f t="shared" si="174"/>
        <v>3842.1053000000002</v>
      </c>
      <c r="P3773" t="s">
        <v>8314</v>
      </c>
      <c r="Q3773" t="s">
        <v>8356</v>
      </c>
      <c r="R3773" s="14">
        <f t="shared" si="176"/>
        <v>42493.857083333336</v>
      </c>
      <c r="S3773">
        <f t="shared" si="175"/>
        <v>2016</v>
      </c>
    </row>
    <row r="3774" spans="1:19" ht="43.2" x14ac:dyDescent="0.3">
      <c r="A3774" s="9">
        <v>3772</v>
      </c>
      <c r="B3774" s="11" t="s">
        <v>3769</v>
      </c>
      <c r="C3774" s="3" t="s">
        <v>7882</v>
      </c>
      <c r="D3774" s="5">
        <v>5000</v>
      </c>
      <c r="E3774" s="7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">
        <f t="shared" si="174"/>
        <v>16696.969700000001</v>
      </c>
      <c r="P3774" t="s">
        <v>8314</v>
      </c>
      <c r="Q3774" t="s">
        <v>8356</v>
      </c>
      <c r="R3774" s="14">
        <f t="shared" si="176"/>
        <v>42682.616967592592</v>
      </c>
      <c r="S3774">
        <f t="shared" si="175"/>
        <v>2016</v>
      </c>
    </row>
    <row r="3775" spans="1:19" ht="28.8" x14ac:dyDescent="0.3">
      <c r="A3775" s="9">
        <v>3773</v>
      </c>
      <c r="B3775" s="11" t="s">
        <v>3770</v>
      </c>
      <c r="C3775" s="3" t="s">
        <v>7883</v>
      </c>
      <c r="D3775" s="5">
        <v>5000</v>
      </c>
      <c r="E3775" s="7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">
        <f t="shared" si="174"/>
        <v>9491.2281000000003</v>
      </c>
      <c r="P3775" t="s">
        <v>8314</v>
      </c>
      <c r="Q3775" t="s">
        <v>8356</v>
      </c>
      <c r="R3775" s="14">
        <f t="shared" si="176"/>
        <v>42656.005173611105</v>
      </c>
      <c r="S3775">
        <f t="shared" si="175"/>
        <v>2016</v>
      </c>
    </row>
    <row r="3776" spans="1:19" ht="57.6" x14ac:dyDescent="0.3">
      <c r="A3776" s="9">
        <v>3774</v>
      </c>
      <c r="B3776" s="11" t="s">
        <v>3771</v>
      </c>
      <c r="C3776" s="3" t="s">
        <v>7884</v>
      </c>
      <c r="D3776" s="5">
        <v>2500</v>
      </c>
      <c r="E3776" s="7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">
        <f t="shared" si="174"/>
        <v>10000</v>
      </c>
      <c r="P3776" t="s">
        <v>8314</v>
      </c>
      <c r="Q3776" t="s">
        <v>8356</v>
      </c>
      <c r="R3776" s="14">
        <f t="shared" si="176"/>
        <v>42087.792303240742</v>
      </c>
      <c r="S3776">
        <f t="shared" si="175"/>
        <v>2015</v>
      </c>
    </row>
    <row r="3777" spans="1:19" ht="43.2" x14ac:dyDescent="0.3">
      <c r="A3777" s="9">
        <v>3775</v>
      </c>
      <c r="B3777" s="11" t="s">
        <v>3772</v>
      </c>
      <c r="C3777" s="3" t="s">
        <v>7885</v>
      </c>
      <c r="D3777" s="5">
        <v>2000</v>
      </c>
      <c r="E3777" s="7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">
        <f t="shared" si="174"/>
        <v>14321.428599999999</v>
      </c>
      <c r="P3777" t="s">
        <v>8314</v>
      </c>
      <c r="Q3777" t="s">
        <v>8356</v>
      </c>
      <c r="R3777" s="14">
        <f t="shared" si="176"/>
        <v>42075.942627314813</v>
      </c>
      <c r="S3777">
        <f t="shared" si="175"/>
        <v>2015</v>
      </c>
    </row>
    <row r="3778" spans="1:19" ht="57.6" x14ac:dyDescent="0.3">
      <c r="A3778" s="9">
        <v>3776</v>
      </c>
      <c r="B3778" s="11" t="s">
        <v>3773</v>
      </c>
      <c r="C3778" s="3" t="s">
        <v>7886</v>
      </c>
      <c r="D3778" s="5">
        <v>8000</v>
      </c>
      <c r="E3778" s="7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">
        <f t="shared" si="174"/>
        <v>9081.9148999999998</v>
      </c>
      <c r="P3778" t="s">
        <v>8314</v>
      </c>
      <c r="Q3778" t="s">
        <v>8356</v>
      </c>
      <c r="R3778" s="14">
        <f t="shared" si="176"/>
        <v>41814.367800925924</v>
      </c>
      <c r="S3778">
        <f t="shared" si="175"/>
        <v>2014</v>
      </c>
    </row>
    <row r="3779" spans="1:19" ht="43.2" x14ac:dyDescent="0.3">
      <c r="A3779" s="9">
        <v>3777</v>
      </c>
      <c r="B3779" s="11" t="s">
        <v>3774</v>
      </c>
      <c r="C3779" s="3" t="s">
        <v>7887</v>
      </c>
      <c r="D3779" s="5">
        <v>2000</v>
      </c>
      <c r="E3779" s="7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">
        <f t="shared" ref="O3779:O3842" si="177">IFERROR(ROUND(E3779/L3779*100,4),0)</f>
        <v>4854.2372999999998</v>
      </c>
      <c r="P3779" t="s">
        <v>8314</v>
      </c>
      <c r="Q3779" t="s">
        <v>8356</v>
      </c>
      <c r="R3779" s="14">
        <f t="shared" si="176"/>
        <v>41887.111354166671</v>
      </c>
      <c r="S3779">
        <f t="shared" ref="S3779:S3842" si="178">YEAR(R3779)</f>
        <v>2014</v>
      </c>
    </row>
    <row r="3780" spans="1:19" ht="28.8" x14ac:dyDescent="0.3">
      <c r="A3780" s="9">
        <v>3778</v>
      </c>
      <c r="B3780" s="11" t="s">
        <v>3775</v>
      </c>
      <c r="C3780" s="3" t="s">
        <v>7888</v>
      </c>
      <c r="D3780" s="5">
        <v>2400</v>
      </c>
      <c r="E3780" s="7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">
        <f t="shared" si="177"/>
        <v>7002.7777999999998</v>
      </c>
      <c r="P3780" t="s">
        <v>8314</v>
      </c>
      <c r="Q3780" t="s">
        <v>8356</v>
      </c>
      <c r="R3780" s="14">
        <f t="shared" ref="R3780:R3843" si="179">(((J3780/60)/60)/24)+DATE(1970,1,1)</f>
        <v>41989.819212962961</v>
      </c>
      <c r="S3780">
        <f t="shared" si="178"/>
        <v>2014</v>
      </c>
    </row>
    <row r="3781" spans="1:19" ht="28.8" x14ac:dyDescent="0.3">
      <c r="A3781" s="9">
        <v>3779</v>
      </c>
      <c r="B3781" s="11" t="s">
        <v>3776</v>
      </c>
      <c r="C3781" s="3" t="s">
        <v>7889</v>
      </c>
      <c r="D3781" s="5">
        <v>15000</v>
      </c>
      <c r="E3781" s="7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">
        <f t="shared" si="177"/>
        <v>13562.608700000001</v>
      </c>
      <c r="P3781" t="s">
        <v>8314</v>
      </c>
      <c r="Q3781" t="s">
        <v>8356</v>
      </c>
      <c r="R3781" s="14">
        <f t="shared" si="179"/>
        <v>42425.735416666663</v>
      </c>
      <c r="S3781">
        <f t="shared" si="178"/>
        <v>2016</v>
      </c>
    </row>
    <row r="3782" spans="1:19" ht="43.2" x14ac:dyDescent="0.3">
      <c r="A3782" s="9">
        <v>3780</v>
      </c>
      <c r="B3782" s="11" t="s">
        <v>3777</v>
      </c>
      <c r="C3782" s="3" t="s">
        <v>7890</v>
      </c>
      <c r="D3782" s="5">
        <v>2500</v>
      </c>
      <c r="E3782" s="7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">
        <f t="shared" si="177"/>
        <v>10000</v>
      </c>
      <c r="P3782" t="s">
        <v>8314</v>
      </c>
      <c r="Q3782" t="s">
        <v>8356</v>
      </c>
      <c r="R3782" s="14">
        <f t="shared" si="179"/>
        <v>42166.219733796301</v>
      </c>
      <c r="S3782">
        <f t="shared" si="178"/>
        <v>2015</v>
      </c>
    </row>
    <row r="3783" spans="1:19" ht="57.6" x14ac:dyDescent="0.3">
      <c r="A3783" s="9">
        <v>3781</v>
      </c>
      <c r="B3783" s="11" t="s">
        <v>3778</v>
      </c>
      <c r="C3783" s="3" t="s">
        <v>7891</v>
      </c>
      <c r="D3783" s="5">
        <v>4500</v>
      </c>
      <c r="E3783" s="7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">
        <f t="shared" si="177"/>
        <v>9490.3845999999994</v>
      </c>
      <c r="P3783" t="s">
        <v>8314</v>
      </c>
      <c r="Q3783" t="s">
        <v>8356</v>
      </c>
      <c r="R3783" s="14">
        <f t="shared" si="179"/>
        <v>41865.882928240739</v>
      </c>
      <c r="S3783">
        <f t="shared" si="178"/>
        <v>2014</v>
      </c>
    </row>
    <row r="3784" spans="1:19" ht="43.2" x14ac:dyDescent="0.3">
      <c r="A3784" s="9">
        <v>3782</v>
      </c>
      <c r="B3784" s="11" t="s">
        <v>3779</v>
      </c>
      <c r="C3784" s="3" t="s">
        <v>7892</v>
      </c>
      <c r="D3784" s="5">
        <v>2000</v>
      </c>
      <c r="E3784" s="7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">
        <f t="shared" si="177"/>
        <v>7537.0370000000003</v>
      </c>
      <c r="P3784" t="s">
        <v>8314</v>
      </c>
      <c r="Q3784" t="s">
        <v>8356</v>
      </c>
      <c r="R3784" s="14">
        <f t="shared" si="179"/>
        <v>42546.862233796302</v>
      </c>
      <c r="S3784">
        <f t="shared" si="178"/>
        <v>2016</v>
      </c>
    </row>
    <row r="3785" spans="1:19" ht="43.2" x14ac:dyDescent="0.3">
      <c r="A3785" s="9">
        <v>3783</v>
      </c>
      <c r="B3785" s="11" t="s">
        <v>3780</v>
      </c>
      <c r="C3785" s="3" t="s">
        <v>7893</v>
      </c>
      <c r="D3785" s="5">
        <v>1200</v>
      </c>
      <c r="E3785" s="7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">
        <f t="shared" si="177"/>
        <v>6445.8333000000002</v>
      </c>
      <c r="P3785" t="s">
        <v>8314</v>
      </c>
      <c r="Q3785" t="s">
        <v>8356</v>
      </c>
      <c r="R3785" s="14">
        <f t="shared" si="179"/>
        <v>42420.140277777777</v>
      </c>
      <c r="S3785">
        <f t="shared" si="178"/>
        <v>2016</v>
      </c>
    </row>
    <row r="3786" spans="1:19" ht="43.2" x14ac:dyDescent="0.3">
      <c r="A3786" s="9">
        <v>3784</v>
      </c>
      <c r="B3786" s="11" t="s">
        <v>3781</v>
      </c>
      <c r="C3786" s="3" t="s">
        <v>7894</v>
      </c>
      <c r="D3786" s="5">
        <v>1000</v>
      </c>
      <c r="E3786" s="7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">
        <f t="shared" si="177"/>
        <v>11500</v>
      </c>
      <c r="P3786" t="s">
        <v>8314</v>
      </c>
      <c r="Q3786" t="s">
        <v>8356</v>
      </c>
      <c r="R3786" s="14">
        <f t="shared" si="179"/>
        <v>42531.980694444443</v>
      </c>
      <c r="S3786">
        <f t="shared" si="178"/>
        <v>2016</v>
      </c>
    </row>
    <row r="3787" spans="1:19" ht="43.2" x14ac:dyDescent="0.3">
      <c r="A3787" s="9">
        <v>3785</v>
      </c>
      <c r="B3787" s="11" t="s">
        <v>3782</v>
      </c>
      <c r="C3787" s="3" t="s">
        <v>7895</v>
      </c>
      <c r="D3787" s="5">
        <v>2000</v>
      </c>
      <c r="E3787" s="7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">
        <f t="shared" si="177"/>
        <v>10050</v>
      </c>
      <c r="P3787" t="s">
        <v>8314</v>
      </c>
      <c r="Q3787" t="s">
        <v>8356</v>
      </c>
      <c r="R3787" s="14">
        <f t="shared" si="179"/>
        <v>42548.63853009259</v>
      </c>
      <c r="S3787">
        <f t="shared" si="178"/>
        <v>2016</v>
      </c>
    </row>
    <row r="3788" spans="1:19" ht="43.2" x14ac:dyDescent="0.3">
      <c r="A3788" s="9">
        <v>3786</v>
      </c>
      <c r="B3788" s="11" t="s">
        <v>3783</v>
      </c>
      <c r="C3788" s="3" t="s">
        <v>7896</v>
      </c>
      <c r="D3788" s="5">
        <v>6000</v>
      </c>
      <c r="E3788" s="7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">
        <f t="shared" si="177"/>
        <v>9377.4647999999997</v>
      </c>
      <c r="P3788" t="s">
        <v>8314</v>
      </c>
      <c r="Q3788" t="s">
        <v>8356</v>
      </c>
      <c r="R3788" s="14">
        <f t="shared" si="179"/>
        <v>42487.037905092591</v>
      </c>
      <c r="S3788">
        <f t="shared" si="178"/>
        <v>2016</v>
      </c>
    </row>
    <row r="3789" spans="1:19" ht="43.2" x14ac:dyDescent="0.3">
      <c r="A3789" s="9">
        <v>3787</v>
      </c>
      <c r="B3789" s="11" t="s">
        <v>3784</v>
      </c>
      <c r="C3789" s="3" t="s">
        <v>7897</v>
      </c>
      <c r="D3789" s="5">
        <v>350</v>
      </c>
      <c r="E3789" s="7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">
        <f t="shared" si="177"/>
        <v>3510</v>
      </c>
      <c r="P3789" t="s">
        <v>8314</v>
      </c>
      <c r="Q3789" t="s">
        <v>8356</v>
      </c>
      <c r="R3789" s="14">
        <f t="shared" si="179"/>
        <v>42167.534791666665</v>
      </c>
      <c r="S3789">
        <f t="shared" si="178"/>
        <v>2015</v>
      </c>
    </row>
    <row r="3790" spans="1:19" ht="72" x14ac:dyDescent="0.3">
      <c r="A3790" s="9">
        <v>3788</v>
      </c>
      <c r="B3790" s="11" t="s">
        <v>3785</v>
      </c>
      <c r="C3790" s="3" t="s">
        <v>7898</v>
      </c>
      <c r="D3790" s="5">
        <v>75000</v>
      </c>
      <c r="E3790" s="7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">
        <f t="shared" si="177"/>
        <v>50000</v>
      </c>
      <c r="P3790" t="s">
        <v>8314</v>
      </c>
      <c r="Q3790" t="s">
        <v>8356</v>
      </c>
      <c r="R3790" s="14">
        <f t="shared" si="179"/>
        <v>42333.695821759262</v>
      </c>
      <c r="S3790">
        <f t="shared" si="178"/>
        <v>2015</v>
      </c>
    </row>
    <row r="3791" spans="1:19" ht="43.2" x14ac:dyDescent="0.3">
      <c r="A3791" s="9">
        <v>3789</v>
      </c>
      <c r="B3791" s="11" t="s">
        <v>3786</v>
      </c>
      <c r="C3791" s="3" t="s">
        <v>7899</v>
      </c>
      <c r="D3791" s="5">
        <v>3550</v>
      </c>
      <c r="E3791" s="7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">
        <f t="shared" si="177"/>
        <v>2900</v>
      </c>
      <c r="P3791" t="s">
        <v>8314</v>
      </c>
      <c r="Q3791" t="s">
        <v>8356</v>
      </c>
      <c r="R3791" s="14">
        <f t="shared" si="179"/>
        <v>42138.798819444448</v>
      </c>
      <c r="S3791">
        <f t="shared" si="178"/>
        <v>2015</v>
      </c>
    </row>
    <row r="3792" spans="1:19" ht="43.2" x14ac:dyDescent="0.3">
      <c r="A3792" s="9">
        <v>3790</v>
      </c>
      <c r="B3792" s="11" t="s">
        <v>3787</v>
      </c>
      <c r="C3792" s="3" t="s">
        <v>7900</v>
      </c>
      <c r="D3792" s="5">
        <v>15000</v>
      </c>
      <c r="E3792" s="7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">
        <f t="shared" si="177"/>
        <v>0</v>
      </c>
      <c r="P3792" t="s">
        <v>8314</v>
      </c>
      <c r="Q3792" t="s">
        <v>8356</v>
      </c>
      <c r="R3792" s="14">
        <f t="shared" si="179"/>
        <v>42666.666932870372</v>
      </c>
      <c r="S3792">
        <f t="shared" si="178"/>
        <v>2016</v>
      </c>
    </row>
    <row r="3793" spans="1:19" ht="28.8" x14ac:dyDescent="0.3">
      <c r="A3793" s="9">
        <v>3791</v>
      </c>
      <c r="B3793" s="11" t="s">
        <v>3788</v>
      </c>
      <c r="C3793" s="3" t="s">
        <v>7901</v>
      </c>
      <c r="D3793" s="5">
        <v>1500</v>
      </c>
      <c r="E3793" s="7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">
        <f t="shared" si="177"/>
        <v>0</v>
      </c>
      <c r="P3793" t="s">
        <v>8314</v>
      </c>
      <c r="Q3793" t="s">
        <v>8356</v>
      </c>
      <c r="R3793" s="14">
        <f t="shared" si="179"/>
        <v>41766.692037037035</v>
      </c>
      <c r="S3793">
        <f t="shared" si="178"/>
        <v>2014</v>
      </c>
    </row>
    <row r="3794" spans="1:19" ht="28.8" x14ac:dyDescent="0.3">
      <c r="A3794" s="9">
        <v>3792</v>
      </c>
      <c r="B3794" s="11" t="s">
        <v>3789</v>
      </c>
      <c r="C3794" s="3" t="s">
        <v>7902</v>
      </c>
      <c r="D3794" s="5">
        <v>12500</v>
      </c>
      <c r="E3794" s="7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">
        <f t="shared" si="177"/>
        <v>1750</v>
      </c>
      <c r="P3794" t="s">
        <v>8314</v>
      </c>
      <c r="Q3794" t="s">
        <v>8356</v>
      </c>
      <c r="R3794" s="14">
        <f t="shared" si="179"/>
        <v>42170.447013888886</v>
      </c>
      <c r="S3794">
        <f t="shared" si="178"/>
        <v>2015</v>
      </c>
    </row>
    <row r="3795" spans="1:19" ht="43.2" x14ac:dyDescent="0.3">
      <c r="A3795" s="9">
        <v>3793</v>
      </c>
      <c r="B3795" s="11" t="s">
        <v>3790</v>
      </c>
      <c r="C3795" s="3" t="s">
        <v>7903</v>
      </c>
      <c r="D3795" s="5">
        <v>7000</v>
      </c>
      <c r="E3795" s="7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">
        <f t="shared" si="177"/>
        <v>17400</v>
      </c>
      <c r="P3795" t="s">
        <v>8314</v>
      </c>
      <c r="Q3795" t="s">
        <v>8356</v>
      </c>
      <c r="R3795" s="14">
        <f t="shared" si="179"/>
        <v>41968.938993055555</v>
      </c>
      <c r="S3795">
        <f t="shared" si="178"/>
        <v>2014</v>
      </c>
    </row>
    <row r="3796" spans="1:19" ht="43.2" x14ac:dyDescent="0.3">
      <c r="A3796" s="9">
        <v>3794</v>
      </c>
      <c r="B3796" s="11" t="s">
        <v>3791</v>
      </c>
      <c r="C3796" s="3" t="s">
        <v>7904</v>
      </c>
      <c r="D3796" s="5">
        <v>5000</v>
      </c>
      <c r="E3796" s="7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">
        <f t="shared" si="177"/>
        <v>5000</v>
      </c>
      <c r="P3796" t="s">
        <v>8314</v>
      </c>
      <c r="Q3796" t="s">
        <v>8356</v>
      </c>
      <c r="R3796" s="14">
        <f t="shared" si="179"/>
        <v>42132.58048611111</v>
      </c>
      <c r="S3796">
        <f t="shared" si="178"/>
        <v>2015</v>
      </c>
    </row>
    <row r="3797" spans="1:19" ht="43.2" x14ac:dyDescent="0.3">
      <c r="A3797" s="9">
        <v>3795</v>
      </c>
      <c r="B3797" s="11" t="s">
        <v>3792</v>
      </c>
      <c r="C3797" s="3" t="s">
        <v>7905</v>
      </c>
      <c r="D3797" s="5">
        <v>600</v>
      </c>
      <c r="E3797" s="7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">
        <f t="shared" si="177"/>
        <v>500</v>
      </c>
      <c r="P3797" t="s">
        <v>8314</v>
      </c>
      <c r="Q3797" t="s">
        <v>8356</v>
      </c>
      <c r="R3797" s="14">
        <f t="shared" si="179"/>
        <v>42201.436226851853</v>
      </c>
      <c r="S3797">
        <f t="shared" si="178"/>
        <v>2015</v>
      </c>
    </row>
    <row r="3798" spans="1:19" ht="43.2" x14ac:dyDescent="0.3">
      <c r="A3798" s="9">
        <v>3796</v>
      </c>
      <c r="B3798" s="11" t="s">
        <v>3793</v>
      </c>
      <c r="C3798" s="3" t="s">
        <v>7906</v>
      </c>
      <c r="D3798" s="5">
        <v>22500</v>
      </c>
      <c r="E3798" s="7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">
        <f t="shared" si="177"/>
        <v>100</v>
      </c>
      <c r="P3798" t="s">
        <v>8314</v>
      </c>
      <c r="Q3798" t="s">
        <v>8356</v>
      </c>
      <c r="R3798" s="14">
        <f t="shared" si="179"/>
        <v>42689.029583333337</v>
      </c>
      <c r="S3798">
        <f t="shared" si="178"/>
        <v>2016</v>
      </c>
    </row>
    <row r="3799" spans="1:19" ht="57.6" x14ac:dyDescent="0.3">
      <c r="A3799" s="9">
        <v>3797</v>
      </c>
      <c r="B3799" s="11" t="s">
        <v>3794</v>
      </c>
      <c r="C3799" s="3" t="s">
        <v>7907</v>
      </c>
      <c r="D3799" s="5">
        <v>6000</v>
      </c>
      <c r="E3799" s="7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">
        <f t="shared" si="177"/>
        <v>14540.540499999999</v>
      </c>
      <c r="P3799" t="s">
        <v>8314</v>
      </c>
      <c r="Q3799" t="s">
        <v>8356</v>
      </c>
      <c r="R3799" s="14">
        <f t="shared" si="179"/>
        <v>42084.881539351853</v>
      </c>
      <c r="S3799">
        <f t="shared" si="178"/>
        <v>2015</v>
      </c>
    </row>
    <row r="3800" spans="1:19" ht="43.2" x14ac:dyDescent="0.3">
      <c r="A3800" s="9">
        <v>3798</v>
      </c>
      <c r="B3800" s="11" t="s">
        <v>3795</v>
      </c>
      <c r="C3800" s="3" t="s">
        <v>7908</v>
      </c>
      <c r="D3800" s="5">
        <v>70000</v>
      </c>
      <c r="E3800" s="7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">
        <f t="shared" si="177"/>
        <v>20500</v>
      </c>
      <c r="P3800" t="s">
        <v>8314</v>
      </c>
      <c r="Q3800" t="s">
        <v>8356</v>
      </c>
      <c r="R3800" s="14">
        <f t="shared" si="179"/>
        <v>41831.722777777781</v>
      </c>
      <c r="S3800">
        <f t="shared" si="178"/>
        <v>2014</v>
      </c>
    </row>
    <row r="3801" spans="1:19" ht="43.2" x14ac:dyDescent="0.3">
      <c r="A3801" s="9">
        <v>3799</v>
      </c>
      <c r="B3801" s="11" t="s">
        <v>3796</v>
      </c>
      <c r="C3801" s="3" t="s">
        <v>7909</v>
      </c>
      <c r="D3801" s="5">
        <v>10000</v>
      </c>
      <c r="E3801" s="7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">
        <f t="shared" si="177"/>
        <v>10050</v>
      </c>
      <c r="P3801" t="s">
        <v>8314</v>
      </c>
      <c r="Q3801" t="s">
        <v>8356</v>
      </c>
      <c r="R3801" s="14">
        <f t="shared" si="179"/>
        <v>42410.93105324074</v>
      </c>
      <c r="S3801">
        <f t="shared" si="178"/>
        <v>2016</v>
      </c>
    </row>
    <row r="3802" spans="1:19" ht="43.2" x14ac:dyDescent="0.3">
      <c r="A3802" s="9">
        <v>3800</v>
      </c>
      <c r="B3802" s="11" t="s">
        <v>3797</v>
      </c>
      <c r="C3802" s="3" t="s">
        <v>7910</v>
      </c>
      <c r="D3802" s="5">
        <v>22000</v>
      </c>
      <c r="E3802" s="7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">
        <f t="shared" si="177"/>
        <v>5506.25</v>
      </c>
      <c r="P3802" t="s">
        <v>8314</v>
      </c>
      <c r="Q3802" t="s">
        <v>8356</v>
      </c>
      <c r="R3802" s="14">
        <f t="shared" si="179"/>
        <v>41982.737071759257</v>
      </c>
      <c r="S3802">
        <f t="shared" si="178"/>
        <v>2014</v>
      </c>
    </row>
    <row r="3803" spans="1:19" ht="43.2" x14ac:dyDescent="0.3">
      <c r="A3803" s="9">
        <v>3801</v>
      </c>
      <c r="B3803" s="11" t="s">
        <v>3798</v>
      </c>
      <c r="C3803" s="3" t="s">
        <v>7911</v>
      </c>
      <c r="D3803" s="5">
        <v>5000</v>
      </c>
      <c r="E3803" s="7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">
        <f t="shared" si="177"/>
        <v>4733.3333000000002</v>
      </c>
      <c r="P3803" t="s">
        <v>8314</v>
      </c>
      <c r="Q3803" t="s">
        <v>8356</v>
      </c>
      <c r="R3803" s="14">
        <f t="shared" si="179"/>
        <v>41975.676111111112</v>
      </c>
      <c r="S3803">
        <f t="shared" si="178"/>
        <v>2014</v>
      </c>
    </row>
    <row r="3804" spans="1:19" ht="43.2" x14ac:dyDescent="0.3">
      <c r="A3804" s="9">
        <v>3802</v>
      </c>
      <c r="B3804" s="11" t="s">
        <v>3799</v>
      </c>
      <c r="C3804" s="3" t="s">
        <v>7912</v>
      </c>
      <c r="D3804" s="5">
        <v>3000</v>
      </c>
      <c r="E3804" s="7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">
        <f t="shared" si="177"/>
        <v>0</v>
      </c>
      <c r="P3804" t="s">
        <v>8314</v>
      </c>
      <c r="Q3804" t="s">
        <v>8356</v>
      </c>
      <c r="R3804" s="14">
        <f t="shared" si="179"/>
        <v>42269.126226851848</v>
      </c>
      <c r="S3804">
        <f t="shared" si="178"/>
        <v>2015</v>
      </c>
    </row>
    <row r="3805" spans="1:19" ht="28.8" x14ac:dyDescent="0.3">
      <c r="A3805" s="9">
        <v>3803</v>
      </c>
      <c r="B3805" s="11" t="s">
        <v>3800</v>
      </c>
      <c r="C3805" s="3" t="s">
        <v>7913</v>
      </c>
      <c r="D3805" s="5">
        <v>12000</v>
      </c>
      <c r="E3805" s="7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">
        <f t="shared" si="177"/>
        <v>5895</v>
      </c>
      <c r="P3805" t="s">
        <v>8314</v>
      </c>
      <c r="Q3805" t="s">
        <v>8356</v>
      </c>
      <c r="R3805" s="14">
        <f t="shared" si="179"/>
        <v>42403.971851851849</v>
      </c>
      <c r="S3805">
        <f t="shared" si="178"/>
        <v>2016</v>
      </c>
    </row>
    <row r="3806" spans="1:19" ht="43.2" x14ac:dyDescent="0.3">
      <c r="A3806" s="9">
        <v>3804</v>
      </c>
      <c r="B3806" s="11" t="s">
        <v>3801</v>
      </c>
      <c r="C3806" s="3" t="s">
        <v>7914</v>
      </c>
      <c r="D3806" s="5">
        <v>8000</v>
      </c>
      <c r="E3806" s="7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">
        <f t="shared" si="177"/>
        <v>0</v>
      </c>
      <c r="P3806" t="s">
        <v>8314</v>
      </c>
      <c r="Q3806" t="s">
        <v>8356</v>
      </c>
      <c r="R3806" s="14">
        <f t="shared" si="179"/>
        <v>42527.00953703704</v>
      </c>
      <c r="S3806">
        <f t="shared" si="178"/>
        <v>2016</v>
      </c>
    </row>
    <row r="3807" spans="1:19" ht="43.2" x14ac:dyDescent="0.3">
      <c r="A3807" s="9">
        <v>3805</v>
      </c>
      <c r="B3807" s="11" t="s">
        <v>3802</v>
      </c>
      <c r="C3807" s="3" t="s">
        <v>7915</v>
      </c>
      <c r="D3807" s="5">
        <v>150000</v>
      </c>
      <c r="E3807" s="7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">
        <f t="shared" si="177"/>
        <v>150</v>
      </c>
      <c r="P3807" t="s">
        <v>8314</v>
      </c>
      <c r="Q3807" t="s">
        <v>8356</v>
      </c>
      <c r="R3807" s="14">
        <f t="shared" si="179"/>
        <v>41849.887037037035</v>
      </c>
      <c r="S3807">
        <f t="shared" si="178"/>
        <v>2014</v>
      </c>
    </row>
    <row r="3808" spans="1:19" ht="57.6" x14ac:dyDescent="0.3">
      <c r="A3808" s="9">
        <v>3806</v>
      </c>
      <c r="B3808" s="11" t="s">
        <v>3803</v>
      </c>
      <c r="C3808" s="3" t="s">
        <v>7916</v>
      </c>
      <c r="D3808" s="5">
        <v>7500</v>
      </c>
      <c r="E3808" s="7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">
        <f t="shared" si="177"/>
        <v>500</v>
      </c>
      <c r="P3808" t="s">
        <v>8314</v>
      </c>
      <c r="Q3808" t="s">
        <v>8356</v>
      </c>
      <c r="R3808" s="14">
        <f t="shared" si="179"/>
        <v>41799.259039351848</v>
      </c>
      <c r="S3808">
        <f t="shared" si="178"/>
        <v>2014</v>
      </c>
    </row>
    <row r="3809" spans="1:19" ht="43.2" x14ac:dyDescent="0.3">
      <c r="A3809" s="9">
        <v>3807</v>
      </c>
      <c r="B3809" s="11" t="s">
        <v>3804</v>
      </c>
      <c r="C3809" s="3" t="s">
        <v>7917</v>
      </c>
      <c r="D3809" s="5">
        <v>1500</v>
      </c>
      <c r="E3809" s="7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">
        <f t="shared" si="177"/>
        <v>5055.5555999999997</v>
      </c>
      <c r="P3809" t="s">
        <v>8314</v>
      </c>
      <c r="Q3809" t="s">
        <v>8356</v>
      </c>
      <c r="R3809" s="14">
        <f t="shared" si="179"/>
        <v>42090.909016203703</v>
      </c>
      <c r="S3809">
        <f t="shared" si="178"/>
        <v>2015</v>
      </c>
    </row>
    <row r="3810" spans="1:19" ht="43.2" x14ac:dyDescent="0.3">
      <c r="A3810" s="9">
        <v>3808</v>
      </c>
      <c r="B3810" s="11" t="s">
        <v>3805</v>
      </c>
      <c r="C3810" s="3" t="s">
        <v>7918</v>
      </c>
      <c r="D3810" s="5">
        <v>1000</v>
      </c>
      <c r="E3810" s="7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">
        <f t="shared" si="177"/>
        <v>4166.6666999999998</v>
      </c>
      <c r="P3810" t="s">
        <v>8314</v>
      </c>
      <c r="Q3810" t="s">
        <v>8315</v>
      </c>
      <c r="R3810" s="14">
        <f t="shared" si="179"/>
        <v>42059.453923611116</v>
      </c>
      <c r="S3810">
        <f t="shared" si="178"/>
        <v>2015</v>
      </c>
    </row>
    <row r="3811" spans="1:19" ht="43.2" x14ac:dyDescent="0.3">
      <c r="A3811" s="9">
        <v>3809</v>
      </c>
      <c r="B3811" s="11" t="s">
        <v>3806</v>
      </c>
      <c r="C3811" s="3" t="s">
        <v>7919</v>
      </c>
      <c r="D3811" s="5">
        <v>2000</v>
      </c>
      <c r="E3811" s="7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">
        <f t="shared" si="177"/>
        <v>5328.9474</v>
      </c>
      <c r="P3811" t="s">
        <v>8314</v>
      </c>
      <c r="Q3811" t="s">
        <v>8315</v>
      </c>
      <c r="R3811" s="14">
        <f t="shared" si="179"/>
        <v>41800.526701388888</v>
      </c>
      <c r="S3811">
        <f t="shared" si="178"/>
        <v>2014</v>
      </c>
    </row>
    <row r="3812" spans="1:19" ht="43.2" x14ac:dyDescent="0.3">
      <c r="A3812" s="9">
        <v>3810</v>
      </c>
      <c r="B3812" s="11" t="s">
        <v>3807</v>
      </c>
      <c r="C3812" s="3" t="s">
        <v>7920</v>
      </c>
      <c r="D3812" s="5">
        <v>1500</v>
      </c>
      <c r="E3812" s="7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">
        <f t="shared" si="177"/>
        <v>7023.0769</v>
      </c>
      <c r="P3812" t="s">
        <v>8314</v>
      </c>
      <c r="Q3812" t="s">
        <v>8315</v>
      </c>
      <c r="R3812" s="14">
        <f t="shared" si="179"/>
        <v>42054.849050925928</v>
      </c>
      <c r="S3812">
        <f t="shared" si="178"/>
        <v>2015</v>
      </c>
    </row>
    <row r="3813" spans="1:19" ht="43.2" x14ac:dyDescent="0.3">
      <c r="A3813" s="9">
        <v>3811</v>
      </c>
      <c r="B3813" s="11" t="s">
        <v>3808</v>
      </c>
      <c r="C3813" s="3" t="s">
        <v>7921</v>
      </c>
      <c r="D3813" s="5">
        <v>250</v>
      </c>
      <c r="E3813" s="7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">
        <f t="shared" si="177"/>
        <v>4342.1053000000002</v>
      </c>
      <c r="P3813" t="s">
        <v>8314</v>
      </c>
      <c r="Q3813" t="s">
        <v>8315</v>
      </c>
      <c r="R3813" s="14">
        <f t="shared" si="179"/>
        <v>42487.62700231481</v>
      </c>
      <c r="S3813">
        <f t="shared" si="178"/>
        <v>2016</v>
      </c>
    </row>
    <row r="3814" spans="1:19" ht="43.2" x14ac:dyDescent="0.3">
      <c r="A3814" s="9">
        <v>3812</v>
      </c>
      <c r="B3814" s="11" t="s">
        <v>3809</v>
      </c>
      <c r="C3814" s="3" t="s">
        <v>7922</v>
      </c>
      <c r="D3814" s="5">
        <v>2000</v>
      </c>
      <c r="E3814" s="7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">
        <f t="shared" si="177"/>
        <v>19918.181799999998</v>
      </c>
      <c r="P3814" t="s">
        <v>8314</v>
      </c>
      <c r="Q3814" t="s">
        <v>8315</v>
      </c>
      <c r="R3814" s="14">
        <f t="shared" si="179"/>
        <v>42109.751250000001</v>
      </c>
      <c r="S3814">
        <f t="shared" si="178"/>
        <v>2015</v>
      </c>
    </row>
    <row r="3815" spans="1:19" ht="43.2" x14ac:dyDescent="0.3">
      <c r="A3815" s="9">
        <v>3813</v>
      </c>
      <c r="B3815" s="11" t="s">
        <v>3810</v>
      </c>
      <c r="C3815" s="3" t="s">
        <v>7923</v>
      </c>
      <c r="D3815" s="5">
        <v>2100</v>
      </c>
      <c r="E3815" s="7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">
        <f t="shared" si="177"/>
        <v>7851.8148000000001</v>
      </c>
      <c r="P3815" t="s">
        <v>8314</v>
      </c>
      <c r="Q3815" t="s">
        <v>8315</v>
      </c>
      <c r="R3815" s="14">
        <f t="shared" si="179"/>
        <v>42497.275706018518</v>
      </c>
      <c r="S3815">
        <f t="shared" si="178"/>
        <v>2016</v>
      </c>
    </row>
    <row r="3816" spans="1:19" ht="43.2" x14ac:dyDescent="0.3">
      <c r="A3816" s="9">
        <v>3814</v>
      </c>
      <c r="B3816" s="11" t="s">
        <v>3811</v>
      </c>
      <c r="C3816" s="3" t="s">
        <v>7924</v>
      </c>
      <c r="D3816" s="5">
        <v>1500</v>
      </c>
      <c r="E3816" s="7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">
        <f t="shared" si="177"/>
        <v>6182.3528999999999</v>
      </c>
      <c r="P3816" t="s">
        <v>8314</v>
      </c>
      <c r="Q3816" t="s">
        <v>8315</v>
      </c>
      <c r="R3816" s="14">
        <f t="shared" si="179"/>
        <v>42058.904074074075</v>
      </c>
      <c r="S3816">
        <f t="shared" si="178"/>
        <v>2015</v>
      </c>
    </row>
    <row r="3817" spans="1:19" ht="28.8" x14ac:dyDescent="0.3">
      <c r="A3817" s="9">
        <v>3815</v>
      </c>
      <c r="B3817" s="11" t="s">
        <v>3812</v>
      </c>
      <c r="C3817" s="3" t="s">
        <v>7925</v>
      </c>
      <c r="D3817" s="5">
        <v>1000</v>
      </c>
      <c r="E3817" s="7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">
        <f t="shared" si="177"/>
        <v>5000.05</v>
      </c>
      <c r="P3817" t="s">
        <v>8314</v>
      </c>
      <c r="Q3817" t="s">
        <v>8315</v>
      </c>
      <c r="R3817" s="14">
        <f t="shared" si="179"/>
        <v>42207.259918981479</v>
      </c>
      <c r="S3817">
        <f t="shared" si="178"/>
        <v>2015</v>
      </c>
    </row>
    <row r="3818" spans="1:19" ht="57.6" x14ac:dyDescent="0.3">
      <c r="A3818" s="9">
        <v>3816</v>
      </c>
      <c r="B3818" s="11" t="s">
        <v>3813</v>
      </c>
      <c r="C3818" s="3" t="s">
        <v>7926</v>
      </c>
      <c r="D3818" s="5">
        <v>1500</v>
      </c>
      <c r="E3818" s="7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">
        <f t="shared" si="177"/>
        <v>4833.973</v>
      </c>
      <c r="P3818" t="s">
        <v>8314</v>
      </c>
      <c r="Q3818" t="s">
        <v>8315</v>
      </c>
      <c r="R3818" s="14">
        <f t="shared" si="179"/>
        <v>41807.690081018518</v>
      </c>
      <c r="S3818">
        <f t="shared" si="178"/>
        <v>2014</v>
      </c>
    </row>
    <row r="3819" spans="1:19" ht="43.2" x14ac:dyDescent="0.3">
      <c r="A3819" s="9">
        <v>3817</v>
      </c>
      <c r="B3819" s="11" t="s">
        <v>3814</v>
      </c>
      <c r="C3819" s="3" t="s">
        <v>7927</v>
      </c>
      <c r="D3819" s="5">
        <v>2000</v>
      </c>
      <c r="E3819" s="7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">
        <f t="shared" si="177"/>
        <v>10725</v>
      </c>
      <c r="P3819" t="s">
        <v>8314</v>
      </c>
      <c r="Q3819" t="s">
        <v>8315</v>
      </c>
      <c r="R3819" s="14">
        <f t="shared" si="179"/>
        <v>42284.69694444444</v>
      </c>
      <c r="S3819">
        <f t="shared" si="178"/>
        <v>2015</v>
      </c>
    </row>
    <row r="3820" spans="1:19" ht="43.2" x14ac:dyDescent="0.3">
      <c r="A3820" s="9">
        <v>3818</v>
      </c>
      <c r="B3820" s="11" t="s">
        <v>3815</v>
      </c>
      <c r="C3820" s="3" t="s">
        <v>7928</v>
      </c>
      <c r="D3820" s="5">
        <v>250</v>
      </c>
      <c r="E3820" s="7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">
        <f t="shared" si="177"/>
        <v>5700</v>
      </c>
      <c r="P3820" t="s">
        <v>8314</v>
      </c>
      <c r="Q3820" t="s">
        <v>8315</v>
      </c>
      <c r="R3820" s="14">
        <f t="shared" si="179"/>
        <v>42045.84238425926</v>
      </c>
      <c r="S3820">
        <f t="shared" si="178"/>
        <v>2015</v>
      </c>
    </row>
    <row r="3821" spans="1:19" ht="43.2" x14ac:dyDescent="0.3">
      <c r="A3821" s="9">
        <v>3819</v>
      </c>
      <c r="B3821" s="11" t="s">
        <v>3816</v>
      </c>
      <c r="C3821" s="3" t="s">
        <v>7817</v>
      </c>
      <c r="D3821" s="5">
        <v>1000</v>
      </c>
      <c r="E3821" s="7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">
        <f t="shared" si="177"/>
        <v>4092.3076999999998</v>
      </c>
      <c r="P3821" t="s">
        <v>8314</v>
      </c>
      <c r="Q3821" t="s">
        <v>8315</v>
      </c>
      <c r="R3821" s="14">
        <f t="shared" si="179"/>
        <v>42184.209537037037</v>
      </c>
      <c r="S3821">
        <f t="shared" si="178"/>
        <v>2015</v>
      </c>
    </row>
    <row r="3822" spans="1:19" ht="43.2" x14ac:dyDescent="0.3">
      <c r="A3822" s="9">
        <v>3820</v>
      </c>
      <c r="B3822" s="11" t="s">
        <v>3817</v>
      </c>
      <c r="C3822" s="3" t="s">
        <v>7929</v>
      </c>
      <c r="D3822" s="5">
        <v>300</v>
      </c>
      <c r="E3822" s="7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">
        <f t="shared" si="177"/>
        <v>2150</v>
      </c>
      <c r="P3822" t="s">
        <v>8314</v>
      </c>
      <c r="Q3822" t="s">
        <v>8315</v>
      </c>
      <c r="R3822" s="14">
        <f t="shared" si="179"/>
        <v>42160.651817129634</v>
      </c>
      <c r="S3822">
        <f t="shared" si="178"/>
        <v>2015</v>
      </c>
    </row>
    <row r="3823" spans="1:19" ht="43.2" x14ac:dyDescent="0.3">
      <c r="A3823" s="9">
        <v>3821</v>
      </c>
      <c r="B3823" s="11" t="s">
        <v>3818</v>
      </c>
      <c r="C3823" s="3" t="s">
        <v>7930</v>
      </c>
      <c r="D3823" s="5">
        <v>3500</v>
      </c>
      <c r="E3823" s="7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">
        <f t="shared" si="177"/>
        <v>7954.3477999999996</v>
      </c>
      <c r="P3823" t="s">
        <v>8314</v>
      </c>
      <c r="Q3823" t="s">
        <v>8315</v>
      </c>
      <c r="R3823" s="14">
        <f t="shared" si="179"/>
        <v>42341.180636574078</v>
      </c>
      <c r="S3823">
        <f t="shared" si="178"/>
        <v>2015</v>
      </c>
    </row>
    <row r="3824" spans="1:19" ht="57.6" x14ac:dyDescent="0.3">
      <c r="A3824" s="9">
        <v>3822</v>
      </c>
      <c r="B3824" s="11" t="s">
        <v>3819</v>
      </c>
      <c r="C3824" s="3" t="s">
        <v>7931</v>
      </c>
      <c r="D3824" s="5">
        <v>5000</v>
      </c>
      <c r="E3824" s="7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">
        <f t="shared" si="177"/>
        <v>7238.1579000000002</v>
      </c>
      <c r="P3824" t="s">
        <v>8314</v>
      </c>
      <c r="Q3824" t="s">
        <v>8315</v>
      </c>
      <c r="R3824" s="14">
        <f t="shared" si="179"/>
        <v>42329.838159722218</v>
      </c>
      <c r="S3824">
        <f t="shared" si="178"/>
        <v>2015</v>
      </c>
    </row>
    <row r="3825" spans="1:19" ht="43.2" x14ac:dyDescent="0.3">
      <c r="A3825" s="9">
        <v>3823</v>
      </c>
      <c r="B3825" s="11" t="s">
        <v>3820</v>
      </c>
      <c r="C3825" s="3" t="s">
        <v>7932</v>
      </c>
      <c r="D3825" s="5">
        <v>2500</v>
      </c>
      <c r="E3825" s="7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">
        <f t="shared" si="177"/>
        <v>6463.4146000000001</v>
      </c>
      <c r="P3825" t="s">
        <v>8314</v>
      </c>
      <c r="Q3825" t="s">
        <v>8315</v>
      </c>
      <c r="R3825" s="14">
        <f t="shared" si="179"/>
        <v>42170.910231481481</v>
      </c>
      <c r="S3825">
        <f t="shared" si="178"/>
        <v>2015</v>
      </c>
    </row>
    <row r="3826" spans="1:19" ht="43.2" x14ac:dyDescent="0.3">
      <c r="A3826" s="9">
        <v>3824</v>
      </c>
      <c r="B3826" s="11" t="s">
        <v>3821</v>
      </c>
      <c r="C3826" s="3" t="s">
        <v>7933</v>
      </c>
      <c r="D3826" s="5">
        <v>250</v>
      </c>
      <c r="E3826" s="7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">
        <f t="shared" si="177"/>
        <v>3857.1428999999998</v>
      </c>
      <c r="P3826" t="s">
        <v>8314</v>
      </c>
      <c r="Q3826" t="s">
        <v>8315</v>
      </c>
      <c r="R3826" s="14">
        <f t="shared" si="179"/>
        <v>42571.626192129625</v>
      </c>
      <c r="S3826">
        <f t="shared" si="178"/>
        <v>2016</v>
      </c>
    </row>
    <row r="3827" spans="1:19" ht="43.2" x14ac:dyDescent="0.3">
      <c r="A3827" s="9">
        <v>3825</v>
      </c>
      <c r="B3827" s="11" t="s">
        <v>3822</v>
      </c>
      <c r="C3827" s="3" t="s">
        <v>7934</v>
      </c>
      <c r="D3827" s="5">
        <v>5000</v>
      </c>
      <c r="E3827" s="7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">
        <f t="shared" si="177"/>
        <v>10757.142900000001</v>
      </c>
      <c r="P3827" t="s">
        <v>8314</v>
      </c>
      <c r="Q3827" t="s">
        <v>8315</v>
      </c>
      <c r="R3827" s="14">
        <f t="shared" si="179"/>
        <v>42151.069606481484</v>
      </c>
      <c r="S3827">
        <f t="shared" si="178"/>
        <v>2015</v>
      </c>
    </row>
    <row r="3828" spans="1:19" ht="28.8" x14ac:dyDescent="0.3">
      <c r="A3828" s="9">
        <v>3826</v>
      </c>
      <c r="B3828" s="11" t="s">
        <v>3823</v>
      </c>
      <c r="C3828" s="3" t="s">
        <v>7935</v>
      </c>
      <c r="D3828" s="5">
        <v>600</v>
      </c>
      <c r="E3828" s="7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">
        <f t="shared" si="177"/>
        <v>2750</v>
      </c>
      <c r="P3828" t="s">
        <v>8314</v>
      </c>
      <c r="Q3828" t="s">
        <v>8315</v>
      </c>
      <c r="R3828" s="14">
        <f t="shared" si="179"/>
        <v>42101.423541666663</v>
      </c>
      <c r="S3828">
        <f t="shared" si="178"/>
        <v>2015</v>
      </c>
    </row>
    <row r="3829" spans="1:19" ht="57.6" x14ac:dyDescent="0.3">
      <c r="A3829" s="9">
        <v>3827</v>
      </c>
      <c r="B3829" s="11" t="s">
        <v>3824</v>
      </c>
      <c r="C3829" s="3" t="s">
        <v>7936</v>
      </c>
      <c r="D3829" s="5">
        <v>3000</v>
      </c>
      <c r="E3829" s="7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">
        <f t="shared" si="177"/>
        <v>7046.1538</v>
      </c>
      <c r="P3829" t="s">
        <v>8314</v>
      </c>
      <c r="Q3829" t="s">
        <v>8315</v>
      </c>
      <c r="R3829" s="14">
        <f t="shared" si="179"/>
        <v>42034.928252314814</v>
      </c>
      <c r="S3829">
        <f t="shared" si="178"/>
        <v>2015</v>
      </c>
    </row>
    <row r="3830" spans="1:19" ht="43.2" x14ac:dyDescent="0.3">
      <c r="A3830" s="9">
        <v>3828</v>
      </c>
      <c r="B3830" s="11" t="s">
        <v>3825</v>
      </c>
      <c r="C3830" s="3" t="s">
        <v>7937</v>
      </c>
      <c r="D3830" s="5">
        <v>5000</v>
      </c>
      <c r="E3830" s="7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">
        <f t="shared" si="177"/>
        <v>17857.142899999999</v>
      </c>
      <c r="P3830" t="s">
        <v>8314</v>
      </c>
      <c r="Q3830" t="s">
        <v>8315</v>
      </c>
      <c r="R3830" s="14">
        <f t="shared" si="179"/>
        <v>41944.527627314819</v>
      </c>
      <c r="S3830">
        <f t="shared" si="178"/>
        <v>2014</v>
      </c>
    </row>
    <row r="3831" spans="1:19" ht="43.2" x14ac:dyDescent="0.3">
      <c r="A3831" s="9">
        <v>3829</v>
      </c>
      <c r="B3831" s="11" t="s">
        <v>3826</v>
      </c>
      <c r="C3831" s="3" t="s">
        <v>7938</v>
      </c>
      <c r="D3831" s="5">
        <v>500</v>
      </c>
      <c r="E3831" s="7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">
        <f t="shared" si="177"/>
        <v>6262.5</v>
      </c>
      <c r="P3831" t="s">
        <v>8314</v>
      </c>
      <c r="Q3831" t="s">
        <v>8315</v>
      </c>
      <c r="R3831" s="14">
        <f t="shared" si="179"/>
        <v>42593.865405092598</v>
      </c>
      <c r="S3831">
        <f t="shared" si="178"/>
        <v>2016</v>
      </c>
    </row>
    <row r="3832" spans="1:19" ht="43.2" x14ac:dyDescent="0.3">
      <c r="A3832" s="9">
        <v>3830</v>
      </c>
      <c r="B3832" s="11" t="s">
        <v>3827</v>
      </c>
      <c r="C3832" s="3" t="s">
        <v>7939</v>
      </c>
      <c r="D3832" s="5">
        <v>100</v>
      </c>
      <c r="E3832" s="7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">
        <f t="shared" si="177"/>
        <v>7500</v>
      </c>
      <c r="P3832" t="s">
        <v>8314</v>
      </c>
      <c r="Q3832" t="s">
        <v>8315</v>
      </c>
      <c r="R3832" s="14">
        <f t="shared" si="179"/>
        <v>42503.740868055553</v>
      </c>
      <c r="S3832">
        <f t="shared" si="178"/>
        <v>2016</v>
      </c>
    </row>
    <row r="3833" spans="1:19" ht="57.6" x14ac:dyDescent="0.3">
      <c r="A3833" s="9">
        <v>3831</v>
      </c>
      <c r="B3833" s="11" t="s">
        <v>3828</v>
      </c>
      <c r="C3833" s="3" t="s">
        <v>7940</v>
      </c>
      <c r="D3833" s="5">
        <v>500</v>
      </c>
      <c r="E3833" s="7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">
        <f t="shared" si="177"/>
        <v>5890.1111000000001</v>
      </c>
      <c r="P3833" t="s">
        <v>8314</v>
      </c>
      <c r="Q3833" t="s">
        <v>8315</v>
      </c>
      <c r="R3833" s="14">
        <f t="shared" si="179"/>
        <v>41927.848900462966</v>
      </c>
      <c r="S3833">
        <f t="shared" si="178"/>
        <v>2014</v>
      </c>
    </row>
    <row r="3834" spans="1:19" ht="43.2" x14ac:dyDescent="0.3">
      <c r="A3834" s="9">
        <v>3832</v>
      </c>
      <c r="B3834" s="11" t="s">
        <v>3829</v>
      </c>
      <c r="C3834" s="3" t="s">
        <v>7941</v>
      </c>
      <c r="D3834" s="5">
        <v>1200</v>
      </c>
      <c r="E3834" s="7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">
        <f t="shared" si="177"/>
        <v>13955.5556</v>
      </c>
      <c r="P3834" t="s">
        <v>8314</v>
      </c>
      <c r="Q3834" t="s">
        <v>8315</v>
      </c>
      <c r="R3834" s="14">
        <f t="shared" si="179"/>
        <v>42375.114988425921</v>
      </c>
      <c r="S3834">
        <f t="shared" si="178"/>
        <v>2016</v>
      </c>
    </row>
    <row r="3835" spans="1:19" ht="57.6" x14ac:dyDescent="0.3">
      <c r="A3835" s="9">
        <v>3833</v>
      </c>
      <c r="B3835" s="11" t="s">
        <v>3830</v>
      </c>
      <c r="C3835" s="3" t="s">
        <v>7942</v>
      </c>
      <c r="D3835" s="5">
        <v>1200</v>
      </c>
      <c r="E3835" s="7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">
        <f t="shared" si="177"/>
        <v>7000</v>
      </c>
      <c r="P3835" t="s">
        <v>8314</v>
      </c>
      <c r="Q3835" t="s">
        <v>8315</v>
      </c>
      <c r="R3835" s="14">
        <f t="shared" si="179"/>
        <v>41963.872361111105</v>
      </c>
      <c r="S3835">
        <f t="shared" si="178"/>
        <v>2014</v>
      </c>
    </row>
    <row r="3836" spans="1:19" ht="43.2" x14ac:dyDescent="0.3">
      <c r="A3836" s="9">
        <v>3834</v>
      </c>
      <c r="B3836" s="11" t="s">
        <v>3831</v>
      </c>
      <c r="C3836" s="3" t="s">
        <v>7943</v>
      </c>
      <c r="D3836" s="5">
        <v>3000</v>
      </c>
      <c r="E3836" s="7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">
        <f t="shared" si="177"/>
        <v>5738.5964999999997</v>
      </c>
      <c r="P3836" t="s">
        <v>8314</v>
      </c>
      <c r="Q3836" t="s">
        <v>8315</v>
      </c>
      <c r="R3836" s="14">
        <f t="shared" si="179"/>
        <v>42143.445219907408</v>
      </c>
      <c r="S3836">
        <f t="shared" si="178"/>
        <v>2015</v>
      </c>
    </row>
    <row r="3837" spans="1:19" ht="43.2" x14ac:dyDescent="0.3">
      <c r="A3837" s="9">
        <v>3835</v>
      </c>
      <c r="B3837" s="11" t="s">
        <v>3832</v>
      </c>
      <c r="C3837" s="3" t="s">
        <v>7944</v>
      </c>
      <c r="D3837" s="5">
        <v>200</v>
      </c>
      <c r="E3837" s="7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">
        <f t="shared" si="177"/>
        <v>4000</v>
      </c>
      <c r="P3837" t="s">
        <v>8314</v>
      </c>
      <c r="Q3837" t="s">
        <v>8315</v>
      </c>
      <c r="R3837" s="14">
        <f t="shared" si="179"/>
        <v>42460.94222222222</v>
      </c>
      <c r="S3837">
        <f t="shared" si="178"/>
        <v>2016</v>
      </c>
    </row>
    <row r="3838" spans="1:19" ht="43.2" x14ac:dyDescent="0.3">
      <c r="A3838" s="9">
        <v>3836</v>
      </c>
      <c r="B3838" s="11" t="s">
        <v>3833</v>
      </c>
      <c r="C3838" s="3" t="s">
        <v>7945</v>
      </c>
      <c r="D3838" s="5">
        <v>800</v>
      </c>
      <c r="E3838" s="7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">
        <f t="shared" si="177"/>
        <v>6428.5713999999998</v>
      </c>
      <c r="P3838" t="s">
        <v>8314</v>
      </c>
      <c r="Q3838" t="s">
        <v>8315</v>
      </c>
      <c r="R3838" s="14">
        <f t="shared" si="179"/>
        <v>42553.926527777774</v>
      </c>
      <c r="S3838">
        <f t="shared" si="178"/>
        <v>2016</v>
      </c>
    </row>
    <row r="3839" spans="1:19" ht="28.8" x14ac:dyDescent="0.3">
      <c r="A3839" s="9">
        <v>3837</v>
      </c>
      <c r="B3839" s="11" t="s">
        <v>3834</v>
      </c>
      <c r="C3839" s="3" t="s">
        <v>7946</v>
      </c>
      <c r="D3839" s="5">
        <v>2000</v>
      </c>
      <c r="E3839" s="7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">
        <f t="shared" si="177"/>
        <v>12011.7647</v>
      </c>
      <c r="P3839" t="s">
        <v>8314</v>
      </c>
      <c r="Q3839" t="s">
        <v>8315</v>
      </c>
      <c r="R3839" s="14">
        <f t="shared" si="179"/>
        <v>42152.765717592592</v>
      </c>
      <c r="S3839">
        <f t="shared" si="178"/>
        <v>2015</v>
      </c>
    </row>
    <row r="3840" spans="1:19" ht="57.6" x14ac:dyDescent="0.3">
      <c r="A3840" s="9">
        <v>3838</v>
      </c>
      <c r="B3840" s="11" t="s">
        <v>3835</v>
      </c>
      <c r="C3840" s="3" t="s">
        <v>7947</v>
      </c>
      <c r="D3840" s="5">
        <v>100000</v>
      </c>
      <c r="E3840" s="7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">
        <f t="shared" si="177"/>
        <v>100824</v>
      </c>
      <c r="P3840" t="s">
        <v>8314</v>
      </c>
      <c r="Q3840" t="s">
        <v>8315</v>
      </c>
      <c r="R3840" s="14">
        <f t="shared" si="179"/>
        <v>42116.710752314815</v>
      </c>
      <c r="S3840">
        <f t="shared" si="178"/>
        <v>2015</v>
      </c>
    </row>
    <row r="3841" spans="1:19" ht="43.2" x14ac:dyDescent="0.3">
      <c r="A3841" s="9">
        <v>3839</v>
      </c>
      <c r="B3841" s="11" t="s">
        <v>3836</v>
      </c>
      <c r="C3841" s="3" t="s">
        <v>7948</v>
      </c>
      <c r="D3841" s="5">
        <v>2000</v>
      </c>
      <c r="E3841" s="7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">
        <f t="shared" si="177"/>
        <v>6328.125</v>
      </c>
      <c r="P3841" t="s">
        <v>8314</v>
      </c>
      <c r="Q3841" t="s">
        <v>8315</v>
      </c>
      <c r="R3841" s="14">
        <f t="shared" si="179"/>
        <v>42155.142638888887</v>
      </c>
      <c r="S3841">
        <f t="shared" si="178"/>
        <v>2015</v>
      </c>
    </row>
    <row r="3842" spans="1:19" ht="43.2" x14ac:dyDescent="0.3">
      <c r="A3842" s="9">
        <v>3840</v>
      </c>
      <c r="B3842" s="11" t="s">
        <v>3837</v>
      </c>
      <c r="C3842" s="3" t="s">
        <v>7949</v>
      </c>
      <c r="D3842" s="5">
        <v>1</v>
      </c>
      <c r="E3842" s="7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">
        <f t="shared" si="177"/>
        <v>2166.6667000000002</v>
      </c>
      <c r="P3842" t="s">
        <v>8314</v>
      </c>
      <c r="Q3842" t="s">
        <v>8315</v>
      </c>
      <c r="R3842" s="14">
        <f t="shared" si="179"/>
        <v>42432.701724537037</v>
      </c>
      <c r="S3842">
        <f t="shared" si="178"/>
        <v>2016</v>
      </c>
    </row>
    <row r="3843" spans="1:19" ht="43.2" x14ac:dyDescent="0.3">
      <c r="A3843" s="9">
        <v>3841</v>
      </c>
      <c r="B3843" s="11" t="s">
        <v>3838</v>
      </c>
      <c r="C3843" s="3" t="s">
        <v>7950</v>
      </c>
      <c r="D3843" s="5">
        <v>10000</v>
      </c>
      <c r="E3843" s="7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">
        <f t="shared" ref="O3843:O3906" si="180">IFERROR(ROUND(E3843/L3843*100,4),0)</f>
        <v>2564.7058999999999</v>
      </c>
      <c r="P3843" t="s">
        <v>8314</v>
      </c>
      <c r="Q3843" t="s">
        <v>8315</v>
      </c>
      <c r="R3843" s="14">
        <f t="shared" si="179"/>
        <v>41780.785729166666</v>
      </c>
      <c r="S3843">
        <f t="shared" ref="S3843:S3906" si="181">YEAR(R3843)</f>
        <v>2014</v>
      </c>
    </row>
    <row r="3844" spans="1:19" ht="43.2" x14ac:dyDescent="0.3">
      <c r="A3844" s="9">
        <v>3842</v>
      </c>
      <c r="B3844" s="11" t="s">
        <v>3839</v>
      </c>
      <c r="C3844" s="3" t="s">
        <v>7951</v>
      </c>
      <c r="D3844" s="5">
        <v>5000</v>
      </c>
      <c r="E3844" s="7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">
        <f t="shared" si="180"/>
        <v>4769.5652</v>
      </c>
      <c r="P3844" t="s">
        <v>8314</v>
      </c>
      <c r="Q3844" t="s">
        <v>8315</v>
      </c>
      <c r="R3844" s="14">
        <f t="shared" ref="R3844:R3907" si="182">(((J3844/60)/60)/24)+DATE(1970,1,1)</f>
        <v>41740.493657407409</v>
      </c>
      <c r="S3844">
        <f t="shared" si="181"/>
        <v>2014</v>
      </c>
    </row>
    <row r="3845" spans="1:19" ht="43.2" x14ac:dyDescent="0.3">
      <c r="A3845" s="9">
        <v>3843</v>
      </c>
      <c r="B3845" s="11" t="s">
        <v>3840</v>
      </c>
      <c r="C3845" s="3" t="s">
        <v>7952</v>
      </c>
      <c r="D3845" s="5">
        <v>5000</v>
      </c>
      <c r="E3845" s="7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">
        <f t="shared" si="180"/>
        <v>5605.2632000000003</v>
      </c>
      <c r="P3845" t="s">
        <v>8314</v>
      </c>
      <c r="Q3845" t="s">
        <v>8315</v>
      </c>
      <c r="R3845" s="14">
        <f t="shared" si="182"/>
        <v>41766.072500000002</v>
      </c>
      <c r="S3845">
        <f t="shared" si="181"/>
        <v>2014</v>
      </c>
    </row>
    <row r="3846" spans="1:19" ht="43.2" x14ac:dyDescent="0.3">
      <c r="A3846" s="9">
        <v>3844</v>
      </c>
      <c r="B3846" s="11" t="s">
        <v>3841</v>
      </c>
      <c r="C3846" s="3" t="s">
        <v>7953</v>
      </c>
      <c r="D3846" s="5">
        <v>9800</v>
      </c>
      <c r="E3846" s="7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">
        <f t="shared" si="180"/>
        <v>8132</v>
      </c>
      <c r="P3846" t="s">
        <v>8314</v>
      </c>
      <c r="Q3846" t="s">
        <v>8315</v>
      </c>
      <c r="R3846" s="14">
        <f t="shared" si="182"/>
        <v>41766.617291666669</v>
      </c>
      <c r="S3846">
        <f t="shared" si="181"/>
        <v>2014</v>
      </c>
    </row>
    <row r="3847" spans="1:19" ht="57.6" x14ac:dyDescent="0.3">
      <c r="A3847" s="9">
        <v>3845</v>
      </c>
      <c r="B3847" s="11" t="s">
        <v>3842</v>
      </c>
      <c r="C3847" s="3" t="s">
        <v>7954</v>
      </c>
      <c r="D3847" s="5">
        <v>40000</v>
      </c>
      <c r="E3847" s="7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">
        <f t="shared" si="180"/>
        <v>7016.6666999999998</v>
      </c>
      <c r="P3847" t="s">
        <v>8314</v>
      </c>
      <c r="Q3847" t="s">
        <v>8315</v>
      </c>
      <c r="R3847" s="14">
        <f t="shared" si="182"/>
        <v>42248.627013888887</v>
      </c>
      <c r="S3847">
        <f t="shared" si="181"/>
        <v>2015</v>
      </c>
    </row>
    <row r="3848" spans="1:19" ht="43.2" x14ac:dyDescent="0.3">
      <c r="A3848" s="9">
        <v>3846</v>
      </c>
      <c r="B3848" s="11" t="s">
        <v>3843</v>
      </c>
      <c r="C3848" s="3" t="s">
        <v>7955</v>
      </c>
      <c r="D3848" s="5">
        <v>7000</v>
      </c>
      <c r="E3848" s="7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">
        <f t="shared" si="180"/>
        <v>2362.5</v>
      </c>
      <c r="P3848" t="s">
        <v>8314</v>
      </c>
      <c r="Q3848" t="s">
        <v>8315</v>
      </c>
      <c r="R3848" s="14">
        <f t="shared" si="182"/>
        <v>41885.221550925926</v>
      </c>
      <c r="S3848">
        <f t="shared" si="181"/>
        <v>2014</v>
      </c>
    </row>
    <row r="3849" spans="1:19" ht="43.2" x14ac:dyDescent="0.3">
      <c r="A3849" s="9">
        <v>3847</v>
      </c>
      <c r="B3849" s="11" t="s">
        <v>3844</v>
      </c>
      <c r="C3849" s="3" t="s">
        <v>7956</v>
      </c>
      <c r="D3849" s="5">
        <v>10500</v>
      </c>
      <c r="E3849" s="7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">
        <f t="shared" si="180"/>
        <v>18855.5556</v>
      </c>
      <c r="P3849" t="s">
        <v>8314</v>
      </c>
      <c r="Q3849" t="s">
        <v>8315</v>
      </c>
      <c r="R3849" s="14">
        <f t="shared" si="182"/>
        <v>42159.224432870367</v>
      </c>
      <c r="S3849">
        <f t="shared" si="181"/>
        <v>2015</v>
      </c>
    </row>
    <row r="3850" spans="1:19" ht="43.2" x14ac:dyDescent="0.3">
      <c r="A3850" s="9">
        <v>3848</v>
      </c>
      <c r="B3850" s="11" t="s">
        <v>3845</v>
      </c>
      <c r="C3850" s="3" t="s">
        <v>7957</v>
      </c>
      <c r="D3850" s="5">
        <v>13000</v>
      </c>
      <c r="E3850" s="7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">
        <f t="shared" si="180"/>
        <v>4951.1628000000001</v>
      </c>
      <c r="P3850" t="s">
        <v>8314</v>
      </c>
      <c r="Q3850" t="s">
        <v>8315</v>
      </c>
      <c r="R3850" s="14">
        <f t="shared" si="182"/>
        <v>42265.817002314812</v>
      </c>
      <c r="S3850">
        <f t="shared" si="181"/>
        <v>2015</v>
      </c>
    </row>
    <row r="3851" spans="1:19" ht="57.6" x14ac:dyDescent="0.3">
      <c r="A3851" s="9">
        <v>3849</v>
      </c>
      <c r="B3851" s="11" t="s">
        <v>3846</v>
      </c>
      <c r="C3851" s="3" t="s">
        <v>7958</v>
      </c>
      <c r="D3851" s="5">
        <v>30000</v>
      </c>
      <c r="E3851" s="7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">
        <f t="shared" si="180"/>
        <v>7546.4286000000002</v>
      </c>
      <c r="P3851" t="s">
        <v>8314</v>
      </c>
      <c r="Q3851" t="s">
        <v>8315</v>
      </c>
      <c r="R3851" s="14">
        <f t="shared" si="182"/>
        <v>42136.767175925925</v>
      </c>
      <c r="S3851">
        <f t="shared" si="181"/>
        <v>2015</v>
      </c>
    </row>
    <row r="3852" spans="1:19" ht="28.8" x14ac:dyDescent="0.3">
      <c r="A3852" s="9">
        <v>3850</v>
      </c>
      <c r="B3852" s="11" t="s">
        <v>3847</v>
      </c>
      <c r="C3852" s="3" t="s">
        <v>7959</v>
      </c>
      <c r="D3852" s="5">
        <v>1000</v>
      </c>
      <c r="E3852" s="7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">
        <f t="shared" si="180"/>
        <v>950</v>
      </c>
      <c r="P3852" t="s">
        <v>8314</v>
      </c>
      <c r="Q3852" t="s">
        <v>8315</v>
      </c>
      <c r="R3852" s="14">
        <f t="shared" si="182"/>
        <v>41975.124340277776</v>
      </c>
      <c r="S3852">
        <f t="shared" si="181"/>
        <v>2014</v>
      </c>
    </row>
    <row r="3853" spans="1:19" ht="43.2" x14ac:dyDescent="0.3">
      <c r="A3853" s="9">
        <v>3851</v>
      </c>
      <c r="B3853" s="11" t="s">
        <v>3848</v>
      </c>
      <c r="C3853" s="3" t="s">
        <v>7960</v>
      </c>
      <c r="D3853" s="5">
        <v>2500</v>
      </c>
      <c r="E3853" s="7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">
        <f t="shared" si="180"/>
        <v>3550</v>
      </c>
      <c r="P3853" t="s">
        <v>8314</v>
      </c>
      <c r="Q3853" t="s">
        <v>8315</v>
      </c>
      <c r="R3853" s="14">
        <f t="shared" si="182"/>
        <v>42172.439571759256</v>
      </c>
      <c r="S3853">
        <f t="shared" si="181"/>
        <v>2015</v>
      </c>
    </row>
    <row r="3854" spans="1:19" ht="43.2" x14ac:dyDescent="0.3">
      <c r="A3854" s="9">
        <v>3852</v>
      </c>
      <c r="B3854" s="11" t="s">
        <v>3849</v>
      </c>
      <c r="C3854" s="3" t="s">
        <v>7961</v>
      </c>
      <c r="D3854" s="5">
        <v>10000</v>
      </c>
      <c r="E3854" s="7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">
        <f t="shared" si="180"/>
        <v>1000</v>
      </c>
      <c r="P3854" t="s">
        <v>8314</v>
      </c>
      <c r="Q3854" t="s">
        <v>8315</v>
      </c>
      <c r="R3854" s="14">
        <f t="shared" si="182"/>
        <v>42065.190694444449</v>
      </c>
      <c r="S3854">
        <f t="shared" si="181"/>
        <v>2015</v>
      </c>
    </row>
    <row r="3855" spans="1:19" ht="43.2" x14ac:dyDescent="0.3">
      <c r="A3855" s="9">
        <v>3853</v>
      </c>
      <c r="B3855" s="11" t="s">
        <v>3850</v>
      </c>
      <c r="C3855" s="3" t="s">
        <v>7962</v>
      </c>
      <c r="D3855" s="5">
        <v>100000</v>
      </c>
      <c r="E3855" s="7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">
        <f t="shared" si="180"/>
        <v>1300</v>
      </c>
      <c r="P3855" t="s">
        <v>8314</v>
      </c>
      <c r="Q3855" t="s">
        <v>8315</v>
      </c>
      <c r="R3855" s="14">
        <f t="shared" si="182"/>
        <v>41848.84002314815</v>
      </c>
      <c r="S3855">
        <f t="shared" si="181"/>
        <v>2014</v>
      </c>
    </row>
    <row r="3856" spans="1:19" ht="28.8" x14ac:dyDescent="0.3">
      <c r="A3856" s="9">
        <v>3854</v>
      </c>
      <c r="B3856" s="11" t="s">
        <v>3851</v>
      </c>
      <c r="C3856" s="3" t="s">
        <v>7963</v>
      </c>
      <c r="D3856" s="5">
        <v>11000</v>
      </c>
      <c r="E3856" s="7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">
        <f t="shared" si="180"/>
        <v>8940</v>
      </c>
      <c r="P3856" t="s">
        <v>8314</v>
      </c>
      <c r="Q3856" t="s">
        <v>8315</v>
      </c>
      <c r="R3856" s="14">
        <f t="shared" si="182"/>
        <v>42103.884930555556</v>
      </c>
      <c r="S3856">
        <f t="shared" si="181"/>
        <v>2015</v>
      </c>
    </row>
    <row r="3857" spans="1:19" ht="57.6" x14ac:dyDescent="0.3">
      <c r="A3857" s="9">
        <v>3855</v>
      </c>
      <c r="B3857" s="11" t="s">
        <v>3852</v>
      </c>
      <c r="C3857" s="3" t="s">
        <v>7964</v>
      </c>
      <c r="D3857" s="5">
        <v>1000</v>
      </c>
      <c r="E3857" s="7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">
        <f t="shared" si="180"/>
        <v>2500</v>
      </c>
      <c r="P3857" t="s">
        <v>8314</v>
      </c>
      <c r="Q3857" t="s">
        <v>8315</v>
      </c>
      <c r="R3857" s="14">
        <f t="shared" si="182"/>
        <v>42059.970729166671</v>
      </c>
      <c r="S3857">
        <f t="shared" si="181"/>
        <v>2015</v>
      </c>
    </row>
    <row r="3858" spans="1:19" ht="57.6" x14ac:dyDescent="0.3">
      <c r="A3858" s="9">
        <v>3856</v>
      </c>
      <c r="B3858" s="11" t="s">
        <v>3853</v>
      </c>
      <c r="C3858" s="3" t="s">
        <v>7965</v>
      </c>
      <c r="D3858" s="5">
        <v>5000</v>
      </c>
      <c r="E3858" s="7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">
        <f t="shared" si="180"/>
        <v>100</v>
      </c>
      <c r="P3858" t="s">
        <v>8314</v>
      </c>
      <c r="Q3858" t="s">
        <v>8315</v>
      </c>
      <c r="R3858" s="14">
        <f t="shared" si="182"/>
        <v>42041.743090277778</v>
      </c>
      <c r="S3858">
        <f t="shared" si="181"/>
        <v>2015</v>
      </c>
    </row>
    <row r="3859" spans="1:19" ht="43.2" x14ac:dyDescent="0.3">
      <c r="A3859" s="9">
        <v>3857</v>
      </c>
      <c r="B3859" s="11" t="s">
        <v>3854</v>
      </c>
      <c r="C3859" s="3" t="s">
        <v>7966</v>
      </c>
      <c r="D3859" s="5">
        <v>5000</v>
      </c>
      <c r="E3859" s="7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">
        <f t="shared" si="180"/>
        <v>6500</v>
      </c>
      <c r="P3859" t="s">
        <v>8314</v>
      </c>
      <c r="Q3859" t="s">
        <v>8315</v>
      </c>
      <c r="R3859" s="14">
        <f t="shared" si="182"/>
        <v>41829.73715277778</v>
      </c>
      <c r="S3859">
        <f t="shared" si="181"/>
        <v>2014</v>
      </c>
    </row>
    <row r="3860" spans="1:19" ht="57.6" x14ac:dyDescent="0.3">
      <c r="A3860" s="9">
        <v>3858</v>
      </c>
      <c r="B3860" s="11" t="s">
        <v>3855</v>
      </c>
      <c r="C3860" s="3" t="s">
        <v>7967</v>
      </c>
      <c r="D3860" s="5">
        <v>500</v>
      </c>
      <c r="E3860" s="7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">
        <f t="shared" si="180"/>
        <v>1000</v>
      </c>
      <c r="P3860" t="s">
        <v>8314</v>
      </c>
      <c r="Q3860" t="s">
        <v>8315</v>
      </c>
      <c r="R3860" s="14">
        <f t="shared" si="182"/>
        <v>42128.431064814817</v>
      </c>
      <c r="S3860">
        <f t="shared" si="181"/>
        <v>2015</v>
      </c>
    </row>
    <row r="3861" spans="1:19" ht="43.2" x14ac:dyDescent="0.3">
      <c r="A3861" s="9">
        <v>3859</v>
      </c>
      <c r="B3861" s="11" t="s">
        <v>3856</v>
      </c>
      <c r="C3861" s="3" t="s">
        <v>7968</v>
      </c>
      <c r="D3861" s="5">
        <v>2500</v>
      </c>
      <c r="E3861" s="7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">
        <f t="shared" si="180"/>
        <v>100</v>
      </c>
      <c r="P3861" t="s">
        <v>8314</v>
      </c>
      <c r="Q3861" t="s">
        <v>8315</v>
      </c>
      <c r="R3861" s="14">
        <f t="shared" si="182"/>
        <v>41789.893599537041</v>
      </c>
      <c r="S3861">
        <f t="shared" si="181"/>
        <v>2014</v>
      </c>
    </row>
    <row r="3862" spans="1:19" ht="43.2" x14ac:dyDescent="0.3">
      <c r="A3862" s="9">
        <v>3860</v>
      </c>
      <c r="B3862" s="11" t="s">
        <v>3857</v>
      </c>
      <c r="C3862" s="3" t="s">
        <v>7969</v>
      </c>
      <c r="D3862" s="5">
        <v>6000</v>
      </c>
      <c r="E3862" s="7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">
        <f t="shared" si="180"/>
        <v>8153.8462</v>
      </c>
      <c r="P3862" t="s">
        <v>8314</v>
      </c>
      <c r="Q3862" t="s">
        <v>8315</v>
      </c>
      <c r="R3862" s="14">
        <f t="shared" si="182"/>
        <v>41833.660995370366</v>
      </c>
      <c r="S3862">
        <f t="shared" si="181"/>
        <v>2014</v>
      </c>
    </row>
    <row r="3863" spans="1:19" x14ac:dyDescent="0.3">
      <c r="A3863" s="9">
        <v>3861</v>
      </c>
      <c r="B3863" s="11" t="s">
        <v>3858</v>
      </c>
      <c r="C3863" s="3" t="s">
        <v>7970</v>
      </c>
      <c r="D3863" s="5">
        <v>2000</v>
      </c>
      <c r="E3863" s="7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">
        <f t="shared" si="180"/>
        <v>10000</v>
      </c>
      <c r="P3863" t="s">
        <v>8314</v>
      </c>
      <c r="Q3863" t="s">
        <v>8315</v>
      </c>
      <c r="R3863" s="14">
        <f t="shared" si="182"/>
        <v>41914.590011574073</v>
      </c>
      <c r="S3863">
        <f t="shared" si="181"/>
        <v>2014</v>
      </c>
    </row>
    <row r="3864" spans="1:19" ht="28.8" x14ac:dyDescent="0.3">
      <c r="A3864" s="9">
        <v>3862</v>
      </c>
      <c r="B3864" s="11" t="s">
        <v>3859</v>
      </c>
      <c r="C3864" s="3" t="s">
        <v>7971</v>
      </c>
      <c r="D3864" s="5">
        <v>7500</v>
      </c>
      <c r="E3864" s="7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">
        <f t="shared" si="180"/>
        <v>100</v>
      </c>
      <c r="P3864" t="s">
        <v>8314</v>
      </c>
      <c r="Q3864" t="s">
        <v>8315</v>
      </c>
      <c r="R3864" s="14">
        <f t="shared" si="182"/>
        <v>42611.261064814811</v>
      </c>
      <c r="S3864">
        <f t="shared" si="181"/>
        <v>2016</v>
      </c>
    </row>
    <row r="3865" spans="1:19" ht="43.2" x14ac:dyDescent="0.3">
      <c r="A3865" s="9">
        <v>3863</v>
      </c>
      <c r="B3865" s="11" t="s">
        <v>3860</v>
      </c>
      <c r="C3865" s="3" t="s">
        <v>7972</v>
      </c>
      <c r="D3865" s="5">
        <v>6000</v>
      </c>
      <c r="E3865" s="7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">
        <f t="shared" si="180"/>
        <v>0</v>
      </c>
      <c r="P3865" t="s">
        <v>8314</v>
      </c>
      <c r="Q3865" t="s">
        <v>8315</v>
      </c>
      <c r="R3865" s="14">
        <f t="shared" si="182"/>
        <v>42253.633159722223</v>
      </c>
      <c r="S3865">
        <f t="shared" si="181"/>
        <v>2015</v>
      </c>
    </row>
    <row r="3866" spans="1:19" ht="43.2" x14ac:dyDescent="0.3">
      <c r="A3866" s="9">
        <v>3864</v>
      </c>
      <c r="B3866" s="11" t="s">
        <v>3861</v>
      </c>
      <c r="C3866" s="3" t="s">
        <v>7973</v>
      </c>
      <c r="D3866" s="5">
        <v>5000</v>
      </c>
      <c r="E3866" s="7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">
        <f t="shared" si="180"/>
        <v>2000</v>
      </c>
      <c r="P3866" t="s">
        <v>8314</v>
      </c>
      <c r="Q3866" t="s">
        <v>8315</v>
      </c>
      <c r="R3866" s="14">
        <f t="shared" si="182"/>
        <v>42295.891828703709</v>
      </c>
      <c r="S3866">
        <f t="shared" si="181"/>
        <v>2015</v>
      </c>
    </row>
    <row r="3867" spans="1:19" ht="43.2" x14ac:dyDescent="0.3">
      <c r="A3867" s="9">
        <v>3865</v>
      </c>
      <c r="B3867" s="11" t="s">
        <v>3862</v>
      </c>
      <c r="C3867" s="3" t="s">
        <v>7974</v>
      </c>
      <c r="D3867" s="5">
        <v>2413</v>
      </c>
      <c r="E3867" s="7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">
        <f t="shared" si="180"/>
        <v>4642.8571000000002</v>
      </c>
      <c r="P3867" t="s">
        <v>8314</v>
      </c>
      <c r="Q3867" t="s">
        <v>8315</v>
      </c>
      <c r="R3867" s="14">
        <f t="shared" si="182"/>
        <v>41841.651597222226</v>
      </c>
      <c r="S3867">
        <f t="shared" si="181"/>
        <v>2014</v>
      </c>
    </row>
    <row r="3868" spans="1:19" ht="28.8" x14ac:dyDescent="0.3">
      <c r="A3868" s="9">
        <v>3866</v>
      </c>
      <c r="B3868" s="11" t="s">
        <v>3863</v>
      </c>
      <c r="C3868" s="3" t="s">
        <v>7975</v>
      </c>
      <c r="D3868" s="5">
        <v>2000</v>
      </c>
      <c r="E3868" s="7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">
        <f t="shared" si="180"/>
        <v>550</v>
      </c>
      <c r="P3868" t="s">
        <v>8314</v>
      </c>
      <c r="Q3868" t="s">
        <v>8315</v>
      </c>
      <c r="R3868" s="14">
        <f t="shared" si="182"/>
        <v>42402.947002314817</v>
      </c>
      <c r="S3868">
        <f t="shared" si="181"/>
        <v>2016</v>
      </c>
    </row>
    <row r="3869" spans="1:19" ht="43.2" x14ac:dyDescent="0.3">
      <c r="A3869" s="9">
        <v>3867</v>
      </c>
      <c r="B3869" s="11" t="s">
        <v>3864</v>
      </c>
      <c r="C3869" s="3" t="s">
        <v>7976</v>
      </c>
      <c r="D3869" s="5">
        <v>2000</v>
      </c>
      <c r="E3869" s="7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">
        <f t="shared" si="180"/>
        <v>5020</v>
      </c>
      <c r="P3869" t="s">
        <v>8314</v>
      </c>
      <c r="Q3869" t="s">
        <v>8315</v>
      </c>
      <c r="R3869" s="14">
        <f t="shared" si="182"/>
        <v>42509.814108796301</v>
      </c>
      <c r="S3869">
        <f t="shared" si="181"/>
        <v>2016</v>
      </c>
    </row>
    <row r="3870" spans="1:19" x14ac:dyDescent="0.3">
      <c r="A3870" s="9">
        <v>3868</v>
      </c>
      <c r="B3870" s="11" t="s">
        <v>3865</v>
      </c>
      <c r="C3870" s="3" t="s">
        <v>7977</v>
      </c>
      <c r="D3870" s="5">
        <v>5000</v>
      </c>
      <c r="E3870" s="7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">
        <f t="shared" si="180"/>
        <v>1000</v>
      </c>
      <c r="P3870" t="s">
        <v>8314</v>
      </c>
      <c r="Q3870" t="s">
        <v>8356</v>
      </c>
      <c r="R3870" s="14">
        <f t="shared" si="182"/>
        <v>41865.659780092588</v>
      </c>
      <c r="S3870">
        <f t="shared" si="181"/>
        <v>2014</v>
      </c>
    </row>
    <row r="3871" spans="1:19" ht="28.8" x14ac:dyDescent="0.3">
      <c r="A3871" s="9">
        <v>3869</v>
      </c>
      <c r="B3871" s="11" t="s">
        <v>3866</v>
      </c>
      <c r="C3871" s="3" t="s">
        <v>7978</v>
      </c>
      <c r="D3871" s="5">
        <v>13111</v>
      </c>
      <c r="E3871" s="7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">
        <f t="shared" si="180"/>
        <v>3013.3332999999998</v>
      </c>
      <c r="P3871" t="s">
        <v>8314</v>
      </c>
      <c r="Q3871" t="s">
        <v>8356</v>
      </c>
      <c r="R3871" s="14">
        <f t="shared" si="182"/>
        <v>42047.724444444444</v>
      </c>
      <c r="S3871">
        <f t="shared" si="181"/>
        <v>2015</v>
      </c>
    </row>
    <row r="3872" spans="1:19" ht="57.6" x14ac:dyDescent="0.3">
      <c r="A3872" s="9">
        <v>3870</v>
      </c>
      <c r="B3872" s="11" t="s">
        <v>3867</v>
      </c>
      <c r="C3872" s="3" t="s">
        <v>7979</v>
      </c>
      <c r="D3872" s="5">
        <v>10000</v>
      </c>
      <c r="E3872" s="7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">
        <f t="shared" si="180"/>
        <v>15000</v>
      </c>
      <c r="P3872" t="s">
        <v>8314</v>
      </c>
      <c r="Q3872" t="s">
        <v>8356</v>
      </c>
      <c r="R3872" s="14">
        <f t="shared" si="182"/>
        <v>41793.17219907407</v>
      </c>
      <c r="S3872">
        <f t="shared" si="181"/>
        <v>2014</v>
      </c>
    </row>
    <row r="3873" spans="1:19" ht="28.8" x14ac:dyDescent="0.3">
      <c r="A3873" s="9">
        <v>3871</v>
      </c>
      <c r="B3873" s="11" t="s">
        <v>3868</v>
      </c>
      <c r="C3873" s="3" t="s">
        <v>7980</v>
      </c>
      <c r="D3873" s="5">
        <v>1500</v>
      </c>
      <c r="E3873" s="7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">
        <f t="shared" si="180"/>
        <v>1333.3333</v>
      </c>
      <c r="P3873" t="s">
        <v>8314</v>
      </c>
      <c r="Q3873" t="s">
        <v>8356</v>
      </c>
      <c r="R3873" s="14">
        <f t="shared" si="182"/>
        <v>42763.780671296292</v>
      </c>
      <c r="S3873">
        <f t="shared" si="181"/>
        <v>2017</v>
      </c>
    </row>
    <row r="3874" spans="1:19" ht="43.2" x14ac:dyDescent="0.3">
      <c r="A3874" s="9">
        <v>3872</v>
      </c>
      <c r="B3874" s="11" t="s">
        <v>3869</v>
      </c>
      <c r="C3874" s="3" t="s">
        <v>7981</v>
      </c>
      <c r="D3874" s="5">
        <v>15000</v>
      </c>
      <c r="E3874" s="7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">
        <f t="shared" si="180"/>
        <v>0</v>
      </c>
      <c r="P3874" t="s">
        <v>8314</v>
      </c>
      <c r="Q3874" t="s">
        <v>8356</v>
      </c>
      <c r="R3874" s="14">
        <f t="shared" si="182"/>
        <v>42180.145787037036</v>
      </c>
      <c r="S3874">
        <f t="shared" si="181"/>
        <v>2015</v>
      </c>
    </row>
    <row r="3875" spans="1:19" ht="43.2" x14ac:dyDescent="0.3">
      <c r="A3875" s="9">
        <v>3873</v>
      </c>
      <c r="B3875" s="11" t="s">
        <v>3870</v>
      </c>
      <c r="C3875" s="3" t="s">
        <v>7982</v>
      </c>
      <c r="D3875" s="5">
        <v>5500</v>
      </c>
      <c r="E3875" s="7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">
        <f t="shared" si="180"/>
        <v>0</v>
      </c>
      <c r="P3875" t="s">
        <v>8314</v>
      </c>
      <c r="Q3875" t="s">
        <v>8356</v>
      </c>
      <c r="R3875" s="14">
        <f t="shared" si="182"/>
        <v>42255.696006944447</v>
      </c>
      <c r="S3875">
        <f t="shared" si="181"/>
        <v>2015</v>
      </c>
    </row>
    <row r="3876" spans="1:19" ht="57.6" x14ac:dyDescent="0.3">
      <c r="A3876" s="9">
        <v>3874</v>
      </c>
      <c r="B3876" s="11" t="s">
        <v>3871</v>
      </c>
      <c r="C3876" s="3" t="s">
        <v>7983</v>
      </c>
      <c r="D3876" s="5">
        <v>620</v>
      </c>
      <c r="E3876" s="7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">
        <f t="shared" si="180"/>
        <v>0</v>
      </c>
      <c r="P3876" t="s">
        <v>8314</v>
      </c>
      <c r="Q3876" t="s">
        <v>8356</v>
      </c>
      <c r="R3876" s="14">
        <f t="shared" si="182"/>
        <v>42007.016458333332</v>
      </c>
      <c r="S3876">
        <f t="shared" si="181"/>
        <v>2015</v>
      </c>
    </row>
    <row r="3877" spans="1:19" ht="43.2" x14ac:dyDescent="0.3">
      <c r="A3877" s="9">
        <v>3875</v>
      </c>
      <c r="B3877" s="11" t="s">
        <v>3872</v>
      </c>
      <c r="C3877" s="3" t="s">
        <v>7984</v>
      </c>
      <c r="D3877" s="5">
        <v>30000</v>
      </c>
      <c r="E3877" s="7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">
        <f t="shared" si="180"/>
        <v>0</v>
      </c>
      <c r="P3877" t="s">
        <v>8314</v>
      </c>
      <c r="Q3877" t="s">
        <v>8356</v>
      </c>
      <c r="R3877" s="14">
        <f t="shared" si="182"/>
        <v>42615.346817129626</v>
      </c>
      <c r="S3877">
        <f t="shared" si="181"/>
        <v>2016</v>
      </c>
    </row>
    <row r="3878" spans="1:19" ht="57.6" x14ac:dyDescent="0.3">
      <c r="A3878" s="9">
        <v>3876</v>
      </c>
      <c r="B3878" s="11" t="s">
        <v>3873</v>
      </c>
      <c r="C3878" s="3" t="s">
        <v>7985</v>
      </c>
      <c r="D3878" s="5">
        <v>3900</v>
      </c>
      <c r="E3878" s="7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">
        <f t="shared" si="180"/>
        <v>4476.0870000000004</v>
      </c>
      <c r="P3878" t="s">
        <v>8314</v>
      </c>
      <c r="Q3878" t="s">
        <v>8356</v>
      </c>
      <c r="R3878" s="14">
        <f t="shared" si="182"/>
        <v>42372.624166666668</v>
      </c>
      <c r="S3878">
        <f t="shared" si="181"/>
        <v>2016</v>
      </c>
    </row>
    <row r="3879" spans="1:19" ht="43.2" x14ac:dyDescent="0.3">
      <c r="A3879" s="9">
        <v>3877</v>
      </c>
      <c r="B3879" s="11" t="s">
        <v>3874</v>
      </c>
      <c r="C3879" s="3" t="s">
        <v>7986</v>
      </c>
      <c r="D3879" s="5">
        <v>25000</v>
      </c>
      <c r="E3879" s="7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">
        <f t="shared" si="180"/>
        <v>8864.2857000000004</v>
      </c>
      <c r="P3879" t="s">
        <v>8314</v>
      </c>
      <c r="Q3879" t="s">
        <v>8356</v>
      </c>
      <c r="R3879" s="14">
        <f t="shared" si="182"/>
        <v>42682.67768518519</v>
      </c>
      <c r="S3879">
        <f t="shared" si="181"/>
        <v>2016</v>
      </c>
    </row>
    <row r="3880" spans="1:19" ht="43.2" x14ac:dyDescent="0.3">
      <c r="A3880" s="9">
        <v>3878</v>
      </c>
      <c r="B3880" s="11" t="s">
        <v>3875</v>
      </c>
      <c r="C3880" s="3" t="s">
        <v>7987</v>
      </c>
      <c r="D3880" s="5">
        <v>18000</v>
      </c>
      <c r="E3880" s="7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">
        <f t="shared" si="180"/>
        <v>1000</v>
      </c>
      <c r="P3880" t="s">
        <v>8314</v>
      </c>
      <c r="Q3880" t="s">
        <v>8356</v>
      </c>
      <c r="R3880" s="14">
        <f t="shared" si="182"/>
        <v>42154.818819444445</v>
      </c>
      <c r="S3880">
        <f t="shared" si="181"/>
        <v>2015</v>
      </c>
    </row>
    <row r="3881" spans="1:19" ht="43.2" x14ac:dyDescent="0.3">
      <c r="A3881" s="9">
        <v>3879</v>
      </c>
      <c r="B3881" s="11" t="s">
        <v>3876</v>
      </c>
      <c r="C3881" s="3" t="s">
        <v>7988</v>
      </c>
      <c r="D3881" s="5">
        <v>15000</v>
      </c>
      <c r="E3881" s="7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">
        <f t="shared" si="180"/>
        <v>0</v>
      </c>
      <c r="P3881" t="s">
        <v>8314</v>
      </c>
      <c r="Q3881" t="s">
        <v>8356</v>
      </c>
      <c r="R3881" s="14">
        <f t="shared" si="182"/>
        <v>41999.861064814817</v>
      </c>
      <c r="S3881">
        <f t="shared" si="181"/>
        <v>2014</v>
      </c>
    </row>
    <row r="3882" spans="1:19" ht="43.2" x14ac:dyDescent="0.3">
      <c r="A3882" s="9">
        <v>3880</v>
      </c>
      <c r="B3882" s="11" t="s">
        <v>3877</v>
      </c>
      <c r="C3882" s="3" t="s">
        <v>7989</v>
      </c>
      <c r="D3882" s="5">
        <v>7500</v>
      </c>
      <c r="E3882" s="7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">
        <f t="shared" si="180"/>
        <v>5764.7058999999999</v>
      </c>
      <c r="P3882" t="s">
        <v>8314</v>
      </c>
      <c r="Q3882" t="s">
        <v>8356</v>
      </c>
      <c r="R3882" s="14">
        <f t="shared" si="182"/>
        <v>41815.815046296295</v>
      </c>
      <c r="S3882">
        <f t="shared" si="181"/>
        <v>2014</v>
      </c>
    </row>
    <row r="3883" spans="1:19" ht="28.8" x14ac:dyDescent="0.3">
      <c r="A3883" s="9">
        <v>3881</v>
      </c>
      <c r="B3883" s="11" t="s">
        <v>3878</v>
      </c>
      <c r="C3883" s="3" t="s">
        <v>7990</v>
      </c>
      <c r="D3883" s="5">
        <v>500</v>
      </c>
      <c r="E3883" s="7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">
        <f t="shared" si="180"/>
        <v>2500</v>
      </c>
      <c r="P3883" t="s">
        <v>8314</v>
      </c>
      <c r="Q3883" t="s">
        <v>8356</v>
      </c>
      <c r="R3883" s="14">
        <f t="shared" si="182"/>
        <v>42756.018506944441</v>
      </c>
      <c r="S3883">
        <f t="shared" si="181"/>
        <v>2017</v>
      </c>
    </row>
    <row r="3884" spans="1:19" ht="43.2" x14ac:dyDescent="0.3">
      <c r="A3884" s="9">
        <v>3882</v>
      </c>
      <c r="B3884" s="11" t="s">
        <v>3879</v>
      </c>
      <c r="C3884" s="3" t="s">
        <v>7991</v>
      </c>
      <c r="D3884" s="5">
        <v>30000</v>
      </c>
      <c r="E3884" s="7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">
        <f t="shared" si="180"/>
        <v>0</v>
      </c>
      <c r="P3884" t="s">
        <v>8314</v>
      </c>
      <c r="Q3884" t="s">
        <v>8356</v>
      </c>
      <c r="R3884" s="14">
        <f t="shared" si="182"/>
        <v>42373.983449074076</v>
      </c>
      <c r="S3884">
        <f t="shared" si="181"/>
        <v>2016</v>
      </c>
    </row>
    <row r="3885" spans="1:19" ht="57.6" x14ac:dyDescent="0.3">
      <c r="A3885" s="9">
        <v>3883</v>
      </c>
      <c r="B3885" s="11" t="s">
        <v>3880</v>
      </c>
      <c r="C3885" s="3" t="s">
        <v>7992</v>
      </c>
      <c r="D3885" s="5">
        <v>15000</v>
      </c>
      <c r="E3885" s="7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">
        <f t="shared" si="180"/>
        <v>0</v>
      </c>
      <c r="P3885" t="s">
        <v>8314</v>
      </c>
      <c r="Q3885" t="s">
        <v>8356</v>
      </c>
      <c r="R3885" s="14">
        <f t="shared" si="182"/>
        <v>41854.602650462963</v>
      </c>
      <c r="S3885">
        <f t="shared" si="181"/>
        <v>2014</v>
      </c>
    </row>
    <row r="3886" spans="1:19" ht="43.2" x14ac:dyDescent="0.3">
      <c r="A3886" s="9">
        <v>3884</v>
      </c>
      <c r="B3886" s="11" t="s">
        <v>3881</v>
      </c>
      <c r="C3886" s="3" t="s">
        <v>7993</v>
      </c>
      <c r="D3886" s="5">
        <v>10000</v>
      </c>
      <c r="E3886" s="7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">
        <f t="shared" si="180"/>
        <v>0</v>
      </c>
      <c r="P3886" t="s">
        <v>8314</v>
      </c>
      <c r="Q3886" t="s">
        <v>8356</v>
      </c>
      <c r="R3886" s="14">
        <f t="shared" si="182"/>
        <v>42065.791574074072</v>
      </c>
      <c r="S3886">
        <f t="shared" si="181"/>
        <v>2015</v>
      </c>
    </row>
    <row r="3887" spans="1:19" ht="43.2" x14ac:dyDescent="0.3">
      <c r="A3887" s="9">
        <v>3885</v>
      </c>
      <c r="B3887" s="11" t="s">
        <v>3882</v>
      </c>
      <c r="C3887" s="3" t="s">
        <v>7994</v>
      </c>
      <c r="D3887" s="5">
        <v>375000</v>
      </c>
      <c r="E3887" s="7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">
        <f t="shared" si="180"/>
        <v>0</v>
      </c>
      <c r="P3887" t="s">
        <v>8314</v>
      </c>
      <c r="Q3887" t="s">
        <v>8356</v>
      </c>
      <c r="R3887" s="14">
        <f t="shared" si="182"/>
        <v>42469.951284722221</v>
      </c>
      <c r="S3887">
        <f t="shared" si="181"/>
        <v>2016</v>
      </c>
    </row>
    <row r="3888" spans="1:19" x14ac:dyDescent="0.3">
      <c r="A3888" s="9">
        <v>3886</v>
      </c>
      <c r="B3888" s="11" t="s">
        <v>3883</v>
      </c>
      <c r="C3888" s="3">
        <v>1</v>
      </c>
      <c r="D3888" s="5">
        <v>10000</v>
      </c>
      <c r="E3888" s="7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">
        <f t="shared" si="180"/>
        <v>0</v>
      </c>
      <c r="P3888" t="s">
        <v>8314</v>
      </c>
      <c r="Q3888" t="s">
        <v>8356</v>
      </c>
      <c r="R3888" s="14">
        <f t="shared" si="182"/>
        <v>41954.228032407409</v>
      </c>
      <c r="S3888">
        <f t="shared" si="181"/>
        <v>2014</v>
      </c>
    </row>
    <row r="3889" spans="1:19" ht="43.2" x14ac:dyDescent="0.3">
      <c r="A3889" s="9">
        <v>3887</v>
      </c>
      <c r="B3889" s="11" t="s">
        <v>3884</v>
      </c>
      <c r="C3889" s="3" t="s">
        <v>7995</v>
      </c>
      <c r="D3889" s="5">
        <v>2000</v>
      </c>
      <c r="E3889" s="7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">
        <f t="shared" si="180"/>
        <v>1750</v>
      </c>
      <c r="P3889" t="s">
        <v>8314</v>
      </c>
      <c r="Q3889" t="s">
        <v>8356</v>
      </c>
      <c r="R3889" s="14">
        <f t="shared" si="182"/>
        <v>42079.857974537037</v>
      </c>
      <c r="S3889">
        <f t="shared" si="181"/>
        <v>2015</v>
      </c>
    </row>
    <row r="3890" spans="1:19" ht="43.2" x14ac:dyDescent="0.3">
      <c r="A3890" s="9">
        <v>3888</v>
      </c>
      <c r="B3890" s="11" t="s">
        <v>3885</v>
      </c>
      <c r="C3890" s="3" t="s">
        <v>7996</v>
      </c>
      <c r="D3890" s="5">
        <v>2000</v>
      </c>
      <c r="E3890" s="7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">
        <f t="shared" si="180"/>
        <v>3871.4286000000002</v>
      </c>
      <c r="P3890" t="s">
        <v>8314</v>
      </c>
      <c r="Q3890" t="s">
        <v>8315</v>
      </c>
      <c r="R3890" s="14">
        <f t="shared" si="182"/>
        <v>42762.545810185184</v>
      </c>
      <c r="S3890">
        <f t="shared" si="181"/>
        <v>2017</v>
      </c>
    </row>
    <row r="3891" spans="1:19" ht="43.2" x14ac:dyDescent="0.3">
      <c r="A3891" s="9">
        <v>3889</v>
      </c>
      <c r="B3891" s="11" t="s">
        <v>3886</v>
      </c>
      <c r="C3891" s="3" t="s">
        <v>7997</v>
      </c>
      <c r="D3891" s="5">
        <v>8000</v>
      </c>
      <c r="E3891" s="7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">
        <f t="shared" si="180"/>
        <v>1311.1111000000001</v>
      </c>
      <c r="P3891" t="s">
        <v>8314</v>
      </c>
      <c r="Q3891" t="s">
        <v>8315</v>
      </c>
      <c r="R3891" s="14">
        <f t="shared" si="182"/>
        <v>41977.004976851851</v>
      </c>
      <c r="S3891">
        <f t="shared" si="181"/>
        <v>2014</v>
      </c>
    </row>
    <row r="3892" spans="1:19" ht="43.2" x14ac:dyDescent="0.3">
      <c r="A3892" s="9">
        <v>3890</v>
      </c>
      <c r="B3892" s="11" t="s">
        <v>3887</v>
      </c>
      <c r="C3892" s="3" t="s">
        <v>7998</v>
      </c>
      <c r="D3892" s="5">
        <v>15000</v>
      </c>
      <c r="E3892" s="7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">
        <f t="shared" si="180"/>
        <v>31550</v>
      </c>
      <c r="P3892" t="s">
        <v>8314</v>
      </c>
      <c r="Q3892" t="s">
        <v>8315</v>
      </c>
      <c r="R3892" s="14">
        <f t="shared" si="182"/>
        <v>42171.758611111116</v>
      </c>
      <c r="S3892">
        <f t="shared" si="181"/>
        <v>2015</v>
      </c>
    </row>
    <row r="3893" spans="1:19" ht="28.8" x14ac:dyDescent="0.3">
      <c r="A3893" s="9">
        <v>3891</v>
      </c>
      <c r="B3893" s="11" t="s">
        <v>3888</v>
      </c>
      <c r="C3893" s="3" t="s">
        <v>7999</v>
      </c>
      <c r="D3893" s="5">
        <v>800</v>
      </c>
      <c r="E3893" s="7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">
        <f t="shared" si="180"/>
        <v>3714.2856999999999</v>
      </c>
      <c r="P3893" t="s">
        <v>8314</v>
      </c>
      <c r="Q3893" t="s">
        <v>8315</v>
      </c>
      <c r="R3893" s="14">
        <f t="shared" si="182"/>
        <v>42056.1324537037</v>
      </c>
      <c r="S3893">
        <f t="shared" si="181"/>
        <v>2015</v>
      </c>
    </row>
    <row r="3894" spans="1:19" ht="57.6" x14ac:dyDescent="0.3">
      <c r="A3894" s="9">
        <v>3892</v>
      </c>
      <c r="B3894" s="11" t="s">
        <v>3889</v>
      </c>
      <c r="C3894" s="3" t="s">
        <v>8000</v>
      </c>
      <c r="D3894" s="5">
        <v>1000</v>
      </c>
      <c r="E3894" s="7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">
        <f t="shared" si="180"/>
        <v>0</v>
      </c>
      <c r="P3894" t="s">
        <v>8314</v>
      </c>
      <c r="Q3894" t="s">
        <v>8315</v>
      </c>
      <c r="R3894" s="14">
        <f t="shared" si="182"/>
        <v>41867.652280092596</v>
      </c>
      <c r="S3894">
        <f t="shared" si="181"/>
        <v>2014</v>
      </c>
    </row>
    <row r="3895" spans="1:19" ht="57.6" x14ac:dyDescent="0.3">
      <c r="A3895" s="9">
        <v>3893</v>
      </c>
      <c r="B3895" s="11" t="s">
        <v>3890</v>
      </c>
      <c r="C3895" s="3" t="s">
        <v>8001</v>
      </c>
      <c r="D3895" s="5">
        <v>50000</v>
      </c>
      <c r="E3895" s="7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">
        <f t="shared" si="180"/>
        <v>12827.380999999999</v>
      </c>
      <c r="P3895" t="s">
        <v>8314</v>
      </c>
      <c r="Q3895" t="s">
        <v>8315</v>
      </c>
      <c r="R3895" s="14">
        <f t="shared" si="182"/>
        <v>41779.657870370371</v>
      </c>
      <c r="S3895">
        <f t="shared" si="181"/>
        <v>2014</v>
      </c>
    </row>
    <row r="3896" spans="1:19" ht="43.2" x14ac:dyDescent="0.3">
      <c r="A3896" s="9">
        <v>3894</v>
      </c>
      <c r="B3896" s="11" t="s">
        <v>3891</v>
      </c>
      <c r="C3896" s="3" t="s">
        <v>8002</v>
      </c>
      <c r="D3896" s="5">
        <v>15000</v>
      </c>
      <c r="E3896" s="7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">
        <f t="shared" si="180"/>
        <v>4727.2727000000004</v>
      </c>
      <c r="P3896" t="s">
        <v>8314</v>
      </c>
      <c r="Q3896" t="s">
        <v>8315</v>
      </c>
      <c r="R3896" s="14">
        <f t="shared" si="182"/>
        <v>42679.958472222221</v>
      </c>
      <c r="S3896">
        <f t="shared" si="181"/>
        <v>2016</v>
      </c>
    </row>
    <row r="3897" spans="1:19" ht="43.2" x14ac:dyDescent="0.3">
      <c r="A3897" s="9">
        <v>3895</v>
      </c>
      <c r="B3897" s="11" t="s">
        <v>3892</v>
      </c>
      <c r="C3897" s="3" t="s">
        <v>8003</v>
      </c>
      <c r="D3897" s="5">
        <v>1000</v>
      </c>
      <c r="E3897" s="7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">
        <f t="shared" si="180"/>
        <v>5000</v>
      </c>
      <c r="P3897" t="s">
        <v>8314</v>
      </c>
      <c r="Q3897" t="s">
        <v>8315</v>
      </c>
      <c r="R3897" s="14">
        <f t="shared" si="182"/>
        <v>42032.250208333338</v>
      </c>
      <c r="S3897">
        <f t="shared" si="181"/>
        <v>2015</v>
      </c>
    </row>
    <row r="3898" spans="1:19" ht="43.2" x14ac:dyDescent="0.3">
      <c r="A3898" s="9">
        <v>3896</v>
      </c>
      <c r="B3898" s="11" t="s">
        <v>3893</v>
      </c>
      <c r="C3898" s="3" t="s">
        <v>8004</v>
      </c>
      <c r="D3898" s="5">
        <v>1600</v>
      </c>
      <c r="E3898" s="7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">
        <f t="shared" si="180"/>
        <v>4250</v>
      </c>
      <c r="P3898" t="s">
        <v>8314</v>
      </c>
      <c r="Q3898" t="s">
        <v>8315</v>
      </c>
      <c r="R3898" s="14">
        <f t="shared" si="182"/>
        <v>41793.191875000004</v>
      </c>
      <c r="S3898">
        <f t="shared" si="181"/>
        <v>2014</v>
      </c>
    </row>
    <row r="3899" spans="1:19" ht="43.2" x14ac:dyDescent="0.3">
      <c r="A3899" s="9">
        <v>3897</v>
      </c>
      <c r="B3899" s="11" t="s">
        <v>3894</v>
      </c>
      <c r="C3899" s="3" t="s">
        <v>8005</v>
      </c>
      <c r="D3899" s="5">
        <v>2500</v>
      </c>
      <c r="E3899" s="7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">
        <f t="shared" si="180"/>
        <v>4400</v>
      </c>
      <c r="P3899" t="s">
        <v>8314</v>
      </c>
      <c r="Q3899" t="s">
        <v>8315</v>
      </c>
      <c r="R3899" s="14">
        <f t="shared" si="182"/>
        <v>41982.87364583333</v>
      </c>
      <c r="S3899">
        <f t="shared" si="181"/>
        <v>2014</v>
      </c>
    </row>
    <row r="3900" spans="1:19" ht="57.6" x14ac:dyDescent="0.3">
      <c r="A3900" s="9">
        <v>3898</v>
      </c>
      <c r="B3900" s="11" t="s">
        <v>3895</v>
      </c>
      <c r="C3900" s="3" t="s">
        <v>8006</v>
      </c>
      <c r="D3900" s="5">
        <v>2500</v>
      </c>
      <c r="E3900" s="7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">
        <f t="shared" si="180"/>
        <v>5087.5</v>
      </c>
      <c r="P3900" t="s">
        <v>8314</v>
      </c>
      <c r="Q3900" t="s">
        <v>8315</v>
      </c>
      <c r="R3900" s="14">
        <f t="shared" si="182"/>
        <v>42193.482291666667</v>
      </c>
      <c r="S3900">
        <f t="shared" si="181"/>
        <v>2015</v>
      </c>
    </row>
    <row r="3901" spans="1:19" ht="43.2" x14ac:dyDescent="0.3">
      <c r="A3901" s="9">
        <v>3899</v>
      </c>
      <c r="B3901" s="11" t="s">
        <v>3896</v>
      </c>
      <c r="C3901" s="3" t="s">
        <v>8007</v>
      </c>
      <c r="D3901" s="5">
        <v>10000</v>
      </c>
      <c r="E3901" s="7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">
        <f t="shared" si="180"/>
        <v>6250</v>
      </c>
      <c r="P3901" t="s">
        <v>8314</v>
      </c>
      <c r="Q3901" t="s">
        <v>8315</v>
      </c>
      <c r="R3901" s="14">
        <f t="shared" si="182"/>
        <v>41843.775011574071</v>
      </c>
      <c r="S3901">
        <f t="shared" si="181"/>
        <v>2014</v>
      </c>
    </row>
    <row r="3902" spans="1:19" ht="43.2" x14ac:dyDescent="0.3">
      <c r="A3902" s="9">
        <v>3900</v>
      </c>
      <c r="B3902" s="11" t="s">
        <v>3897</v>
      </c>
      <c r="C3902" s="3" t="s">
        <v>8008</v>
      </c>
      <c r="D3902" s="5">
        <v>2500</v>
      </c>
      <c r="E3902" s="7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">
        <f t="shared" si="180"/>
        <v>2700</v>
      </c>
      <c r="P3902" t="s">
        <v>8314</v>
      </c>
      <c r="Q3902" t="s">
        <v>8315</v>
      </c>
      <c r="R3902" s="14">
        <f t="shared" si="182"/>
        <v>42136.092488425929</v>
      </c>
      <c r="S3902">
        <f t="shared" si="181"/>
        <v>2015</v>
      </c>
    </row>
    <row r="3903" spans="1:19" ht="43.2" x14ac:dyDescent="0.3">
      <c r="A3903" s="9">
        <v>3901</v>
      </c>
      <c r="B3903" s="11" t="s">
        <v>3898</v>
      </c>
      <c r="C3903" s="3" t="s">
        <v>8009</v>
      </c>
      <c r="D3903" s="5">
        <v>3000</v>
      </c>
      <c r="E3903" s="7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">
        <f t="shared" si="180"/>
        <v>2500</v>
      </c>
      <c r="P3903" t="s">
        <v>8314</v>
      </c>
      <c r="Q3903" t="s">
        <v>8315</v>
      </c>
      <c r="R3903" s="14">
        <f t="shared" si="182"/>
        <v>42317.826377314821</v>
      </c>
      <c r="S3903">
        <f t="shared" si="181"/>
        <v>2015</v>
      </c>
    </row>
    <row r="3904" spans="1:19" ht="43.2" x14ac:dyDescent="0.3">
      <c r="A3904" s="9">
        <v>3902</v>
      </c>
      <c r="B3904" s="11" t="s">
        <v>3899</v>
      </c>
      <c r="C3904" s="3" t="s">
        <v>8010</v>
      </c>
      <c r="D3904" s="5">
        <v>3000</v>
      </c>
      <c r="E3904" s="7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">
        <f t="shared" si="180"/>
        <v>4725.8064999999997</v>
      </c>
      <c r="P3904" t="s">
        <v>8314</v>
      </c>
      <c r="Q3904" t="s">
        <v>8315</v>
      </c>
      <c r="R3904" s="14">
        <f t="shared" si="182"/>
        <v>42663.468078703707</v>
      </c>
      <c r="S3904">
        <f t="shared" si="181"/>
        <v>2016</v>
      </c>
    </row>
    <row r="3905" spans="1:19" ht="57.6" x14ac:dyDescent="0.3">
      <c r="A3905" s="9">
        <v>3903</v>
      </c>
      <c r="B3905" s="11" t="s">
        <v>3900</v>
      </c>
      <c r="C3905" s="3" t="s">
        <v>8011</v>
      </c>
      <c r="D3905" s="5">
        <v>1500</v>
      </c>
      <c r="E3905" s="7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">
        <f t="shared" si="180"/>
        <v>0</v>
      </c>
      <c r="P3905" t="s">
        <v>8314</v>
      </c>
      <c r="Q3905" t="s">
        <v>8315</v>
      </c>
      <c r="R3905" s="14">
        <f t="shared" si="182"/>
        <v>42186.01116898148</v>
      </c>
      <c r="S3905">
        <f t="shared" si="181"/>
        <v>2015</v>
      </c>
    </row>
    <row r="3906" spans="1:19" ht="28.8" x14ac:dyDescent="0.3">
      <c r="A3906" s="9">
        <v>3904</v>
      </c>
      <c r="B3906" s="11" t="s">
        <v>3901</v>
      </c>
      <c r="C3906" s="3" t="s">
        <v>8012</v>
      </c>
      <c r="D3906" s="5">
        <v>10000</v>
      </c>
      <c r="E3906" s="7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">
        <f t="shared" si="180"/>
        <v>150</v>
      </c>
      <c r="P3906" t="s">
        <v>8314</v>
      </c>
      <c r="Q3906" t="s">
        <v>8315</v>
      </c>
      <c r="R3906" s="14">
        <f t="shared" si="182"/>
        <v>42095.229166666672</v>
      </c>
      <c r="S3906">
        <f t="shared" si="181"/>
        <v>2015</v>
      </c>
    </row>
    <row r="3907" spans="1:19" ht="43.2" x14ac:dyDescent="0.3">
      <c r="A3907" s="9">
        <v>3905</v>
      </c>
      <c r="B3907" s="11" t="s">
        <v>3902</v>
      </c>
      <c r="C3907" s="3" t="s">
        <v>8013</v>
      </c>
      <c r="D3907" s="5">
        <v>1500</v>
      </c>
      <c r="E3907" s="7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">
        <f t="shared" ref="O3907:O3970" si="183">IFERROR(ROUND(E3907/L3907*100,4),0)</f>
        <v>2471.4286000000002</v>
      </c>
      <c r="P3907" t="s">
        <v>8314</v>
      </c>
      <c r="Q3907" t="s">
        <v>8315</v>
      </c>
      <c r="R3907" s="14">
        <f t="shared" si="182"/>
        <v>42124.623877314814</v>
      </c>
      <c r="S3907">
        <f t="shared" ref="S3907:S3970" si="184">YEAR(R3907)</f>
        <v>2015</v>
      </c>
    </row>
    <row r="3908" spans="1:19" ht="43.2" x14ac:dyDescent="0.3">
      <c r="A3908" s="9">
        <v>3906</v>
      </c>
      <c r="B3908" s="11" t="s">
        <v>3903</v>
      </c>
      <c r="C3908" s="3" t="s">
        <v>8014</v>
      </c>
      <c r="D3908" s="5">
        <v>1500</v>
      </c>
      <c r="E3908" s="7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">
        <f t="shared" si="183"/>
        <v>6312.5</v>
      </c>
      <c r="P3908" t="s">
        <v>8314</v>
      </c>
      <c r="Q3908" t="s">
        <v>8315</v>
      </c>
      <c r="R3908" s="14">
        <f t="shared" ref="R3908:R3971" si="185">(((J3908/60)/60)/24)+DATE(1970,1,1)</f>
        <v>42143.917743055557</v>
      </c>
      <c r="S3908">
        <f t="shared" si="184"/>
        <v>2015</v>
      </c>
    </row>
    <row r="3909" spans="1:19" ht="43.2" x14ac:dyDescent="0.3">
      <c r="A3909" s="9">
        <v>3907</v>
      </c>
      <c r="B3909" s="11" t="s">
        <v>3904</v>
      </c>
      <c r="C3909" s="3" t="s">
        <v>8015</v>
      </c>
      <c r="D3909" s="5">
        <v>1000</v>
      </c>
      <c r="E3909" s="7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">
        <f t="shared" si="183"/>
        <v>3825</v>
      </c>
      <c r="P3909" t="s">
        <v>8314</v>
      </c>
      <c r="Q3909" t="s">
        <v>8315</v>
      </c>
      <c r="R3909" s="14">
        <f t="shared" si="185"/>
        <v>41906.819513888891</v>
      </c>
      <c r="S3909">
        <f t="shared" si="184"/>
        <v>2014</v>
      </c>
    </row>
    <row r="3910" spans="1:19" ht="43.2" x14ac:dyDescent="0.3">
      <c r="A3910" s="9">
        <v>3908</v>
      </c>
      <c r="B3910" s="11" t="s">
        <v>3905</v>
      </c>
      <c r="C3910" s="3" t="s">
        <v>8016</v>
      </c>
      <c r="D3910" s="5">
        <v>750</v>
      </c>
      <c r="E3910" s="7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">
        <f t="shared" si="183"/>
        <v>1625</v>
      </c>
      <c r="P3910" t="s">
        <v>8314</v>
      </c>
      <c r="Q3910" t="s">
        <v>8315</v>
      </c>
      <c r="R3910" s="14">
        <f t="shared" si="185"/>
        <v>41834.135370370372</v>
      </c>
      <c r="S3910">
        <f t="shared" si="184"/>
        <v>2014</v>
      </c>
    </row>
    <row r="3911" spans="1:19" ht="43.2" x14ac:dyDescent="0.3">
      <c r="A3911" s="9">
        <v>3909</v>
      </c>
      <c r="B3911" s="11" t="s">
        <v>3906</v>
      </c>
      <c r="C3911" s="3" t="s">
        <v>8017</v>
      </c>
      <c r="D3911" s="5">
        <v>60000</v>
      </c>
      <c r="E3911" s="7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">
        <f t="shared" si="183"/>
        <v>3375</v>
      </c>
      <c r="P3911" t="s">
        <v>8314</v>
      </c>
      <c r="Q3911" t="s">
        <v>8315</v>
      </c>
      <c r="R3911" s="14">
        <f t="shared" si="185"/>
        <v>41863.359282407408</v>
      </c>
      <c r="S3911">
        <f t="shared" si="184"/>
        <v>2014</v>
      </c>
    </row>
    <row r="3912" spans="1:19" ht="43.2" x14ac:dyDescent="0.3">
      <c r="A3912" s="9">
        <v>3910</v>
      </c>
      <c r="B3912" s="11" t="s">
        <v>3907</v>
      </c>
      <c r="C3912" s="3" t="s">
        <v>8018</v>
      </c>
      <c r="D3912" s="5">
        <v>6000</v>
      </c>
      <c r="E3912" s="7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">
        <f t="shared" si="183"/>
        <v>6166.6666999999998</v>
      </c>
      <c r="P3912" t="s">
        <v>8314</v>
      </c>
      <c r="Q3912" t="s">
        <v>8315</v>
      </c>
      <c r="R3912" s="14">
        <f t="shared" si="185"/>
        <v>42224.756909722222</v>
      </c>
      <c r="S3912">
        <f t="shared" si="184"/>
        <v>2015</v>
      </c>
    </row>
    <row r="3913" spans="1:19" ht="43.2" x14ac:dyDescent="0.3">
      <c r="A3913" s="9">
        <v>3911</v>
      </c>
      <c r="B3913" s="11" t="s">
        <v>3908</v>
      </c>
      <c r="C3913" s="3" t="s">
        <v>8019</v>
      </c>
      <c r="D3913" s="5">
        <v>8000</v>
      </c>
      <c r="E3913" s="7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">
        <f t="shared" si="183"/>
        <v>8313.8888999999999</v>
      </c>
      <c r="P3913" t="s">
        <v>8314</v>
      </c>
      <c r="Q3913" t="s">
        <v>8315</v>
      </c>
      <c r="R3913" s="14">
        <f t="shared" si="185"/>
        <v>41939.8122337963</v>
      </c>
      <c r="S3913">
        <f t="shared" si="184"/>
        <v>2014</v>
      </c>
    </row>
    <row r="3914" spans="1:19" ht="43.2" x14ac:dyDescent="0.3">
      <c r="A3914" s="9">
        <v>3912</v>
      </c>
      <c r="B3914" s="11" t="s">
        <v>3909</v>
      </c>
      <c r="C3914" s="3" t="s">
        <v>8020</v>
      </c>
      <c r="D3914" s="5">
        <v>15000</v>
      </c>
      <c r="E3914" s="7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">
        <f t="shared" si="183"/>
        <v>100</v>
      </c>
      <c r="P3914" t="s">
        <v>8314</v>
      </c>
      <c r="Q3914" t="s">
        <v>8315</v>
      </c>
      <c r="R3914" s="14">
        <f t="shared" si="185"/>
        <v>42059.270023148143</v>
      </c>
      <c r="S3914">
        <f t="shared" si="184"/>
        <v>2015</v>
      </c>
    </row>
    <row r="3915" spans="1:19" ht="43.2" x14ac:dyDescent="0.3">
      <c r="A3915" s="9">
        <v>3913</v>
      </c>
      <c r="B3915" s="11" t="s">
        <v>3910</v>
      </c>
      <c r="C3915" s="3" t="s">
        <v>8021</v>
      </c>
      <c r="D3915" s="5">
        <v>10000</v>
      </c>
      <c r="E3915" s="7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">
        <f t="shared" si="183"/>
        <v>14285.7143</v>
      </c>
      <c r="P3915" t="s">
        <v>8314</v>
      </c>
      <c r="Q3915" t="s">
        <v>8315</v>
      </c>
      <c r="R3915" s="14">
        <f t="shared" si="185"/>
        <v>42308.211215277777</v>
      </c>
      <c r="S3915">
        <f t="shared" si="184"/>
        <v>2015</v>
      </c>
    </row>
    <row r="3916" spans="1:19" ht="43.2" x14ac:dyDescent="0.3">
      <c r="A3916" s="9">
        <v>3914</v>
      </c>
      <c r="B3916" s="11" t="s">
        <v>3911</v>
      </c>
      <c r="C3916" s="3" t="s">
        <v>8022</v>
      </c>
      <c r="D3916" s="5">
        <v>2500</v>
      </c>
      <c r="E3916" s="7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">
        <f t="shared" si="183"/>
        <v>3366.6667000000002</v>
      </c>
      <c r="P3916" t="s">
        <v>8314</v>
      </c>
      <c r="Q3916" t="s">
        <v>8315</v>
      </c>
      <c r="R3916" s="14">
        <f t="shared" si="185"/>
        <v>42114.818935185183</v>
      </c>
      <c r="S3916">
        <f t="shared" si="184"/>
        <v>2015</v>
      </c>
    </row>
    <row r="3917" spans="1:19" ht="43.2" x14ac:dyDescent="0.3">
      <c r="A3917" s="9">
        <v>3915</v>
      </c>
      <c r="B3917" s="11" t="s">
        <v>3912</v>
      </c>
      <c r="C3917" s="3" t="s">
        <v>8023</v>
      </c>
      <c r="D3917" s="5">
        <v>1500</v>
      </c>
      <c r="E3917" s="7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">
        <f t="shared" si="183"/>
        <v>500</v>
      </c>
      <c r="P3917" t="s">
        <v>8314</v>
      </c>
      <c r="Q3917" t="s">
        <v>8315</v>
      </c>
      <c r="R3917" s="14">
        <f t="shared" si="185"/>
        <v>42492.98505787037</v>
      </c>
      <c r="S3917">
        <f t="shared" si="184"/>
        <v>2016</v>
      </c>
    </row>
    <row r="3918" spans="1:19" ht="43.2" x14ac:dyDescent="0.3">
      <c r="A3918" s="9">
        <v>3916</v>
      </c>
      <c r="B3918" s="11" t="s">
        <v>3913</v>
      </c>
      <c r="C3918" s="3" t="s">
        <v>8024</v>
      </c>
      <c r="D3918" s="5">
        <v>2000</v>
      </c>
      <c r="E3918" s="7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">
        <f t="shared" si="183"/>
        <v>0</v>
      </c>
      <c r="P3918" t="s">
        <v>8314</v>
      </c>
      <c r="Q3918" t="s">
        <v>8315</v>
      </c>
      <c r="R3918" s="14">
        <f t="shared" si="185"/>
        <v>42494.471666666665</v>
      </c>
      <c r="S3918">
        <f t="shared" si="184"/>
        <v>2016</v>
      </c>
    </row>
    <row r="3919" spans="1:19" ht="43.2" x14ac:dyDescent="0.3">
      <c r="A3919" s="9">
        <v>3917</v>
      </c>
      <c r="B3919" s="11" t="s">
        <v>3914</v>
      </c>
      <c r="C3919" s="3" t="s">
        <v>8025</v>
      </c>
      <c r="D3919" s="5">
        <v>3500</v>
      </c>
      <c r="E3919" s="7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">
        <f t="shared" si="183"/>
        <v>1000</v>
      </c>
      <c r="P3919" t="s">
        <v>8314</v>
      </c>
      <c r="Q3919" t="s">
        <v>8315</v>
      </c>
      <c r="R3919" s="14">
        <f t="shared" si="185"/>
        <v>41863.527326388888</v>
      </c>
      <c r="S3919">
        <f t="shared" si="184"/>
        <v>2014</v>
      </c>
    </row>
    <row r="3920" spans="1:19" ht="57.6" x14ac:dyDescent="0.3">
      <c r="A3920" s="9">
        <v>3918</v>
      </c>
      <c r="B3920" s="11" t="s">
        <v>3915</v>
      </c>
      <c r="C3920" s="3" t="s">
        <v>8026</v>
      </c>
      <c r="D3920" s="5">
        <v>60000</v>
      </c>
      <c r="E3920" s="7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">
        <f t="shared" si="183"/>
        <v>4000</v>
      </c>
      <c r="P3920" t="s">
        <v>8314</v>
      </c>
      <c r="Q3920" t="s">
        <v>8315</v>
      </c>
      <c r="R3920" s="14">
        <f t="shared" si="185"/>
        <v>41843.664618055554</v>
      </c>
      <c r="S3920">
        <f t="shared" si="184"/>
        <v>2014</v>
      </c>
    </row>
    <row r="3921" spans="1:19" ht="43.2" x14ac:dyDescent="0.3">
      <c r="A3921" s="9">
        <v>3919</v>
      </c>
      <c r="B3921" s="11" t="s">
        <v>3916</v>
      </c>
      <c r="C3921" s="3" t="s">
        <v>8027</v>
      </c>
      <c r="D3921" s="5">
        <v>5000</v>
      </c>
      <c r="E3921" s="7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">
        <f t="shared" si="183"/>
        <v>3000</v>
      </c>
      <c r="P3921" t="s">
        <v>8314</v>
      </c>
      <c r="Q3921" t="s">
        <v>8315</v>
      </c>
      <c r="R3921" s="14">
        <f t="shared" si="185"/>
        <v>42358.684872685189</v>
      </c>
      <c r="S3921">
        <f t="shared" si="184"/>
        <v>2015</v>
      </c>
    </row>
    <row r="3922" spans="1:19" ht="43.2" x14ac:dyDescent="0.3">
      <c r="A3922" s="9">
        <v>3920</v>
      </c>
      <c r="B3922" s="11" t="s">
        <v>3917</v>
      </c>
      <c r="C3922" s="3" t="s">
        <v>8028</v>
      </c>
      <c r="D3922" s="5">
        <v>2500</v>
      </c>
      <c r="E3922" s="7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">
        <f t="shared" si="183"/>
        <v>4500</v>
      </c>
      <c r="P3922" t="s">
        <v>8314</v>
      </c>
      <c r="Q3922" t="s">
        <v>8315</v>
      </c>
      <c r="R3922" s="14">
        <f t="shared" si="185"/>
        <v>42657.38726851852</v>
      </c>
      <c r="S3922">
        <f t="shared" si="184"/>
        <v>2016</v>
      </c>
    </row>
    <row r="3923" spans="1:19" ht="43.2" x14ac:dyDescent="0.3">
      <c r="A3923" s="9">
        <v>3921</v>
      </c>
      <c r="B3923" s="11" t="s">
        <v>3918</v>
      </c>
      <c r="C3923" s="3" t="s">
        <v>8029</v>
      </c>
      <c r="D3923" s="5">
        <v>3000</v>
      </c>
      <c r="E3923" s="7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">
        <f t="shared" si="183"/>
        <v>0</v>
      </c>
      <c r="P3923" t="s">
        <v>8314</v>
      </c>
      <c r="Q3923" t="s">
        <v>8315</v>
      </c>
      <c r="R3923" s="14">
        <f t="shared" si="185"/>
        <v>41926.542303240742</v>
      </c>
      <c r="S3923">
        <f t="shared" si="184"/>
        <v>2014</v>
      </c>
    </row>
    <row r="3924" spans="1:19" ht="43.2" x14ac:dyDescent="0.3">
      <c r="A3924" s="9">
        <v>3922</v>
      </c>
      <c r="B3924" s="11" t="s">
        <v>3919</v>
      </c>
      <c r="C3924" s="3" t="s">
        <v>8030</v>
      </c>
      <c r="D3924" s="5">
        <v>750</v>
      </c>
      <c r="E3924" s="7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">
        <f t="shared" si="183"/>
        <v>1016.6667</v>
      </c>
      <c r="P3924" t="s">
        <v>8314</v>
      </c>
      <c r="Q3924" t="s">
        <v>8315</v>
      </c>
      <c r="R3924" s="14">
        <f t="shared" si="185"/>
        <v>42020.768634259264</v>
      </c>
      <c r="S3924">
        <f t="shared" si="184"/>
        <v>2015</v>
      </c>
    </row>
    <row r="3925" spans="1:19" ht="43.2" x14ac:dyDescent="0.3">
      <c r="A3925" s="9">
        <v>3923</v>
      </c>
      <c r="B3925" s="11" t="s">
        <v>3920</v>
      </c>
      <c r="C3925" s="3" t="s">
        <v>8031</v>
      </c>
      <c r="D3925" s="5">
        <v>11500</v>
      </c>
      <c r="E3925" s="7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">
        <f t="shared" si="183"/>
        <v>8141.1764999999996</v>
      </c>
      <c r="P3925" t="s">
        <v>8314</v>
      </c>
      <c r="Q3925" t="s">
        <v>8315</v>
      </c>
      <c r="R3925" s="14">
        <f t="shared" si="185"/>
        <v>42075.979988425926</v>
      </c>
      <c r="S3925">
        <f t="shared" si="184"/>
        <v>2015</v>
      </c>
    </row>
    <row r="3926" spans="1:19" ht="43.2" x14ac:dyDescent="0.3">
      <c r="A3926" s="9">
        <v>3924</v>
      </c>
      <c r="B3926" s="11" t="s">
        <v>3921</v>
      </c>
      <c r="C3926" s="3" t="s">
        <v>8032</v>
      </c>
      <c r="D3926" s="5">
        <v>15000</v>
      </c>
      <c r="E3926" s="7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">
        <f t="shared" si="183"/>
        <v>5725</v>
      </c>
      <c r="P3926" t="s">
        <v>8314</v>
      </c>
      <c r="Q3926" t="s">
        <v>8315</v>
      </c>
      <c r="R3926" s="14">
        <f t="shared" si="185"/>
        <v>41786.959745370368</v>
      </c>
      <c r="S3926">
        <f t="shared" si="184"/>
        <v>2014</v>
      </c>
    </row>
    <row r="3927" spans="1:19" ht="43.2" x14ac:dyDescent="0.3">
      <c r="A3927" s="9">
        <v>3925</v>
      </c>
      <c r="B3927" s="11" t="s">
        <v>3922</v>
      </c>
      <c r="C3927" s="3" t="s">
        <v>8033</v>
      </c>
      <c r="D3927" s="5">
        <v>150</v>
      </c>
      <c r="E3927" s="7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">
        <f t="shared" si="183"/>
        <v>500</v>
      </c>
      <c r="P3927" t="s">
        <v>8314</v>
      </c>
      <c r="Q3927" t="s">
        <v>8315</v>
      </c>
      <c r="R3927" s="14">
        <f t="shared" si="185"/>
        <v>41820.870821759258</v>
      </c>
      <c r="S3927">
        <f t="shared" si="184"/>
        <v>2014</v>
      </c>
    </row>
    <row r="3928" spans="1:19" ht="28.8" x14ac:dyDescent="0.3">
      <c r="A3928" s="9">
        <v>3926</v>
      </c>
      <c r="B3928" s="11" t="s">
        <v>3923</v>
      </c>
      <c r="C3928" s="3" t="s">
        <v>8034</v>
      </c>
      <c r="D3928" s="5">
        <v>5000</v>
      </c>
      <c r="E3928" s="7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">
        <f t="shared" si="183"/>
        <v>1500</v>
      </c>
      <c r="P3928" t="s">
        <v>8314</v>
      </c>
      <c r="Q3928" t="s">
        <v>8315</v>
      </c>
      <c r="R3928" s="14">
        <f t="shared" si="185"/>
        <v>41970.085046296299</v>
      </c>
      <c r="S3928">
        <f t="shared" si="184"/>
        <v>2014</v>
      </c>
    </row>
    <row r="3929" spans="1:19" ht="43.2" x14ac:dyDescent="0.3">
      <c r="A3929" s="9">
        <v>3927</v>
      </c>
      <c r="B3929" s="11" t="s">
        <v>3924</v>
      </c>
      <c r="C3929" s="3" t="s">
        <v>8035</v>
      </c>
      <c r="D3929" s="5">
        <v>2500</v>
      </c>
      <c r="E3929" s="7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">
        <f t="shared" si="183"/>
        <v>1250</v>
      </c>
      <c r="P3929" t="s">
        <v>8314</v>
      </c>
      <c r="Q3929" t="s">
        <v>8315</v>
      </c>
      <c r="R3929" s="14">
        <f t="shared" si="185"/>
        <v>41830.267407407409</v>
      </c>
      <c r="S3929">
        <f t="shared" si="184"/>
        <v>2014</v>
      </c>
    </row>
    <row r="3930" spans="1:19" ht="43.2" x14ac:dyDescent="0.3">
      <c r="A3930" s="9">
        <v>3928</v>
      </c>
      <c r="B3930" s="11" t="s">
        <v>3925</v>
      </c>
      <c r="C3930" s="3" t="s">
        <v>8036</v>
      </c>
      <c r="D3930" s="5">
        <v>5000</v>
      </c>
      <c r="E3930" s="7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">
        <f t="shared" si="183"/>
        <v>9300</v>
      </c>
      <c r="P3930" t="s">
        <v>8314</v>
      </c>
      <c r="Q3930" t="s">
        <v>8315</v>
      </c>
      <c r="R3930" s="14">
        <f t="shared" si="185"/>
        <v>42265.683182870373</v>
      </c>
      <c r="S3930">
        <f t="shared" si="184"/>
        <v>2015</v>
      </c>
    </row>
    <row r="3931" spans="1:19" ht="43.2" x14ac:dyDescent="0.3">
      <c r="A3931" s="9">
        <v>3929</v>
      </c>
      <c r="B3931" s="11" t="s">
        <v>3926</v>
      </c>
      <c r="C3931" s="3" t="s">
        <v>8037</v>
      </c>
      <c r="D3931" s="5">
        <v>20000</v>
      </c>
      <c r="E3931" s="7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">
        <f t="shared" si="183"/>
        <v>3235.7143000000001</v>
      </c>
      <c r="P3931" t="s">
        <v>8314</v>
      </c>
      <c r="Q3931" t="s">
        <v>8315</v>
      </c>
      <c r="R3931" s="14">
        <f t="shared" si="185"/>
        <v>42601.827141203699</v>
      </c>
      <c r="S3931">
        <f t="shared" si="184"/>
        <v>2016</v>
      </c>
    </row>
    <row r="3932" spans="1:19" ht="43.2" x14ac:dyDescent="0.3">
      <c r="A3932" s="9">
        <v>3930</v>
      </c>
      <c r="B3932" s="11" t="s">
        <v>3927</v>
      </c>
      <c r="C3932" s="3" t="s">
        <v>8038</v>
      </c>
      <c r="D3932" s="5">
        <v>10000</v>
      </c>
      <c r="E3932" s="7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">
        <f t="shared" si="183"/>
        <v>0</v>
      </c>
      <c r="P3932" t="s">
        <v>8314</v>
      </c>
      <c r="Q3932" t="s">
        <v>8315</v>
      </c>
      <c r="R3932" s="14">
        <f t="shared" si="185"/>
        <v>42433.338749999995</v>
      </c>
      <c r="S3932">
        <f t="shared" si="184"/>
        <v>2016</v>
      </c>
    </row>
    <row r="3933" spans="1:19" ht="43.2" x14ac:dyDescent="0.3">
      <c r="A3933" s="9">
        <v>3931</v>
      </c>
      <c r="B3933" s="11" t="s">
        <v>3928</v>
      </c>
      <c r="C3933" s="3" t="s">
        <v>8039</v>
      </c>
      <c r="D3933" s="5">
        <v>8000</v>
      </c>
      <c r="E3933" s="7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">
        <f t="shared" si="183"/>
        <v>0</v>
      </c>
      <c r="P3933" t="s">
        <v>8314</v>
      </c>
      <c r="Q3933" t="s">
        <v>8315</v>
      </c>
      <c r="R3933" s="14">
        <f t="shared" si="185"/>
        <v>42228.151701388888</v>
      </c>
      <c r="S3933">
        <f t="shared" si="184"/>
        <v>2015</v>
      </c>
    </row>
    <row r="3934" spans="1:19" ht="43.2" x14ac:dyDescent="0.3">
      <c r="A3934" s="9">
        <v>3932</v>
      </c>
      <c r="B3934" s="11" t="s">
        <v>3929</v>
      </c>
      <c r="C3934" s="3" t="s">
        <v>8040</v>
      </c>
      <c r="D3934" s="5">
        <v>12000</v>
      </c>
      <c r="E3934" s="7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">
        <f t="shared" si="183"/>
        <v>100</v>
      </c>
      <c r="P3934" t="s">
        <v>8314</v>
      </c>
      <c r="Q3934" t="s">
        <v>8315</v>
      </c>
      <c r="R3934" s="14">
        <f t="shared" si="185"/>
        <v>42415.168564814812</v>
      </c>
      <c r="S3934">
        <f t="shared" si="184"/>
        <v>2016</v>
      </c>
    </row>
    <row r="3935" spans="1:19" ht="43.2" x14ac:dyDescent="0.3">
      <c r="A3935" s="9">
        <v>3933</v>
      </c>
      <c r="B3935" s="11" t="s">
        <v>3930</v>
      </c>
      <c r="C3935" s="3" t="s">
        <v>8041</v>
      </c>
      <c r="D3935" s="5">
        <v>7000</v>
      </c>
      <c r="E3935" s="7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">
        <f t="shared" si="183"/>
        <v>9183.3333000000002</v>
      </c>
      <c r="P3935" t="s">
        <v>8314</v>
      </c>
      <c r="Q3935" t="s">
        <v>8315</v>
      </c>
      <c r="R3935" s="14">
        <f t="shared" si="185"/>
        <v>42538.968310185184</v>
      </c>
      <c r="S3935">
        <f t="shared" si="184"/>
        <v>2016</v>
      </c>
    </row>
    <row r="3936" spans="1:19" ht="43.2" x14ac:dyDescent="0.3">
      <c r="A3936" s="9">
        <v>3934</v>
      </c>
      <c r="B3936" s="11" t="s">
        <v>3931</v>
      </c>
      <c r="C3936" s="3" t="s">
        <v>8042</v>
      </c>
      <c r="D3936" s="5">
        <v>5000</v>
      </c>
      <c r="E3936" s="7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">
        <f t="shared" si="183"/>
        <v>4583.3333000000002</v>
      </c>
      <c r="P3936" t="s">
        <v>8314</v>
      </c>
      <c r="Q3936" t="s">
        <v>8315</v>
      </c>
      <c r="R3936" s="14">
        <f t="shared" si="185"/>
        <v>42233.671747685185</v>
      </c>
      <c r="S3936">
        <f t="shared" si="184"/>
        <v>2015</v>
      </c>
    </row>
    <row r="3937" spans="1:19" ht="57.6" x14ac:dyDescent="0.3">
      <c r="A3937" s="9">
        <v>3935</v>
      </c>
      <c r="B3937" s="11" t="s">
        <v>3932</v>
      </c>
      <c r="C3937" s="3" t="s">
        <v>8043</v>
      </c>
      <c r="D3937" s="5">
        <v>3000</v>
      </c>
      <c r="E3937" s="7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">
        <f t="shared" si="183"/>
        <v>5717.3913000000002</v>
      </c>
      <c r="P3937" t="s">
        <v>8314</v>
      </c>
      <c r="Q3937" t="s">
        <v>8315</v>
      </c>
      <c r="R3937" s="14">
        <f t="shared" si="185"/>
        <v>42221.656782407401</v>
      </c>
      <c r="S3937">
        <f t="shared" si="184"/>
        <v>2015</v>
      </c>
    </row>
    <row r="3938" spans="1:19" ht="43.2" x14ac:dyDescent="0.3">
      <c r="A3938" s="9">
        <v>3936</v>
      </c>
      <c r="B3938" s="11" t="s">
        <v>3933</v>
      </c>
      <c r="C3938" s="3" t="s">
        <v>8044</v>
      </c>
      <c r="D3938" s="5">
        <v>20000</v>
      </c>
      <c r="E3938" s="7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">
        <f t="shared" si="183"/>
        <v>0</v>
      </c>
      <c r="P3938" t="s">
        <v>8314</v>
      </c>
      <c r="Q3938" t="s">
        <v>8315</v>
      </c>
      <c r="R3938" s="14">
        <f t="shared" si="185"/>
        <v>42675.262962962966</v>
      </c>
      <c r="S3938">
        <f t="shared" si="184"/>
        <v>2016</v>
      </c>
    </row>
    <row r="3939" spans="1:19" ht="43.2" x14ac:dyDescent="0.3">
      <c r="A3939" s="9">
        <v>3937</v>
      </c>
      <c r="B3939" s="11" t="s">
        <v>3934</v>
      </c>
      <c r="C3939" s="3" t="s">
        <v>8045</v>
      </c>
      <c r="D3939" s="5">
        <v>2885</v>
      </c>
      <c r="E3939" s="7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">
        <f t="shared" si="183"/>
        <v>24850</v>
      </c>
      <c r="P3939" t="s">
        <v>8314</v>
      </c>
      <c r="Q3939" t="s">
        <v>8315</v>
      </c>
      <c r="R3939" s="14">
        <f t="shared" si="185"/>
        <v>42534.631481481483</v>
      </c>
      <c r="S3939">
        <f t="shared" si="184"/>
        <v>2016</v>
      </c>
    </row>
    <row r="3940" spans="1:19" ht="43.2" x14ac:dyDescent="0.3">
      <c r="A3940" s="9">
        <v>3938</v>
      </c>
      <c r="B3940" s="11" t="s">
        <v>3935</v>
      </c>
      <c r="C3940" s="3" t="s">
        <v>8046</v>
      </c>
      <c r="D3940" s="5">
        <v>3255</v>
      </c>
      <c r="E3940" s="7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">
        <f t="shared" si="183"/>
        <v>7940</v>
      </c>
      <c r="P3940" t="s">
        <v>8314</v>
      </c>
      <c r="Q3940" t="s">
        <v>8315</v>
      </c>
      <c r="R3940" s="14">
        <f t="shared" si="185"/>
        <v>42151.905717592599</v>
      </c>
      <c r="S3940">
        <f t="shared" si="184"/>
        <v>2015</v>
      </c>
    </row>
    <row r="3941" spans="1:19" ht="43.2" x14ac:dyDescent="0.3">
      <c r="A3941" s="9">
        <v>3939</v>
      </c>
      <c r="B3941" s="11" t="s">
        <v>3936</v>
      </c>
      <c r="C3941" s="3" t="s">
        <v>8047</v>
      </c>
      <c r="D3941" s="5">
        <v>5000</v>
      </c>
      <c r="E3941" s="7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">
        <f t="shared" si="183"/>
        <v>500</v>
      </c>
      <c r="P3941" t="s">
        <v>8314</v>
      </c>
      <c r="Q3941" t="s">
        <v>8315</v>
      </c>
      <c r="R3941" s="14">
        <f t="shared" si="185"/>
        <v>41915.400219907409</v>
      </c>
      <c r="S3941">
        <f t="shared" si="184"/>
        <v>2014</v>
      </c>
    </row>
    <row r="3942" spans="1:19" ht="43.2" x14ac:dyDescent="0.3">
      <c r="A3942" s="9">
        <v>3940</v>
      </c>
      <c r="B3942" s="11" t="s">
        <v>3937</v>
      </c>
      <c r="C3942" s="3" t="s">
        <v>8048</v>
      </c>
      <c r="D3942" s="5">
        <v>5000</v>
      </c>
      <c r="E3942" s="7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">
        <f t="shared" si="183"/>
        <v>550</v>
      </c>
      <c r="P3942" t="s">
        <v>8314</v>
      </c>
      <c r="Q3942" t="s">
        <v>8315</v>
      </c>
      <c r="R3942" s="14">
        <f t="shared" si="185"/>
        <v>41961.492488425924</v>
      </c>
      <c r="S3942">
        <f t="shared" si="184"/>
        <v>2014</v>
      </c>
    </row>
    <row r="3943" spans="1:19" ht="72" x14ac:dyDescent="0.3">
      <c r="A3943" s="9">
        <v>3941</v>
      </c>
      <c r="B3943" s="11" t="s">
        <v>3938</v>
      </c>
      <c r="C3943" s="3" t="s">
        <v>8049</v>
      </c>
      <c r="D3943" s="5">
        <v>5500</v>
      </c>
      <c r="E3943" s="7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">
        <f t="shared" si="183"/>
        <v>2500</v>
      </c>
      <c r="P3943" t="s">
        <v>8314</v>
      </c>
      <c r="Q3943" t="s">
        <v>8315</v>
      </c>
      <c r="R3943" s="14">
        <f t="shared" si="185"/>
        <v>41940.587233796294</v>
      </c>
      <c r="S3943">
        <f t="shared" si="184"/>
        <v>2014</v>
      </c>
    </row>
    <row r="3944" spans="1:19" ht="43.2" x14ac:dyDescent="0.3">
      <c r="A3944" s="9">
        <v>3942</v>
      </c>
      <c r="B3944" s="11" t="s">
        <v>3939</v>
      </c>
      <c r="C3944" s="3" t="s">
        <v>8050</v>
      </c>
      <c r="D3944" s="5">
        <v>1200</v>
      </c>
      <c r="E3944" s="7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">
        <f t="shared" si="183"/>
        <v>0</v>
      </c>
      <c r="P3944" t="s">
        <v>8314</v>
      </c>
      <c r="Q3944" t="s">
        <v>8315</v>
      </c>
      <c r="R3944" s="14">
        <f t="shared" si="185"/>
        <v>42111.904097222221</v>
      </c>
      <c r="S3944">
        <f t="shared" si="184"/>
        <v>2015</v>
      </c>
    </row>
    <row r="3945" spans="1:19" ht="43.2" x14ac:dyDescent="0.3">
      <c r="A3945" s="9">
        <v>3943</v>
      </c>
      <c r="B3945" s="11" t="s">
        <v>3940</v>
      </c>
      <c r="C3945" s="3" t="s">
        <v>8051</v>
      </c>
      <c r="D3945" s="5">
        <v>5000</v>
      </c>
      <c r="E3945" s="7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">
        <f t="shared" si="183"/>
        <v>13707.692300000001</v>
      </c>
      <c r="P3945" t="s">
        <v>8314</v>
      </c>
      <c r="Q3945" t="s">
        <v>8315</v>
      </c>
      <c r="R3945" s="14">
        <f t="shared" si="185"/>
        <v>42279.778564814813</v>
      </c>
      <c r="S3945">
        <f t="shared" si="184"/>
        <v>2015</v>
      </c>
    </row>
    <row r="3946" spans="1:19" ht="57.6" x14ac:dyDescent="0.3">
      <c r="A3946" s="9">
        <v>3944</v>
      </c>
      <c r="B3946" s="11" t="s">
        <v>3941</v>
      </c>
      <c r="C3946" s="3" t="s">
        <v>8052</v>
      </c>
      <c r="D3946" s="5">
        <v>5000</v>
      </c>
      <c r="E3946" s="7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">
        <f t="shared" si="183"/>
        <v>0</v>
      </c>
      <c r="P3946" t="s">
        <v>8314</v>
      </c>
      <c r="Q3946" t="s">
        <v>8315</v>
      </c>
      <c r="R3946" s="14">
        <f t="shared" si="185"/>
        <v>42213.662905092591</v>
      </c>
      <c r="S3946">
        <f t="shared" si="184"/>
        <v>2015</v>
      </c>
    </row>
    <row r="3947" spans="1:19" ht="43.2" x14ac:dyDescent="0.3">
      <c r="A3947" s="9">
        <v>3945</v>
      </c>
      <c r="B3947" s="11" t="s">
        <v>3942</v>
      </c>
      <c r="C3947" s="3" t="s">
        <v>8053</v>
      </c>
      <c r="D3947" s="5">
        <v>2000</v>
      </c>
      <c r="E3947" s="7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">
        <f t="shared" si="183"/>
        <v>500</v>
      </c>
      <c r="P3947" t="s">
        <v>8314</v>
      </c>
      <c r="Q3947" t="s">
        <v>8315</v>
      </c>
      <c r="R3947" s="14">
        <f t="shared" si="185"/>
        <v>42109.801712962959</v>
      </c>
      <c r="S3947">
        <f t="shared" si="184"/>
        <v>2015</v>
      </c>
    </row>
    <row r="3948" spans="1:19" ht="28.8" x14ac:dyDescent="0.3">
      <c r="A3948" s="9">
        <v>3946</v>
      </c>
      <c r="B3948" s="11" t="s">
        <v>3943</v>
      </c>
      <c r="C3948" s="3" t="s">
        <v>8054</v>
      </c>
      <c r="D3948" s="5">
        <v>6000</v>
      </c>
      <c r="E3948" s="7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">
        <f t="shared" si="183"/>
        <v>3900</v>
      </c>
      <c r="P3948" t="s">
        <v>8314</v>
      </c>
      <c r="Q3948" t="s">
        <v>8315</v>
      </c>
      <c r="R3948" s="14">
        <f t="shared" si="185"/>
        <v>42031.833587962959</v>
      </c>
      <c r="S3948">
        <f t="shared" si="184"/>
        <v>2015</v>
      </c>
    </row>
    <row r="3949" spans="1:19" ht="43.2" x14ac:dyDescent="0.3">
      <c r="A3949" s="9">
        <v>3947</v>
      </c>
      <c r="B3949" s="11" t="s">
        <v>3944</v>
      </c>
      <c r="C3949" s="3" t="s">
        <v>8055</v>
      </c>
      <c r="D3949" s="5">
        <v>3000</v>
      </c>
      <c r="E3949" s="7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">
        <f t="shared" si="183"/>
        <v>5050</v>
      </c>
      <c r="P3949" t="s">
        <v>8314</v>
      </c>
      <c r="Q3949" t="s">
        <v>8315</v>
      </c>
      <c r="R3949" s="14">
        <f t="shared" si="185"/>
        <v>42615.142870370371</v>
      </c>
      <c r="S3949">
        <f t="shared" si="184"/>
        <v>2016</v>
      </c>
    </row>
    <row r="3950" spans="1:19" ht="43.2" x14ac:dyDescent="0.3">
      <c r="A3950" s="9">
        <v>3948</v>
      </c>
      <c r="B3950" s="11" t="s">
        <v>3945</v>
      </c>
      <c r="C3950" s="3" t="s">
        <v>8056</v>
      </c>
      <c r="D3950" s="5">
        <v>30000</v>
      </c>
      <c r="E3950" s="7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">
        <f t="shared" si="183"/>
        <v>0</v>
      </c>
      <c r="P3950" t="s">
        <v>8314</v>
      </c>
      <c r="Q3950" t="s">
        <v>8315</v>
      </c>
      <c r="R3950" s="14">
        <f t="shared" si="185"/>
        <v>41829.325497685182</v>
      </c>
      <c r="S3950">
        <f t="shared" si="184"/>
        <v>2014</v>
      </c>
    </row>
    <row r="3951" spans="1:19" ht="43.2" x14ac:dyDescent="0.3">
      <c r="A3951" s="9">
        <v>3949</v>
      </c>
      <c r="B3951" s="11" t="s">
        <v>3946</v>
      </c>
      <c r="C3951" s="3" t="s">
        <v>8057</v>
      </c>
      <c r="D3951" s="5">
        <v>10000</v>
      </c>
      <c r="E3951" s="7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">
        <f t="shared" si="183"/>
        <v>4928.125</v>
      </c>
      <c r="P3951" t="s">
        <v>8314</v>
      </c>
      <c r="Q3951" t="s">
        <v>8315</v>
      </c>
      <c r="R3951" s="14">
        <f t="shared" si="185"/>
        <v>42016.120613425926</v>
      </c>
      <c r="S3951">
        <f t="shared" si="184"/>
        <v>2015</v>
      </c>
    </row>
    <row r="3952" spans="1:19" ht="57.6" x14ac:dyDescent="0.3">
      <c r="A3952" s="9">
        <v>3950</v>
      </c>
      <c r="B3952" s="11" t="s">
        <v>3947</v>
      </c>
      <c r="C3952" s="3" t="s">
        <v>8058</v>
      </c>
      <c r="D3952" s="5">
        <v>4000</v>
      </c>
      <c r="E3952" s="7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">
        <f t="shared" si="183"/>
        <v>2500</v>
      </c>
      <c r="P3952" t="s">
        <v>8314</v>
      </c>
      <c r="Q3952" t="s">
        <v>8315</v>
      </c>
      <c r="R3952" s="14">
        <f t="shared" si="185"/>
        <v>42439.702314814815</v>
      </c>
      <c r="S3952">
        <f t="shared" si="184"/>
        <v>2016</v>
      </c>
    </row>
    <row r="3953" spans="1:19" ht="43.2" x14ac:dyDescent="0.3">
      <c r="A3953" s="9">
        <v>3951</v>
      </c>
      <c r="B3953" s="11" t="s">
        <v>3948</v>
      </c>
      <c r="C3953" s="3" t="s">
        <v>6961</v>
      </c>
      <c r="D3953" s="5">
        <v>200000</v>
      </c>
      <c r="E3953" s="7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">
        <f t="shared" si="183"/>
        <v>100</v>
      </c>
      <c r="P3953" t="s">
        <v>8314</v>
      </c>
      <c r="Q3953" t="s">
        <v>8315</v>
      </c>
      <c r="R3953" s="14">
        <f t="shared" si="185"/>
        <v>42433.825717592597</v>
      </c>
      <c r="S3953">
        <f t="shared" si="184"/>
        <v>2016</v>
      </c>
    </row>
    <row r="3954" spans="1:19" ht="43.2" x14ac:dyDescent="0.3">
      <c r="A3954" s="9">
        <v>3952</v>
      </c>
      <c r="B3954" s="11" t="s">
        <v>3949</v>
      </c>
      <c r="C3954" s="3" t="s">
        <v>8059</v>
      </c>
      <c r="D3954" s="5">
        <v>26000</v>
      </c>
      <c r="E3954" s="7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">
        <f t="shared" si="183"/>
        <v>2500</v>
      </c>
      <c r="P3954" t="s">
        <v>8314</v>
      </c>
      <c r="Q3954" t="s">
        <v>8315</v>
      </c>
      <c r="R3954" s="14">
        <f t="shared" si="185"/>
        <v>42243.790393518517</v>
      </c>
      <c r="S3954">
        <f t="shared" si="184"/>
        <v>2015</v>
      </c>
    </row>
    <row r="3955" spans="1:19" ht="43.2" x14ac:dyDescent="0.3">
      <c r="A3955" s="9">
        <v>3953</v>
      </c>
      <c r="B3955" s="11" t="s">
        <v>3950</v>
      </c>
      <c r="C3955" s="3" t="s">
        <v>8060</v>
      </c>
      <c r="D3955" s="5">
        <v>17600</v>
      </c>
      <c r="E3955" s="7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">
        <f t="shared" si="183"/>
        <v>0</v>
      </c>
      <c r="P3955" t="s">
        <v>8314</v>
      </c>
      <c r="Q3955" t="s">
        <v>8315</v>
      </c>
      <c r="R3955" s="14">
        <f t="shared" si="185"/>
        <v>42550.048449074078</v>
      </c>
      <c r="S3955">
        <f t="shared" si="184"/>
        <v>2016</v>
      </c>
    </row>
    <row r="3956" spans="1:19" ht="57.6" x14ac:dyDescent="0.3">
      <c r="A3956" s="9">
        <v>3954</v>
      </c>
      <c r="B3956" s="11" t="s">
        <v>3951</v>
      </c>
      <c r="C3956" s="3" t="s">
        <v>8061</v>
      </c>
      <c r="D3956" s="5">
        <v>25000</v>
      </c>
      <c r="E3956" s="7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">
        <f t="shared" si="183"/>
        <v>0</v>
      </c>
      <c r="P3956" t="s">
        <v>8314</v>
      </c>
      <c r="Q3956" t="s">
        <v>8315</v>
      </c>
      <c r="R3956" s="14">
        <f t="shared" si="185"/>
        <v>41774.651203703703</v>
      </c>
      <c r="S3956">
        <f t="shared" si="184"/>
        <v>2014</v>
      </c>
    </row>
    <row r="3957" spans="1:19" ht="43.2" x14ac:dyDescent="0.3">
      <c r="A3957" s="9">
        <v>3955</v>
      </c>
      <c r="B3957" s="11" t="s">
        <v>3952</v>
      </c>
      <c r="C3957" s="3" t="s">
        <v>8062</v>
      </c>
      <c r="D3957" s="5">
        <v>1750</v>
      </c>
      <c r="E3957" s="7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">
        <f t="shared" si="183"/>
        <v>5312.5</v>
      </c>
      <c r="P3957" t="s">
        <v>8314</v>
      </c>
      <c r="Q3957" t="s">
        <v>8315</v>
      </c>
      <c r="R3957" s="14">
        <f t="shared" si="185"/>
        <v>42306.848854166667</v>
      </c>
      <c r="S3957">
        <f t="shared" si="184"/>
        <v>2015</v>
      </c>
    </row>
    <row r="3958" spans="1:19" ht="43.2" x14ac:dyDescent="0.3">
      <c r="A3958" s="9">
        <v>3956</v>
      </c>
      <c r="B3958" s="11" t="s">
        <v>3953</v>
      </c>
      <c r="C3958" s="3" t="s">
        <v>8063</v>
      </c>
      <c r="D3958" s="5">
        <v>5500</v>
      </c>
      <c r="E3958" s="7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">
        <f t="shared" si="183"/>
        <v>0</v>
      </c>
      <c r="P3958" t="s">
        <v>8314</v>
      </c>
      <c r="Q3958" t="s">
        <v>8315</v>
      </c>
      <c r="R3958" s="14">
        <f t="shared" si="185"/>
        <v>42457.932025462964</v>
      </c>
      <c r="S3958">
        <f t="shared" si="184"/>
        <v>2016</v>
      </c>
    </row>
    <row r="3959" spans="1:19" ht="43.2" x14ac:dyDescent="0.3">
      <c r="A3959" s="9">
        <v>3957</v>
      </c>
      <c r="B3959" s="11" t="s">
        <v>3954</v>
      </c>
      <c r="C3959" s="3" t="s">
        <v>8064</v>
      </c>
      <c r="D3959" s="5">
        <v>28000</v>
      </c>
      <c r="E3959" s="7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">
        <f t="shared" si="183"/>
        <v>700</v>
      </c>
      <c r="P3959" t="s">
        <v>8314</v>
      </c>
      <c r="Q3959" t="s">
        <v>8315</v>
      </c>
      <c r="R3959" s="14">
        <f t="shared" si="185"/>
        <v>42513.976319444439</v>
      </c>
      <c r="S3959">
        <f t="shared" si="184"/>
        <v>2016</v>
      </c>
    </row>
    <row r="3960" spans="1:19" ht="43.2" x14ac:dyDescent="0.3">
      <c r="A3960" s="9">
        <v>3958</v>
      </c>
      <c r="B3960" s="11" t="s">
        <v>3955</v>
      </c>
      <c r="C3960" s="3" t="s">
        <v>8065</v>
      </c>
      <c r="D3960" s="5">
        <v>2000</v>
      </c>
      <c r="E3960" s="7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">
        <f t="shared" si="183"/>
        <v>4006.25</v>
      </c>
      <c r="P3960" t="s">
        <v>8314</v>
      </c>
      <c r="Q3960" t="s">
        <v>8315</v>
      </c>
      <c r="R3960" s="14">
        <f t="shared" si="185"/>
        <v>41816.950370370374</v>
      </c>
      <c r="S3960">
        <f t="shared" si="184"/>
        <v>2014</v>
      </c>
    </row>
    <row r="3961" spans="1:19" ht="43.2" x14ac:dyDescent="0.3">
      <c r="A3961" s="9">
        <v>3959</v>
      </c>
      <c r="B3961" s="11" t="s">
        <v>3956</v>
      </c>
      <c r="C3961" s="3" t="s">
        <v>8066</v>
      </c>
      <c r="D3961" s="5">
        <v>1200</v>
      </c>
      <c r="E3961" s="7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">
        <f t="shared" si="183"/>
        <v>2433.3332999999998</v>
      </c>
      <c r="P3961" t="s">
        <v>8314</v>
      </c>
      <c r="Q3961" t="s">
        <v>8315</v>
      </c>
      <c r="R3961" s="14">
        <f t="shared" si="185"/>
        <v>41880.788842592592</v>
      </c>
      <c r="S3961">
        <f t="shared" si="184"/>
        <v>2014</v>
      </c>
    </row>
    <row r="3962" spans="1:19" ht="43.2" x14ac:dyDescent="0.3">
      <c r="A3962" s="9">
        <v>3960</v>
      </c>
      <c r="B3962" s="11" t="s">
        <v>3957</v>
      </c>
      <c r="C3962" s="3" t="s">
        <v>8067</v>
      </c>
      <c r="D3962" s="5">
        <v>3000</v>
      </c>
      <c r="E3962" s="7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">
        <f t="shared" si="183"/>
        <v>1125</v>
      </c>
      <c r="P3962" t="s">
        <v>8314</v>
      </c>
      <c r="Q3962" t="s">
        <v>8315</v>
      </c>
      <c r="R3962" s="14">
        <f t="shared" si="185"/>
        <v>42342.845555555556</v>
      </c>
      <c r="S3962">
        <f t="shared" si="184"/>
        <v>2015</v>
      </c>
    </row>
    <row r="3963" spans="1:19" ht="57.6" x14ac:dyDescent="0.3">
      <c r="A3963" s="9">
        <v>3961</v>
      </c>
      <c r="B3963" s="11" t="s">
        <v>3958</v>
      </c>
      <c r="C3963" s="3" t="s">
        <v>8068</v>
      </c>
      <c r="D3963" s="5">
        <v>5000</v>
      </c>
      <c r="E3963" s="7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">
        <f t="shared" si="183"/>
        <v>1050</v>
      </c>
      <c r="P3963" t="s">
        <v>8314</v>
      </c>
      <c r="Q3963" t="s">
        <v>8315</v>
      </c>
      <c r="R3963" s="14">
        <f t="shared" si="185"/>
        <v>41745.891319444447</v>
      </c>
      <c r="S3963">
        <f t="shared" si="184"/>
        <v>2014</v>
      </c>
    </row>
    <row r="3964" spans="1:19" ht="57.6" x14ac:dyDescent="0.3">
      <c r="A3964" s="9">
        <v>3962</v>
      </c>
      <c r="B3964" s="11" t="s">
        <v>3959</v>
      </c>
      <c r="C3964" s="3" t="s">
        <v>8069</v>
      </c>
      <c r="D3964" s="5">
        <v>1400</v>
      </c>
      <c r="E3964" s="7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">
        <f t="shared" si="183"/>
        <v>1500</v>
      </c>
      <c r="P3964" t="s">
        <v>8314</v>
      </c>
      <c r="Q3964" t="s">
        <v>8315</v>
      </c>
      <c r="R3964" s="14">
        <f t="shared" si="185"/>
        <v>42311.621458333335</v>
      </c>
      <c r="S3964">
        <f t="shared" si="184"/>
        <v>2015</v>
      </c>
    </row>
    <row r="3965" spans="1:19" ht="43.2" x14ac:dyDescent="0.3">
      <c r="A3965" s="9">
        <v>3963</v>
      </c>
      <c r="B3965" s="11" t="s">
        <v>3960</v>
      </c>
      <c r="C3965" s="3" t="s">
        <v>8070</v>
      </c>
      <c r="D3965" s="5">
        <v>10000</v>
      </c>
      <c r="E3965" s="7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">
        <f t="shared" si="183"/>
        <v>0</v>
      </c>
      <c r="P3965" t="s">
        <v>8314</v>
      </c>
      <c r="Q3965" t="s">
        <v>8315</v>
      </c>
      <c r="R3965" s="14">
        <f t="shared" si="185"/>
        <v>42296.154131944444</v>
      </c>
      <c r="S3965">
        <f t="shared" si="184"/>
        <v>2015</v>
      </c>
    </row>
    <row r="3966" spans="1:19" ht="43.2" x14ac:dyDescent="0.3">
      <c r="A3966" s="9">
        <v>3964</v>
      </c>
      <c r="B3966" s="11" t="s">
        <v>3961</v>
      </c>
      <c r="C3966" s="3" t="s">
        <v>8071</v>
      </c>
      <c r="D3966" s="5">
        <v>2000</v>
      </c>
      <c r="E3966" s="7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">
        <f t="shared" si="183"/>
        <v>4200</v>
      </c>
      <c r="P3966" t="s">
        <v>8314</v>
      </c>
      <c r="Q3966" t="s">
        <v>8315</v>
      </c>
      <c r="R3966" s="14">
        <f t="shared" si="185"/>
        <v>42053.722060185188</v>
      </c>
      <c r="S3966">
        <f t="shared" si="184"/>
        <v>2015</v>
      </c>
    </row>
    <row r="3967" spans="1:19" ht="43.2" x14ac:dyDescent="0.3">
      <c r="A3967" s="9">
        <v>3965</v>
      </c>
      <c r="B3967" s="11" t="s">
        <v>3962</v>
      </c>
      <c r="C3967" s="3" t="s">
        <v>8072</v>
      </c>
      <c r="D3967" s="5">
        <v>2000</v>
      </c>
      <c r="E3967" s="7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">
        <f t="shared" si="183"/>
        <v>7125</v>
      </c>
      <c r="P3967" t="s">
        <v>8314</v>
      </c>
      <c r="Q3967" t="s">
        <v>8315</v>
      </c>
      <c r="R3967" s="14">
        <f t="shared" si="185"/>
        <v>42414.235879629632</v>
      </c>
      <c r="S3967">
        <f t="shared" si="184"/>
        <v>2016</v>
      </c>
    </row>
    <row r="3968" spans="1:19" ht="57.6" x14ac:dyDescent="0.3">
      <c r="A3968" s="9">
        <v>3966</v>
      </c>
      <c r="B3968" s="11" t="s">
        <v>3963</v>
      </c>
      <c r="C3968" s="3" t="s">
        <v>8073</v>
      </c>
      <c r="D3968" s="5">
        <v>7500</v>
      </c>
      <c r="E3968" s="7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">
        <f t="shared" si="183"/>
        <v>2250</v>
      </c>
      <c r="P3968" t="s">
        <v>8314</v>
      </c>
      <c r="Q3968" t="s">
        <v>8315</v>
      </c>
      <c r="R3968" s="14">
        <f t="shared" si="185"/>
        <v>41801.711550925924</v>
      </c>
      <c r="S3968">
        <f t="shared" si="184"/>
        <v>2014</v>
      </c>
    </row>
    <row r="3969" spans="1:19" ht="43.2" x14ac:dyDescent="0.3">
      <c r="A3969" s="9">
        <v>3967</v>
      </c>
      <c r="B3969" s="11" t="s">
        <v>3964</v>
      </c>
      <c r="C3969" s="3" t="s">
        <v>8074</v>
      </c>
      <c r="D3969" s="5">
        <v>1700</v>
      </c>
      <c r="E3969" s="7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">
        <f t="shared" si="183"/>
        <v>4100</v>
      </c>
      <c r="P3969" t="s">
        <v>8314</v>
      </c>
      <c r="Q3969" t="s">
        <v>8315</v>
      </c>
      <c r="R3969" s="14">
        <f t="shared" si="185"/>
        <v>42770.290590277778</v>
      </c>
      <c r="S3969">
        <f t="shared" si="184"/>
        <v>2017</v>
      </c>
    </row>
    <row r="3970" spans="1:19" ht="43.2" x14ac:dyDescent="0.3">
      <c r="A3970" s="9">
        <v>3968</v>
      </c>
      <c r="B3970" s="11" t="s">
        <v>3965</v>
      </c>
      <c r="C3970" s="3" t="s">
        <v>8075</v>
      </c>
      <c r="D3970" s="5">
        <v>5000</v>
      </c>
      <c r="E3970" s="7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">
        <f t="shared" si="183"/>
        <v>4790.9090999999999</v>
      </c>
      <c r="P3970" t="s">
        <v>8314</v>
      </c>
      <c r="Q3970" t="s">
        <v>8315</v>
      </c>
      <c r="R3970" s="14">
        <f t="shared" si="185"/>
        <v>42452.815659722226</v>
      </c>
      <c r="S3970">
        <f t="shared" si="184"/>
        <v>2016</v>
      </c>
    </row>
    <row r="3971" spans="1:19" ht="57.6" x14ac:dyDescent="0.3">
      <c r="A3971" s="9">
        <v>3969</v>
      </c>
      <c r="B3971" s="11" t="s">
        <v>3966</v>
      </c>
      <c r="C3971" s="3" t="s">
        <v>8076</v>
      </c>
      <c r="D3971" s="5">
        <v>2825</v>
      </c>
      <c r="E3971" s="7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">
        <f t="shared" ref="O3971:O4034" si="186">IFERROR(ROUND(E3971/L3971*100,4),0)</f>
        <v>3516.6667000000002</v>
      </c>
      <c r="P3971" t="s">
        <v>8314</v>
      </c>
      <c r="Q3971" t="s">
        <v>8315</v>
      </c>
      <c r="R3971" s="14">
        <f t="shared" si="185"/>
        <v>42601.854699074072</v>
      </c>
      <c r="S3971">
        <f t="shared" ref="S3971:S4034" si="187">YEAR(R3971)</f>
        <v>2016</v>
      </c>
    </row>
    <row r="3972" spans="1:19" ht="57.6" x14ac:dyDescent="0.3">
      <c r="A3972" s="9">
        <v>3970</v>
      </c>
      <c r="B3972" s="11" t="s">
        <v>3967</v>
      </c>
      <c r="C3972" s="3" t="s">
        <v>8077</v>
      </c>
      <c r="D3972" s="5">
        <v>15000</v>
      </c>
      <c r="E3972" s="7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">
        <f t="shared" si="186"/>
        <v>550</v>
      </c>
      <c r="P3972" t="s">
        <v>8314</v>
      </c>
      <c r="Q3972" t="s">
        <v>8315</v>
      </c>
      <c r="R3972" s="14">
        <f t="shared" ref="R3972:R4035" si="188">(((J3972/60)/60)/24)+DATE(1970,1,1)</f>
        <v>42447.863553240735</v>
      </c>
      <c r="S3972">
        <f t="shared" si="187"/>
        <v>2016</v>
      </c>
    </row>
    <row r="3973" spans="1:19" ht="43.2" x14ac:dyDescent="0.3">
      <c r="A3973" s="9">
        <v>3971</v>
      </c>
      <c r="B3973" s="11" t="s">
        <v>3968</v>
      </c>
      <c r="C3973" s="3" t="s">
        <v>8078</v>
      </c>
      <c r="D3973" s="5">
        <v>14000</v>
      </c>
      <c r="E3973" s="7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">
        <f t="shared" si="186"/>
        <v>2266.6667000000002</v>
      </c>
      <c r="P3973" t="s">
        <v>8314</v>
      </c>
      <c r="Q3973" t="s">
        <v>8315</v>
      </c>
      <c r="R3973" s="14">
        <f t="shared" si="188"/>
        <v>41811.536180555559</v>
      </c>
      <c r="S3973">
        <f t="shared" si="187"/>
        <v>2014</v>
      </c>
    </row>
    <row r="3974" spans="1:19" ht="43.2" x14ac:dyDescent="0.3">
      <c r="A3974" s="9">
        <v>3972</v>
      </c>
      <c r="B3974" s="11" t="s">
        <v>3969</v>
      </c>
      <c r="C3974" s="3" t="s">
        <v>8079</v>
      </c>
      <c r="D3974" s="5">
        <v>1000</v>
      </c>
      <c r="E3974" s="7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">
        <f t="shared" si="186"/>
        <v>2637.5</v>
      </c>
      <c r="P3974" t="s">
        <v>8314</v>
      </c>
      <c r="Q3974" t="s">
        <v>8315</v>
      </c>
      <c r="R3974" s="14">
        <f t="shared" si="188"/>
        <v>41981.067523148144</v>
      </c>
      <c r="S3974">
        <f t="shared" si="187"/>
        <v>2014</v>
      </c>
    </row>
    <row r="3975" spans="1:19" ht="43.2" x14ac:dyDescent="0.3">
      <c r="A3975" s="9">
        <v>3973</v>
      </c>
      <c r="B3975" s="11" t="s">
        <v>3970</v>
      </c>
      <c r="C3975" s="3" t="s">
        <v>8080</v>
      </c>
      <c r="D3975" s="5">
        <v>5000</v>
      </c>
      <c r="E3975" s="7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">
        <f t="shared" si="186"/>
        <v>10554.054099999999</v>
      </c>
      <c r="P3975" t="s">
        <v>8314</v>
      </c>
      <c r="Q3975" t="s">
        <v>8315</v>
      </c>
      <c r="R3975" s="14">
        <f t="shared" si="188"/>
        <v>42469.68414351852</v>
      </c>
      <c r="S3975">
        <f t="shared" si="187"/>
        <v>2016</v>
      </c>
    </row>
    <row r="3976" spans="1:19" ht="43.2" x14ac:dyDescent="0.3">
      <c r="A3976" s="9">
        <v>3974</v>
      </c>
      <c r="B3976" s="11" t="s">
        <v>3971</v>
      </c>
      <c r="C3976" s="3" t="s">
        <v>8081</v>
      </c>
      <c r="D3976" s="5">
        <v>1000</v>
      </c>
      <c r="E3976" s="7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">
        <f t="shared" si="186"/>
        <v>2909.0909000000001</v>
      </c>
      <c r="P3976" t="s">
        <v>8314</v>
      </c>
      <c r="Q3976" t="s">
        <v>8315</v>
      </c>
      <c r="R3976" s="14">
        <f t="shared" si="188"/>
        <v>42493.546851851846</v>
      </c>
      <c r="S3976">
        <f t="shared" si="187"/>
        <v>2016</v>
      </c>
    </row>
    <row r="3977" spans="1:19" ht="43.2" x14ac:dyDescent="0.3">
      <c r="A3977" s="9">
        <v>3975</v>
      </c>
      <c r="B3977" s="11" t="s">
        <v>3972</v>
      </c>
      <c r="C3977" s="3" t="s">
        <v>8082</v>
      </c>
      <c r="D3977" s="5">
        <v>678</v>
      </c>
      <c r="E3977" s="7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">
        <f t="shared" si="186"/>
        <v>0</v>
      </c>
      <c r="P3977" t="s">
        <v>8314</v>
      </c>
      <c r="Q3977" t="s">
        <v>8315</v>
      </c>
      <c r="R3977" s="14">
        <f t="shared" si="188"/>
        <v>42534.866875</v>
      </c>
      <c r="S3977">
        <f t="shared" si="187"/>
        <v>2016</v>
      </c>
    </row>
    <row r="3978" spans="1:19" ht="43.2" x14ac:dyDescent="0.3">
      <c r="A3978" s="9">
        <v>3976</v>
      </c>
      <c r="B3978" s="11" t="s">
        <v>3973</v>
      </c>
      <c r="C3978" s="3" t="s">
        <v>8083</v>
      </c>
      <c r="D3978" s="5">
        <v>1300</v>
      </c>
      <c r="E3978" s="7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">
        <f t="shared" si="186"/>
        <v>6200</v>
      </c>
      <c r="P3978" t="s">
        <v>8314</v>
      </c>
      <c r="Q3978" t="s">
        <v>8315</v>
      </c>
      <c r="R3978" s="14">
        <f t="shared" si="188"/>
        <v>41830.858344907407</v>
      </c>
      <c r="S3978">
        <f t="shared" si="187"/>
        <v>2014</v>
      </c>
    </row>
    <row r="3979" spans="1:19" ht="43.2" x14ac:dyDescent="0.3">
      <c r="A3979" s="9">
        <v>3977</v>
      </c>
      <c r="B3979" s="11" t="s">
        <v>3974</v>
      </c>
      <c r="C3979" s="3" t="s">
        <v>8084</v>
      </c>
      <c r="D3979" s="5">
        <v>90000</v>
      </c>
      <c r="E3979" s="7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">
        <f t="shared" si="186"/>
        <v>21750</v>
      </c>
      <c r="P3979" t="s">
        <v>8314</v>
      </c>
      <c r="Q3979" t="s">
        <v>8315</v>
      </c>
      <c r="R3979" s="14">
        <f t="shared" si="188"/>
        <v>42543.788564814815</v>
      </c>
      <c r="S3979">
        <f t="shared" si="187"/>
        <v>2016</v>
      </c>
    </row>
    <row r="3980" spans="1:19" ht="43.2" x14ac:dyDescent="0.3">
      <c r="A3980" s="9">
        <v>3978</v>
      </c>
      <c r="B3980" s="11" t="s">
        <v>3975</v>
      </c>
      <c r="C3980" s="3" t="s">
        <v>8085</v>
      </c>
      <c r="D3980" s="5">
        <v>2000</v>
      </c>
      <c r="E3980" s="7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">
        <f t="shared" si="186"/>
        <v>2675</v>
      </c>
      <c r="P3980" t="s">
        <v>8314</v>
      </c>
      <c r="Q3980" t="s">
        <v>8315</v>
      </c>
      <c r="R3980" s="14">
        <f t="shared" si="188"/>
        <v>41975.642974537041</v>
      </c>
      <c r="S3980">
        <f t="shared" si="187"/>
        <v>2014</v>
      </c>
    </row>
    <row r="3981" spans="1:19" ht="43.2" x14ac:dyDescent="0.3">
      <c r="A3981" s="9">
        <v>3979</v>
      </c>
      <c r="B3981" s="11" t="s">
        <v>3976</v>
      </c>
      <c r="C3981" s="3" t="s">
        <v>8086</v>
      </c>
      <c r="D3981" s="5">
        <v>6000</v>
      </c>
      <c r="E3981" s="7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">
        <f t="shared" si="186"/>
        <v>1833.3333</v>
      </c>
      <c r="P3981" t="s">
        <v>8314</v>
      </c>
      <c r="Q3981" t="s">
        <v>8315</v>
      </c>
      <c r="R3981" s="14">
        <f t="shared" si="188"/>
        <v>42069.903437500005</v>
      </c>
      <c r="S3981">
        <f t="shared" si="187"/>
        <v>2015</v>
      </c>
    </row>
    <row r="3982" spans="1:19" ht="57.6" x14ac:dyDescent="0.3">
      <c r="A3982" s="9">
        <v>3980</v>
      </c>
      <c r="B3982" s="11" t="s">
        <v>3977</v>
      </c>
      <c r="C3982" s="3" t="s">
        <v>8087</v>
      </c>
      <c r="D3982" s="5">
        <v>2500</v>
      </c>
      <c r="E3982" s="7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">
        <f t="shared" si="186"/>
        <v>6428.5713999999998</v>
      </c>
      <c r="P3982" t="s">
        <v>8314</v>
      </c>
      <c r="Q3982" t="s">
        <v>8315</v>
      </c>
      <c r="R3982" s="14">
        <f t="shared" si="188"/>
        <v>41795.598923611113</v>
      </c>
      <c r="S3982">
        <f t="shared" si="187"/>
        <v>2014</v>
      </c>
    </row>
    <row r="3983" spans="1:19" ht="43.2" x14ac:dyDescent="0.3">
      <c r="A3983" s="9">
        <v>3981</v>
      </c>
      <c r="B3983" s="11" t="s">
        <v>3358</v>
      </c>
      <c r="C3983" s="3" t="s">
        <v>7469</v>
      </c>
      <c r="D3983" s="5">
        <v>30000</v>
      </c>
      <c r="E3983" s="7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">
        <f t="shared" si="186"/>
        <v>17500</v>
      </c>
      <c r="P3983" t="s">
        <v>8314</v>
      </c>
      <c r="Q3983" t="s">
        <v>8315</v>
      </c>
      <c r="R3983" s="14">
        <f t="shared" si="188"/>
        <v>42508.179965277777</v>
      </c>
      <c r="S3983">
        <f t="shared" si="187"/>
        <v>2016</v>
      </c>
    </row>
    <row r="3984" spans="1:19" ht="57.6" x14ac:dyDescent="0.3">
      <c r="A3984" s="9">
        <v>3982</v>
      </c>
      <c r="B3984" s="11" t="s">
        <v>3978</v>
      </c>
      <c r="C3984" s="3" t="s">
        <v>8088</v>
      </c>
      <c r="D3984" s="5">
        <v>850</v>
      </c>
      <c r="E3984" s="7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">
        <f t="shared" si="186"/>
        <v>3400</v>
      </c>
      <c r="P3984" t="s">
        <v>8314</v>
      </c>
      <c r="Q3984" t="s">
        <v>8315</v>
      </c>
      <c r="R3984" s="14">
        <f t="shared" si="188"/>
        <v>42132.809953703705</v>
      </c>
      <c r="S3984">
        <f t="shared" si="187"/>
        <v>2015</v>
      </c>
    </row>
    <row r="3985" spans="1:19" ht="43.2" x14ac:dyDescent="0.3">
      <c r="A3985" s="9">
        <v>3983</v>
      </c>
      <c r="B3985" s="11" t="s">
        <v>3979</v>
      </c>
      <c r="C3985" s="3" t="s">
        <v>8089</v>
      </c>
      <c r="D3985" s="5">
        <v>11140</v>
      </c>
      <c r="E3985" s="7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">
        <f t="shared" si="186"/>
        <v>8428.2608999999993</v>
      </c>
      <c r="P3985" t="s">
        <v>8314</v>
      </c>
      <c r="Q3985" t="s">
        <v>8315</v>
      </c>
      <c r="R3985" s="14">
        <f t="shared" si="188"/>
        <v>41747.86986111111</v>
      </c>
      <c r="S3985">
        <f t="shared" si="187"/>
        <v>2014</v>
      </c>
    </row>
    <row r="3986" spans="1:19" ht="43.2" x14ac:dyDescent="0.3">
      <c r="A3986" s="9">
        <v>3984</v>
      </c>
      <c r="B3986" s="11" t="s">
        <v>3980</v>
      </c>
      <c r="C3986" s="3" t="s">
        <v>8090</v>
      </c>
      <c r="D3986" s="5">
        <v>1500</v>
      </c>
      <c r="E3986" s="7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">
        <f t="shared" si="186"/>
        <v>950</v>
      </c>
      <c r="P3986" t="s">
        <v>8314</v>
      </c>
      <c r="Q3986" t="s">
        <v>8315</v>
      </c>
      <c r="R3986" s="14">
        <f t="shared" si="188"/>
        <v>41920.963472222218</v>
      </c>
      <c r="S3986">
        <f t="shared" si="187"/>
        <v>2014</v>
      </c>
    </row>
    <row r="3987" spans="1:19" ht="57.6" x14ac:dyDescent="0.3">
      <c r="A3987" s="9">
        <v>3985</v>
      </c>
      <c r="B3987" s="11" t="s">
        <v>3981</v>
      </c>
      <c r="C3987" s="3" t="s">
        <v>8091</v>
      </c>
      <c r="D3987" s="5">
        <v>2000</v>
      </c>
      <c r="E3987" s="7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">
        <f t="shared" si="186"/>
        <v>3373.6842000000001</v>
      </c>
      <c r="P3987" t="s">
        <v>8314</v>
      </c>
      <c r="Q3987" t="s">
        <v>8315</v>
      </c>
      <c r="R3987" s="14">
        <f t="shared" si="188"/>
        <v>42399.707407407404</v>
      </c>
      <c r="S3987">
        <f t="shared" si="187"/>
        <v>2016</v>
      </c>
    </row>
    <row r="3988" spans="1:19" ht="57.6" x14ac:dyDescent="0.3">
      <c r="A3988" s="9">
        <v>3986</v>
      </c>
      <c r="B3988" s="11" t="s">
        <v>3982</v>
      </c>
      <c r="C3988" s="3" t="s">
        <v>8092</v>
      </c>
      <c r="D3988" s="5">
        <v>5000</v>
      </c>
      <c r="E3988" s="7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">
        <f t="shared" si="186"/>
        <v>3753.8462</v>
      </c>
      <c r="P3988" t="s">
        <v>8314</v>
      </c>
      <c r="Q3988" t="s">
        <v>8315</v>
      </c>
      <c r="R3988" s="14">
        <f t="shared" si="188"/>
        <v>42467.548541666663</v>
      </c>
      <c r="S3988">
        <f t="shared" si="187"/>
        <v>2016</v>
      </c>
    </row>
    <row r="3989" spans="1:19" ht="43.2" x14ac:dyDescent="0.3">
      <c r="A3989" s="9">
        <v>3987</v>
      </c>
      <c r="B3989" s="11" t="s">
        <v>3983</v>
      </c>
      <c r="C3989" s="3" t="s">
        <v>8093</v>
      </c>
      <c r="D3989" s="5">
        <v>400</v>
      </c>
      <c r="E3989" s="7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">
        <f t="shared" si="186"/>
        <v>1161.5385000000001</v>
      </c>
      <c r="P3989" t="s">
        <v>8314</v>
      </c>
      <c r="Q3989" t="s">
        <v>8315</v>
      </c>
      <c r="R3989" s="14">
        <f t="shared" si="188"/>
        <v>41765.92465277778</v>
      </c>
      <c r="S3989">
        <f t="shared" si="187"/>
        <v>2014</v>
      </c>
    </row>
    <row r="3990" spans="1:19" ht="28.8" x14ac:dyDescent="0.3">
      <c r="A3990" s="9">
        <v>3988</v>
      </c>
      <c r="B3990" s="11" t="s">
        <v>3984</v>
      </c>
      <c r="C3990" s="3" t="s">
        <v>8094</v>
      </c>
      <c r="D3990" s="5">
        <v>1500</v>
      </c>
      <c r="E3990" s="7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">
        <f t="shared" si="186"/>
        <v>800</v>
      </c>
      <c r="P3990" t="s">
        <v>8314</v>
      </c>
      <c r="Q3990" t="s">
        <v>8315</v>
      </c>
      <c r="R3990" s="14">
        <f t="shared" si="188"/>
        <v>42230.08116898148</v>
      </c>
      <c r="S3990">
        <f t="shared" si="187"/>
        <v>2015</v>
      </c>
    </row>
    <row r="3991" spans="1:19" ht="43.2" x14ac:dyDescent="0.3">
      <c r="A3991" s="9">
        <v>3989</v>
      </c>
      <c r="B3991" s="11" t="s">
        <v>3985</v>
      </c>
      <c r="C3991" s="3" t="s">
        <v>8095</v>
      </c>
      <c r="D3991" s="5">
        <v>3000</v>
      </c>
      <c r="E3991" s="7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">
        <f t="shared" si="186"/>
        <v>0</v>
      </c>
      <c r="P3991" t="s">
        <v>8314</v>
      </c>
      <c r="Q3991" t="s">
        <v>8315</v>
      </c>
      <c r="R3991" s="14">
        <f t="shared" si="188"/>
        <v>42286.749780092592</v>
      </c>
      <c r="S3991">
        <f t="shared" si="187"/>
        <v>2015</v>
      </c>
    </row>
    <row r="3992" spans="1:19" ht="43.2" x14ac:dyDescent="0.3">
      <c r="A3992" s="9">
        <v>3990</v>
      </c>
      <c r="B3992" s="11" t="s">
        <v>3986</v>
      </c>
      <c r="C3992" s="3" t="s">
        <v>8096</v>
      </c>
      <c r="D3992" s="5">
        <v>1650</v>
      </c>
      <c r="E3992" s="7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">
        <f t="shared" si="186"/>
        <v>2300</v>
      </c>
      <c r="P3992" t="s">
        <v>8314</v>
      </c>
      <c r="Q3992" t="s">
        <v>8315</v>
      </c>
      <c r="R3992" s="14">
        <f t="shared" si="188"/>
        <v>42401.672372685185</v>
      </c>
      <c r="S3992">
        <f t="shared" si="187"/>
        <v>2016</v>
      </c>
    </row>
    <row r="3993" spans="1:19" ht="28.8" x14ac:dyDescent="0.3">
      <c r="A3993" s="9">
        <v>3991</v>
      </c>
      <c r="B3993" s="11" t="s">
        <v>3987</v>
      </c>
      <c r="C3993" s="3" t="s">
        <v>8097</v>
      </c>
      <c r="D3993" s="5">
        <v>500</v>
      </c>
      <c r="E3993" s="7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">
        <f t="shared" si="186"/>
        <v>10000</v>
      </c>
      <c r="P3993" t="s">
        <v>8314</v>
      </c>
      <c r="Q3993" t="s">
        <v>8315</v>
      </c>
      <c r="R3993" s="14">
        <f t="shared" si="188"/>
        <v>42125.644467592589</v>
      </c>
      <c r="S3993">
        <f t="shared" si="187"/>
        <v>2015</v>
      </c>
    </row>
    <row r="3994" spans="1:19" ht="43.2" x14ac:dyDescent="0.3">
      <c r="A3994" s="9">
        <v>3992</v>
      </c>
      <c r="B3994" s="11" t="s">
        <v>3988</v>
      </c>
      <c r="C3994" s="3" t="s">
        <v>8098</v>
      </c>
      <c r="D3994" s="5">
        <v>10000</v>
      </c>
      <c r="E3994" s="7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">
        <f t="shared" si="186"/>
        <v>6011.1111000000001</v>
      </c>
      <c r="P3994" t="s">
        <v>8314</v>
      </c>
      <c r="Q3994" t="s">
        <v>8315</v>
      </c>
      <c r="R3994" s="14">
        <f t="shared" si="188"/>
        <v>42289.94049768518</v>
      </c>
      <c r="S3994">
        <f t="shared" si="187"/>
        <v>2015</v>
      </c>
    </row>
    <row r="3995" spans="1:19" ht="43.2" x14ac:dyDescent="0.3">
      <c r="A3995" s="9">
        <v>3993</v>
      </c>
      <c r="B3995" s="11" t="s">
        <v>3989</v>
      </c>
      <c r="C3995" s="3" t="s">
        <v>8099</v>
      </c>
      <c r="D3995" s="5">
        <v>50000</v>
      </c>
      <c r="E3995" s="7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">
        <f t="shared" si="186"/>
        <v>300</v>
      </c>
      <c r="P3995" t="s">
        <v>8314</v>
      </c>
      <c r="Q3995" t="s">
        <v>8315</v>
      </c>
      <c r="R3995" s="14">
        <f t="shared" si="188"/>
        <v>42107.864722222221</v>
      </c>
      <c r="S3995">
        <f t="shared" si="187"/>
        <v>2015</v>
      </c>
    </row>
    <row r="3996" spans="1:19" ht="43.2" x14ac:dyDescent="0.3">
      <c r="A3996" s="9">
        <v>3994</v>
      </c>
      <c r="B3996" s="11" t="s">
        <v>3990</v>
      </c>
      <c r="C3996" s="3" t="s">
        <v>8100</v>
      </c>
      <c r="D3996" s="5">
        <v>2000</v>
      </c>
      <c r="E3996" s="7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">
        <f t="shared" si="186"/>
        <v>500</v>
      </c>
      <c r="P3996" t="s">
        <v>8314</v>
      </c>
      <c r="Q3996" t="s">
        <v>8315</v>
      </c>
      <c r="R3996" s="14">
        <f t="shared" si="188"/>
        <v>41809.389930555553</v>
      </c>
      <c r="S3996">
        <f t="shared" si="187"/>
        <v>2014</v>
      </c>
    </row>
    <row r="3997" spans="1:19" ht="43.2" x14ac:dyDescent="0.3">
      <c r="A3997" s="9">
        <v>3995</v>
      </c>
      <c r="B3997" s="11" t="s">
        <v>3991</v>
      </c>
      <c r="C3997" s="3" t="s">
        <v>8101</v>
      </c>
      <c r="D3997" s="5">
        <v>200</v>
      </c>
      <c r="E3997" s="7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">
        <f t="shared" si="186"/>
        <v>1750</v>
      </c>
      <c r="P3997" t="s">
        <v>8314</v>
      </c>
      <c r="Q3997" t="s">
        <v>8315</v>
      </c>
      <c r="R3997" s="14">
        <f t="shared" si="188"/>
        <v>42019.683761574073</v>
      </c>
      <c r="S3997">
        <f t="shared" si="187"/>
        <v>2015</v>
      </c>
    </row>
    <row r="3998" spans="1:19" ht="43.2" x14ac:dyDescent="0.3">
      <c r="A3998" s="9">
        <v>3996</v>
      </c>
      <c r="B3998" s="11" t="s">
        <v>3992</v>
      </c>
      <c r="C3998" s="3" t="s">
        <v>8102</v>
      </c>
      <c r="D3998" s="5">
        <v>3000</v>
      </c>
      <c r="E3998" s="7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">
        <f t="shared" si="186"/>
        <v>2923.5293999999999</v>
      </c>
      <c r="P3998" t="s">
        <v>8314</v>
      </c>
      <c r="Q3998" t="s">
        <v>8315</v>
      </c>
      <c r="R3998" s="14">
        <f t="shared" si="188"/>
        <v>41950.26694444444</v>
      </c>
      <c r="S3998">
        <f t="shared" si="187"/>
        <v>2014</v>
      </c>
    </row>
    <row r="3999" spans="1:19" ht="43.2" x14ac:dyDescent="0.3">
      <c r="A3999" s="9">
        <v>3997</v>
      </c>
      <c r="B3999" s="11" t="s">
        <v>3993</v>
      </c>
      <c r="C3999" s="3" t="s">
        <v>8103</v>
      </c>
      <c r="D3999" s="5">
        <v>3000</v>
      </c>
      <c r="E3999" s="7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">
        <f t="shared" si="186"/>
        <v>0</v>
      </c>
      <c r="P3999" t="s">
        <v>8314</v>
      </c>
      <c r="Q3999" t="s">
        <v>8315</v>
      </c>
      <c r="R3999" s="14">
        <f t="shared" si="188"/>
        <v>42069.391446759255</v>
      </c>
      <c r="S3999">
        <f t="shared" si="187"/>
        <v>2015</v>
      </c>
    </row>
    <row r="4000" spans="1:19" ht="43.2" x14ac:dyDescent="0.3">
      <c r="A4000" s="9">
        <v>3998</v>
      </c>
      <c r="B4000" s="11" t="s">
        <v>3994</v>
      </c>
      <c r="C4000" s="3" t="s">
        <v>8104</v>
      </c>
      <c r="D4000" s="5">
        <v>1250</v>
      </c>
      <c r="E4000" s="7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">
        <f t="shared" si="186"/>
        <v>5958.3333000000002</v>
      </c>
      <c r="P4000" t="s">
        <v>8314</v>
      </c>
      <c r="Q4000" t="s">
        <v>8315</v>
      </c>
      <c r="R4000" s="14">
        <f t="shared" si="188"/>
        <v>42061.963263888887</v>
      </c>
      <c r="S4000">
        <f t="shared" si="187"/>
        <v>2015</v>
      </c>
    </row>
    <row r="4001" spans="1:19" ht="43.2" x14ac:dyDescent="0.3">
      <c r="A4001" s="9">
        <v>3999</v>
      </c>
      <c r="B4001" s="11" t="s">
        <v>3995</v>
      </c>
      <c r="C4001" s="3" t="s">
        <v>8105</v>
      </c>
      <c r="D4001" s="5">
        <v>7000</v>
      </c>
      <c r="E4001" s="7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">
        <f t="shared" si="186"/>
        <v>8257.1429000000007</v>
      </c>
      <c r="P4001" t="s">
        <v>8314</v>
      </c>
      <c r="Q4001" t="s">
        <v>8315</v>
      </c>
      <c r="R4001" s="14">
        <f t="shared" si="188"/>
        <v>41842.828680555554</v>
      </c>
      <c r="S4001">
        <f t="shared" si="187"/>
        <v>2014</v>
      </c>
    </row>
    <row r="4002" spans="1:19" ht="28.8" x14ac:dyDescent="0.3">
      <c r="A4002" s="9">
        <v>4000</v>
      </c>
      <c r="B4002" s="11" t="s">
        <v>3996</v>
      </c>
      <c r="C4002" s="3" t="s">
        <v>8106</v>
      </c>
      <c r="D4002" s="5">
        <v>8000</v>
      </c>
      <c r="E4002" s="7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">
        <f t="shared" si="186"/>
        <v>1000</v>
      </c>
      <c r="P4002" t="s">
        <v>8314</v>
      </c>
      <c r="Q4002" t="s">
        <v>8315</v>
      </c>
      <c r="R4002" s="14">
        <f t="shared" si="188"/>
        <v>42437.64534722222</v>
      </c>
      <c r="S4002">
        <f t="shared" si="187"/>
        <v>2016</v>
      </c>
    </row>
    <row r="4003" spans="1:19" ht="57.6" x14ac:dyDescent="0.3">
      <c r="A4003" s="9">
        <v>4001</v>
      </c>
      <c r="B4003" s="11" t="s">
        <v>3997</v>
      </c>
      <c r="C4003" s="3" t="s">
        <v>8107</v>
      </c>
      <c r="D4003" s="5">
        <v>1200</v>
      </c>
      <c r="E4003" s="7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">
        <f t="shared" si="186"/>
        <v>3235.7143000000001</v>
      </c>
      <c r="P4003" t="s">
        <v>8314</v>
      </c>
      <c r="Q4003" t="s">
        <v>8315</v>
      </c>
      <c r="R4003" s="14">
        <f t="shared" si="188"/>
        <v>42775.964212962965</v>
      </c>
      <c r="S4003">
        <f t="shared" si="187"/>
        <v>2017</v>
      </c>
    </row>
    <row r="4004" spans="1:19" ht="43.2" x14ac:dyDescent="0.3">
      <c r="A4004" s="9">
        <v>4002</v>
      </c>
      <c r="B4004" s="11" t="s">
        <v>3998</v>
      </c>
      <c r="C4004" s="3" t="s">
        <v>8108</v>
      </c>
      <c r="D4004" s="5">
        <v>1250</v>
      </c>
      <c r="E4004" s="7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">
        <f t="shared" si="186"/>
        <v>575</v>
      </c>
      <c r="P4004" t="s">
        <v>8314</v>
      </c>
      <c r="Q4004" t="s">
        <v>8315</v>
      </c>
      <c r="R4004" s="14">
        <f t="shared" si="188"/>
        <v>41879.043530092589</v>
      </c>
      <c r="S4004">
        <f t="shared" si="187"/>
        <v>2014</v>
      </c>
    </row>
    <row r="4005" spans="1:19" ht="43.2" x14ac:dyDescent="0.3">
      <c r="A4005" s="9">
        <v>4003</v>
      </c>
      <c r="B4005" s="11" t="s">
        <v>3999</v>
      </c>
      <c r="C4005" s="3" t="s">
        <v>8071</v>
      </c>
      <c r="D4005" s="5">
        <v>2000</v>
      </c>
      <c r="E4005" s="7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">
        <f t="shared" si="186"/>
        <v>10050</v>
      </c>
      <c r="P4005" t="s">
        <v>8314</v>
      </c>
      <c r="Q4005" t="s">
        <v>8315</v>
      </c>
      <c r="R4005" s="14">
        <f t="shared" si="188"/>
        <v>42020.587349537032</v>
      </c>
      <c r="S4005">
        <f t="shared" si="187"/>
        <v>2015</v>
      </c>
    </row>
    <row r="4006" spans="1:19" x14ac:dyDescent="0.3">
      <c r="A4006" s="9">
        <v>4004</v>
      </c>
      <c r="B4006" s="11" t="s">
        <v>4000</v>
      </c>
      <c r="C4006" s="3" t="s">
        <v>8109</v>
      </c>
      <c r="D4006" s="5">
        <v>500</v>
      </c>
      <c r="E4006" s="7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">
        <f t="shared" si="186"/>
        <v>100</v>
      </c>
      <c r="P4006" t="s">
        <v>8314</v>
      </c>
      <c r="Q4006" t="s">
        <v>8315</v>
      </c>
      <c r="R4006" s="14">
        <f t="shared" si="188"/>
        <v>41890.16269675926</v>
      </c>
      <c r="S4006">
        <f t="shared" si="187"/>
        <v>2014</v>
      </c>
    </row>
    <row r="4007" spans="1:19" ht="43.2" x14ac:dyDescent="0.3">
      <c r="A4007" s="9">
        <v>4005</v>
      </c>
      <c r="B4007" s="11" t="s">
        <v>4001</v>
      </c>
      <c r="C4007" s="3" t="s">
        <v>8110</v>
      </c>
      <c r="D4007" s="5">
        <v>3000</v>
      </c>
      <c r="E4007" s="7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">
        <f t="shared" si="186"/>
        <v>2000</v>
      </c>
      <c r="P4007" t="s">
        <v>8314</v>
      </c>
      <c r="Q4007" t="s">
        <v>8315</v>
      </c>
      <c r="R4007" s="14">
        <f t="shared" si="188"/>
        <v>41872.807696759257</v>
      </c>
      <c r="S4007">
        <f t="shared" si="187"/>
        <v>2014</v>
      </c>
    </row>
    <row r="4008" spans="1:19" ht="43.2" x14ac:dyDescent="0.3">
      <c r="A4008" s="9">
        <v>4006</v>
      </c>
      <c r="B4008" s="11" t="s">
        <v>4002</v>
      </c>
      <c r="C4008" s="3" t="s">
        <v>8111</v>
      </c>
      <c r="D4008" s="5">
        <v>30000</v>
      </c>
      <c r="E4008" s="7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">
        <f t="shared" si="186"/>
        <v>200</v>
      </c>
      <c r="P4008" t="s">
        <v>8314</v>
      </c>
      <c r="Q4008" t="s">
        <v>8315</v>
      </c>
      <c r="R4008" s="14">
        <f t="shared" si="188"/>
        <v>42391.772997685184</v>
      </c>
      <c r="S4008">
        <f t="shared" si="187"/>
        <v>2016</v>
      </c>
    </row>
    <row r="4009" spans="1:19" ht="43.2" x14ac:dyDescent="0.3">
      <c r="A4009" s="9">
        <v>4007</v>
      </c>
      <c r="B4009" s="11" t="s">
        <v>4003</v>
      </c>
      <c r="C4009" s="3" t="s">
        <v>8112</v>
      </c>
      <c r="D4009" s="5">
        <v>2000</v>
      </c>
      <c r="E4009" s="7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">
        <f t="shared" si="186"/>
        <v>500</v>
      </c>
      <c r="P4009" t="s">
        <v>8314</v>
      </c>
      <c r="Q4009" t="s">
        <v>8315</v>
      </c>
      <c r="R4009" s="14">
        <f t="shared" si="188"/>
        <v>41848.772928240738</v>
      </c>
      <c r="S4009">
        <f t="shared" si="187"/>
        <v>2014</v>
      </c>
    </row>
    <row r="4010" spans="1:19" ht="43.2" x14ac:dyDescent="0.3">
      <c r="A4010" s="9">
        <v>4008</v>
      </c>
      <c r="B4010" s="11" t="s">
        <v>4004</v>
      </c>
      <c r="C4010" s="3" t="s">
        <v>8113</v>
      </c>
      <c r="D4010" s="5">
        <v>1000</v>
      </c>
      <c r="E4010" s="7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">
        <f t="shared" si="186"/>
        <v>1500</v>
      </c>
      <c r="P4010" t="s">
        <v>8314</v>
      </c>
      <c r="Q4010" t="s">
        <v>8315</v>
      </c>
      <c r="R4010" s="14">
        <f t="shared" si="188"/>
        <v>42177.964201388888</v>
      </c>
      <c r="S4010">
        <f t="shared" si="187"/>
        <v>2015</v>
      </c>
    </row>
    <row r="4011" spans="1:19" ht="43.2" x14ac:dyDescent="0.3">
      <c r="A4011" s="9">
        <v>4009</v>
      </c>
      <c r="B4011" s="11" t="s">
        <v>4005</v>
      </c>
      <c r="C4011" s="3" t="s">
        <v>8114</v>
      </c>
      <c r="D4011" s="5">
        <v>1930</v>
      </c>
      <c r="E4011" s="7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">
        <f t="shared" si="186"/>
        <v>2500</v>
      </c>
      <c r="P4011" t="s">
        <v>8314</v>
      </c>
      <c r="Q4011" t="s">
        <v>8315</v>
      </c>
      <c r="R4011" s="14">
        <f t="shared" si="188"/>
        <v>41851.700925925928</v>
      </c>
      <c r="S4011">
        <f t="shared" si="187"/>
        <v>2014</v>
      </c>
    </row>
    <row r="4012" spans="1:19" ht="43.2" x14ac:dyDescent="0.3">
      <c r="A4012" s="9">
        <v>4010</v>
      </c>
      <c r="B4012" s="11" t="s">
        <v>4006</v>
      </c>
      <c r="C4012" s="3" t="s">
        <v>8115</v>
      </c>
      <c r="D4012" s="5">
        <v>7200</v>
      </c>
      <c r="E4012" s="7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">
        <f t="shared" si="186"/>
        <v>4584.2105000000001</v>
      </c>
      <c r="P4012" t="s">
        <v>8314</v>
      </c>
      <c r="Q4012" t="s">
        <v>8315</v>
      </c>
      <c r="R4012" s="14">
        <f t="shared" si="188"/>
        <v>41921.770439814813</v>
      </c>
      <c r="S4012">
        <f t="shared" si="187"/>
        <v>2014</v>
      </c>
    </row>
    <row r="4013" spans="1:19" ht="43.2" x14ac:dyDescent="0.3">
      <c r="A4013" s="9">
        <v>4011</v>
      </c>
      <c r="B4013" s="11" t="s">
        <v>4007</v>
      </c>
      <c r="C4013" s="3" t="s">
        <v>8116</v>
      </c>
      <c r="D4013" s="5">
        <v>250</v>
      </c>
      <c r="E4013" s="7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">
        <f t="shared" si="186"/>
        <v>475</v>
      </c>
      <c r="P4013" t="s">
        <v>8314</v>
      </c>
      <c r="Q4013" t="s">
        <v>8315</v>
      </c>
      <c r="R4013" s="14">
        <f t="shared" si="188"/>
        <v>42002.54488425926</v>
      </c>
      <c r="S4013">
        <f t="shared" si="187"/>
        <v>2014</v>
      </c>
    </row>
    <row r="4014" spans="1:19" ht="57.6" x14ac:dyDescent="0.3">
      <c r="A4014" s="9">
        <v>4012</v>
      </c>
      <c r="B4014" s="11" t="s">
        <v>4008</v>
      </c>
      <c r="C4014" s="3" t="s">
        <v>8117</v>
      </c>
      <c r="D4014" s="5">
        <v>575</v>
      </c>
      <c r="E4014" s="7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">
        <f t="shared" si="186"/>
        <v>0</v>
      </c>
      <c r="P4014" t="s">
        <v>8314</v>
      </c>
      <c r="Q4014" t="s">
        <v>8315</v>
      </c>
      <c r="R4014" s="14">
        <f t="shared" si="188"/>
        <v>42096.544548611113</v>
      </c>
      <c r="S4014">
        <f t="shared" si="187"/>
        <v>2015</v>
      </c>
    </row>
    <row r="4015" spans="1:19" ht="57.6" x14ac:dyDescent="0.3">
      <c r="A4015" s="9">
        <v>4013</v>
      </c>
      <c r="B4015" s="11" t="s">
        <v>4009</v>
      </c>
      <c r="C4015" s="3" t="s">
        <v>8118</v>
      </c>
      <c r="D4015" s="5">
        <v>2000</v>
      </c>
      <c r="E4015" s="7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">
        <f t="shared" si="186"/>
        <v>1300</v>
      </c>
      <c r="P4015" t="s">
        <v>8314</v>
      </c>
      <c r="Q4015" t="s">
        <v>8315</v>
      </c>
      <c r="R4015" s="14">
        <f t="shared" si="188"/>
        <v>42021.301192129627</v>
      </c>
      <c r="S4015">
        <f t="shared" si="187"/>
        <v>2015</v>
      </c>
    </row>
    <row r="4016" spans="1:19" ht="43.2" x14ac:dyDescent="0.3">
      <c r="A4016" s="9">
        <v>4014</v>
      </c>
      <c r="B4016" s="11" t="s">
        <v>4010</v>
      </c>
      <c r="C4016" s="3" t="s">
        <v>8119</v>
      </c>
      <c r="D4016" s="5">
        <v>9000</v>
      </c>
      <c r="E4016" s="7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">
        <f t="shared" si="186"/>
        <v>0</v>
      </c>
      <c r="P4016" t="s">
        <v>8314</v>
      </c>
      <c r="Q4016" t="s">
        <v>8315</v>
      </c>
      <c r="R4016" s="14">
        <f t="shared" si="188"/>
        <v>42419.246168981481</v>
      </c>
      <c r="S4016">
        <f t="shared" si="187"/>
        <v>2016</v>
      </c>
    </row>
    <row r="4017" spans="1:19" ht="43.2" x14ac:dyDescent="0.3">
      <c r="A4017" s="9">
        <v>4015</v>
      </c>
      <c r="B4017" s="11" t="s">
        <v>4011</v>
      </c>
      <c r="C4017" s="3" t="s">
        <v>8120</v>
      </c>
      <c r="D4017" s="5">
        <v>7000</v>
      </c>
      <c r="E4017" s="7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">
        <f t="shared" si="186"/>
        <v>100</v>
      </c>
      <c r="P4017" t="s">
        <v>8314</v>
      </c>
      <c r="Q4017" t="s">
        <v>8315</v>
      </c>
      <c r="R4017" s="14">
        <f t="shared" si="188"/>
        <v>42174.780821759254</v>
      </c>
      <c r="S4017">
        <f t="shared" si="187"/>
        <v>2015</v>
      </c>
    </row>
    <row r="4018" spans="1:19" ht="43.2" x14ac:dyDescent="0.3">
      <c r="A4018" s="9">
        <v>4016</v>
      </c>
      <c r="B4018" s="11" t="s">
        <v>4012</v>
      </c>
      <c r="C4018" s="3" t="s">
        <v>8121</v>
      </c>
      <c r="D4018" s="5">
        <v>500</v>
      </c>
      <c r="E4018" s="7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">
        <f t="shared" si="186"/>
        <v>1000</v>
      </c>
      <c r="P4018" t="s">
        <v>8314</v>
      </c>
      <c r="Q4018" t="s">
        <v>8315</v>
      </c>
      <c r="R4018" s="14">
        <f t="shared" si="188"/>
        <v>41869.872685185182</v>
      </c>
      <c r="S4018">
        <f t="shared" si="187"/>
        <v>2014</v>
      </c>
    </row>
    <row r="4019" spans="1:19" ht="43.2" x14ac:dyDescent="0.3">
      <c r="A4019" s="9">
        <v>4017</v>
      </c>
      <c r="B4019" s="11" t="s">
        <v>4013</v>
      </c>
      <c r="C4019" s="3" t="s">
        <v>8122</v>
      </c>
      <c r="D4019" s="5">
        <v>10000</v>
      </c>
      <c r="E4019" s="7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">
        <f t="shared" si="186"/>
        <v>5250</v>
      </c>
      <c r="P4019" t="s">
        <v>8314</v>
      </c>
      <c r="Q4019" t="s">
        <v>8315</v>
      </c>
      <c r="R4019" s="14">
        <f t="shared" si="188"/>
        <v>41856.672152777777</v>
      </c>
      <c r="S4019">
        <f t="shared" si="187"/>
        <v>2014</v>
      </c>
    </row>
    <row r="4020" spans="1:19" ht="28.8" x14ac:dyDescent="0.3">
      <c r="A4020" s="9">
        <v>4018</v>
      </c>
      <c r="B4020" s="11" t="s">
        <v>4014</v>
      </c>
      <c r="C4020" s="3" t="s">
        <v>8123</v>
      </c>
      <c r="D4020" s="5">
        <v>1500</v>
      </c>
      <c r="E4020" s="7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">
        <f t="shared" si="186"/>
        <v>3250</v>
      </c>
      <c r="P4020" t="s">
        <v>8314</v>
      </c>
      <c r="Q4020" t="s">
        <v>8315</v>
      </c>
      <c r="R4020" s="14">
        <f t="shared" si="188"/>
        <v>42620.91097222222</v>
      </c>
      <c r="S4020">
        <f t="shared" si="187"/>
        <v>2016</v>
      </c>
    </row>
    <row r="4021" spans="1:19" ht="43.2" x14ac:dyDescent="0.3">
      <c r="A4021" s="9">
        <v>4019</v>
      </c>
      <c r="B4021" s="11" t="s">
        <v>4015</v>
      </c>
      <c r="C4021" s="3" t="s">
        <v>8124</v>
      </c>
      <c r="D4021" s="5">
        <v>3500</v>
      </c>
      <c r="E4021" s="7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">
        <f t="shared" si="186"/>
        <v>725</v>
      </c>
      <c r="P4021" t="s">
        <v>8314</v>
      </c>
      <c r="Q4021" t="s">
        <v>8315</v>
      </c>
      <c r="R4021" s="14">
        <f t="shared" si="188"/>
        <v>42417.675879629634</v>
      </c>
      <c r="S4021">
        <f t="shared" si="187"/>
        <v>2016</v>
      </c>
    </row>
    <row r="4022" spans="1:19" ht="43.2" x14ac:dyDescent="0.3">
      <c r="A4022" s="9">
        <v>4020</v>
      </c>
      <c r="B4022" s="11" t="s">
        <v>4016</v>
      </c>
      <c r="C4022" s="3" t="s">
        <v>8125</v>
      </c>
      <c r="D4022" s="5">
        <v>600</v>
      </c>
      <c r="E4022" s="7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">
        <f t="shared" si="186"/>
        <v>3333.3332999999998</v>
      </c>
      <c r="P4022" t="s">
        <v>8314</v>
      </c>
      <c r="Q4022" t="s">
        <v>8315</v>
      </c>
      <c r="R4022" s="14">
        <f t="shared" si="188"/>
        <v>42057.190960648149</v>
      </c>
      <c r="S4022">
        <f t="shared" si="187"/>
        <v>2015</v>
      </c>
    </row>
    <row r="4023" spans="1:19" ht="43.2" x14ac:dyDescent="0.3">
      <c r="A4023" s="9">
        <v>4021</v>
      </c>
      <c r="B4023" s="11" t="s">
        <v>4017</v>
      </c>
      <c r="C4023" s="3" t="s">
        <v>8126</v>
      </c>
      <c r="D4023" s="5">
        <v>15000</v>
      </c>
      <c r="E4023" s="7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">
        <f t="shared" si="186"/>
        <v>6250</v>
      </c>
      <c r="P4023" t="s">
        <v>8314</v>
      </c>
      <c r="Q4023" t="s">
        <v>8315</v>
      </c>
      <c r="R4023" s="14">
        <f t="shared" si="188"/>
        <v>41878.911550925928</v>
      </c>
      <c r="S4023">
        <f t="shared" si="187"/>
        <v>2014</v>
      </c>
    </row>
    <row r="4024" spans="1:19" ht="28.8" x14ac:dyDescent="0.3">
      <c r="A4024" s="9">
        <v>4022</v>
      </c>
      <c r="B4024" s="11" t="s">
        <v>4018</v>
      </c>
      <c r="C4024" s="3" t="s">
        <v>8127</v>
      </c>
      <c r="D4024" s="5">
        <v>18000</v>
      </c>
      <c r="E4024" s="7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">
        <f t="shared" si="186"/>
        <v>6355.8375999999998</v>
      </c>
      <c r="P4024" t="s">
        <v>8314</v>
      </c>
      <c r="Q4024" t="s">
        <v>8315</v>
      </c>
      <c r="R4024" s="14">
        <f t="shared" si="188"/>
        <v>41990.584108796291</v>
      </c>
      <c r="S4024">
        <f t="shared" si="187"/>
        <v>2014</v>
      </c>
    </row>
    <row r="4025" spans="1:19" ht="43.2" x14ac:dyDescent="0.3">
      <c r="A4025" s="9">
        <v>4023</v>
      </c>
      <c r="B4025" s="11" t="s">
        <v>4019</v>
      </c>
      <c r="C4025" s="3" t="s">
        <v>8128</v>
      </c>
      <c r="D4025" s="5">
        <v>7000</v>
      </c>
      <c r="E4025" s="7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">
        <f t="shared" si="186"/>
        <v>0</v>
      </c>
      <c r="P4025" t="s">
        <v>8314</v>
      </c>
      <c r="Q4025" t="s">
        <v>8315</v>
      </c>
      <c r="R4025" s="14">
        <f t="shared" si="188"/>
        <v>42408.999571759254</v>
      </c>
      <c r="S4025">
        <f t="shared" si="187"/>
        <v>2016</v>
      </c>
    </row>
    <row r="4026" spans="1:19" ht="43.2" x14ac:dyDescent="0.3">
      <c r="A4026" s="9">
        <v>4024</v>
      </c>
      <c r="B4026" s="11" t="s">
        <v>4020</v>
      </c>
      <c r="C4026" s="3" t="s">
        <v>8129</v>
      </c>
      <c r="D4026" s="5">
        <v>800</v>
      </c>
      <c r="E4026" s="7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">
        <f t="shared" si="186"/>
        <v>1000</v>
      </c>
      <c r="P4026" t="s">
        <v>8314</v>
      </c>
      <c r="Q4026" t="s">
        <v>8315</v>
      </c>
      <c r="R4026" s="14">
        <f t="shared" si="188"/>
        <v>42217.670104166667</v>
      </c>
      <c r="S4026">
        <f t="shared" si="187"/>
        <v>2015</v>
      </c>
    </row>
    <row r="4027" spans="1:19" ht="57.6" x14ac:dyDescent="0.3">
      <c r="A4027" s="9">
        <v>4025</v>
      </c>
      <c r="B4027" s="11" t="s">
        <v>4021</v>
      </c>
      <c r="C4027" s="3" t="s">
        <v>8130</v>
      </c>
      <c r="D4027" s="5">
        <v>5000</v>
      </c>
      <c r="E4027" s="7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">
        <f t="shared" si="186"/>
        <v>6250</v>
      </c>
      <c r="P4027" t="s">
        <v>8314</v>
      </c>
      <c r="Q4027" t="s">
        <v>8315</v>
      </c>
      <c r="R4027" s="14">
        <f t="shared" si="188"/>
        <v>42151.237685185188</v>
      </c>
      <c r="S4027">
        <f t="shared" si="187"/>
        <v>2015</v>
      </c>
    </row>
    <row r="4028" spans="1:19" ht="43.2" x14ac:dyDescent="0.3">
      <c r="A4028" s="9">
        <v>4026</v>
      </c>
      <c r="B4028" s="11" t="s">
        <v>4022</v>
      </c>
      <c r="C4028" s="3" t="s">
        <v>8131</v>
      </c>
      <c r="D4028" s="5">
        <v>4000</v>
      </c>
      <c r="E4028" s="7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">
        <f t="shared" si="186"/>
        <v>0</v>
      </c>
      <c r="P4028" t="s">
        <v>8314</v>
      </c>
      <c r="Q4028" t="s">
        <v>8315</v>
      </c>
      <c r="R4028" s="14">
        <f t="shared" si="188"/>
        <v>42282.655543981484</v>
      </c>
      <c r="S4028">
        <f t="shared" si="187"/>
        <v>2015</v>
      </c>
    </row>
    <row r="4029" spans="1:19" ht="43.2" x14ac:dyDescent="0.3">
      <c r="A4029" s="9">
        <v>4027</v>
      </c>
      <c r="B4029" s="11" t="s">
        <v>4023</v>
      </c>
      <c r="C4029" s="3" t="s">
        <v>8132</v>
      </c>
      <c r="D4029" s="5">
        <v>3000</v>
      </c>
      <c r="E4029" s="7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">
        <f t="shared" si="186"/>
        <v>3071.4286000000002</v>
      </c>
      <c r="P4029" t="s">
        <v>8314</v>
      </c>
      <c r="Q4029" t="s">
        <v>8315</v>
      </c>
      <c r="R4029" s="14">
        <f t="shared" si="188"/>
        <v>42768.97084490741</v>
      </c>
      <c r="S4029">
        <f t="shared" si="187"/>
        <v>2017</v>
      </c>
    </row>
    <row r="4030" spans="1:19" ht="43.2" x14ac:dyDescent="0.3">
      <c r="A4030" s="9">
        <v>4028</v>
      </c>
      <c r="B4030" s="11" t="s">
        <v>4024</v>
      </c>
      <c r="C4030" s="3" t="s">
        <v>8133</v>
      </c>
      <c r="D4030" s="5">
        <v>2000</v>
      </c>
      <c r="E4030" s="7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">
        <f t="shared" si="186"/>
        <v>5100</v>
      </c>
      <c r="P4030" t="s">
        <v>8314</v>
      </c>
      <c r="Q4030" t="s">
        <v>8315</v>
      </c>
      <c r="R4030" s="14">
        <f t="shared" si="188"/>
        <v>41765.938657407409</v>
      </c>
      <c r="S4030">
        <f t="shared" si="187"/>
        <v>2014</v>
      </c>
    </row>
    <row r="4031" spans="1:19" ht="43.2" x14ac:dyDescent="0.3">
      <c r="A4031" s="9">
        <v>4029</v>
      </c>
      <c r="B4031" s="11" t="s">
        <v>4025</v>
      </c>
      <c r="C4031" s="3" t="s">
        <v>8134</v>
      </c>
      <c r="D4031" s="5">
        <v>20000</v>
      </c>
      <c r="E4031" s="7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">
        <f t="shared" si="186"/>
        <v>0</v>
      </c>
      <c r="P4031" t="s">
        <v>8314</v>
      </c>
      <c r="Q4031" t="s">
        <v>8315</v>
      </c>
      <c r="R4031" s="14">
        <f t="shared" si="188"/>
        <v>42322.025115740747</v>
      </c>
      <c r="S4031">
        <f t="shared" si="187"/>
        <v>2015</v>
      </c>
    </row>
    <row r="4032" spans="1:19" ht="57.6" x14ac:dyDescent="0.3">
      <c r="A4032" s="9">
        <v>4030</v>
      </c>
      <c r="B4032" s="11" t="s">
        <v>4026</v>
      </c>
      <c r="C4032" s="3" t="s">
        <v>8135</v>
      </c>
      <c r="D4032" s="5">
        <v>2500</v>
      </c>
      <c r="E4032" s="7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">
        <f t="shared" si="186"/>
        <v>6666.6666999999998</v>
      </c>
      <c r="P4032" t="s">
        <v>8314</v>
      </c>
      <c r="Q4032" t="s">
        <v>8315</v>
      </c>
      <c r="R4032" s="14">
        <f t="shared" si="188"/>
        <v>42374.655081018514</v>
      </c>
      <c r="S4032">
        <f t="shared" si="187"/>
        <v>2016</v>
      </c>
    </row>
    <row r="4033" spans="1:19" ht="43.2" x14ac:dyDescent="0.3">
      <c r="A4033" s="9">
        <v>4031</v>
      </c>
      <c r="B4033" s="11" t="s">
        <v>4027</v>
      </c>
      <c r="C4033" s="3" t="s">
        <v>8136</v>
      </c>
      <c r="D4033" s="5">
        <v>5000</v>
      </c>
      <c r="E4033" s="7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">
        <f t="shared" si="186"/>
        <v>0</v>
      </c>
      <c r="P4033" t="s">
        <v>8314</v>
      </c>
      <c r="Q4033" t="s">
        <v>8315</v>
      </c>
      <c r="R4033" s="14">
        <f t="shared" si="188"/>
        <v>41941.585231481484</v>
      </c>
      <c r="S4033">
        <f t="shared" si="187"/>
        <v>2014</v>
      </c>
    </row>
    <row r="4034" spans="1:19" ht="43.2" x14ac:dyDescent="0.3">
      <c r="A4034" s="9">
        <v>4032</v>
      </c>
      <c r="B4034" s="11" t="s">
        <v>4028</v>
      </c>
      <c r="C4034" s="3" t="s">
        <v>8137</v>
      </c>
      <c r="D4034" s="5">
        <v>6048</v>
      </c>
      <c r="E4034" s="7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">
        <f t="shared" si="186"/>
        <v>5900</v>
      </c>
      <c r="P4034" t="s">
        <v>8314</v>
      </c>
      <c r="Q4034" t="s">
        <v>8315</v>
      </c>
      <c r="R4034" s="14">
        <f t="shared" si="188"/>
        <v>42293.809212962966</v>
      </c>
      <c r="S4034">
        <f t="shared" si="187"/>
        <v>2015</v>
      </c>
    </row>
    <row r="4035" spans="1:19" ht="43.2" x14ac:dyDescent="0.3">
      <c r="A4035" s="9">
        <v>4033</v>
      </c>
      <c r="B4035" s="11" t="s">
        <v>4029</v>
      </c>
      <c r="C4035" s="3" t="s">
        <v>8138</v>
      </c>
      <c r="D4035" s="5">
        <v>23900</v>
      </c>
      <c r="E4035" s="7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">
        <f t="shared" ref="O4035:O4098" si="189">IFERROR(ROUND(E4035/L4035*100,4),0)</f>
        <v>6534.0319</v>
      </c>
      <c r="P4035" t="s">
        <v>8314</v>
      </c>
      <c r="Q4035" t="s">
        <v>8315</v>
      </c>
      <c r="R4035" s="14">
        <f t="shared" si="188"/>
        <v>42614.268796296295</v>
      </c>
      <c r="S4035">
        <f t="shared" ref="S4035:S4098" si="190">YEAR(R4035)</f>
        <v>2016</v>
      </c>
    </row>
    <row r="4036" spans="1:19" ht="43.2" x14ac:dyDescent="0.3">
      <c r="A4036" s="9">
        <v>4034</v>
      </c>
      <c r="B4036" s="11" t="s">
        <v>4030</v>
      </c>
      <c r="C4036" s="3" t="s">
        <v>8139</v>
      </c>
      <c r="D4036" s="5">
        <v>13500</v>
      </c>
      <c r="E4036" s="7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">
        <f t="shared" si="189"/>
        <v>10000</v>
      </c>
      <c r="P4036" t="s">
        <v>8314</v>
      </c>
      <c r="Q4036" t="s">
        <v>8315</v>
      </c>
      <c r="R4036" s="14">
        <f t="shared" ref="R4036:R4099" si="191">(((J4036/60)/60)/24)+DATE(1970,1,1)</f>
        <v>42067.947337962964</v>
      </c>
      <c r="S4036">
        <f t="shared" si="190"/>
        <v>2015</v>
      </c>
    </row>
    <row r="4037" spans="1:19" ht="28.8" x14ac:dyDescent="0.3">
      <c r="A4037" s="9">
        <v>4035</v>
      </c>
      <c r="B4037" s="11" t="s">
        <v>4031</v>
      </c>
      <c r="C4037" s="3" t="s">
        <v>8140</v>
      </c>
      <c r="D4037" s="5">
        <v>10000</v>
      </c>
      <c r="E4037" s="7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">
        <f t="shared" si="189"/>
        <v>14740</v>
      </c>
      <c r="P4037" t="s">
        <v>8314</v>
      </c>
      <c r="Q4037" t="s">
        <v>8315</v>
      </c>
      <c r="R4037" s="14">
        <f t="shared" si="191"/>
        <v>41903.882951388885</v>
      </c>
      <c r="S4037">
        <f t="shared" si="190"/>
        <v>2014</v>
      </c>
    </row>
    <row r="4038" spans="1:19" ht="43.2" x14ac:dyDescent="0.3">
      <c r="A4038" s="9">
        <v>4036</v>
      </c>
      <c r="B4038" s="11" t="s">
        <v>4032</v>
      </c>
      <c r="C4038" s="3" t="s">
        <v>7438</v>
      </c>
      <c r="D4038" s="5">
        <v>6000</v>
      </c>
      <c r="E4038" s="7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">
        <f t="shared" si="189"/>
        <v>16605.882399999999</v>
      </c>
      <c r="P4038" t="s">
        <v>8314</v>
      </c>
      <c r="Q4038" t="s">
        <v>8315</v>
      </c>
      <c r="R4038" s="14">
        <f t="shared" si="191"/>
        <v>41804.937083333331</v>
      </c>
      <c r="S4038">
        <f t="shared" si="190"/>
        <v>2014</v>
      </c>
    </row>
    <row r="4039" spans="1:19" ht="57.6" x14ac:dyDescent="0.3">
      <c r="A4039" s="9">
        <v>4037</v>
      </c>
      <c r="B4039" s="11" t="s">
        <v>4033</v>
      </c>
      <c r="C4039" s="3" t="s">
        <v>8141</v>
      </c>
      <c r="D4039" s="5">
        <v>700</v>
      </c>
      <c r="E4039" s="7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">
        <f t="shared" si="189"/>
        <v>4000</v>
      </c>
      <c r="P4039" t="s">
        <v>8314</v>
      </c>
      <c r="Q4039" t="s">
        <v>8315</v>
      </c>
      <c r="R4039" s="14">
        <f t="shared" si="191"/>
        <v>42497.070775462969</v>
      </c>
      <c r="S4039">
        <f t="shared" si="190"/>
        <v>2016</v>
      </c>
    </row>
    <row r="4040" spans="1:19" ht="43.2" x14ac:dyDescent="0.3">
      <c r="A4040" s="9">
        <v>4038</v>
      </c>
      <c r="B4040" s="11" t="s">
        <v>4034</v>
      </c>
      <c r="C4040" s="3" t="s">
        <v>8142</v>
      </c>
      <c r="D4040" s="5">
        <v>2500</v>
      </c>
      <c r="E4040" s="7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">
        <f t="shared" si="189"/>
        <v>7525</v>
      </c>
      <c r="P4040" t="s">
        <v>8314</v>
      </c>
      <c r="Q4040" t="s">
        <v>8315</v>
      </c>
      <c r="R4040" s="14">
        <f t="shared" si="191"/>
        <v>41869.798726851855</v>
      </c>
      <c r="S4040">
        <f t="shared" si="190"/>
        <v>2014</v>
      </c>
    </row>
    <row r="4041" spans="1:19" ht="43.2" x14ac:dyDescent="0.3">
      <c r="A4041" s="9">
        <v>4039</v>
      </c>
      <c r="B4041" s="11" t="s">
        <v>4035</v>
      </c>
      <c r="C4041" s="3" t="s">
        <v>8143</v>
      </c>
      <c r="D4041" s="5">
        <v>500</v>
      </c>
      <c r="E4041" s="7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">
        <f t="shared" si="189"/>
        <v>6000</v>
      </c>
      <c r="P4041" t="s">
        <v>8314</v>
      </c>
      <c r="Q4041" t="s">
        <v>8315</v>
      </c>
      <c r="R4041" s="14">
        <f t="shared" si="191"/>
        <v>42305.670914351853</v>
      </c>
      <c r="S4041">
        <f t="shared" si="190"/>
        <v>2015</v>
      </c>
    </row>
    <row r="4042" spans="1:19" ht="43.2" x14ac:dyDescent="0.3">
      <c r="A4042" s="9">
        <v>4040</v>
      </c>
      <c r="B4042" s="11" t="s">
        <v>4036</v>
      </c>
      <c r="C4042" s="3" t="s">
        <v>8144</v>
      </c>
      <c r="D4042" s="5">
        <v>8000</v>
      </c>
      <c r="E4042" s="7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">
        <f t="shared" si="189"/>
        <v>125000</v>
      </c>
      <c r="P4042" t="s">
        <v>8314</v>
      </c>
      <c r="Q4042" t="s">
        <v>8315</v>
      </c>
      <c r="R4042" s="14">
        <f t="shared" si="191"/>
        <v>42144.231527777782</v>
      </c>
      <c r="S4042">
        <f t="shared" si="190"/>
        <v>2015</v>
      </c>
    </row>
    <row r="4043" spans="1:19" ht="28.8" x14ac:dyDescent="0.3">
      <c r="A4043" s="9">
        <v>4041</v>
      </c>
      <c r="B4043" s="11" t="s">
        <v>4037</v>
      </c>
      <c r="C4043" s="3" t="s">
        <v>8145</v>
      </c>
      <c r="D4043" s="5">
        <v>5000</v>
      </c>
      <c r="E4043" s="7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">
        <f t="shared" si="189"/>
        <v>1050</v>
      </c>
      <c r="P4043" t="s">
        <v>8314</v>
      </c>
      <c r="Q4043" t="s">
        <v>8315</v>
      </c>
      <c r="R4043" s="14">
        <f t="shared" si="191"/>
        <v>42559.474004629628</v>
      </c>
      <c r="S4043">
        <f t="shared" si="190"/>
        <v>2016</v>
      </c>
    </row>
    <row r="4044" spans="1:19" ht="43.2" x14ac:dyDescent="0.3">
      <c r="A4044" s="9">
        <v>4042</v>
      </c>
      <c r="B4044" s="11" t="s">
        <v>4038</v>
      </c>
      <c r="C4044" s="3" t="s">
        <v>8146</v>
      </c>
      <c r="D4044" s="5">
        <v>10000</v>
      </c>
      <c r="E4044" s="7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">
        <f t="shared" si="189"/>
        <v>700</v>
      </c>
      <c r="P4044" t="s">
        <v>8314</v>
      </c>
      <c r="Q4044" t="s">
        <v>8315</v>
      </c>
      <c r="R4044" s="14">
        <f t="shared" si="191"/>
        <v>41995.084074074075</v>
      </c>
      <c r="S4044">
        <f t="shared" si="190"/>
        <v>2014</v>
      </c>
    </row>
    <row r="4045" spans="1:19" ht="43.2" x14ac:dyDescent="0.3">
      <c r="A4045" s="9">
        <v>4043</v>
      </c>
      <c r="B4045" s="11" t="s">
        <v>4039</v>
      </c>
      <c r="C4045" s="3" t="s">
        <v>8147</v>
      </c>
      <c r="D4045" s="5">
        <v>300</v>
      </c>
      <c r="E4045" s="7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">
        <f t="shared" si="189"/>
        <v>0</v>
      </c>
      <c r="P4045" t="s">
        <v>8314</v>
      </c>
      <c r="Q4045" t="s">
        <v>8315</v>
      </c>
      <c r="R4045" s="14">
        <f t="shared" si="191"/>
        <v>41948.957465277781</v>
      </c>
      <c r="S4045">
        <f t="shared" si="190"/>
        <v>2014</v>
      </c>
    </row>
    <row r="4046" spans="1:19" ht="43.2" x14ac:dyDescent="0.3">
      <c r="A4046" s="9">
        <v>4044</v>
      </c>
      <c r="B4046" s="11" t="s">
        <v>4040</v>
      </c>
      <c r="C4046" s="3" t="s">
        <v>8148</v>
      </c>
      <c r="D4046" s="5">
        <v>600</v>
      </c>
      <c r="E4046" s="7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">
        <f t="shared" si="189"/>
        <v>5625</v>
      </c>
      <c r="P4046" t="s">
        <v>8314</v>
      </c>
      <c r="Q4046" t="s">
        <v>8315</v>
      </c>
      <c r="R4046" s="14">
        <f t="shared" si="191"/>
        <v>42074.219699074078</v>
      </c>
      <c r="S4046">
        <f t="shared" si="190"/>
        <v>2015</v>
      </c>
    </row>
    <row r="4047" spans="1:19" ht="57.6" x14ac:dyDescent="0.3">
      <c r="A4047" s="9">
        <v>4045</v>
      </c>
      <c r="B4047" s="11" t="s">
        <v>4041</v>
      </c>
      <c r="C4047" s="3" t="s">
        <v>8149</v>
      </c>
      <c r="D4047" s="5">
        <v>5000</v>
      </c>
      <c r="E4047" s="7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">
        <f t="shared" si="189"/>
        <v>100</v>
      </c>
      <c r="P4047" t="s">
        <v>8314</v>
      </c>
      <c r="Q4047" t="s">
        <v>8315</v>
      </c>
      <c r="R4047" s="14">
        <f t="shared" si="191"/>
        <v>41842.201261574075</v>
      </c>
      <c r="S4047">
        <f t="shared" si="190"/>
        <v>2014</v>
      </c>
    </row>
    <row r="4048" spans="1:19" ht="57.6" x14ac:dyDescent="0.3">
      <c r="A4048" s="9">
        <v>4046</v>
      </c>
      <c r="B4048" s="11" t="s">
        <v>4042</v>
      </c>
      <c r="C4048" s="3" t="s">
        <v>8150</v>
      </c>
      <c r="D4048" s="5">
        <v>5600</v>
      </c>
      <c r="E4048" s="7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">
        <f t="shared" si="189"/>
        <v>3833.3332999999998</v>
      </c>
      <c r="P4048" t="s">
        <v>8314</v>
      </c>
      <c r="Q4048" t="s">
        <v>8315</v>
      </c>
      <c r="R4048" s="14">
        <f t="shared" si="191"/>
        <v>41904.650578703702</v>
      </c>
      <c r="S4048">
        <f t="shared" si="190"/>
        <v>2014</v>
      </c>
    </row>
    <row r="4049" spans="1:19" ht="43.2" x14ac:dyDescent="0.3">
      <c r="A4049" s="9">
        <v>4047</v>
      </c>
      <c r="B4049" s="11" t="s">
        <v>4043</v>
      </c>
      <c r="C4049" s="3" t="s">
        <v>8151</v>
      </c>
      <c r="D4049" s="5">
        <v>5000</v>
      </c>
      <c r="E4049" s="7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">
        <f t="shared" si="189"/>
        <v>2750</v>
      </c>
      <c r="P4049" t="s">
        <v>8314</v>
      </c>
      <c r="Q4049" t="s">
        <v>8315</v>
      </c>
      <c r="R4049" s="14">
        <f t="shared" si="191"/>
        <v>41991.022488425922</v>
      </c>
      <c r="S4049">
        <f t="shared" si="190"/>
        <v>2014</v>
      </c>
    </row>
    <row r="4050" spans="1:19" ht="43.2" x14ac:dyDescent="0.3">
      <c r="A4050" s="9">
        <v>4048</v>
      </c>
      <c r="B4050" s="11" t="s">
        <v>4044</v>
      </c>
      <c r="C4050" s="3" t="s">
        <v>8152</v>
      </c>
      <c r="D4050" s="5">
        <v>17000</v>
      </c>
      <c r="E4050" s="7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">
        <f t="shared" si="189"/>
        <v>3297.8022000000001</v>
      </c>
      <c r="P4050" t="s">
        <v>8314</v>
      </c>
      <c r="Q4050" t="s">
        <v>8315</v>
      </c>
      <c r="R4050" s="14">
        <f t="shared" si="191"/>
        <v>42436.509108796294</v>
      </c>
      <c r="S4050">
        <f t="shared" si="190"/>
        <v>2016</v>
      </c>
    </row>
    <row r="4051" spans="1:19" ht="43.2" x14ac:dyDescent="0.3">
      <c r="A4051" s="9">
        <v>4049</v>
      </c>
      <c r="B4051" s="11" t="s">
        <v>4045</v>
      </c>
      <c r="C4051" s="3" t="s">
        <v>8153</v>
      </c>
      <c r="D4051" s="5">
        <v>20000</v>
      </c>
      <c r="E4051" s="7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">
        <f t="shared" si="189"/>
        <v>1600</v>
      </c>
      <c r="P4051" t="s">
        <v>8314</v>
      </c>
      <c r="Q4051" t="s">
        <v>8315</v>
      </c>
      <c r="R4051" s="14">
        <f t="shared" si="191"/>
        <v>42169.958506944444</v>
      </c>
      <c r="S4051">
        <f t="shared" si="190"/>
        <v>2015</v>
      </c>
    </row>
    <row r="4052" spans="1:19" ht="43.2" x14ac:dyDescent="0.3">
      <c r="A4052" s="9">
        <v>4050</v>
      </c>
      <c r="B4052" s="11" t="s">
        <v>4046</v>
      </c>
      <c r="C4052" s="3" t="s">
        <v>8154</v>
      </c>
      <c r="D4052" s="5">
        <v>1500</v>
      </c>
      <c r="E4052" s="7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">
        <f t="shared" si="189"/>
        <v>100</v>
      </c>
      <c r="P4052" t="s">
        <v>8314</v>
      </c>
      <c r="Q4052" t="s">
        <v>8315</v>
      </c>
      <c r="R4052" s="14">
        <f t="shared" si="191"/>
        <v>41905.636469907404</v>
      </c>
      <c r="S4052">
        <f t="shared" si="190"/>
        <v>2014</v>
      </c>
    </row>
    <row r="4053" spans="1:19" ht="43.2" x14ac:dyDescent="0.3">
      <c r="A4053" s="9">
        <v>4051</v>
      </c>
      <c r="B4053" s="11" t="s">
        <v>4047</v>
      </c>
      <c r="C4053" s="3" t="s">
        <v>8155</v>
      </c>
      <c r="D4053" s="5">
        <v>500</v>
      </c>
      <c r="E4053" s="7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">
        <f t="shared" si="189"/>
        <v>0</v>
      </c>
      <c r="P4053" t="s">
        <v>8314</v>
      </c>
      <c r="Q4053" t="s">
        <v>8315</v>
      </c>
      <c r="R4053" s="14">
        <f t="shared" si="191"/>
        <v>41761.810150462967</v>
      </c>
      <c r="S4053">
        <f t="shared" si="190"/>
        <v>2014</v>
      </c>
    </row>
    <row r="4054" spans="1:19" ht="57.6" x14ac:dyDescent="0.3">
      <c r="A4054" s="9">
        <v>4052</v>
      </c>
      <c r="B4054" s="11" t="s">
        <v>4048</v>
      </c>
      <c r="C4054" s="3" t="s">
        <v>8156</v>
      </c>
      <c r="D4054" s="5">
        <v>3000</v>
      </c>
      <c r="E4054" s="7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">
        <f t="shared" si="189"/>
        <v>8661.5385000000006</v>
      </c>
      <c r="P4054" t="s">
        <v>8314</v>
      </c>
      <c r="Q4054" t="s">
        <v>8315</v>
      </c>
      <c r="R4054" s="14">
        <f t="shared" si="191"/>
        <v>41865.878657407404</v>
      </c>
      <c r="S4054">
        <f t="shared" si="190"/>
        <v>2014</v>
      </c>
    </row>
    <row r="4055" spans="1:19" ht="43.2" x14ac:dyDescent="0.3">
      <c r="A4055" s="9">
        <v>4053</v>
      </c>
      <c r="B4055" s="11" t="s">
        <v>4049</v>
      </c>
      <c r="C4055" s="3" t="s">
        <v>8157</v>
      </c>
      <c r="D4055" s="5">
        <v>500</v>
      </c>
      <c r="E4055" s="7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">
        <f t="shared" si="189"/>
        <v>5500</v>
      </c>
      <c r="P4055" t="s">
        <v>8314</v>
      </c>
      <c r="Q4055" t="s">
        <v>8315</v>
      </c>
      <c r="R4055" s="14">
        <f t="shared" si="191"/>
        <v>41928.690138888887</v>
      </c>
      <c r="S4055">
        <f t="shared" si="190"/>
        <v>2014</v>
      </c>
    </row>
    <row r="4056" spans="1:19" ht="43.2" x14ac:dyDescent="0.3">
      <c r="A4056" s="9">
        <v>4054</v>
      </c>
      <c r="B4056" s="11" t="s">
        <v>4050</v>
      </c>
      <c r="C4056" s="3" t="s">
        <v>8158</v>
      </c>
      <c r="D4056" s="5">
        <v>8880</v>
      </c>
      <c r="E4056" s="7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">
        <f t="shared" si="189"/>
        <v>0</v>
      </c>
      <c r="P4056" t="s">
        <v>8314</v>
      </c>
      <c r="Q4056" t="s">
        <v>8315</v>
      </c>
      <c r="R4056" s="14">
        <f t="shared" si="191"/>
        <v>42613.841261574074</v>
      </c>
      <c r="S4056">
        <f t="shared" si="190"/>
        <v>2016</v>
      </c>
    </row>
    <row r="4057" spans="1:19" ht="43.2" x14ac:dyDescent="0.3">
      <c r="A4057" s="9">
        <v>4055</v>
      </c>
      <c r="B4057" s="11" t="s">
        <v>4051</v>
      </c>
      <c r="C4057" s="3" t="s">
        <v>8159</v>
      </c>
      <c r="D4057" s="5">
        <v>5000</v>
      </c>
      <c r="E4057" s="7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">
        <f t="shared" si="189"/>
        <v>4195.2380999999996</v>
      </c>
      <c r="P4057" t="s">
        <v>8314</v>
      </c>
      <c r="Q4057" t="s">
        <v>8315</v>
      </c>
      <c r="R4057" s="14">
        <f t="shared" si="191"/>
        <v>41779.648506944446</v>
      </c>
      <c r="S4057">
        <f t="shared" si="190"/>
        <v>2014</v>
      </c>
    </row>
    <row r="4058" spans="1:19" ht="43.2" x14ac:dyDescent="0.3">
      <c r="A4058" s="9">
        <v>4056</v>
      </c>
      <c r="B4058" s="11" t="s">
        <v>4052</v>
      </c>
      <c r="C4058" s="3" t="s">
        <v>8160</v>
      </c>
      <c r="D4058" s="5">
        <v>1500</v>
      </c>
      <c r="E4058" s="7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">
        <f t="shared" si="189"/>
        <v>8833.3333000000002</v>
      </c>
      <c r="P4058" t="s">
        <v>8314</v>
      </c>
      <c r="Q4058" t="s">
        <v>8315</v>
      </c>
      <c r="R4058" s="14">
        <f t="shared" si="191"/>
        <v>42534.933321759265</v>
      </c>
      <c r="S4058">
        <f t="shared" si="190"/>
        <v>2016</v>
      </c>
    </row>
    <row r="4059" spans="1:19" ht="57.6" x14ac:dyDescent="0.3">
      <c r="A4059" s="9">
        <v>4057</v>
      </c>
      <c r="B4059" s="11" t="s">
        <v>4053</v>
      </c>
      <c r="C4059" s="3" t="s">
        <v>8161</v>
      </c>
      <c r="D4059" s="5">
        <v>3500</v>
      </c>
      <c r="E4059" s="7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">
        <f t="shared" si="189"/>
        <v>12916.6667</v>
      </c>
      <c r="P4059" t="s">
        <v>8314</v>
      </c>
      <c r="Q4059" t="s">
        <v>8315</v>
      </c>
      <c r="R4059" s="14">
        <f t="shared" si="191"/>
        <v>42310.968518518523</v>
      </c>
      <c r="S4059">
        <f t="shared" si="190"/>
        <v>2015</v>
      </c>
    </row>
    <row r="4060" spans="1:19" ht="43.2" x14ac:dyDescent="0.3">
      <c r="A4060" s="9">
        <v>4058</v>
      </c>
      <c r="B4060" s="11" t="s">
        <v>4054</v>
      </c>
      <c r="C4060" s="3" t="s">
        <v>8162</v>
      </c>
      <c r="D4060" s="5">
        <v>3750</v>
      </c>
      <c r="E4060" s="7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">
        <f t="shared" si="189"/>
        <v>2375</v>
      </c>
      <c r="P4060" t="s">
        <v>8314</v>
      </c>
      <c r="Q4060" t="s">
        <v>8315</v>
      </c>
      <c r="R4060" s="14">
        <f t="shared" si="191"/>
        <v>42446.060694444444</v>
      </c>
      <c r="S4060">
        <f t="shared" si="190"/>
        <v>2016</v>
      </c>
    </row>
    <row r="4061" spans="1:19" ht="43.2" x14ac:dyDescent="0.3">
      <c r="A4061" s="9">
        <v>4059</v>
      </c>
      <c r="B4061" s="11" t="s">
        <v>4055</v>
      </c>
      <c r="C4061" s="3" t="s">
        <v>8163</v>
      </c>
      <c r="D4061" s="5">
        <v>10000</v>
      </c>
      <c r="E4061" s="7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">
        <f t="shared" si="189"/>
        <v>3571.4286000000002</v>
      </c>
      <c r="P4061" t="s">
        <v>8314</v>
      </c>
      <c r="Q4061" t="s">
        <v>8315</v>
      </c>
      <c r="R4061" s="14">
        <f t="shared" si="191"/>
        <v>41866.640648148146</v>
      </c>
      <c r="S4061">
        <f t="shared" si="190"/>
        <v>2014</v>
      </c>
    </row>
    <row r="4062" spans="1:19" ht="57.6" x14ac:dyDescent="0.3">
      <c r="A4062" s="9">
        <v>4060</v>
      </c>
      <c r="B4062" s="11" t="s">
        <v>4056</v>
      </c>
      <c r="C4062" s="3" t="s">
        <v>8164</v>
      </c>
      <c r="D4062" s="5">
        <v>10000</v>
      </c>
      <c r="E4062" s="7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">
        <f t="shared" si="189"/>
        <v>5700</v>
      </c>
      <c r="P4062" t="s">
        <v>8314</v>
      </c>
      <c r="Q4062" t="s">
        <v>8315</v>
      </c>
      <c r="R4062" s="14">
        <f t="shared" si="191"/>
        <v>41779.695092592592</v>
      </c>
      <c r="S4062">
        <f t="shared" si="190"/>
        <v>2014</v>
      </c>
    </row>
    <row r="4063" spans="1:19" ht="43.2" x14ac:dyDescent="0.3">
      <c r="A4063" s="9">
        <v>4061</v>
      </c>
      <c r="B4063" s="11" t="s">
        <v>4057</v>
      </c>
      <c r="C4063" s="3" t="s">
        <v>8165</v>
      </c>
      <c r="D4063" s="5">
        <v>525</v>
      </c>
      <c r="E4063" s="7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">
        <f t="shared" si="189"/>
        <v>0</v>
      </c>
      <c r="P4063" t="s">
        <v>8314</v>
      </c>
      <c r="Q4063" t="s">
        <v>8315</v>
      </c>
      <c r="R4063" s="14">
        <f t="shared" si="191"/>
        <v>42421.141469907408</v>
      </c>
      <c r="S4063">
        <f t="shared" si="190"/>
        <v>2016</v>
      </c>
    </row>
    <row r="4064" spans="1:19" ht="43.2" x14ac:dyDescent="0.3">
      <c r="A4064" s="9">
        <v>4062</v>
      </c>
      <c r="B4064" s="11" t="s">
        <v>4058</v>
      </c>
      <c r="C4064" s="3" t="s">
        <v>8166</v>
      </c>
      <c r="D4064" s="5">
        <v>20000</v>
      </c>
      <c r="E4064" s="7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">
        <f t="shared" si="189"/>
        <v>16333.3333</v>
      </c>
      <c r="P4064" t="s">
        <v>8314</v>
      </c>
      <c r="Q4064" t="s">
        <v>8315</v>
      </c>
      <c r="R4064" s="14">
        <f t="shared" si="191"/>
        <v>42523.739212962959</v>
      </c>
      <c r="S4064">
        <f t="shared" si="190"/>
        <v>2016</v>
      </c>
    </row>
    <row r="4065" spans="1:19" ht="43.2" x14ac:dyDescent="0.3">
      <c r="A4065" s="9">
        <v>4063</v>
      </c>
      <c r="B4065" s="11" t="s">
        <v>4059</v>
      </c>
      <c r="C4065" s="3" t="s">
        <v>8167</v>
      </c>
      <c r="D4065" s="5">
        <v>9500</v>
      </c>
      <c r="E4065" s="7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">
        <f t="shared" si="189"/>
        <v>1500</v>
      </c>
      <c r="P4065" t="s">
        <v>8314</v>
      </c>
      <c r="Q4065" t="s">
        <v>8315</v>
      </c>
      <c r="R4065" s="14">
        <f t="shared" si="191"/>
        <v>41787.681527777779</v>
      </c>
      <c r="S4065">
        <f t="shared" si="190"/>
        <v>2014</v>
      </c>
    </row>
    <row r="4066" spans="1:19" ht="43.2" x14ac:dyDescent="0.3">
      <c r="A4066" s="9">
        <v>4064</v>
      </c>
      <c r="B4066" s="11" t="s">
        <v>4060</v>
      </c>
      <c r="C4066" s="3" t="s">
        <v>8168</v>
      </c>
      <c r="D4066" s="5">
        <v>2000</v>
      </c>
      <c r="E4066" s="7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">
        <f t="shared" si="189"/>
        <v>6416.6666999999998</v>
      </c>
      <c r="P4066" t="s">
        <v>8314</v>
      </c>
      <c r="Q4066" t="s">
        <v>8315</v>
      </c>
      <c r="R4066" s="14">
        <f t="shared" si="191"/>
        <v>42093.588263888887</v>
      </c>
      <c r="S4066">
        <f t="shared" si="190"/>
        <v>2015</v>
      </c>
    </row>
    <row r="4067" spans="1:19" ht="28.8" x14ac:dyDescent="0.3">
      <c r="A4067" s="9">
        <v>4065</v>
      </c>
      <c r="B4067" s="11" t="s">
        <v>4061</v>
      </c>
      <c r="C4067" s="3" t="s">
        <v>8169</v>
      </c>
      <c r="D4067" s="5">
        <v>4000</v>
      </c>
      <c r="E4067" s="7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">
        <f t="shared" si="189"/>
        <v>675</v>
      </c>
      <c r="P4067" t="s">
        <v>8314</v>
      </c>
      <c r="Q4067" t="s">
        <v>8315</v>
      </c>
      <c r="R4067" s="14">
        <f t="shared" si="191"/>
        <v>41833.951516203706</v>
      </c>
      <c r="S4067">
        <f t="shared" si="190"/>
        <v>2014</v>
      </c>
    </row>
    <row r="4068" spans="1:19" ht="57.6" x14ac:dyDescent="0.3">
      <c r="A4068" s="9">
        <v>4066</v>
      </c>
      <c r="B4068" s="11" t="s">
        <v>4062</v>
      </c>
      <c r="C4068" s="3" t="s">
        <v>8170</v>
      </c>
      <c r="D4068" s="5">
        <v>15000</v>
      </c>
      <c r="E4068" s="7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">
        <f t="shared" si="189"/>
        <v>2500</v>
      </c>
      <c r="P4068" t="s">
        <v>8314</v>
      </c>
      <c r="Q4068" t="s">
        <v>8315</v>
      </c>
      <c r="R4068" s="14">
        <f t="shared" si="191"/>
        <v>42479.039212962962</v>
      </c>
      <c r="S4068">
        <f t="shared" si="190"/>
        <v>2016</v>
      </c>
    </row>
    <row r="4069" spans="1:19" ht="43.2" x14ac:dyDescent="0.3">
      <c r="A4069" s="9">
        <v>4067</v>
      </c>
      <c r="B4069" s="11" t="s">
        <v>4063</v>
      </c>
      <c r="C4069" s="3" t="s">
        <v>7998</v>
      </c>
      <c r="D4069" s="5">
        <v>5000</v>
      </c>
      <c r="E4069" s="7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">
        <f t="shared" si="189"/>
        <v>17911.7647</v>
      </c>
      <c r="P4069" t="s">
        <v>8314</v>
      </c>
      <c r="Q4069" t="s">
        <v>8315</v>
      </c>
      <c r="R4069" s="14">
        <f t="shared" si="191"/>
        <v>42235.117476851854</v>
      </c>
      <c r="S4069">
        <f t="shared" si="190"/>
        <v>2015</v>
      </c>
    </row>
    <row r="4070" spans="1:19" ht="43.2" x14ac:dyDescent="0.3">
      <c r="A4070" s="9">
        <v>4068</v>
      </c>
      <c r="B4070" s="11" t="s">
        <v>4064</v>
      </c>
      <c r="C4070" s="3" t="s">
        <v>8171</v>
      </c>
      <c r="D4070" s="5">
        <v>3495</v>
      </c>
      <c r="E4070" s="7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">
        <f t="shared" si="189"/>
        <v>3495</v>
      </c>
      <c r="P4070" t="s">
        <v>8314</v>
      </c>
      <c r="Q4070" t="s">
        <v>8315</v>
      </c>
      <c r="R4070" s="14">
        <f t="shared" si="191"/>
        <v>42718.963599537034</v>
      </c>
      <c r="S4070">
        <f t="shared" si="190"/>
        <v>2016</v>
      </c>
    </row>
    <row r="4071" spans="1:19" ht="43.2" x14ac:dyDescent="0.3">
      <c r="A4071" s="9">
        <v>4069</v>
      </c>
      <c r="B4071" s="11" t="s">
        <v>4065</v>
      </c>
      <c r="C4071" s="3" t="s">
        <v>8172</v>
      </c>
      <c r="D4071" s="5">
        <v>1250</v>
      </c>
      <c r="E4071" s="7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">
        <f t="shared" si="189"/>
        <v>3307.6923000000002</v>
      </c>
      <c r="P4071" t="s">
        <v>8314</v>
      </c>
      <c r="Q4071" t="s">
        <v>8315</v>
      </c>
      <c r="R4071" s="14">
        <f t="shared" si="191"/>
        <v>42022.661527777775</v>
      </c>
      <c r="S4071">
        <f t="shared" si="190"/>
        <v>2015</v>
      </c>
    </row>
    <row r="4072" spans="1:19" ht="43.2" x14ac:dyDescent="0.3">
      <c r="A4072" s="9">
        <v>4070</v>
      </c>
      <c r="B4072" s="11" t="s">
        <v>4066</v>
      </c>
      <c r="C4072" s="3" t="s">
        <v>8173</v>
      </c>
      <c r="D4072" s="5">
        <v>1000</v>
      </c>
      <c r="E4072" s="7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">
        <f t="shared" si="189"/>
        <v>2750</v>
      </c>
      <c r="P4072" t="s">
        <v>8314</v>
      </c>
      <c r="Q4072" t="s">
        <v>8315</v>
      </c>
      <c r="R4072" s="14">
        <f t="shared" si="191"/>
        <v>42031.666898148149</v>
      </c>
      <c r="S4072">
        <f t="shared" si="190"/>
        <v>2015</v>
      </c>
    </row>
    <row r="4073" spans="1:19" ht="57.6" x14ac:dyDescent="0.3">
      <c r="A4073" s="9">
        <v>4071</v>
      </c>
      <c r="B4073" s="11" t="s">
        <v>4067</v>
      </c>
      <c r="C4073" s="3" t="s">
        <v>8174</v>
      </c>
      <c r="D4073" s="5">
        <v>20000</v>
      </c>
      <c r="E4073" s="7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">
        <f t="shared" si="189"/>
        <v>0</v>
      </c>
      <c r="P4073" t="s">
        <v>8314</v>
      </c>
      <c r="Q4073" t="s">
        <v>8315</v>
      </c>
      <c r="R4073" s="14">
        <f t="shared" si="191"/>
        <v>42700.804756944446</v>
      </c>
      <c r="S4073">
        <f t="shared" si="190"/>
        <v>2016</v>
      </c>
    </row>
    <row r="4074" spans="1:19" ht="57.6" x14ac:dyDescent="0.3">
      <c r="A4074" s="9">
        <v>4072</v>
      </c>
      <c r="B4074" s="11" t="s">
        <v>4068</v>
      </c>
      <c r="C4074" s="3" t="s">
        <v>8175</v>
      </c>
      <c r="D4074" s="5">
        <v>1000</v>
      </c>
      <c r="E4074" s="7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">
        <f t="shared" si="189"/>
        <v>200</v>
      </c>
      <c r="P4074" t="s">
        <v>8314</v>
      </c>
      <c r="Q4074" t="s">
        <v>8315</v>
      </c>
      <c r="R4074" s="14">
        <f t="shared" si="191"/>
        <v>41812.77443287037</v>
      </c>
      <c r="S4074">
        <f t="shared" si="190"/>
        <v>2014</v>
      </c>
    </row>
    <row r="4075" spans="1:19" ht="43.2" x14ac:dyDescent="0.3">
      <c r="A4075" s="9">
        <v>4073</v>
      </c>
      <c r="B4075" s="11" t="s">
        <v>4069</v>
      </c>
      <c r="C4075" s="3" t="s">
        <v>8176</v>
      </c>
      <c r="D4075" s="5">
        <v>3500</v>
      </c>
      <c r="E4075" s="7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">
        <f t="shared" si="189"/>
        <v>1850</v>
      </c>
      <c r="P4075" t="s">
        <v>8314</v>
      </c>
      <c r="Q4075" t="s">
        <v>8315</v>
      </c>
      <c r="R4075" s="14">
        <f t="shared" si="191"/>
        <v>42078.34520833334</v>
      </c>
      <c r="S4075">
        <f t="shared" si="190"/>
        <v>2015</v>
      </c>
    </row>
    <row r="4076" spans="1:19" ht="43.2" x14ac:dyDescent="0.3">
      <c r="A4076" s="9">
        <v>4074</v>
      </c>
      <c r="B4076" s="11" t="s">
        <v>4070</v>
      </c>
      <c r="C4076" s="3" t="s">
        <v>8177</v>
      </c>
      <c r="D4076" s="5">
        <v>2750</v>
      </c>
      <c r="E4076" s="7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">
        <f t="shared" si="189"/>
        <v>3500</v>
      </c>
      <c r="P4076" t="s">
        <v>8314</v>
      </c>
      <c r="Q4076" t="s">
        <v>8315</v>
      </c>
      <c r="R4076" s="14">
        <f t="shared" si="191"/>
        <v>42283.552951388891</v>
      </c>
      <c r="S4076">
        <f t="shared" si="190"/>
        <v>2015</v>
      </c>
    </row>
    <row r="4077" spans="1:19" ht="43.2" x14ac:dyDescent="0.3">
      <c r="A4077" s="9">
        <v>4075</v>
      </c>
      <c r="B4077" s="11" t="s">
        <v>4071</v>
      </c>
      <c r="C4077" s="3" t="s">
        <v>8178</v>
      </c>
      <c r="D4077" s="5">
        <v>2000</v>
      </c>
      <c r="E4077" s="7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">
        <f t="shared" si="189"/>
        <v>4430.7691999999997</v>
      </c>
      <c r="P4077" t="s">
        <v>8314</v>
      </c>
      <c r="Q4077" t="s">
        <v>8315</v>
      </c>
      <c r="R4077" s="14">
        <f t="shared" si="191"/>
        <v>41779.045937499999</v>
      </c>
      <c r="S4077">
        <f t="shared" si="190"/>
        <v>2014</v>
      </c>
    </row>
    <row r="4078" spans="1:19" ht="43.2" x14ac:dyDescent="0.3">
      <c r="A4078" s="9">
        <v>4076</v>
      </c>
      <c r="B4078" s="11" t="s">
        <v>4072</v>
      </c>
      <c r="C4078" s="3" t="s">
        <v>8179</v>
      </c>
      <c r="D4078" s="5">
        <v>700</v>
      </c>
      <c r="E4078" s="7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">
        <f t="shared" si="189"/>
        <v>0</v>
      </c>
      <c r="P4078" t="s">
        <v>8314</v>
      </c>
      <c r="Q4078" t="s">
        <v>8315</v>
      </c>
      <c r="R4078" s="14">
        <f t="shared" si="191"/>
        <v>41905.795706018522</v>
      </c>
      <c r="S4078">
        <f t="shared" si="190"/>
        <v>2014</v>
      </c>
    </row>
    <row r="4079" spans="1:19" ht="43.2" x14ac:dyDescent="0.3">
      <c r="A4079" s="9">
        <v>4077</v>
      </c>
      <c r="B4079" s="11" t="s">
        <v>4073</v>
      </c>
      <c r="C4079" s="3" t="s">
        <v>8180</v>
      </c>
      <c r="D4079" s="5">
        <v>15000</v>
      </c>
      <c r="E4079" s="7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">
        <f t="shared" si="189"/>
        <v>22250</v>
      </c>
      <c r="P4079" t="s">
        <v>8314</v>
      </c>
      <c r="Q4079" t="s">
        <v>8315</v>
      </c>
      <c r="R4079" s="14">
        <f t="shared" si="191"/>
        <v>42695.7105787037</v>
      </c>
      <c r="S4079">
        <f t="shared" si="190"/>
        <v>2016</v>
      </c>
    </row>
    <row r="4080" spans="1:19" ht="43.2" x14ac:dyDescent="0.3">
      <c r="A4080" s="9">
        <v>4078</v>
      </c>
      <c r="B4080" s="11" t="s">
        <v>4074</v>
      </c>
      <c r="C4080" s="3" t="s">
        <v>8181</v>
      </c>
      <c r="D4080" s="5">
        <v>250</v>
      </c>
      <c r="E4080" s="7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">
        <f t="shared" si="189"/>
        <v>0</v>
      </c>
      <c r="P4080" t="s">
        <v>8314</v>
      </c>
      <c r="Q4080" t="s">
        <v>8315</v>
      </c>
      <c r="R4080" s="14">
        <f t="shared" si="191"/>
        <v>42732.787523148145</v>
      </c>
      <c r="S4080">
        <f t="shared" si="190"/>
        <v>2016</v>
      </c>
    </row>
    <row r="4081" spans="1:19" ht="43.2" x14ac:dyDescent="0.3">
      <c r="A4081" s="9">
        <v>4079</v>
      </c>
      <c r="B4081" s="11" t="s">
        <v>4075</v>
      </c>
      <c r="C4081" s="3" t="s">
        <v>8182</v>
      </c>
      <c r="D4081" s="5">
        <v>3000</v>
      </c>
      <c r="E4081" s="7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">
        <f t="shared" si="189"/>
        <v>500</v>
      </c>
      <c r="P4081" t="s">
        <v>8314</v>
      </c>
      <c r="Q4081" t="s">
        <v>8315</v>
      </c>
      <c r="R4081" s="14">
        <f t="shared" si="191"/>
        <v>42510.938900462963</v>
      </c>
      <c r="S4081">
        <f t="shared" si="190"/>
        <v>2016</v>
      </c>
    </row>
    <row r="4082" spans="1:19" ht="43.2" x14ac:dyDescent="0.3">
      <c r="A4082" s="9">
        <v>4080</v>
      </c>
      <c r="B4082" s="11" t="s">
        <v>4076</v>
      </c>
      <c r="C4082" s="3" t="s">
        <v>8183</v>
      </c>
      <c r="D4082" s="5">
        <v>3000</v>
      </c>
      <c r="E4082" s="7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">
        <f t="shared" si="189"/>
        <v>0</v>
      </c>
      <c r="P4082" t="s">
        <v>8314</v>
      </c>
      <c r="Q4082" t="s">
        <v>8315</v>
      </c>
      <c r="R4082" s="14">
        <f t="shared" si="191"/>
        <v>42511.698101851856</v>
      </c>
      <c r="S4082">
        <f t="shared" si="190"/>
        <v>2016</v>
      </c>
    </row>
    <row r="4083" spans="1:19" ht="43.2" x14ac:dyDescent="0.3">
      <c r="A4083" s="9">
        <v>4081</v>
      </c>
      <c r="B4083" s="11" t="s">
        <v>4077</v>
      </c>
      <c r="C4083" s="3" t="s">
        <v>8184</v>
      </c>
      <c r="D4083" s="5">
        <v>2224</v>
      </c>
      <c r="E4083" s="7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">
        <f t="shared" si="189"/>
        <v>2916.6667000000002</v>
      </c>
      <c r="P4083" t="s">
        <v>8314</v>
      </c>
      <c r="Q4083" t="s">
        <v>8315</v>
      </c>
      <c r="R4083" s="14">
        <f t="shared" si="191"/>
        <v>42041.581307870365</v>
      </c>
      <c r="S4083">
        <f t="shared" si="190"/>
        <v>2015</v>
      </c>
    </row>
    <row r="4084" spans="1:19" ht="43.2" x14ac:dyDescent="0.3">
      <c r="A4084" s="9">
        <v>4082</v>
      </c>
      <c r="B4084" s="11" t="s">
        <v>4078</v>
      </c>
      <c r="C4084" s="3" t="s">
        <v>8185</v>
      </c>
      <c r="D4084" s="5">
        <v>150</v>
      </c>
      <c r="E4084" s="7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">
        <f t="shared" si="189"/>
        <v>150</v>
      </c>
      <c r="P4084" t="s">
        <v>8314</v>
      </c>
      <c r="Q4084" t="s">
        <v>8315</v>
      </c>
      <c r="R4084" s="14">
        <f t="shared" si="191"/>
        <v>42307.189270833333</v>
      </c>
      <c r="S4084">
        <f t="shared" si="190"/>
        <v>2015</v>
      </c>
    </row>
    <row r="4085" spans="1:19" ht="43.2" x14ac:dyDescent="0.3">
      <c r="A4085" s="9">
        <v>4083</v>
      </c>
      <c r="B4085" s="11" t="s">
        <v>4079</v>
      </c>
      <c r="C4085" s="3" t="s">
        <v>8186</v>
      </c>
      <c r="D4085" s="5">
        <v>3500</v>
      </c>
      <c r="E4085" s="7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">
        <f t="shared" si="189"/>
        <v>12650</v>
      </c>
      <c r="P4085" t="s">
        <v>8314</v>
      </c>
      <c r="Q4085" t="s">
        <v>8315</v>
      </c>
      <c r="R4085" s="14">
        <f t="shared" si="191"/>
        <v>42353.761759259258</v>
      </c>
      <c r="S4085">
        <f t="shared" si="190"/>
        <v>2015</v>
      </c>
    </row>
    <row r="4086" spans="1:19" ht="57.6" x14ac:dyDescent="0.3">
      <c r="A4086" s="9">
        <v>4084</v>
      </c>
      <c r="B4086" s="11" t="s">
        <v>4080</v>
      </c>
      <c r="C4086" s="3" t="s">
        <v>8187</v>
      </c>
      <c r="D4086" s="5">
        <v>3000</v>
      </c>
      <c r="E4086" s="7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">
        <f t="shared" si="189"/>
        <v>1000</v>
      </c>
      <c r="P4086" t="s">
        <v>8314</v>
      </c>
      <c r="Q4086" t="s">
        <v>8315</v>
      </c>
      <c r="R4086" s="14">
        <f t="shared" si="191"/>
        <v>42622.436412037037</v>
      </c>
      <c r="S4086">
        <f t="shared" si="190"/>
        <v>2016</v>
      </c>
    </row>
    <row r="4087" spans="1:19" ht="43.2" x14ac:dyDescent="0.3">
      <c r="A4087" s="9">
        <v>4085</v>
      </c>
      <c r="B4087" s="11" t="s">
        <v>4081</v>
      </c>
      <c r="C4087" s="3" t="s">
        <v>8188</v>
      </c>
      <c r="D4087" s="5">
        <v>3500</v>
      </c>
      <c r="E4087" s="7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">
        <f t="shared" si="189"/>
        <v>1000</v>
      </c>
      <c r="P4087" t="s">
        <v>8314</v>
      </c>
      <c r="Q4087" t="s">
        <v>8315</v>
      </c>
      <c r="R4087" s="14">
        <f t="shared" si="191"/>
        <v>42058.603877314818</v>
      </c>
      <c r="S4087">
        <f t="shared" si="190"/>
        <v>2015</v>
      </c>
    </row>
    <row r="4088" spans="1:19" ht="43.2" x14ac:dyDescent="0.3">
      <c r="A4088" s="9">
        <v>4086</v>
      </c>
      <c r="B4088" s="11" t="s">
        <v>4082</v>
      </c>
      <c r="C4088" s="3" t="s">
        <v>8189</v>
      </c>
      <c r="D4088" s="5">
        <v>1000</v>
      </c>
      <c r="E4088" s="7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">
        <f t="shared" si="189"/>
        <v>940</v>
      </c>
      <c r="P4088" t="s">
        <v>8314</v>
      </c>
      <c r="Q4088" t="s">
        <v>8315</v>
      </c>
      <c r="R4088" s="14">
        <f t="shared" si="191"/>
        <v>42304.940960648149</v>
      </c>
      <c r="S4088">
        <f t="shared" si="190"/>
        <v>2015</v>
      </c>
    </row>
    <row r="4089" spans="1:19" x14ac:dyDescent="0.3">
      <c r="A4089" s="9">
        <v>4087</v>
      </c>
      <c r="B4089" s="11" t="s">
        <v>4083</v>
      </c>
      <c r="C4089" s="3" t="s">
        <v>8190</v>
      </c>
      <c r="D4089" s="5">
        <v>9600</v>
      </c>
      <c r="E4089" s="7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">
        <f t="shared" si="189"/>
        <v>0</v>
      </c>
      <c r="P4089" t="s">
        <v>8314</v>
      </c>
      <c r="Q4089" t="s">
        <v>8315</v>
      </c>
      <c r="R4089" s="14">
        <f t="shared" si="191"/>
        <v>42538.742893518516</v>
      </c>
      <c r="S4089">
        <f t="shared" si="190"/>
        <v>2016</v>
      </c>
    </row>
    <row r="4090" spans="1:19" ht="43.2" x14ac:dyDescent="0.3">
      <c r="A4090" s="9">
        <v>4088</v>
      </c>
      <c r="B4090" s="11" t="s">
        <v>4084</v>
      </c>
      <c r="C4090" s="3" t="s">
        <v>8191</v>
      </c>
      <c r="D4090" s="5">
        <v>2000</v>
      </c>
      <c r="E4090" s="7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">
        <f t="shared" si="189"/>
        <v>7200</v>
      </c>
      <c r="P4090" t="s">
        <v>8314</v>
      </c>
      <c r="Q4090" t="s">
        <v>8315</v>
      </c>
      <c r="R4090" s="14">
        <f t="shared" si="191"/>
        <v>41990.612546296295</v>
      </c>
      <c r="S4090">
        <f t="shared" si="190"/>
        <v>2014</v>
      </c>
    </row>
    <row r="4091" spans="1:19" ht="57.6" x14ac:dyDescent="0.3">
      <c r="A4091" s="9">
        <v>4089</v>
      </c>
      <c r="B4091" s="11" t="s">
        <v>4085</v>
      </c>
      <c r="C4091" s="3" t="s">
        <v>8192</v>
      </c>
      <c r="D4091" s="5">
        <v>5000</v>
      </c>
      <c r="E4091" s="7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">
        <f t="shared" si="189"/>
        <v>3000</v>
      </c>
      <c r="P4091" t="s">
        <v>8314</v>
      </c>
      <c r="Q4091" t="s">
        <v>8315</v>
      </c>
      <c r="R4091" s="14">
        <f t="shared" si="191"/>
        <v>42122.732499999998</v>
      </c>
      <c r="S4091">
        <f t="shared" si="190"/>
        <v>2015</v>
      </c>
    </row>
    <row r="4092" spans="1:19" ht="43.2" x14ac:dyDescent="0.3">
      <c r="A4092" s="9">
        <v>4090</v>
      </c>
      <c r="B4092" s="11" t="s">
        <v>4086</v>
      </c>
      <c r="C4092" s="3" t="s">
        <v>8193</v>
      </c>
      <c r="D4092" s="5">
        <v>1000</v>
      </c>
      <c r="E4092" s="7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">
        <f t="shared" si="189"/>
        <v>1066.6667</v>
      </c>
      <c r="P4092" t="s">
        <v>8314</v>
      </c>
      <c r="Q4092" t="s">
        <v>8315</v>
      </c>
      <c r="R4092" s="14">
        <f t="shared" si="191"/>
        <v>42209.67288194444</v>
      </c>
      <c r="S4092">
        <f t="shared" si="190"/>
        <v>2015</v>
      </c>
    </row>
    <row r="4093" spans="1:19" ht="43.2" x14ac:dyDescent="0.3">
      <c r="A4093" s="9">
        <v>4091</v>
      </c>
      <c r="B4093" s="11" t="s">
        <v>4087</v>
      </c>
      <c r="C4093" s="3" t="s">
        <v>8194</v>
      </c>
      <c r="D4093" s="5">
        <v>1600</v>
      </c>
      <c r="E4093" s="7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">
        <f t="shared" si="189"/>
        <v>2550</v>
      </c>
      <c r="P4093" t="s">
        <v>8314</v>
      </c>
      <c r="Q4093" t="s">
        <v>8315</v>
      </c>
      <c r="R4093" s="14">
        <f t="shared" si="191"/>
        <v>41990.506377314814</v>
      </c>
      <c r="S4093">
        <f t="shared" si="190"/>
        <v>2014</v>
      </c>
    </row>
    <row r="4094" spans="1:19" ht="43.2" x14ac:dyDescent="0.3">
      <c r="A4094" s="9">
        <v>4092</v>
      </c>
      <c r="B4094" s="11" t="s">
        <v>4088</v>
      </c>
      <c r="C4094" s="3" t="s">
        <v>8195</v>
      </c>
      <c r="D4094" s="5">
        <v>110000</v>
      </c>
      <c r="E4094" s="7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">
        <f t="shared" si="189"/>
        <v>2000</v>
      </c>
      <c r="P4094" t="s">
        <v>8314</v>
      </c>
      <c r="Q4094" t="s">
        <v>8315</v>
      </c>
      <c r="R4094" s="14">
        <f t="shared" si="191"/>
        <v>42039.194988425923</v>
      </c>
      <c r="S4094">
        <f t="shared" si="190"/>
        <v>2015</v>
      </c>
    </row>
    <row r="4095" spans="1:19" ht="43.2" x14ac:dyDescent="0.3">
      <c r="A4095" s="9">
        <v>4093</v>
      </c>
      <c r="B4095" s="11" t="s">
        <v>4089</v>
      </c>
      <c r="C4095" s="3" t="s">
        <v>8196</v>
      </c>
      <c r="D4095" s="5">
        <v>2500</v>
      </c>
      <c r="E4095" s="7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">
        <f t="shared" si="189"/>
        <v>1500</v>
      </c>
      <c r="P4095" t="s">
        <v>8314</v>
      </c>
      <c r="Q4095" t="s">
        <v>8315</v>
      </c>
      <c r="R4095" s="14">
        <f t="shared" si="191"/>
        <v>42178.815891203703</v>
      </c>
      <c r="S4095">
        <f t="shared" si="190"/>
        <v>2015</v>
      </c>
    </row>
    <row r="4096" spans="1:19" ht="43.2" x14ac:dyDescent="0.3">
      <c r="A4096" s="9">
        <v>4094</v>
      </c>
      <c r="B4096" s="11" t="s">
        <v>4090</v>
      </c>
      <c r="C4096" s="3" t="s">
        <v>8197</v>
      </c>
      <c r="D4096" s="5">
        <v>2000</v>
      </c>
      <c r="E4096" s="7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">
        <f t="shared" si="189"/>
        <v>9125</v>
      </c>
      <c r="P4096" t="s">
        <v>8314</v>
      </c>
      <c r="Q4096" t="s">
        <v>8315</v>
      </c>
      <c r="R4096" s="14">
        <f t="shared" si="191"/>
        <v>41890.086805555555</v>
      </c>
      <c r="S4096">
        <f t="shared" si="190"/>
        <v>2014</v>
      </c>
    </row>
    <row r="4097" spans="1:19" ht="43.2" x14ac:dyDescent="0.3">
      <c r="A4097" s="9">
        <v>4095</v>
      </c>
      <c r="B4097" s="11" t="s">
        <v>4091</v>
      </c>
      <c r="C4097" s="3" t="s">
        <v>8198</v>
      </c>
      <c r="D4097" s="5">
        <v>30000</v>
      </c>
      <c r="E4097" s="7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">
        <f t="shared" si="189"/>
        <v>80000</v>
      </c>
      <c r="P4097" t="s">
        <v>8314</v>
      </c>
      <c r="Q4097" t="s">
        <v>8315</v>
      </c>
      <c r="R4097" s="14">
        <f t="shared" si="191"/>
        <v>42693.031828703708</v>
      </c>
      <c r="S4097">
        <f t="shared" si="190"/>
        <v>2016</v>
      </c>
    </row>
    <row r="4098" spans="1:19" ht="43.2" x14ac:dyDescent="0.3">
      <c r="A4098" s="9">
        <v>4096</v>
      </c>
      <c r="B4098" s="11" t="s">
        <v>4092</v>
      </c>
      <c r="C4098" s="3" t="s">
        <v>8199</v>
      </c>
      <c r="D4098" s="5">
        <v>3500</v>
      </c>
      <c r="E4098" s="7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">
        <f t="shared" si="189"/>
        <v>8000</v>
      </c>
      <c r="P4098" t="s">
        <v>8314</v>
      </c>
      <c r="Q4098" t="s">
        <v>8315</v>
      </c>
      <c r="R4098" s="14">
        <f t="shared" si="191"/>
        <v>42750.530312499999</v>
      </c>
      <c r="S4098">
        <f t="shared" si="190"/>
        <v>2017</v>
      </c>
    </row>
    <row r="4099" spans="1:19" ht="43.2" x14ac:dyDescent="0.3">
      <c r="A4099" s="9">
        <v>4097</v>
      </c>
      <c r="B4099" s="11" t="s">
        <v>4093</v>
      </c>
      <c r="C4099" s="3" t="s">
        <v>8200</v>
      </c>
      <c r="D4099" s="5">
        <v>10000</v>
      </c>
      <c r="E4099" s="7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">
        <f t="shared" ref="O4099:O4115" si="192">IFERROR(ROUND(E4099/L4099*100,4),0)</f>
        <v>0</v>
      </c>
      <c r="P4099" t="s">
        <v>8314</v>
      </c>
      <c r="Q4099" t="s">
        <v>8315</v>
      </c>
      <c r="R4099" s="14">
        <f t="shared" si="191"/>
        <v>42344.824502314819</v>
      </c>
      <c r="S4099">
        <f t="shared" ref="S4099:S4115" si="193">YEAR(R4099)</f>
        <v>2015</v>
      </c>
    </row>
    <row r="4100" spans="1:19" ht="43.2" x14ac:dyDescent="0.3">
      <c r="A4100" s="9">
        <v>4098</v>
      </c>
      <c r="B4100" s="11" t="s">
        <v>4094</v>
      </c>
      <c r="C4100" s="3" t="s">
        <v>8201</v>
      </c>
      <c r="D4100" s="5">
        <v>75000</v>
      </c>
      <c r="E4100" s="7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">
        <f t="shared" si="192"/>
        <v>0</v>
      </c>
      <c r="P4100" t="s">
        <v>8314</v>
      </c>
      <c r="Q4100" t="s">
        <v>8315</v>
      </c>
      <c r="R4100" s="14">
        <f t="shared" ref="R4100:R4115" si="194">(((J4100/60)/60)/24)+DATE(1970,1,1)</f>
        <v>42495.722187499996</v>
      </c>
      <c r="S4100">
        <f t="shared" si="193"/>
        <v>2016</v>
      </c>
    </row>
    <row r="4101" spans="1:19" ht="57.6" x14ac:dyDescent="0.3">
      <c r="A4101" s="9">
        <v>4099</v>
      </c>
      <c r="B4101" s="11" t="s">
        <v>4095</v>
      </c>
      <c r="C4101" s="3" t="s">
        <v>8202</v>
      </c>
      <c r="D4101" s="5">
        <v>4500</v>
      </c>
      <c r="E4101" s="7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">
        <f t="shared" si="192"/>
        <v>5000</v>
      </c>
      <c r="P4101" t="s">
        <v>8314</v>
      </c>
      <c r="Q4101" t="s">
        <v>8315</v>
      </c>
      <c r="R4101" s="14">
        <f t="shared" si="194"/>
        <v>42570.850381944445</v>
      </c>
      <c r="S4101">
        <f t="shared" si="193"/>
        <v>2016</v>
      </c>
    </row>
    <row r="4102" spans="1:19" ht="43.2" x14ac:dyDescent="0.3">
      <c r="A4102" s="9">
        <v>4100</v>
      </c>
      <c r="B4102" s="11" t="s">
        <v>4096</v>
      </c>
      <c r="C4102" s="3" t="s">
        <v>8203</v>
      </c>
      <c r="D4102" s="5">
        <v>270</v>
      </c>
      <c r="E4102" s="7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">
        <f t="shared" si="192"/>
        <v>0</v>
      </c>
      <c r="P4102" t="s">
        <v>8314</v>
      </c>
      <c r="Q4102" t="s">
        <v>8315</v>
      </c>
      <c r="R4102" s="14">
        <f t="shared" si="194"/>
        <v>41927.124884259261</v>
      </c>
      <c r="S4102">
        <f t="shared" si="193"/>
        <v>2014</v>
      </c>
    </row>
    <row r="4103" spans="1:19" ht="43.2" x14ac:dyDescent="0.3">
      <c r="A4103" s="9">
        <v>4101</v>
      </c>
      <c r="B4103" s="11" t="s">
        <v>4097</v>
      </c>
      <c r="C4103" s="3" t="s">
        <v>8204</v>
      </c>
      <c r="D4103" s="5">
        <v>600</v>
      </c>
      <c r="E4103" s="7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">
        <f t="shared" si="192"/>
        <v>0</v>
      </c>
      <c r="P4103" t="s">
        <v>8314</v>
      </c>
      <c r="Q4103" t="s">
        <v>8315</v>
      </c>
      <c r="R4103" s="14">
        <f t="shared" si="194"/>
        <v>42730.903726851851</v>
      </c>
      <c r="S4103">
        <f t="shared" si="193"/>
        <v>2016</v>
      </c>
    </row>
    <row r="4104" spans="1:19" ht="43.2" x14ac:dyDescent="0.3">
      <c r="A4104" s="9">
        <v>4102</v>
      </c>
      <c r="B4104" s="11" t="s">
        <v>4098</v>
      </c>
      <c r="C4104" s="3" t="s">
        <v>8205</v>
      </c>
      <c r="D4104" s="5">
        <v>500</v>
      </c>
      <c r="E4104" s="7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">
        <f t="shared" si="192"/>
        <v>2283.3332999999998</v>
      </c>
      <c r="P4104" t="s">
        <v>8314</v>
      </c>
      <c r="Q4104" t="s">
        <v>8315</v>
      </c>
      <c r="R4104" s="14">
        <f t="shared" si="194"/>
        <v>42475.848067129627</v>
      </c>
      <c r="S4104">
        <f t="shared" si="193"/>
        <v>2016</v>
      </c>
    </row>
    <row r="4105" spans="1:19" ht="43.2" x14ac:dyDescent="0.3">
      <c r="A4105" s="9">
        <v>4103</v>
      </c>
      <c r="B4105" s="11" t="s">
        <v>4099</v>
      </c>
      <c r="C4105" s="3" t="s">
        <v>8206</v>
      </c>
      <c r="D4105" s="5">
        <v>1000</v>
      </c>
      <c r="E4105" s="7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">
        <f t="shared" si="192"/>
        <v>1666.6667</v>
      </c>
      <c r="P4105" t="s">
        <v>8314</v>
      </c>
      <c r="Q4105" t="s">
        <v>8315</v>
      </c>
      <c r="R4105" s="14">
        <f t="shared" si="194"/>
        <v>42188.83293981482</v>
      </c>
      <c r="S4105">
        <f t="shared" si="193"/>
        <v>2015</v>
      </c>
    </row>
    <row r="4106" spans="1:19" ht="43.2" x14ac:dyDescent="0.3">
      <c r="A4106" s="9">
        <v>4104</v>
      </c>
      <c r="B4106" s="11" t="s">
        <v>4100</v>
      </c>
      <c r="C4106" s="3" t="s">
        <v>8207</v>
      </c>
      <c r="D4106" s="5">
        <v>3000</v>
      </c>
      <c r="E4106" s="7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">
        <f t="shared" si="192"/>
        <v>4578.5713999999998</v>
      </c>
      <c r="P4106" t="s">
        <v>8314</v>
      </c>
      <c r="Q4106" t="s">
        <v>8315</v>
      </c>
      <c r="R4106" s="14">
        <f t="shared" si="194"/>
        <v>42640.278171296297</v>
      </c>
      <c r="S4106">
        <f t="shared" si="193"/>
        <v>2016</v>
      </c>
    </row>
    <row r="4107" spans="1:19" ht="57.6" x14ac:dyDescent="0.3">
      <c r="A4107" s="9">
        <v>4105</v>
      </c>
      <c r="B4107" s="11" t="s">
        <v>4101</v>
      </c>
      <c r="C4107" s="3" t="s">
        <v>8208</v>
      </c>
      <c r="D4107" s="5">
        <v>33000</v>
      </c>
      <c r="E4107" s="7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">
        <f t="shared" si="192"/>
        <v>38333.333299999998</v>
      </c>
      <c r="P4107" t="s">
        <v>8314</v>
      </c>
      <c r="Q4107" t="s">
        <v>8315</v>
      </c>
      <c r="R4107" s="14">
        <f t="shared" si="194"/>
        <v>42697.010520833333</v>
      </c>
      <c r="S4107">
        <f t="shared" si="193"/>
        <v>2016</v>
      </c>
    </row>
    <row r="4108" spans="1:19" ht="43.2" x14ac:dyDescent="0.3">
      <c r="A4108" s="9">
        <v>4106</v>
      </c>
      <c r="B4108" s="11" t="s">
        <v>4102</v>
      </c>
      <c r="C4108" s="3" t="s">
        <v>8209</v>
      </c>
      <c r="D4108" s="5">
        <v>5000</v>
      </c>
      <c r="E4108" s="7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">
        <f t="shared" si="192"/>
        <v>10696.9697</v>
      </c>
      <c r="P4108" t="s">
        <v>8314</v>
      </c>
      <c r="Q4108" t="s">
        <v>8315</v>
      </c>
      <c r="R4108" s="14">
        <f t="shared" si="194"/>
        <v>42053.049375000002</v>
      </c>
      <c r="S4108">
        <f t="shared" si="193"/>
        <v>2015</v>
      </c>
    </row>
    <row r="4109" spans="1:19" ht="43.2" x14ac:dyDescent="0.3">
      <c r="A4109" s="9">
        <v>4107</v>
      </c>
      <c r="B4109" s="11" t="s">
        <v>4103</v>
      </c>
      <c r="C4109" s="3" t="s">
        <v>8210</v>
      </c>
      <c r="D4109" s="5">
        <v>2000</v>
      </c>
      <c r="E4109" s="7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">
        <f t="shared" si="192"/>
        <v>1025</v>
      </c>
      <c r="P4109" t="s">
        <v>8314</v>
      </c>
      <c r="Q4109" t="s">
        <v>8315</v>
      </c>
      <c r="R4109" s="14">
        <f t="shared" si="194"/>
        <v>41883.916678240741</v>
      </c>
      <c r="S4109">
        <f t="shared" si="193"/>
        <v>2014</v>
      </c>
    </row>
    <row r="4110" spans="1:19" ht="43.2" x14ac:dyDescent="0.3">
      <c r="A4110" s="9">
        <v>4108</v>
      </c>
      <c r="B4110" s="11" t="s">
        <v>4104</v>
      </c>
      <c r="C4110" s="3" t="s">
        <v>8211</v>
      </c>
      <c r="D4110" s="5">
        <v>3000</v>
      </c>
      <c r="E4110" s="7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">
        <f t="shared" si="192"/>
        <v>5900</v>
      </c>
      <c r="P4110" t="s">
        <v>8314</v>
      </c>
      <c r="Q4110" t="s">
        <v>8315</v>
      </c>
      <c r="R4110" s="14">
        <f t="shared" si="194"/>
        <v>42767.031678240746</v>
      </c>
      <c r="S4110">
        <f t="shared" si="193"/>
        <v>2017</v>
      </c>
    </row>
    <row r="4111" spans="1:19" ht="43.2" x14ac:dyDescent="0.3">
      <c r="A4111" s="9">
        <v>4109</v>
      </c>
      <c r="B4111" s="11" t="s">
        <v>4105</v>
      </c>
      <c r="C4111" s="3" t="s">
        <v>8212</v>
      </c>
      <c r="D4111" s="5">
        <v>500</v>
      </c>
      <c r="E4111" s="7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">
        <f t="shared" si="192"/>
        <v>0</v>
      </c>
      <c r="P4111" t="s">
        <v>8314</v>
      </c>
      <c r="Q4111" t="s">
        <v>8315</v>
      </c>
      <c r="R4111" s="14">
        <f t="shared" si="194"/>
        <v>42307.539398148147</v>
      </c>
      <c r="S4111">
        <f t="shared" si="193"/>
        <v>2015</v>
      </c>
    </row>
    <row r="4112" spans="1:19" ht="43.2" x14ac:dyDescent="0.3">
      <c r="A4112" s="9">
        <v>4110</v>
      </c>
      <c r="B4112" s="11" t="s">
        <v>4106</v>
      </c>
      <c r="C4112" s="3" t="s">
        <v>8213</v>
      </c>
      <c r="D4112" s="5">
        <v>300</v>
      </c>
      <c r="E4112" s="7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">
        <f t="shared" si="192"/>
        <v>1433.3333</v>
      </c>
      <c r="P4112" t="s">
        <v>8314</v>
      </c>
      <c r="Q4112" t="s">
        <v>8315</v>
      </c>
      <c r="R4112" s="14">
        <f t="shared" si="194"/>
        <v>42512.626747685179</v>
      </c>
      <c r="S4112">
        <f t="shared" si="193"/>
        <v>2016</v>
      </c>
    </row>
    <row r="4113" spans="1:19" ht="43.2" x14ac:dyDescent="0.3">
      <c r="A4113" s="9">
        <v>4111</v>
      </c>
      <c r="B4113" s="11" t="s">
        <v>4107</v>
      </c>
      <c r="C4113" s="3" t="s">
        <v>8214</v>
      </c>
      <c r="D4113" s="5">
        <v>3000</v>
      </c>
      <c r="E4113" s="7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">
        <f t="shared" si="192"/>
        <v>1566.6667</v>
      </c>
      <c r="P4113" t="s">
        <v>8314</v>
      </c>
      <c r="Q4113" t="s">
        <v>8315</v>
      </c>
      <c r="R4113" s="14">
        <f t="shared" si="194"/>
        <v>42029.135879629626</v>
      </c>
      <c r="S4113">
        <f t="shared" si="193"/>
        <v>2015</v>
      </c>
    </row>
    <row r="4114" spans="1:19" ht="43.2" x14ac:dyDescent="0.3">
      <c r="A4114" s="9">
        <v>4112</v>
      </c>
      <c r="B4114" s="11" t="s">
        <v>4108</v>
      </c>
      <c r="C4114" s="3" t="s">
        <v>6961</v>
      </c>
      <c r="D4114" s="5">
        <v>2500</v>
      </c>
      <c r="E4114" s="7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">
        <f t="shared" si="192"/>
        <v>100</v>
      </c>
      <c r="P4114" t="s">
        <v>8314</v>
      </c>
      <c r="Q4114" t="s">
        <v>8315</v>
      </c>
      <c r="R4114" s="14">
        <f t="shared" si="194"/>
        <v>42400.946597222224</v>
      </c>
      <c r="S4114">
        <f t="shared" si="193"/>
        <v>2016</v>
      </c>
    </row>
    <row r="4115" spans="1:19" ht="43.2" x14ac:dyDescent="0.3">
      <c r="A4115" s="9">
        <v>4113</v>
      </c>
      <c r="B4115" s="11" t="s">
        <v>4109</v>
      </c>
      <c r="C4115" s="3" t="s">
        <v>8215</v>
      </c>
      <c r="D4115" s="5">
        <v>1500</v>
      </c>
      <c r="E4115" s="7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">
        <f t="shared" si="192"/>
        <v>100</v>
      </c>
      <c r="P4115" t="s">
        <v>8314</v>
      </c>
      <c r="Q4115" t="s">
        <v>8315</v>
      </c>
      <c r="R4115" s="14">
        <f t="shared" si="194"/>
        <v>42358.573182870372</v>
      </c>
      <c r="S4115">
        <f t="shared" si="193"/>
        <v>2015</v>
      </c>
    </row>
  </sheetData>
  <autoFilter ref="A1:R4115" xr:uid="{9B4A3855-9B51-4487-833E-28A4D052523E}"/>
  <sortState xmlns:xlrd2="http://schemas.microsoft.com/office/spreadsheetml/2017/richdata2" ref="A2:O4115">
    <sortCondition ref="A1:A4115"/>
  </sortState>
  <conditionalFormatting sqref="F1:F1048576">
    <cfRule type="cellIs" dxfId="13" priority="1" operator="equal">
      <formula>"successful"</formula>
    </cfRule>
    <cfRule type="cellIs" dxfId="12" priority="2" operator="equal">
      <formula>"live"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FA75E-4CEC-4E9B-A256-958FDBCB55AD}">
  <sheetPr codeName="Sheet1">
    <tabColor rgb="FF92D050"/>
  </sheetPr>
  <dimension ref="A1:L25"/>
  <sheetViews>
    <sheetView zoomScaleNormal="100" workbookViewId="0">
      <selection activeCell="D36" sqref="D36"/>
    </sheetView>
  </sheetViews>
  <sheetFormatPr defaultRowHeight="14.4" x14ac:dyDescent="0.3"/>
  <cols>
    <col min="1" max="1" width="24.44140625" bestFit="1" customWidth="1"/>
    <col min="2" max="2" width="22.109375" bestFit="1" customWidth="1"/>
    <col min="3" max="3" width="18.33203125" customWidth="1"/>
    <col min="4" max="4" width="21" bestFit="1" customWidth="1"/>
    <col min="5" max="5" width="17.21875" bestFit="1" customWidth="1"/>
    <col min="6" max="6" width="22.44140625" bestFit="1" customWidth="1"/>
    <col min="7" max="7" width="18.77734375" bestFit="1" customWidth="1"/>
    <col min="8" max="8" width="21.5546875" bestFit="1" customWidth="1"/>
    <col min="11" max="11" width="17.44140625" bestFit="1" customWidth="1"/>
    <col min="12" max="12" width="15.77734375" bestFit="1" customWidth="1"/>
    <col min="13" max="15" width="11" bestFit="1" customWidth="1"/>
    <col min="16" max="16" width="12" bestFit="1" customWidth="1"/>
  </cols>
  <sheetData>
    <row r="1" spans="1:12" ht="15" thickBot="1" x14ac:dyDescent="0.35">
      <c r="A1" s="35" t="s">
        <v>8398</v>
      </c>
      <c r="B1" s="36"/>
      <c r="C1" s="36"/>
      <c r="D1" s="36"/>
    </row>
    <row r="2" spans="1:12" x14ac:dyDescent="0.3">
      <c r="A2" s="28" t="s">
        <v>8357</v>
      </c>
      <c r="B2" s="29" t="s">
        <v>8315</v>
      </c>
      <c r="C2" s="29" t="s">
        <v>8315</v>
      </c>
      <c r="D2" s="30" t="s">
        <v>8315</v>
      </c>
      <c r="L2" s="4"/>
    </row>
    <row r="3" spans="1:12" ht="15" thickBot="1" x14ac:dyDescent="0.35">
      <c r="A3" s="31" t="s">
        <v>8304</v>
      </c>
      <c r="B3" s="32" t="s">
        <v>8218</v>
      </c>
      <c r="C3" s="32" t="s">
        <v>8399</v>
      </c>
      <c r="D3" s="25" t="s">
        <v>8400</v>
      </c>
      <c r="L3" s="5"/>
    </row>
    <row r="4" spans="1:12" x14ac:dyDescent="0.3">
      <c r="L4" s="5"/>
    </row>
    <row r="5" spans="1:12" x14ac:dyDescent="0.3">
      <c r="L5" s="5"/>
    </row>
    <row r="6" spans="1:12" x14ac:dyDescent="0.3">
      <c r="A6" t="s">
        <v>8377</v>
      </c>
      <c r="B6" s="26" t="s">
        <v>8380</v>
      </c>
      <c r="C6" s="26" t="s">
        <v>8381</v>
      </c>
      <c r="D6" s="26" t="s">
        <v>8382</v>
      </c>
      <c r="E6" s="26" t="s">
        <v>8383</v>
      </c>
      <c r="F6" t="s">
        <v>8384</v>
      </c>
      <c r="G6" t="s">
        <v>8385</v>
      </c>
      <c r="H6" t="s">
        <v>8386</v>
      </c>
      <c r="L6" s="5"/>
    </row>
    <row r="7" spans="1:12" x14ac:dyDescent="0.3">
      <c r="A7" t="s">
        <v>8387</v>
      </c>
      <c r="B7" s="27">
        <f>COUNTIFS(Kickstarter!$F:$F,B$3,Kickstarter!$Q:$Q,B$2,Kickstarter!$D:$D,"&lt;1000")</f>
        <v>141</v>
      </c>
      <c r="C7" s="27">
        <f>COUNTIFS(Kickstarter!$F:$F,C$3,Kickstarter!$Q:$Q,C$2,Kickstarter!$D:$D,"&lt;1000")</f>
        <v>45</v>
      </c>
      <c r="D7" s="27">
        <f>COUNTIFS(Kickstarter!$F:$F,D$3,Kickstarter!$Q:$Q,D$2,Kickstarter!$D:$D,"&lt;1000")</f>
        <v>0</v>
      </c>
      <c r="E7" s="26">
        <f>SUM(B7:D7)</f>
        <v>186</v>
      </c>
      <c r="F7" s="19">
        <f t="shared" ref="F7:F18" si="0">B7/$E7</f>
        <v>0.75806451612903225</v>
      </c>
      <c r="G7" s="19">
        <f t="shared" ref="G7:G18" si="1">C7/$E7</f>
        <v>0.24193548387096775</v>
      </c>
      <c r="H7" s="19">
        <f t="shared" ref="H7:H18" si="2">D7/$E7</f>
        <v>0</v>
      </c>
      <c r="L7" s="5"/>
    </row>
    <row r="8" spans="1:12" x14ac:dyDescent="0.3">
      <c r="A8" t="s">
        <v>8388</v>
      </c>
      <c r="B8" s="27">
        <f>COUNTIFS(Kickstarter!$F:$F,B$3,Kickstarter!$Q:$Q,B$2,Kickstarter!$D:$D,"&lt;=4999",Kickstarter!$D:$D,"&gt;=1000")</f>
        <v>388</v>
      </c>
      <c r="C8" s="27">
        <f>COUNTIFS(Kickstarter!$F:$F,C$3,Kickstarter!$Q:$Q,C$2,Kickstarter!$D:$D,"&lt;=4999",Kickstarter!$D:$D,"&gt;=1000")</f>
        <v>146</v>
      </c>
      <c r="D8" s="27">
        <f>COUNTIFS(Kickstarter!$F:$F,D$3,Kickstarter!$Q:$Q,D$2,Kickstarter!$D:$D,"&lt;=4999",Kickstarter!$D:$D,"&gt;=1000")</f>
        <v>0</v>
      </c>
      <c r="E8" s="26">
        <f t="shared" ref="E8:E18" si="3">SUM(B8:D8)</f>
        <v>534</v>
      </c>
      <c r="F8" s="19">
        <f t="shared" si="0"/>
        <v>0.72659176029962547</v>
      </c>
      <c r="G8" s="19">
        <f t="shared" si="1"/>
        <v>0.27340823970037453</v>
      </c>
      <c r="H8" s="19">
        <f t="shared" si="2"/>
        <v>0</v>
      </c>
      <c r="L8" s="5"/>
    </row>
    <row r="9" spans="1:12" x14ac:dyDescent="0.3">
      <c r="A9" t="s">
        <v>8389</v>
      </c>
      <c r="B9" s="27">
        <f>COUNTIFS(Kickstarter!$F:$F,B$3,Kickstarter!$Q:$Q,$B$2,Kickstarter!$D:$D,"&lt;=9999",Kickstarter!$D:$D,"&gt;=5000")</f>
        <v>93</v>
      </c>
      <c r="C9" s="27">
        <f>COUNTIFS(Kickstarter!$F:$F,C$3,Kickstarter!$Q:$Q,$B$2,Kickstarter!$D:$D,"&lt;=9999",Kickstarter!$D:$D,"&gt;=5000")</f>
        <v>76</v>
      </c>
      <c r="D9" s="27">
        <f>COUNTIFS(Kickstarter!$F:$F,D$3,Kickstarter!$Q:$Q,$B$2,Kickstarter!$D:$D,"&lt;=9999",Kickstarter!$D:$D,"&gt;=5000")</f>
        <v>0</v>
      </c>
      <c r="E9" s="26">
        <f t="shared" si="3"/>
        <v>169</v>
      </c>
      <c r="F9" s="19">
        <f t="shared" si="0"/>
        <v>0.55029585798816572</v>
      </c>
      <c r="G9" s="19">
        <f t="shared" si="1"/>
        <v>0.44970414201183434</v>
      </c>
      <c r="H9" s="19">
        <f t="shared" si="2"/>
        <v>0</v>
      </c>
      <c r="L9" s="5"/>
    </row>
    <row r="10" spans="1:12" x14ac:dyDescent="0.3">
      <c r="A10" t="s">
        <v>8390</v>
      </c>
      <c r="B10" s="27">
        <f>COUNTIFS(Kickstarter!$F:$F,B$3,Kickstarter!$Q:$Q,$B$2,Kickstarter!$D:$D,"&lt;=14999",Kickstarter!$D:$D,"&gt;=10000")</f>
        <v>39</v>
      </c>
      <c r="C10" s="27">
        <f>COUNTIFS(Kickstarter!$F:$F,C$3,Kickstarter!$Q:$Q,$B$2,Kickstarter!$D:$D,"&lt;=14999",Kickstarter!$D:$D,"&gt;=10000")</f>
        <v>33</v>
      </c>
      <c r="D10" s="27">
        <f>COUNTIFS(Kickstarter!$F:$F,D$3,Kickstarter!$Q:$Q,$B$2,Kickstarter!$D:$D,"&lt;=14999",Kickstarter!$D:$D,"&gt;=10000")</f>
        <v>0</v>
      </c>
      <c r="E10" s="26">
        <f t="shared" si="3"/>
        <v>72</v>
      </c>
      <c r="F10" s="19">
        <f t="shared" si="0"/>
        <v>0.54166666666666663</v>
      </c>
      <c r="G10" s="19">
        <f t="shared" si="1"/>
        <v>0.45833333333333331</v>
      </c>
      <c r="H10" s="19">
        <f t="shared" si="2"/>
        <v>0</v>
      </c>
      <c r="L10" s="5"/>
    </row>
    <row r="11" spans="1:12" x14ac:dyDescent="0.3">
      <c r="A11" t="s">
        <v>8391</v>
      </c>
      <c r="B11" s="27">
        <f>COUNTIFS(Kickstarter!$F:$F,B$3,Kickstarter!$Q:$Q,$B$2,Kickstarter!$D:$D,"&lt;=19999",Kickstarter!$D:$D,"&gt;=15000")</f>
        <v>12</v>
      </c>
      <c r="C11" s="27">
        <f>COUNTIFS(Kickstarter!$F:$F,C$3,Kickstarter!$Q:$Q,$B$2,Kickstarter!$D:$D,"&lt;=19999",Kickstarter!$D:$D,"&gt;=15000")</f>
        <v>12</v>
      </c>
      <c r="D11" s="27">
        <f>COUNTIFS(Kickstarter!$F:$F,D$3,Kickstarter!$Q:$Q,$B$2,Kickstarter!$D:$D,"&lt;=19999",Kickstarter!$D:$D,"&gt;=15000")</f>
        <v>0</v>
      </c>
      <c r="E11" s="26">
        <f t="shared" si="3"/>
        <v>24</v>
      </c>
      <c r="F11" s="19">
        <f t="shared" si="0"/>
        <v>0.5</v>
      </c>
      <c r="G11" s="19">
        <f t="shared" si="1"/>
        <v>0.5</v>
      </c>
      <c r="H11" s="19">
        <f t="shared" si="2"/>
        <v>0</v>
      </c>
      <c r="L11" s="5"/>
    </row>
    <row r="12" spans="1:12" x14ac:dyDescent="0.3">
      <c r="A12" t="s">
        <v>8392</v>
      </c>
      <c r="B12" s="27">
        <f>COUNTIFS(Kickstarter!$F:$F,B$3,Kickstarter!$Q:$Q,$B$2,Kickstarter!$D:$D,"&lt;=24999",Kickstarter!$D:$D,"&gt;=20000")</f>
        <v>9</v>
      </c>
      <c r="C12" s="27">
        <f>COUNTIFS(Kickstarter!$F:$F,C$3,Kickstarter!$Q:$Q,$B$2,Kickstarter!$D:$D,"&lt;=24999",Kickstarter!$D:$D,"&gt;=20000")</f>
        <v>11</v>
      </c>
      <c r="D12" s="27">
        <f>COUNTIFS(Kickstarter!$F:$F,D$3,Kickstarter!$Q:$Q,$B$2,Kickstarter!$D:$D,"&lt;=24999",Kickstarter!$D:$D,"&gt;=20000")</f>
        <v>0</v>
      </c>
      <c r="E12" s="26">
        <f t="shared" si="3"/>
        <v>20</v>
      </c>
      <c r="F12" s="19">
        <f t="shared" si="0"/>
        <v>0.45</v>
      </c>
      <c r="G12" s="19">
        <f t="shared" si="1"/>
        <v>0.55000000000000004</v>
      </c>
      <c r="H12" s="19">
        <f t="shared" si="2"/>
        <v>0</v>
      </c>
      <c r="L12" s="5"/>
    </row>
    <row r="13" spans="1:12" x14ac:dyDescent="0.3">
      <c r="A13" t="s">
        <v>8393</v>
      </c>
      <c r="B13" s="27">
        <f>COUNTIFS(Kickstarter!$F:$F,B$3,Kickstarter!$Q:$Q,$B$2,Kickstarter!$D:$D,"&lt;=29999",Kickstarter!$D:$D,"&gt;=25000")</f>
        <v>1</v>
      </c>
      <c r="C13" s="27">
        <f>COUNTIFS(Kickstarter!$F:$F,C$3,Kickstarter!$Q:$Q,$B$2,Kickstarter!$D:$D,"&lt;=29999",Kickstarter!$D:$D,"&gt;=25000")</f>
        <v>4</v>
      </c>
      <c r="D13" s="27">
        <f>COUNTIFS(Kickstarter!$F:$F,D$3,Kickstarter!$Q:$Q,$B$2,Kickstarter!$D:$D,"&lt;=29999",Kickstarter!$D:$D,"&gt;=25000")</f>
        <v>0</v>
      </c>
      <c r="E13" s="26">
        <f t="shared" si="3"/>
        <v>5</v>
      </c>
      <c r="F13" s="19">
        <f t="shared" si="0"/>
        <v>0.2</v>
      </c>
      <c r="G13" s="19">
        <f t="shared" si="1"/>
        <v>0.8</v>
      </c>
      <c r="H13" s="19">
        <f t="shared" si="2"/>
        <v>0</v>
      </c>
      <c r="L13" s="5"/>
    </row>
    <row r="14" spans="1:12" x14ac:dyDescent="0.3">
      <c r="A14" t="s">
        <v>8394</v>
      </c>
      <c r="B14" s="27">
        <f>COUNTIFS(Kickstarter!$F:$F,B$3,Kickstarter!$Q:$Q,$B$2,Kickstarter!$D:$D,"&lt;=34999",Kickstarter!$D:$D,"&gt;=30000")</f>
        <v>3</v>
      </c>
      <c r="C14" s="27">
        <f>COUNTIFS(Kickstarter!$F:$F,C$3,Kickstarter!$Q:$Q,$B$2,Kickstarter!$D:$D,"&lt;=34999",Kickstarter!$D:$D,"&gt;=30000")</f>
        <v>8</v>
      </c>
      <c r="D14" s="27">
        <f>COUNTIFS(Kickstarter!$F:$F,D$3,Kickstarter!$Q:$Q,$B$2,Kickstarter!$D:$D,"&lt;=34999",Kickstarter!$D:$D,"&gt;=30000")</f>
        <v>0</v>
      </c>
      <c r="E14" s="26">
        <f t="shared" si="3"/>
        <v>11</v>
      </c>
      <c r="F14" s="19">
        <f t="shared" si="0"/>
        <v>0.27272727272727271</v>
      </c>
      <c r="G14" s="19">
        <f t="shared" si="1"/>
        <v>0.72727272727272729</v>
      </c>
      <c r="H14" s="19">
        <f t="shared" si="2"/>
        <v>0</v>
      </c>
      <c r="L14" s="5"/>
    </row>
    <row r="15" spans="1:12" x14ac:dyDescent="0.3">
      <c r="A15" t="s">
        <v>8395</v>
      </c>
      <c r="B15" s="27">
        <f>COUNTIFS(Kickstarter!$F:$F,B$3,Kickstarter!$Q:$Q,$B$2,Kickstarter!$D:$D,"&lt;=39999",Kickstarter!$D:$D,"&gt;=35000")</f>
        <v>4</v>
      </c>
      <c r="C15" s="27">
        <f>COUNTIFS(Kickstarter!$F:$F,C$3,Kickstarter!$Q:$Q,$B$2,Kickstarter!$D:$D,"&lt;=39999",Kickstarter!$D:$D,"&gt;=35000")</f>
        <v>2</v>
      </c>
      <c r="D15" s="27">
        <f>COUNTIFS(Kickstarter!$F:$F,D$3,Kickstarter!$Q:$Q,$B$2,Kickstarter!$D:$D,"&lt;=39999",Kickstarter!$D:$D,"&gt;=35000")</f>
        <v>0</v>
      </c>
      <c r="E15" s="26">
        <f t="shared" si="3"/>
        <v>6</v>
      </c>
      <c r="F15" s="19">
        <f t="shared" si="0"/>
        <v>0.66666666666666663</v>
      </c>
      <c r="G15" s="19">
        <f t="shared" si="1"/>
        <v>0.33333333333333331</v>
      </c>
      <c r="H15" s="19">
        <f t="shared" si="2"/>
        <v>0</v>
      </c>
      <c r="L15" s="5"/>
    </row>
    <row r="16" spans="1:12" x14ac:dyDescent="0.3">
      <c r="A16" t="s">
        <v>8396</v>
      </c>
      <c r="B16" s="27">
        <f>COUNTIFS(Kickstarter!$F:$F,B$3,Kickstarter!$Q:$Q,$B$2,Kickstarter!$D:$D,"&lt;=44999",Kickstarter!$D:$D,"&gt;=40000")</f>
        <v>2</v>
      </c>
      <c r="C16" s="27">
        <f>COUNTIFS(Kickstarter!$F:$F,C$3,Kickstarter!$Q:$Q,$B$2,Kickstarter!$D:$D,"&lt;=44999",Kickstarter!$D:$D,"&gt;=40000")</f>
        <v>1</v>
      </c>
      <c r="D16" s="27">
        <f>COUNTIFS(Kickstarter!$F:$F,D$3,Kickstarter!$Q:$Q,$B$2,Kickstarter!$D:$D,"&lt;=44999",Kickstarter!$D:$D,"&gt;=40000")</f>
        <v>0</v>
      </c>
      <c r="E16" s="26">
        <f t="shared" si="3"/>
        <v>3</v>
      </c>
      <c r="F16" s="19">
        <f t="shared" si="0"/>
        <v>0.66666666666666663</v>
      </c>
      <c r="G16" s="19">
        <f t="shared" si="1"/>
        <v>0.33333333333333331</v>
      </c>
      <c r="H16" s="19">
        <f t="shared" si="2"/>
        <v>0</v>
      </c>
      <c r="L16" s="5"/>
    </row>
    <row r="17" spans="1:8" x14ac:dyDescent="0.3">
      <c r="A17" t="s">
        <v>8397</v>
      </c>
      <c r="B17" s="27">
        <f>COUNTIFS(Kickstarter!$F:$F,B$3,Kickstarter!$Q:$Q,$B$2,Kickstarter!$D:$D,"&lt;=49999",Kickstarter!$D:$D,"&gt;=45000")</f>
        <v>0</v>
      </c>
      <c r="C17" s="27">
        <f>COUNTIFS(Kickstarter!$F:$F,C$3,Kickstarter!$Q:$Q,$B$2,Kickstarter!$D:$D,"&lt;=49999",Kickstarter!$D:$D,"&gt;=45000")</f>
        <v>1</v>
      </c>
      <c r="D17" s="27">
        <f>COUNTIFS(Kickstarter!$F:$F,D$3,Kickstarter!$Q:$Q,$B$2,Kickstarter!$D:$D,"&lt;=49999",Kickstarter!$D:$D,"&gt;=45000")</f>
        <v>0</v>
      </c>
      <c r="E17" s="26">
        <f t="shared" si="3"/>
        <v>1</v>
      </c>
      <c r="F17" s="19">
        <f t="shared" si="0"/>
        <v>0</v>
      </c>
      <c r="G17" s="19">
        <f t="shared" si="1"/>
        <v>1</v>
      </c>
      <c r="H17" s="19">
        <f t="shared" si="2"/>
        <v>0</v>
      </c>
    </row>
    <row r="18" spans="1:8" x14ac:dyDescent="0.3">
      <c r="A18" s="34" t="s">
        <v>8404</v>
      </c>
      <c r="B18" s="27">
        <f>COUNTIFS(Kickstarter!$F:$F,B$3,Kickstarter!$Q:$Q,B$2,Kickstarter!$D:$D,"&gt;=50000")</f>
        <v>2</v>
      </c>
      <c r="C18" s="27">
        <f>COUNTIFS(Kickstarter!$F:$F,C$3,Kickstarter!$Q:$Q,C$2,Kickstarter!$D:$D,"&gt;=50000")</f>
        <v>14</v>
      </c>
      <c r="D18" s="27">
        <f>COUNTIFS(Kickstarter!$F:$F,D$3,Kickstarter!$Q:$Q,D$2,Kickstarter!$D:$D,"&gt;50000")</f>
        <v>0</v>
      </c>
      <c r="E18" s="26">
        <f t="shared" si="3"/>
        <v>16</v>
      </c>
      <c r="F18" s="19">
        <f t="shared" si="0"/>
        <v>0.125</v>
      </c>
      <c r="G18" s="19">
        <f t="shared" si="1"/>
        <v>0.875</v>
      </c>
      <c r="H18" s="19">
        <f t="shared" si="2"/>
        <v>0</v>
      </c>
    </row>
    <row r="22" spans="1:8" ht="15" thickBot="1" x14ac:dyDescent="0.35"/>
    <row r="23" spans="1:8" ht="15" thickBot="1" x14ac:dyDescent="0.35">
      <c r="A23" s="35" t="s">
        <v>8403</v>
      </c>
      <c r="B23" s="36"/>
      <c r="C23" s="36"/>
      <c r="D23" s="36"/>
      <c r="E23" s="37"/>
    </row>
    <row r="24" spans="1:8" x14ac:dyDescent="0.3">
      <c r="A24" s="20" t="s">
        <v>8401</v>
      </c>
      <c r="B24" s="21">
        <f>SUM(B7:B18)</f>
        <v>694</v>
      </c>
      <c r="C24" s="21">
        <f>SUM(C7:C18)</f>
        <v>353</v>
      </c>
      <c r="D24" s="21">
        <f>SUM(D7:D18)</f>
        <v>0</v>
      </c>
      <c r="E24" s="22">
        <f>SUM(B24:D24)</f>
        <v>1047</v>
      </c>
    </row>
    <row r="25" spans="1:8" ht="15" thickBot="1" x14ac:dyDescent="0.35">
      <c r="A25" s="23" t="s">
        <v>8402</v>
      </c>
      <c r="B25" s="24">
        <f>COUNTIFS(Kickstarter!$F:$F,B$3,Kickstarter!$Q:$Q,B$2)</f>
        <v>694</v>
      </c>
      <c r="C25" s="24">
        <f>COUNTIFS(Kickstarter!$F:$F,C$3,Kickstarter!$Q:$Q,C$2)</f>
        <v>353</v>
      </c>
      <c r="D25" s="24">
        <f>COUNTIFS(Kickstarter!$F:$F,D$3,Kickstarter!$Q:$Q,D$2)</f>
        <v>0</v>
      </c>
      <c r="E25" s="25">
        <f>SUM(B25:D25)</f>
        <v>1047</v>
      </c>
    </row>
  </sheetData>
  <sortState xmlns:xlrd2="http://schemas.microsoft.com/office/spreadsheetml/2017/richdata2" ref="L3:L16">
    <sortCondition ref="L2:L16"/>
  </sortState>
  <mergeCells count="2">
    <mergeCell ref="A1:D1"/>
    <mergeCell ref="A23:E23"/>
  </mergeCells>
  <conditionalFormatting sqref="A3">
    <cfRule type="cellIs" dxfId="11" priority="1" operator="equal">
      <formula>"successful"</formula>
    </cfRule>
    <cfRule type="cellIs" dxfId="10" priority="2" operator="equal">
      <formula>"live"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31A4A-EF7E-4962-973C-CB7ECDE6507F}">
  <sheetPr codeName="Sheet3">
    <tabColor rgb="FFFFC000"/>
  </sheetPr>
  <dimension ref="A3:E22"/>
  <sheetViews>
    <sheetView tabSelected="1" zoomScale="115" zoomScaleNormal="115" workbookViewId="0">
      <selection activeCell="G31" sqref="G31"/>
    </sheetView>
  </sheetViews>
  <sheetFormatPr defaultRowHeight="14.4" x14ac:dyDescent="0.3"/>
  <cols>
    <col min="1" max="1" width="17.33203125" bestFit="1" customWidth="1"/>
    <col min="2" max="2" width="15.5546875" bestFit="1" customWidth="1"/>
    <col min="3" max="3" width="5.77734375" bestFit="1" customWidth="1"/>
    <col min="4" max="4" width="8.5546875" bestFit="1" customWidth="1"/>
    <col min="5" max="6" width="11" bestFit="1" customWidth="1"/>
  </cols>
  <sheetData>
    <row r="3" spans="1:5" x14ac:dyDescent="0.3">
      <c r="A3" s="12" t="s">
        <v>8379</v>
      </c>
      <c r="B3" t="s">
        <v>8314</v>
      </c>
    </row>
    <row r="4" spans="1:5" x14ac:dyDescent="0.3">
      <c r="A4" s="12" t="s">
        <v>8376</v>
      </c>
      <c r="B4" t="s">
        <v>8362</v>
      </c>
    </row>
    <row r="6" spans="1:5" x14ac:dyDescent="0.3">
      <c r="A6" s="12" t="s">
        <v>8361</v>
      </c>
      <c r="B6" s="12" t="s">
        <v>8360</v>
      </c>
    </row>
    <row r="7" spans="1:5" x14ac:dyDescent="0.3">
      <c r="A7" s="12" t="s">
        <v>8358</v>
      </c>
      <c r="B7" t="s">
        <v>8218</v>
      </c>
      <c r="C7" t="s">
        <v>8220</v>
      </c>
      <c r="D7" t="s">
        <v>8219</v>
      </c>
      <c r="E7" t="s">
        <v>8359</v>
      </c>
    </row>
    <row r="8" spans="1:5" x14ac:dyDescent="0.3">
      <c r="A8" s="15" t="s">
        <v>8370</v>
      </c>
      <c r="B8" s="33">
        <v>56</v>
      </c>
      <c r="C8" s="33">
        <v>33</v>
      </c>
      <c r="D8" s="33">
        <v>7</v>
      </c>
      <c r="E8" s="33">
        <v>96</v>
      </c>
    </row>
    <row r="9" spans="1:5" x14ac:dyDescent="0.3">
      <c r="A9" s="15" t="s">
        <v>8371</v>
      </c>
      <c r="B9" s="33">
        <v>71</v>
      </c>
      <c r="C9" s="33">
        <v>39</v>
      </c>
      <c r="D9" s="33">
        <v>3</v>
      </c>
      <c r="E9" s="33">
        <v>113</v>
      </c>
    </row>
    <row r="10" spans="1:5" x14ac:dyDescent="0.3">
      <c r="A10" s="15" t="s">
        <v>8372</v>
      </c>
      <c r="B10" s="33">
        <v>56</v>
      </c>
      <c r="C10" s="33">
        <v>33</v>
      </c>
      <c r="D10" s="33">
        <v>3</v>
      </c>
      <c r="E10" s="33">
        <v>92</v>
      </c>
    </row>
    <row r="11" spans="1:5" x14ac:dyDescent="0.3">
      <c r="A11" s="15" t="s">
        <v>8373</v>
      </c>
      <c r="B11" s="33">
        <v>71</v>
      </c>
      <c r="C11" s="33">
        <v>40</v>
      </c>
      <c r="D11" s="33">
        <v>2</v>
      </c>
      <c r="E11" s="33">
        <v>113</v>
      </c>
    </row>
    <row r="12" spans="1:5" x14ac:dyDescent="0.3">
      <c r="A12" s="15" t="s">
        <v>8364</v>
      </c>
      <c r="B12" s="33">
        <v>111</v>
      </c>
      <c r="C12" s="33">
        <v>52</v>
      </c>
      <c r="D12" s="33">
        <v>3</v>
      </c>
      <c r="E12" s="33">
        <v>166</v>
      </c>
    </row>
    <row r="13" spans="1:5" x14ac:dyDescent="0.3">
      <c r="A13" s="15" t="s">
        <v>8374</v>
      </c>
      <c r="B13" s="33">
        <v>100</v>
      </c>
      <c r="C13" s="33">
        <v>49</v>
      </c>
      <c r="D13" s="33">
        <v>4</v>
      </c>
      <c r="E13" s="33">
        <v>153</v>
      </c>
    </row>
    <row r="14" spans="1:5" x14ac:dyDescent="0.3">
      <c r="A14" s="15" t="s">
        <v>8365</v>
      </c>
      <c r="B14" s="33">
        <v>87</v>
      </c>
      <c r="C14" s="33">
        <v>50</v>
      </c>
      <c r="D14" s="33">
        <v>1</v>
      </c>
      <c r="E14" s="33">
        <v>138</v>
      </c>
    </row>
    <row r="15" spans="1:5" x14ac:dyDescent="0.3">
      <c r="A15" s="15" t="s">
        <v>8366</v>
      </c>
      <c r="B15" s="33">
        <v>72</v>
      </c>
      <c r="C15" s="33">
        <v>47</v>
      </c>
      <c r="D15" s="33">
        <v>4</v>
      </c>
      <c r="E15" s="33">
        <v>123</v>
      </c>
    </row>
    <row r="16" spans="1:5" x14ac:dyDescent="0.3">
      <c r="A16" s="15" t="s">
        <v>8367</v>
      </c>
      <c r="B16" s="33">
        <v>59</v>
      </c>
      <c r="C16" s="33">
        <v>34</v>
      </c>
      <c r="D16" s="33">
        <v>4</v>
      </c>
      <c r="E16" s="33">
        <v>97</v>
      </c>
    </row>
    <row r="17" spans="1:5" x14ac:dyDescent="0.3">
      <c r="A17" s="15" t="s">
        <v>8368</v>
      </c>
      <c r="B17" s="33">
        <v>65</v>
      </c>
      <c r="C17" s="33">
        <v>50</v>
      </c>
      <c r="D17" s="33"/>
      <c r="E17" s="33">
        <v>115</v>
      </c>
    </row>
    <row r="18" spans="1:5" x14ac:dyDescent="0.3">
      <c r="A18" s="15" t="s">
        <v>8369</v>
      </c>
      <c r="B18" s="33">
        <v>54</v>
      </c>
      <c r="C18" s="33">
        <v>31</v>
      </c>
      <c r="D18" s="33">
        <v>3</v>
      </c>
      <c r="E18" s="33">
        <v>88</v>
      </c>
    </row>
    <row r="19" spans="1:5" x14ac:dyDescent="0.3">
      <c r="A19" s="15" t="s">
        <v>8375</v>
      </c>
      <c r="B19" s="33">
        <v>37</v>
      </c>
      <c r="C19" s="33">
        <v>35</v>
      </c>
      <c r="D19" s="33">
        <v>3</v>
      </c>
      <c r="E19" s="33">
        <v>75</v>
      </c>
    </row>
    <row r="20" spans="1:5" x14ac:dyDescent="0.3">
      <c r="A20" s="15" t="s">
        <v>8359</v>
      </c>
      <c r="B20" s="33">
        <v>839</v>
      </c>
      <c r="C20" s="33">
        <v>493</v>
      </c>
      <c r="D20" s="33">
        <v>37</v>
      </c>
      <c r="E20" s="33">
        <v>1369</v>
      </c>
    </row>
    <row r="22" spans="1:5" x14ac:dyDescent="0.3">
      <c r="B22" s="18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Outcomes Based on Goals</vt:lpstr>
      <vt:lpstr>Theater Outcomes by Launch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mikez zaatri</cp:lastModifiedBy>
  <dcterms:created xsi:type="dcterms:W3CDTF">2017-04-20T15:17:24Z</dcterms:created>
  <dcterms:modified xsi:type="dcterms:W3CDTF">2021-03-15T08:36:07Z</dcterms:modified>
</cp:coreProperties>
</file>