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DataSql\Excel Portfolio\"/>
    </mc:Choice>
  </mc:AlternateContent>
  <xr:revisionPtr revIDLastSave="0" documentId="13_ncr:1_{38A47152-007A-4EA0-9C33-A1D8AE59DFA0}" xr6:coauthVersionLast="47" xr6:coauthVersionMax="47" xr10:uidLastSave="{00000000-0000-0000-0000-000000000000}"/>
  <bookViews>
    <workbookView xWindow="-103" yWindow="-103" windowWidth="22149" windowHeight="12549" tabRatio="774" activeTab="6" xr2:uid="{00000000-000D-0000-FFFF-FFFF00000000}"/>
  </bookViews>
  <sheets>
    <sheet name="TotalSales" sheetId="18" r:id="rId1"/>
    <sheet name="Country Bar Chart" sheetId="20" r:id="rId2"/>
    <sheet name="Top 5 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<sst xmlns="http://schemas.openxmlformats.org/spreadsheetml/2006/main" count="11128" uniqueCount="6221">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</sst>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BBA47FE-4AF1-4CFB-B07A-4C613C139F0B}">
      <tableStyleElement type="wholeTable" dxfId="1"/>
      <tableStyleElement type="headerRow" dxfId="0"/>
    </tableStyle>
    <tableStyle name="Purple Timeline Style" pivot="0" table="0" count="8" xr9:uid="{98D3E37F-71CD-4335-A33E-978A681ECA71}">
      <tableStyleElement type="wholeTable" dxfId="4"/>
      <tableStyleElement type="headerRow" dxfId="3"/>
    </tableStyle>
  </tableStyles>
  <colors>
    <mruColors>
      <color rgb="FF3C1464"/>
      <color rgb="FF00863D"/>
      <color rgb="FFDAEFC3"/>
      <color rgb="FF7CF161"/>
      <color rgb="FFB27FE5"/>
      <color rgb="FF95440D"/>
      <color rgb="FFD4B7F7"/>
      <color rgb="FFC7A2F5"/>
      <color rgb="FFC7A2E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27F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544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33-4761-B4C1-6C3CD0A8D9C3}"/>
            </c:ext>
          </c:extLst>
        </c:ser>
        <c:ser>
          <c:idx val="1"/>
          <c:order val="1"/>
          <c:tx>
            <c:strRef>
              <c:f>TotalSales!$D$3:$D$4</c:f>
              <c:strCache>
                <c:ptCount val="1"/>
                <c:pt idx="0">
                  <c:v>Excelsa</c:v>
                </c:pt>
              </c:strCache>
            </c:strRef>
          </c:tx>
          <c:spPr>
            <a:ln w="28575" cap="rnd">
              <a:solidFill>
                <a:srgbClr val="9544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33-4761-B4C1-6C3CD0A8D9C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B33-4761-B4C1-6C3CD0A8D9C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B33-4761-B4C1-6C3CD0A8D9C3}"/>
            </c:ext>
          </c:extLst>
        </c:ser>
        <c:dLbls>
          <c:showLegendKey val="0"/>
          <c:showVal val="0"/>
          <c:showCatName val="0"/>
          <c:showSerName val="0"/>
          <c:showPercent val="0"/>
          <c:showBubbleSize val="0"/>
        </c:dLbls>
        <c:smooth val="0"/>
        <c:axId val="472973472"/>
        <c:axId val="474113080"/>
      </c:lineChart>
      <c:catAx>
        <c:axId val="4729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474113080"/>
        <c:crosses val="autoZero"/>
        <c:auto val="1"/>
        <c:lblAlgn val="ctr"/>
        <c:lblOffset val="100"/>
        <c:noMultiLvlLbl val="0"/>
      </c:catAx>
      <c:valAx>
        <c:axId val="474113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4729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B7F7"/>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endParaRPr lang="en-US" baseline="0"/>
          </a:p>
        </c:rich>
      </c:tx>
      <c:overlay val="0"/>
      <c:spPr>
        <a:noFill/>
        <a:ln>
          <a:noFill/>
        </a:ln>
        <a:effectLst/>
      </c:spPr>
    </c:title>
    <c:autoTitleDeleted val="0"/>
    <c:pivotFmts>
      <c:pivotFmt>
        <c:idx val="0"/>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
        <c:idx val="1"/>
        <c:spPr>
          <a:solidFill>
            <a:srgbClr val="00863D"/>
          </a:solidFill>
          <a:ln w="12700">
            <a:solidFill>
              <a:schemeClr val="bg1">
                <a:lumMod val="95000"/>
              </a:schemeClr>
            </a:solidFill>
          </a:ln>
          <a:effectLst/>
        </c:spPr>
      </c:pivotFmt>
      <c:pivotFmt>
        <c:idx val="2"/>
        <c:spPr>
          <a:solidFill>
            <a:srgbClr val="7CF161"/>
          </a:solidFill>
          <a:ln w="12700">
            <a:solidFill>
              <a:schemeClr val="bg1">
                <a:lumMod val="95000"/>
              </a:schemeClr>
            </a:solidFill>
          </a:ln>
          <a:effectLst/>
        </c:spPr>
      </c:pivotFmt>
      <c:pivotFmt>
        <c:idx val="3"/>
        <c:spPr>
          <a:solidFill>
            <a:srgbClr val="DAEFC3"/>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
        <c:idx val="5"/>
        <c:spPr>
          <a:solidFill>
            <a:srgbClr val="DAEFC3"/>
          </a:solidFill>
          <a:ln w="12700">
            <a:solidFill>
              <a:schemeClr val="bg1">
                <a:lumMod val="95000"/>
              </a:schemeClr>
            </a:solidFill>
          </a:ln>
          <a:effectLst/>
        </c:spPr>
      </c:pivotFmt>
      <c:pivotFmt>
        <c:idx val="6"/>
        <c:spPr>
          <a:solidFill>
            <a:srgbClr val="7CF161"/>
          </a:solidFill>
          <a:ln w="12700">
            <a:solidFill>
              <a:schemeClr val="bg1">
                <a:lumMod val="95000"/>
              </a:schemeClr>
            </a:solidFill>
          </a:ln>
          <a:effectLst/>
        </c:spPr>
      </c:pivotFmt>
      <c:pivotFmt>
        <c:idx val="7"/>
        <c:spPr>
          <a:solidFill>
            <a:srgbClr val="00863D"/>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12700">
            <a:solidFill>
              <a:schemeClr val="bg1">
                <a:lumMod val="95000"/>
              </a:schemeClr>
            </a:solid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8-DDA1-4946-885A-AF859F3B9A27}"/>
              </c:ext>
            </c:extLst>
          </c:dPt>
          <c:dPt>
            <c:idx val="1"/>
            <c:invertIfNegative val="0"/>
            <c:bubble3D val="0"/>
            <c:extLst>
              <c:ext xmlns:c16="http://schemas.microsoft.com/office/drawing/2014/chart" uri="{C3380CC4-5D6E-409C-BE32-E72D297353CC}">
                <c16:uniqueId val="{00000009-DDA1-4946-885A-AF859F3B9A27}"/>
              </c:ext>
            </c:extLst>
          </c:dPt>
          <c:dPt>
            <c:idx val="2"/>
            <c:invertIfNegative val="0"/>
            <c:bubble3D val="0"/>
            <c:extLst>
              <c:ext xmlns:c16="http://schemas.microsoft.com/office/drawing/2014/chart" uri="{C3380CC4-5D6E-409C-BE32-E72D297353CC}">
                <c16:uniqueId val="{0000000A-DDA1-4946-885A-AF859F3B9A27}"/>
              </c:ext>
            </c:extLst>
          </c:dPt>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B-DDA1-4946-885A-AF859F3B9A27}"/>
            </c:ext>
          </c:extLst>
        </c:ser>
        <c:dLbls>
          <c:showLegendKey val="0"/>
          <c:showVal val="0"/>
          <c:showCatName val="0"/>
          <c:showSerName val="0"/>
          <c:showPercent val="0"/>
          <c:showBubbleSize val="0"/>
        </c:dLbls>
        <c:gapWidth val="182"/>
        <c:axId val="591968504"/>
        <c:axId val="591965984"/>
      </c:barChart>
      <c:catAx>
        <c:axId val="591968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591965984"/>
        <c:crosses val="autoZero"/>
        <c:auto val="1"/>
        <c:lblAlgn val="ctr"/>
        <c:lblOffset val="100"/>
        <c:noMultiLvlLbl val="0"/>
      </c:catAx>
      <c:valAx>
        <c:axId val="59196598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591968504"/>
        <c:crosses val="autoZero"/>
        <c:crossBetween val="between"/>
      </c:valAx>
      <c:spPr>
        <a:solidFill>
          <a:srgbClr val="D4B7F7"/>
        </a:solidFill>
      </c:spPr>
    </c:plotArea>
    <c:plotVisOnly val="1"/>
    <c:dispBlanksAs val="gap"/>
    <c:showDLblsOverMax val="0"/>
    <c:extLst/>
  </c:chart>
  <c:spPr>
    <a:solidFill>
      <a:srgbClr val="D4B7F7"/>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63D"/>
          </a:solidFill>
          <a:ln w="12700">
            <a:solidFill>
              <a:schemeClr val="bg1">
                <a:lumMod val="95000"/>
              </a:schemeClr>
            </a:solidFill>
          </a:ln>
          <a:effectLst/>
        </c:spPr>
      </c:pivotFmt>
      <c:pivotFmt>
        <c:idx val="2"/>
        <c:spPr>
          <a:solidFill>
            <a:srgbClr val="7CF161"/>
          </a:solidFill>
          <a:ln w="12700">
            <a:solidFill>
              <a:schemeClr val="bg1">
                <a:lumMod val="95000"/>
              </a:schemeClr>
            </a:solidFill>
          </a:ln>
          <a:effectLst/>
        </c:spPr>
      </c:pivotFmt>
      <c:pivotFmt>
        <c:idx val="3"/>
        <c:spPr>
          <a:solidFill>
            <a:srgbClr val="DAEFC3"/>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AEFC3"/>
          </a:solidFill>
          <a:ln w="12700">
            <a:solidFill>
              <a:schemeClr val="bg1">
                <a:lumMod val="95000"/>
              </a:schemeClr>
            </a:solidFill>
          </a:ln>
          <a:effectLst/>
        </c:spPr>
      </c:pivotFmt>
      <c:pivotFmt>
        <c:idx val="6"/>
        <c:spPr>
          <a:solidFill>
            <a:srgbClr val="7CF161"/>
          </a:solidFill>
          <a:ln w="12700">
            <a:solidFill>
              <a:schemeClr val="bg1">
                <a:lumMod val="95000"/>
              </a:schemeClr>
            </a:solidFill>
          </a:ln>
          <a:effectLst/>
        </c:spPr>
      </c:pivotFmt>
      <c:pivotFmt>
        <c:idx val="7"/>
        <c:spPr>
          <a:solidFill>
            <a:srgbClr val="00863D"/>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2742-4E73-905C-0AEDD0C54EA3}"/>
              </c:ext>
            </c:extLst>
          </c:dPt>
          <c:dPt>
            <c:idx val="1"/>
            <c:invertIfNegative val="0"/>
            <c:bubble3D val="0"/>
            <c:extLst>
              <c:ext xmlns:c16="http://schemas.microsoft.com/office/drawing/2014/chart" uri="{C3380CC4-5D6E-409C-BE32-E72D297353CC}">
                <c16:uniqueId val="{00000001-2742-4E73-905C-0AEDD0C54EA3}"/>
              </c:ext>
            </c:extLst>
          </c:dPt>
          <c:dPt>
            <c:idx val="2"/>
            <c:invertIfNegative val="0"/>
            <c:bubble3D val="0"/>
            <c:extLst>
              <c:ext xmlns:c16="http://schemas.microsoft.com/office/drawing/2014/chart" uri="{C3380CC4-5D6E-409C-BE32-E72D297353CC}">
                <c16:uniqueId val="{00000002-2742-4E73-905C-0AEDD0C54EA3}"/>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742-4E73-905C-0AEDD0C54EA3}"/>
            </c:ext>
          </c:extLst>
        </c:ser>
        <c:dLbls>
          <c:showLegendKey val="0"/>
          <c:showVal val="0"/>
          <c:showCatName val="0"/>
          <c:showSerName val="0"/>
          <c:showPercent val="0"/>
          <c:showBubbleSize val="0"/>
        </c:dLbls>
        <c:gapWidth val="182"/>
        <c:axId val="591968504"/>
        <c:axId val="591965984"/>
      </c:barChart>
      <c:catAx>
        <c:axId val="591968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591965984"/>
        <c:crosses val="autoZero"/>
        <c:auto val="1"/>
        <c:lblAlgn val="ctr"/>
        <c:lblOffset val="100"/>
        <c:noMultiLvlLbl val="0"/>
      </c:catAx>
      <c:valAx>
        <c:axId val="59196598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591968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B7F7"/>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77755</xdr:colOff>
      <xdr:row>4</xdr:row>
      <xdr:rowOff>179614</xdr:rowOff>
    </xdr:to>
    <xdr:sp macro="" textlink="">
      <xdr:nvSpPr>
        <xdr:cNvPr id="3" name="Rectangle 2">
          <a:extLst>
            <a:ext uri="{FF2B5EF4-FFF2-40B4-BE49-F238E27FC236}">
              <a16:creationId xmlns:a16="http://schemas.microsoft.com/office/drawing/2014/main" id="{C643994C-9885-8395-22E4-495F71CE8F8F}"/>
            </a:ext>
          </a:extLst>
        </xdr:cNvPr>
        <xdr:cNvSpPr/>
      </xdr:nvSpPr>
      <xdr:spPr>
        <a:xfrm>
          <a:off x="0" y="0"/>
          <a:ext cx="12604102" cy="801655"/>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a:t>
          </a:r>
          <a:r>
            <a:rPr lang="en-US" sz="4400" baseline="0">
              <a:solidFill>
                <a:schemeClr val="bg1"/>
              </a:solidFill>
            </a:rPr>
            <a:t> SALES DASHBOARD</a:t>
          </a:r>
          <a:endParaRPr lang="en-PK" sz="4400">
            <a:solidFill>
              <a:schemeClr val="bg1"/>
            </a:solidFill>
          </a:endParaRPr>
        </a:p>
      </xdr:txBody>
    </xdr:sp>
    <xdr:clientData/>
  </xdr:twoCellAnchor>
  <xdr:twoCellAnchor>
    <xdr:from>
      <xdr:col>0</xdr:col>
      <xdr:colOff>0</xdr:colOff>
      <xdr:row>14</xdr:row>
      <xdr:rowOff>101081</xdr:rowOff>
    </xdr:from>
    <xdr:to>
      <xdr:col>12</xdr:col>
      <xdr:colOff>567612</xdr:colOff>
      <xdr:row>40</xdr:row>
      <xdr:rowOff>97051</xdr:rowOff>
    </xdr:to>
    <xdr:graphicFrame macro="">
      <xdr:nvGraphicFramePr>
        <xdr:cNvPr id="16" name="Chart 15">
          <a:extLst>
            <a:ext uri="{FF2B5EF4-FFF2-40B4-BE49-F238E27FC236}">
              <a16:creationId xmlns:a16="http://schemas.microsoft.com/office/drawing/2014/main" id="{7C00B506-3590-4190-B9B3-7DA282A3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0</xdr:rowOff>
    </xdr:from>
    <xdr:to>
      <xdr:col>15</xdr:col>
      <xdr:colOff>256591</xdr:colOff>
      <xdr:row>14</xdr:row>
      <xdr:rowOff>23327</xdr:rowOff>
    </xdr:to>
    <mc:AlternateContent xmlns:mc="http://schemas.openxmlformats.org/markup-compatibility/2006">
      <mc:Choice xmlns:tsle="http://schemas.microsoft.com/office/drawing/2012/timeslicer" Requires="tsle">
        <xdr:graphicFrame macro="">
          <xdr:nvGraphicFramePr>
            <xdr:cNvPr id="17" name="Order Date">
              <a:extLst>
                <a:ext uri="{FF2B5EF4-FFF2-40B4-BE49-F238E27FC236}">
                  <a16:creationId xmlns:a16="http://schemas.microsoft.com/office/drawing/2014/main" id="{B865EB09-F8B8-4F0A-8B55-72527181652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08653"/>
              <a:ext cx="9517224" cy="1702837"/>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15</xdr:col>
      <xdr:colOff>327435</xdr:colOff>
      <xdr:row>9</xdr:row>
      <xdr:rowOff>11578</xdr:rowOff>
    </xdr:from>
    <xdr:to>
      <xdr:col>17</xdr:col>
      <xdr:colOff>559836</xdr:colOff>
      <xdr:row>14</xdr:row>
      <xdr:rowOff>31102</xdr:rowOff>
    </xdr:to>
    <mc:AlternateContent xmlns:mc="http://schemas.openxmlformats.org/markup-compatibility/2006">
      <mc:Choice xmlns:a14="http://schemas.microsoft.com/office/drawing/2010/main" Requires="a14">
        <xdr:graphicFrame macro="">
          <xdr:nvGraphicFramePr>
            <xdr:cNvPr id="18" name="Size">
              <a:extLst>
                <a:ext uri="{FF2B5EF4-FFF2-40B4-BE49-F238E27FC236}">
                  <a16:creationId xmlns:a16="http://schemas.microsoft.com/office/drawing/2014/main" id="{42E1634D-C469-4F5A-A773-4A2FFFF822D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88068" y="1566679"/>
              <a:ext cx="1538687" cy="95258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590937</xdr:colOff>
      <xdr:row>9</xdr:row>
      <xdr:rowOff>22001</xdr:rowOff>
    </xdr:from>
    <xdr:to>
      <xdr:col>20</xdr:col>
      <xdr:colOff>77754</xdr:colOff>
      <xdr:row>14</xdr:row>
      <xdr:rowOff>23326</xdr:rowOff>
    </xdr:to>
    <mc:AlternateContent xmlns:mc="http://schemas.openxmlformats.org/markup-compatibility/2006">
      <mc:Choice xmlns:a14="http://schemas.microsoft.com/office/drawing/2010/main" Requires="a14">
        <xdr:graphicFrame macro="">
          <xdr:nvGraphicFramePr>
            <xdr:cNvPr id="19" name="Loyalty Card">
              <a:extLst>
                <a:ext uri="{FF2B5EF4-FFF2-40B4-BE49-F238E27FC236}">
                  <a16:creationId xmlns:a16="http://schemas.microsoft.com/office/drawing/2014/main" id="{0927AA22-B19C-40AA-A2BA-140C93F26FF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57856" y="1577102"/>
              <a:ext cx="1446245" cy="93438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323978</xdr:colOff>
      <xdr:row>5</xdr:row>
      <xdr:rowOff>37150</xdr:rowOff>
    </xdr:from>
    <xdr:to>
      <xdr:col>20</xdr:col>
      <xdr:colOff>77756</xdr:colOff>
      <xdr:row>8</xdr:row>
      <xdr:rowOff>175990</xdr:rowOff>
    </xdr:to>
    <mc:AlternateContent xmlns:mc="http://schemas.openxmlformats.org/markup-compatibility/2006">
      <mc:Choice xmlns:a14="http://schemas.microsoft.com/office/drawing/2010/main" Requires="a14">
        <xdr:graphicFrame macro="">
          <xdr:nvGraphicFramePr>
            <xdr:cNvPr id="20" name="Roast Type Name">
              <a:extLst>
                <a:ext uri="{FF2B5EF4-FFF2-40B4-BE49-F238E27FC236}">
                  <a16:creationId xmlns:a16="http://schemas.microsoft.com/office/drawing/2014/main" id="{5D9B34EB-BAE2-42F8-9247-ABB0EE9AD1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84611" y="845803"/>
              <a:ext cx="3019492" cy="69867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622041</xdr:colOff>
      <xdr:row>14</xdr:row>
      <xdr:rowOff>108121</xdr:rowOff>
    </xdr:from>
    <xdr:to>
      <xdr:col>20</xdr:col>
      <xdr:colOff>78621</xdr:colOff>
      <xdr:row>28</xdr:row>
      <xdr:rowOff>38878</xdr:rowOff>
    </xdr:to>
    <xdr:graphicFrame macro="">
      <xdr:nvGraphicFramePr>
        <xdr:cNvPr id="21" name="Chart 20">
          <a:extLst>
            <a:ext uri="{FF2B5EF4-FFF2-40B4-BE49-F238E27FC236}">
              <a16:creationId xmlns:a16="http://schemas.microsoft.com/office/drawing/2014/main" id="{C963516F-96E4-472A-9D53-BBBD4C98A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614266</xdr:colOff>
      <xdr:row>28</xdr:row>
      <xdr:rowOff>110274</xdr:rowOff>
    </xdr:from>
    <xdr:to>
      <xdr:col>20</xdr:col>
      <xdr:colOff>63619</xdr:colOff>
      <xdr:row>40</xdr:row>
      <xdr:rowOff>85531</xdr:rowOff>
    </xdr:to>
    <xdr:graphicFrame macro="">
      <xdr:nvGraphicFramePr>
        <xdr:cNvPr id="23" name="Chart 22">
          <a:extLst>
            <a:ext uri="{FF2B5EF4-FFF2-40B4-BE49-F238E27FC236}">
              <a16:creationId xmlns:a16="http://schemas.microsoft.com/office/drawing/2014/main" id="{5D37AC15-56F2-4B81-8E26-840FC07DA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zohaib" refreshedDate="45210.16074861111" createdVersion="8" refreshedVersion="8" minRefreshableVersion="3" recordCount="1000" xr:uid="{31324912-E271-481A-88B0-FE8648BD905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31241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6A4EF-E041-4B14-AAD6-BE941D697081}"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7DC9F-3B09-452B-B7F5-70E9F8C74423}"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1">
    <chartFormat chart="2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11ABC-F109-415E-BF07-2A390CA97ED4}"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5">
    <chartFormat chart="7" format="9"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846DD2-7810-4B04-8F3E-ACFA931A30C8}" sourceName="Size">
  <pivotTables>
    <pivotTable tabId="18" name="TotalSales"/>
    <pivotTable tabId="20" name="TotalSales"/>
    <pivotTable tabId="21" name="TotalSales"/>
  </pivotTables>
  <data>
    <tabular pivotCacheId="3312412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4AD562-72CC-4AA9-ACE1-CDBF9DCD8A0F}" sourceName="Loyalty Card">
  <pivotTables>
    <pivotTable tabId="18" name="TotalSales"/>
    <pivotTable tabId="20" name="TotalSales"/>
    <pivotTable tabId="21" name="TotalSales"/>
  </pivotTables>
  <data>
    <tabular pivotCacheId="33124126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E4F0A8-3E41-41D4-BE4A-C89479F39106}" sourceName="Roast Type Name">
  <pivotTables>
    <pivotTable tabId="18" name="TotalSales"/>
    <pivotTable tabId="20" name="TotalSales"/>
    <pivotTable tabId="21" name="TotalSales"/>
  </pivotTables>
  <data>
    <tabular pivotCacheId="3312412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E290D8-AC09-465D-B436-2B142B7D2F8C}" cache="Slicer_Size" caption="Size" columnCount="2" style="purple slicer" rowHeight="245835"/>
  <slicer name="Loyalty Card" xr10:uid="{D3652B96-6E7B-4514-A67F-31F77B52990C}" cache="Slicer_Loyalty_Card" caption="Loyalty Card" style="purple slicer" rowHeight="245835"/>
  <slicer name="Roast Type Name" xr10:uid="{5ADB6113-D2D7-456E-8C3F-1BDC67F1D70E}" cache="Slicer_Roast_Type_Name" caption="Roast Type Name" columnCount="3" style="purple slicer"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743946-EA49-4799-B875-C030D27222F2}" name="Orders" displayName="Orders" ref="A1:P1001" totalsRowShown="0" headerRowDxfId="5">
  <autoFilter ref="A1:P1001" xr:uid="{20743946-EA49-4799-B875-C030D27222F2}"/>
  <tableColumns count="16">
    <tableColumn id="1" xr3:uid="{1D4CE059-9AD2-412C-8843-632D2D1673B4}" name="Order ID" dataDxfId="15"/>
    <tableColumn id="2" xr3:uid="{2ED11723-12FE-444B-AAD6-D92067A2C9C7}" name="Order Date" dataDxfId="14"/>
    <tableColumn id="3" xr3:uid="{BC5469B1-CA0F-4FB6-88F9-C155F3C650F4}" name="Customer ID" dataDxfId="13"/>
    <tableColumn id="4" xr3:uid="{B0B15746-ACF4-4E47-8486-39C2CD6B420A}" name="Product ID"/>
    <tableColumn id="5" xr3:uid="{4121A014-BFBF-42D4-BDD3-F55ED1ED49AA}" name="Quantity" dataDxfId="12"/>
    <tableColumn id="6" xr3:uid="{EA1DFEF0-FB7B-4CE1-B2D2-599CE11A706C}" name="Customer Name" dataDxfId="11">
      <calculatedColumnFormula>_xlfn.XLOOKUP(C2,customers!$A$1:$A$1001,customers!$B$1:$B$1001,,0)</calculatedColumnFormula>
    </tableColumn>
    <tableColumn id="7" xr3:uid="{2119D4CB-F402-4677-BF84-92ED29062D13}" name="Email" dataDxfId="10">
      <calculatedColumnFormula>IF(_xlfn.XLOOKUP(C2,customers!$A$1:$A$1001,customers!$C$1:$C$1001,,0)=0,"",_xlfn.XLOOKUP(C2,customers!$A$1:$A$1001,customers!$C$1:$C$1001,,0))</calculatedColumnFormula>
    </tableColumn>
    <tableColumn id="8" xr3:uid="{598FDEAA-8FA4-44A4-83A1-BCB482719773}" name="Country" dataDxfId="9">
      <calculatedColumnFormula>_xlfn.XLOOKUP(C2,customers!$A$1:$A$1001,customers!$G$1:$G$1001,,0)</calculatedColumnFormula>
    </tableColumn>
    <tableColumn id="9" xr3:uid="{D6A29A00-5D35-40F8-A559-0939491A015B}" name="Coffee Type">
      <calculatedColumnFormula>INDEX(products!$A$1:$G$49,MATCH(orders!$D2,products!$A$1:$A$49,0),MATCH(orders!I$1,products!$A$1:$G$1,0))</calculatedColumnFormula>
    </tableColumn>
    <tableColumn id="10" xr3:uid="{651A603F-49A7-4B76-B7E5-1D94D971D654}" name="Roast Type">
      <calculatedColumnFormula>INDEX(products!$A$1:$G$49,MATCH(orders!$D2,products!$A$1:$A$49,0),MATCH(orders!J$1,products!$A$1:$G$1,0))</calculatedColumnFormula>
    </tableColumn>
    <tableColumn id="11" xr3:uid="{3787852D-C893-4874-9325-F786C6A68544}" name="Size" dataDxfId="8">
      <calculatedColumnFormula>INDEX(products!$A$1:$G$49,MATCH(orders!$D2,products!$A$1:$A$49,0),MATCH(orders!K$1,products!$A$1:$G$1,0))</calculatedColumnFormula>
    </tableColumn>
    <tableColumn id="12" xr3:uid="{A37805AC-B8C9-4796-A1F1-317F80E5DD7C}" name="Unit Price" dataDxfId="7">
      <calculatedColumnFormula>INDEX(products!$A$1:$G$49,MATCH(orders!$D2,products!$A$1:$A$49,0),MATCH(orders!L$1,products!$A$1:$G$1,0))</calculatedColumnFormula>
    </tableColumn>
    <tableColumn id="13" xr3:uid="{5AD2F650-678D-45AC-ADF1-FEC756273E0C}" name="Sales" dataDxfId="6">
      <calculatedColumnFormula>L2*E2</calculatedColumnFormula>
    </tableColumn>
    <tableColumn id="14" xr3:uid="{60E378B5-689A-4E8F-8833-FAEE0452DC8E}" name="Coffee Type Name">
      <calculatedColumnFormula>IF(I2="Rob","Robusta",IF(I2="Exc","Excelsa",IF(I2="Ara","Arabica",IF(I2="Lib","Liberica",""))))</calculatedColumnFormula>
    </tableColumn>
    <tableColumn id="15" xr3:uid="{9959824F-D66A-4F2F-B83D-7B4175E0BFFE}" name="Roast Type Name">
      <calculatedColumnFormula>CHOOSE(MATCH(J2, {"M","L","D"}, 0), "Medium", "Light", "Dark")</calculatedColumnFormula>
    </tableColumn>
    <tableColumn id="16" xr3:uid="{01678AEB-2EBF-45FC-9BB1-E4FE93716586}"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337AF4-E7EB-43A1-8303-16C202BC4A8A}" sourceName="Order Date">
  <pivotTables>
    <pivotTable tabId="18" name="TotalSales"/>
    <pivotTable tabId="20" name="TotalSales"/>
    <pivotTable tabId="21" name="TotalSales"/>
  </pivotTables>
  <state minimalRefreshVersion="6" lastRefreshVersion="6" pivotCacheId="3312412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BB17393-3F59-4CCC-8B72-CFAB8A985ECE}" cache="NativeTimeline_Order_Date" caption="Order Date" level="2" selectionLevel="2" scrollPosition="2019-04-05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C602F-CE9E-435F-9C5D-A732337B0762}">
  <dimension ref="A3:F48"/>
  <sheetViews>
    <sheetView workbookViewId="0">
      <selection activeCell="C14" sqref="C14"/>
    </sheetView>
  </sheetViews>
  <sheetFormatPr defaultRowHeight="14.6" x14ac:dyDescent="0.4"/>
  <cols>
    <col min="1" max="1" width="12.3828125" bestFit="1" customWidth="1"/>
    <col min="2" max="2" width="20.61328125" bestFit="1" customWidth="1"/>
    <col min="3" max="3" width="18.3828125" bestFit="1" customWidth="1"/>
    <col min="4" max="4" width="6.84375" bestFit="1" customWidth="1"/>
    <col min="5" max="5" width="7.23046875" bestFit="1" customWidth="1"/>
    <col min="6" max="6" width="7.69140625" bestFit="1" customWidth="1"/>
  </cols>
  <sheetData>
    <row r="3" spans="1:6" x14ac:dyDescent="0.4">
      <c r="A3" s="6" t="s">
        <v>6220</v>
      </c>
      <c r="C3" s="6" t="s">
        <v>6196</v>
      </c>
    </row>
    <row r="4" spans="1:6" x14ac:dyDescent="0.4">
      <c r="A4" s="6" t="s">
        <v>6214</v>
      </c>
      <c r="B4" s="6" t="s">
        <v>6215</v>
      </c>
      <c r="C4" t="s">
        <v>6216</v>
      </c>
      <c r="D4" t="s">
        <v>6217</v>
      </c>
      <c r="E4" t="s">
        <v>6218</v>
      </c>
      <c r="F4" t="s">
        <v>6219</v>
      </c>
    </row>
    <row r="5" spans="1:6" x14ac:dyDescent="0.4">
      <c r="A5" t="s">
        <v>6198</v>
      </c>
      <c r="B5" t="s">
        <v>6199</v>
      </c>
      <c r="C5" s="7">
        <v>186.85499999999999</v>
      </c>
      <c r="D5" s="7">
        <v>305.97000000000003</v>
      </c>
      <c r="E5" s="7">
        <v>213.15999999999997</v>
      </c>
      <c r="F5" s="7">
        <v>123</v>
      </c>
    </row>
    <row r="6" spans="1:6" x14ac:dyDescent="0.4">
      <c r="B6" t="s">
        <v>6200</v>
      </c>
      <c r="C6" s="7">
        <v>251.96499999999997</v>
      </c>
      <c r="D6" s="7">
        <v>129.46</v>
      </c>
      <c r="E6" s="7">
        <v>434.03999999999996</v>
      </c>
      <c r="F6" s="7">
        <v>171.93999999999997</v>
      </c>
    </row>
    <row r="7" spans="1:6" x14ac:dyDescent="0.4">
      <c r="B7" t="s">
        <v>6201</v>
      </c>
      <c r="C7" s="7">
        <v>224.94499999999999</v>
      </c>
      <c r="D7" s="7">
        <v>349.12</v>
      </c>
      <c r="E7" s="7">
        <v>321.04000000000002</v>
      </c>
      <c r="F7" s="7">
        <v>126.035</v>
      </c>
    </row>
    <row r="8" spans="1:6" x14ac:dyDescent="0.4">
      <c r="B8" t="s">
        <v>6202</v>
      </c>
      <c r="C8" s="7">
        <v>307.12</v>
      </c>
      <c r="D8" s="7">
        <v>681.07499999999993</v>
      </c>
      <c r="E8" s="7">
        <v>533.70499999999993</v>
      </c>
      <c r="F8" s="7">
        <v>158.85</v>
      </c>
    </row>
    <row r="9" spans="1:6" x14ac:dyDescent="0.4">
      <c r="B9" t="s">
        <v>6203</v>
      </c>
      <c r="C9" s="7">
        <v>53.664999999999992</v>
      </c>
      <c r="D9" s="7">
        <v>83.025000000000006</v>
      </c>
      <c r="E9" s="7">
        <v>193.83499999999998</v>
      </c>
      <c r="F9" s="7">
        <v>68.039999999999992</v>
      </c>
    </row>
    <row r="10" spans="1:6" x14ac:dyDescent="0.4">
      <c r="B10" t="s">
        <v>6204</v>
      </c>
      <c r="C10" s="7">
        <v>163.01999999999998</v>
      </c>
      <c r="D10" s="7">
        <v>678.3599999999999</v>
      </c>
      <c r="E10" s="7">
        <v>171.04500000000002</v>
      </c>
      <c r="F10" s="7">
        <v>372.255</v>
      </c>
    </row>
    <row r="11" spans="1:6" x14ac:dyDescent="0.4">
      <c r="B11" t="s">
        <v>6205</v>
      </c>
      <c r="C11" s="7">
        <v>345.02</v>
      </c>
      <c r="D11" s="7">
        <v>273.86999999999995</v>
      </c>
      <c r="E11" s="7">
        <v>184.12999999999997</v>
      </c>
      <c r="F11" s="7">
        <v>201.11499999999998</v>
      </c>
    </row>
    <row r="12" spans="1:6" x14ac:dyDescent="0.4">
      <c r="B12" t="s">
        <v>6206</v>
      </c>
      <c r="C12" s="7">
        <v>334.89</v>
      </c>
      <c r="D12" s="7">
        <v>70.95</v>
      </c>
      <c r="E12" s="7">
        <v>134.23000000000002</v>
      </c>
      <c r="F12" s="7">
        <v>166.27499999999998</v>
      </c>
    </row>
    <row r="13" spans="1:6" x14ac:dyDescent="0.4">
      <c r="B13" t="s">
        <v>6207</v>
      </c>
      <c r="C13" s="7">
        <v>178.70999999999998</v>
      </c>
      <c r="D13" s="7">
        <v>166.1</v>
      </c>
      <c r="E13" s="7">
        <v>439.30999999999995</v>
      </c>
      <c r="F13" s="7">
        <v>492.9</v>
      </c>
    </row>
    <row r="14" spans="1:6" x14ac:dyDescent="0.4">
      <c r="B14" t="s">
        <v>6208</v>
      </c>
      <c r="C14" s="7">
        <v>301.98500000000001</v>
      </c>
      <c r="D14" s="7">
        <v>153.76499999999999</v>
      </c>
      <c r="E14" s="7">
        <v>215.55499999999998</v>
      </c>
      <c r="F14" s="7">
        <v>213.66499999999999</v>
      </c>
    </row>
    <row r="15" spans="1:6" x14ac:dyDescent="0.4">
      <c r="B15" t="s">
        <v>6209</v>
      </c>
      <c r="C15" s="7">
        <v>312.83499999999998</v>
      </c>
      <c r="D15" s="7">
        <v>63.249999999999993</v>
      </c>
      <c r="E15" s="7">
        <v>350.89500000000004</v>
      </c>
      <c r="F15" s="7">
        <v>96.405000000000001</v>
      </c>
    </row>
    <row r="16" spans="1:6" x14ac:dyDescent="0.4">
      <c r="B16" t="s">
        <v>6210</v>
      </c>
      <c r="C16" s="7">
        <v>265.62</v>
      </c>
      <c r="D16" s="7">
        <v>526.51499999999987</v>
      </c>
      <c r="E16" s="7">
        <v>187.06</v>
      </c>
      <c r="F16" s="7">
        <v>210.58999999999997</v>
      </c>
    </row>
    <row r="17" spans="1:6" x14ac:dyDescent="0.4">
      <c r="A17" t="s">
        <v>6211</v>
      </c>
      <c r="B17" t="s">
        <v>6199</v>
      </c>
      <c r="C17" s="7">
        <v>47.25</v>
      </c>
      <c r="D17" s="7">
        <v>65.805000000000007</v>
      </c>
      <c r="E17" s="7">
        <v>274.67500000000001</v>
      </c>
      <c r="F17" s="7">
        <v>179.22</v>
      </c>
    </row>
    <row r="18" spans="1:6" x14ac:dyDescent="0.4">
      <c r="B18" t="s">
        <v>6200</v>
      </c>
      <c r="C18" s="7">
        <v>745.44999999999993</v>
      </c>
      <c r="D18" s="7">
        <v>428.88499999999999</v>
      </c>
      <c r="E18" s="7">
        <v>194.17499999999998</v>
      </c>
      <c r="F18" s="7">
        <v>429.82999999999993</v>
      </c>
    </row>
    <row r="19" spans="1:6" x14ac:dyDescent="0.4">
      <c r="B19" t="s">
        <v>6201</v>
      </c>
      <c r="C19" s="7">
        <v>130.47</v>
      </c>
      <c r="D19" s="7">
        <v>271.48500000000001</v>
      </c>
      <c r="E19" s="7">
        <v>281.20499999999998</v>
      </c>
      <c r="F19" s="7">
        <v>231.63000000000002</v>
      </c>
    </row>
    <row r="20" spans="1:6" x14ac:dyDescent="0.4">
      <c r="B20" t="s">
        <v>6202</v>
      </c>
      <c r="C20" s="7">
        <v>27</v>
      </c>
      <c r="D20" s="7">
        <v>347.26</v>
      </c>
      <c r="E20" s="7">
        <v>147.51</v>
      </c>
      <c r="F20" s="7">
        <v>240.04</v>
      </c>
    </row>
    <row r="21" spans="1:6" x14ac:dyDescent="0.4">
      <c r="B21" t="s">
        <v>6203</v>
      </c>
      <c r="C21" s="7">
        <v>255.11499999999995</v>
      </c>
      <c r="D21" s="7">
        <v>541.73</v>
      </c>
      <c r="E21" s="7">
        <v>83.43</v>
      </c>
      <c r="F21" s="7">
        <v>59.079999999999991</v>
      </c>
    </row>
    <row r="22" spans="1:6" x14ac:dyDescent="0.4">
      <c r="B22" t="s">
        <v>6204</v>
      </c>
      <c r="C22" s="7">
        <v>584.78999999999985</v>
      </c>
      <c r="D22" s="7">
        <v>357.42999999999995</v>
      </c>
      <c r="E22" s="7">
        <v>355.34</v>
      </c>
      <c r="F22" s="7">
        <v>140.88</v>
      </c>
    </row>
    <row r="23" spans="1:6" x14ac:dyDescent="0.4">
      <c r="B23" t="s">
        <v>6205</v>
      </c>
      <c r="C23" s="7">
        <v>430.62</v>
      </c>
      <c r="D23" s="7">
        <v>227.42500000000001</v>
      </c>
      <c r="E23" s="7">
        <v>236.315</v>
      </c>
      <c r="F23" s="7">
        <v>414.58499999999992</v>
      </c>
    </row>
    <row r="24" spans="1:6" x14ac:dyDescent="0.4">
      <c r="B24" t="s">
        <v>6206</v>
      </c>
      <c r="C24" s="7">
        <v>22.5</v>
      </c>
      <c r="D24" s="7">
        <v>77.72</v>
      </c>
      <c r="E24" s="7">
        <v>60.5</v>
      </c>
      <c r="F24" s="7">
        <v>139.67999999999998</v>
      </c>
    </row>
    <row r="25" spans="1:6" x14ac:dyDescent="0.4">
      <c r="B25" t="s">
        <v>6207</v>
      </c>
      <c r="C25" s="7">
        <v>126.14999999999999</v>
      </c>
      <c r="D25" s="7">
        <v>195.11</v>
      </c>
      <c r="E25" s="7">
        <v>89.13</v>
      </c>
      <c r="F25" s="7">
        <v>302.65999999999997</v>
      </c>
    </row>
    <row r="26" spans="1:6" x14ac:dyDescent="0.4">
      <c r="B26" t="s">
        <v>6208</v>
      </c>
      <c r="C26" s="7">
        <v>376.03</v>
      </c>
      <c r="D26" s="7">
        <v>523.24</v>
      </c>
      <c r="E26" s="7">
        <v>440.96499999999997</v>
      </c>
      <c r="F26" s="7">
        <v>174.46999999999997</v>
      </c>
    </row>
    <row r="27" spans="1:6" x14ac:dyDescent="0.4">
      <c r="B27" t="s">
        <v>6209</v>
      </c>
      <c r="C27" s="7">
        <v>515.17999999999995</v>
      </c>
      <c r="D27" s="7">
        <v>142.56</v>
      </c>
      <c r="E27" s="7">
        <v>347.03999999999996</v>
      </c>
      <c r="F27" s="7">
        <v>104.08499999999999</v>
      </c>
    </row>
    <row r="28" spans="1:6" x14ac:dyDescent="0.4">
      <c r="B28" t="s">
        <v>6210</v>
      </c>
      <c r="C28" s="7">
        <v>95.859999999999985</v>
      </c>
      <c r="D28" s="7">
        <v>484.76</v>
      </c>
      <c r="E28" s="7">
        <v>94.17</v>
      </c>
      <c r="F28" s="7">
        <v>77.10499999999999</v>
      </c>
    </row>
    <row r="29" spans="1:6" x14ac:dyDescent="0.4">
      <c r="A29" t="s">
        <v>6212</v>
      </c>
      <c r="B29" t="s">
        <v>6199</v>
      </c>
      <c r="C29" s="7">
        <v>258.34500000000003</v>
      </c>
      <c r="D29" s="7">
        <v>139.625</v>
      </c>
      <c r="E29" s="7">
        <v>279.52000000000004</v>
      </c>
      <c r="F29" s="7">
        <v>160.19499999999999</v>
      </c>
    </row>
    <row r="30" spans="1:6" x14ac:dyDescent="0.4">
      <c r="B30" t="s">
        <v>6200</v>
      </c>
      <c r="C30" s="7">
        <v>342.2</v>
      </c>
      <c r="D30" s="7">
        <v>284.24999999999994</v>
      </c>
      <c r="E30" s="7">
        <v>251.83</v>
      </c>
      <c r="F30" s="7">
        <v>80.550000000000011</v>
      </c>
    </row>
    <row r="31" spans="1:6" x14ac:dyDescent="0.4">
      <c r="B31" t="s">
        <v>6201</v>
      </c>
      <c r="C31" s="7">
        <v>418.30499999999989</v>
      </c>
      <c r="D31" s="7">
        <v>468.125</v>
      </c>
      <c r="E31" s="7">
        <v>405.05500000000006</v>
      </c>
      <c r="F31" s="7">
        <v>253.15499999999997</v>
      </c>
    </row>
    <row r="32" spans="1:6" x14ac:dyDescent="0.4">
      <c r="B32" t="s">
        <v>6202</v>
      </c>
      <c r="C32" s="7">
        <v>102.32999999999998</v>
      </c>
      <c r="D32" s="7">
        <v>242.14000000000001</v>
      </c>
      <c r="E32" s="7">
        <v>554.875</v>
      </c>
      <c r="F32" s="7">
        <v>106.23999999999998</v>
      </c>
    </row>
    <row r="33" spans="1:6" x14ac:dyDescent="0.4">
      <c r="B33" t="s">
        <v>6203</v>
      </c>
      <c r="C33" s="7">
        <v>234.71999999999997</v>
      </c>
      <c r="D33" s="7">
        <v>133.08000000000001</v>
      </c>
      <c r="E33" s="7">
        <v>267.2</v>
      </c>
      <c r="F33" s="7">
        <v>272.68999999999994</v>
      </c>
    </row>
    <row r="34" spans="1:6" x14ac:dyDescent="0.4">
      <c r="B34" t="s">
        <v>6204</v>
      </c>
      <c r="C34" s="7">
        <v>430.39</v>
      </c>
      <c r="D34" s="7">
        <v>136.20500000000001</v>
      </c>
      <c r="E34" s="7">
        <v>209.6</v>
      </c>
      <c r="F34" s="7">
        <v>88.334999999999994</v>
      </c>
    </row>
    <row r="35" spans="1:6" x14ac:dyDescent="0.4">
      <c r="B35" t="s">
        <v>6205</v>
      </c>
      <c r="C35" s="7">
        <v>109.005</v>
      </c>
      <c r="D35" s="7">
        <v>393.57499999999999</v>
      </c>
      <c r="E35" s="7">
        <v>61.034999999999997</v>
      </c>
      <c r="F35" s="7">
        <v>199.48999999999998</v>
      </c>
    </row>
    <row r="36" spans="1:6" x14ac:dyDescent="0.4">
      <c r="B36" t="s">
        <v>6206</v>
      </c>
      <c r="C36" s="7">
        <v>287.52499999999998</v>
      </c>
      <c r="D36" s="7">
        <v>288.67</v>
      </c>
      <c r="E36" s="7">
        <v>125.58</v>
      </c>
      <c r="F36" s="7">
        <v>374.13499999999999</v>
      </c>
    </row>
    <row r="37" spans="1:6" x14ac:dyDescent="0.4">
      <c r="B37" t="s">
        <v>6207</v>
      </c>
      <c r="C37" s="7">
        <v>840.92999999999984</v>
      </c>
      <c r="D37" s="7">
        <v>409.875</v>
      </c>
      <c r="E37" s="7">
        <v>171.32999999999998</v>
      </c>
      <c r="F37" s="7">
        <v>221.43999999999997</v>
      </c>
    </row>
    <row r="38" spans="1:6" x14ac:dyDescent="0.4">
      <c r="B38" t="s">
        <v>6208</v>
      </c>
      <c r="C38" s="7">
        <v>299.07</v>
      </c>
      <c r="D38" s="7">
        <v>260.32499999999999</v>
      </c>
      <c r="E38" s="7">
        <v>584.64</v>
      </c>
      <c r="F38" s="7">
        <v>256.36500000000001</v>
      </c>
    </row>
    <row r="39" spans="1:6" x14ac:dyDescent="0.4">
      <c r="B39" t="s">
        <v>6209</v>
      </c>
      <c r="C39" s="7">
        <v>323.32499999999999</v>
      </c>
      <c r="D39" s="7">
        <v>565.57000000000005</v>
      </c>
      <c r="E39" s="7">
        <v>537.80999999999995</v>
      </c>
      <c r="F39" s="7">
        <v>189.47499999999999</v>
      </c>
    </row>
    <row r="40" spans="1:6" x14ac:dyDescent="0.4">
      <c r="B40" t="s">
        <v>6210</v>
      </c>
      <c r="C40" s="7">
        <v>399.48499999999996</v>
      </c>
      <c r="D40" s="7">
        <v>148.19999999999999</v>
      </c>
      <c r="E40" s="7">
        <v>388.21999999999997</v>
      </c>
      <c r="F40" s="7">
        <v>212.07499999999999</v>
      </c>
    </row>
    <row r="41" spans="1:6" x14ac:dyDescent="0.4">
      <c r="A41" t="s">
        <v>6213</v>
      </c>
      <c r="B41" t="s">
        <v>6199</v>
      </c>
      <c r="C41" s="7">
        <v>112.69499999999999</v>
      </c>
      <c r="D41" s="7">
        <v>166.32</v>
      </c>
      <c r="E41" s="7">
        <v>843.71499999999992</v>
      </c>
      <c r="F41" s="7">
        <v>146.685</v>
      </c>
    </row>
    <row r="42" spans="1:6" x14ac:dyDescent="0.4">
      <c r="B42" t="s">
        <v>6200</v>
      </c>
      <c r="C42" s="7">
        <v>114.87999999999998</v>
      </c>
      <c r="D42" s="7">
        <v>133.815</v>
      </c>
      <c r="E42" s="7">
        <v>91.175000000000011</v>
      </c>
      <c r="F42" s="7">
        <v>53.759999999999991</v>
      </c>
    </row>
    <row r="43" spans="1:6" x14ac:dyDescent="0.4">
      <c r="B43" t="s">
        <v>6201</v>
      </c>
      <c r="C43" s="7">
        <v>277.76</v>
      </c>
      <c r="D43" s="7">
        <v>175.41</v>
      </c>
      <c r="E43" s="7">
        <v>462.50999999999993</v>
      </c>
      <c r="F43" s="7">
        <v>399.52499999999998</v>
      </c>
    </row>
    <row r="44" spans="1:6" x14ac:dyDescent="0.4">
      <c r="B44" t="s">
        <v>6202</v>
      </c>
      <c r="C44" s="7">
        <v>197.89499999999998</v>
      </c>
      <c r="D44" s="7">
        <v>289.755</v>
      </c>
      <c r="E44" s="7">
        <v>88.545000000000002</v>
      </c>
      <c r="F44" s="7">
        <v>200.25499999999997</v>
      </c>
    </row>
    <row r="45" spans="1:6" x14ac:dyDescent="0.4">
      <c r="B45" t="s">
        <v>6203</v>
      </c>
      <c r="C45" s="7">
        <v>193.11499999999998</v>
      </c>
      <c r="D45" s="7">
        <v>212.49499999999998</v>
      </c>
      <c r="E45" s="7">
        <v>292.29000000000002</v>
      </c>
      <c r="F45" s="7">
        <v>304.46999999999997</v>
      </c>
    </row>
    <row r="46" spans="1:6" x14ac:dyDescent="0.4">
      <c r="B46" t="s">
        <v>6204</v>
      </c>
      <c r="C46" s="7">
        <v>179.79</v>
      </c>
      <c r="D46" s="7">
        <v>426.2</v>
      </c>
      <c r="E46" s="7">
        <v>170.08999999999997</v>
      </c>
      <c r="F46" s="7">
        <v>379.31</v>
      </c>
    </row>
    <row r="47" spans="1:6" x14ac:dyDescent="0.4">
      <c r="B47" t="s">
        <v>6205</v>
      </c>
      <c r="C47" s="7">
        <v>247.28999999999996</v>
      </c>
      <c r="D47" s="7">
        <v>246.685</v>
      </c>
      <c r="E47" s="7">
        <v>271.05499999999995</v>
      </c>
      <c r="F47" s="7">
        <v>141.69999999999999</v>
      </c>
    </row>
    <row r="48" spans="1:6" x14ac:dyDescent="0.4">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C1B9-B4E4-4AD8-8F82-42D792B81A24}">
  <dimension ref="A3:B6"/>
  <sheetViews>
    <sheetView workbookViewId="0">
      <selection activeCell="B3" sqref="B3"/>
    </sheetView>
  </sheetViews>
  <sheetFormatPr defaultRowHeight="14.6" x14ac:dyDescent="0.4"/>
  <cols>
    <col min="1" max="1" width="14.3046875" bestFit="1" customWidth="1"/>
    <col min="2" max="2" width="11.23046875" bestFit="1" customWidth="1"/>
    <col min="3" max="3" width="6.84375" bestFit="1" customWidth="1"/>
    <col min="4" max="4" width="7.23046875" bestFit="1" customWidth="1"/>
    <col min="5" max="6" width="7.69140625" bestFit="1" customWidth="1"/>
  </cols>
  <sheetData>
    <row r="3" spans="1:2" x14ac:dyDescent="0.4">
      <c r="A3" s="6" t="s">
        <v>7</v>
      </c>
      <c r="B3" t="s">
        <v>6220</v>
      </c>
    </row>
    <row r="4" spans="1:2" x14ac:dyDescent="0.4">
      <c r="A4" t="s">
        <v>28</v>
      </c>
      <c r="B4" s="8">
        <v>2798.5050000000001</v>
      </c>
    </row>
    <row r="5" spans="1:2" x14ac:dyDescent="0.4">
      <c r="A5" t="s">
        <v>318</v>
      </c>
      <c r="B5" s="8">
        <v>6696.8649999999989</v>
      </c>
    </row>
    <row r="6" spans="1:2" x14ac:dyDescent="0.4">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870D-B5D0-49FA-AE95-06EC8D1C58F7}">
  <dimension ref="A3:B8"/>
  <sheetViews>
    <sheetView workbookViewId="0">
      <selection activeCell="B3" sqref="B3"/>
    </sheetView>
  </sheetViews>
  <sheetFormatPr defaultRowHeight="14.6" x14ac:dyDescent="0.4"/>
  <cols>
    <col min="1" max="1" width="16.53515625" bestFit="1" customWidth="1"/>
    <col min="2" max="2" width="11.23046875" bestFit="1" customWidth="1"/>
    <col min="3" max="3" width="6.84375" bestFit="1" customWidth="1"/>
    <col min="4" max="4" width="7.23046875" bestFit="1" customWidth="1"/>
    <col min="5" max="6" width="7.69140625" bestFit="1" customWidth="1"/>
  </cols>
  <sheetData>
    <row r="3" spans="1:2" x14ac:dyDescent="0.4">
      <c r="A3" s="6" t="s">
        <v>4</v>
      </c>
      <c r="B3" t="s">
        <v>6220</v>
      </c>
    </row>
    <row r="4" spans="1:2" x14ac:dyDescent="0.4">
      <c r="A4" t="s">
        <v>3753</v>
      </c>
      <c r="B4" s="8">
        <v>278.01</v>
      </c>
    </row>
    <row r="5" spans="1:2" x14ac:dyDescent="0.4">
      <c r="A5" t="s">
        <v>1598</v>
      </c>
      <c r="B5" s="8">
        <v>281.67499999999995</v>
      </c>
    </row>
    <row r="6" spans="1:2" x14ac:dyDescent="0.4">
      <c r="A6" t="s">
        <v>2587</v>
      </c>
      <c r="B6" s="8">
        <v>289.11</v>
      </c>
    </row>
    <row r="7" spans="1:2" x14ac:dyDescent="0.4">
      <c r="A7" t="s">
        <v>5765</v>
      </c>
      <c r="B7" s="8">
        <v>307.04499999999996</v>
      </c>
    </row>
    <row r="8" spans="1:2" x14ac:dyDescent="0.4">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F1" zoomScaleNormal="100" workbookViewId="0">
      <selection activeCell="P4" sqref="P4"/>
    </sheetView>
  </sheetViews>
  <sheetFormatPr defaultRowHeight="14.6" x14ac:dyDescent="0.4"/>
  <cols>
    <col min="1" max="1" width="16.53515625" bestFit="1" customWidth="1"/>
    <col min="2" max="2" width="11.921875" customWidth="1"/>
    <col min="3" max="3" width="17.3828125" bestFit="1" customWidth="1"/>
    <col min="4" max="4" width="11.4609375" customWidth="1"/>
    <col min="5" max="5" width="10" customWidth="1"/>
    <col min="6" max="6" width="16.07421875" customWidth="1"/>
    <col min="7" max="7" width="35.921875" bestFit="1" customWidth="1"/>
    <col min="8" max="8" width="14.3046875" bestFit="1" customWidth="1"/>
    <col min="9" max="9" width="12.53515625" customWidth="1"/>
    <col min="10" max="10" width="11.84375" customWidth="1"/>
    <col min="11" max="11" width="5.84375" customWidth="1"/>
    <col min="12" max="12" width="10.765625" customWidth="1"/>
    <col min="13" max="13" width="11" customWidth="1"/>
    <col min="14" max="14" width="17.921875" customWidth="1"/>
    <col min="15" max="15" width="17.23046875" customWidth="1"/>
    <col min="16" max="16" width="13.3046875"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CHOOSE(MATCH(J2, {"M","L","D"}, 0), "Medium", "Light", "Dark")</f>
        <v>Medium</v>
      </c>
      <c r="P2" t="str">
        <f>_xlfn.XLOOKUP(Orders[[#This Row],[Customer ID]],customers!$A$1:$A$1001,customers!$I$1:$I$1001,,0)</f>
        <v>Yes</v>
      </c>
    </row>
    <row r="3" spans="1:16" x14ac:dyDescent="0.4">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L3*E3</f>
        <v>41.25</v>
      </c>
      <c r="N3" t="str">
        <f>IF(I3="Rob","Robusta",IF(I3="Exc","Excelsa",IF(I3="Ara","Arabica",IF(I3="Lib","Liberica",""))))</f>
        <v>Excelsa</v>
      </c>
      <c r="O3" t="str">
        <f>CHOOSE(MATCH(J3, {"M","L","D"}, 0), "Medium", "Light", "Dark")</f>
        <v>Medium</v>
      </c>
      <c r="P3" t="str">
        <f>_xlfn.XLOOKUP(Orders[[#This Row],[Customer ID]],customers!$A$1:$A$1001,customers!$I$1:$I$1001,,0)</f>
        <v>Yes</v>
      </c>
    </row>
    <row r="4" spans="1:16" x14ac:dyDescent="0.4">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L4*E4</f>
        <v>12.95</v>
      </c>
      <c r="N4" t="str">
        <f>IF(I4="Rob","Robusta",IF(I4="Exc","Excelsa",IF(I4="Ara","Arabica",IF(I4="Lib","Liberica",""))))</f>
        <v>Arabica</v>
      </c>
      <c r="O4" t="str">
        <f>CHOOSE(MATCH(J4, {"M","L","D"}, 0), "Medium", "Light", "Dark")</f>
        <v>Light</v>
      </c>
      <c r="P4" t="str">
        <f>_xlfn.XLOOKUP(Orders[[#This Row],[Customer ID]],customers!$A$1:$A$1001,customers!$I$1:$I$1001,,0)</f>
        <v>Yes</v>
      </c>
    </row>
    <row r="5" spans="1:16" x14ac:dyDescent="0.4">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IF(I5="Rob","Robusta",IF(I5="Exc","Excelsa",IF(I5="Ara","Arabica",IF(I5="Lib","Liberica",""))))</f>
        <v>Excelsa</v>
      </c>
      <c r="O5" t="str">
        <f>CHOOSE(MATCH(J5, {"M","L","D"}, 0), "Medium", "Light", "Dark")</f>
        <v>Medium</v>
      </c>
      <c r="P5" t="str">
        <f>_xlfn.XLOOKUP(Orders[[#This Row],[Customer ID]],customers!$A$1:$A$1001,customers!$I$1:$I$1001,,0)</f>
        <v>No</v>
      </c>
    </row>
    <row r="6" spans="1:16" x14ac:dyDescent="0.4">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L6*E6</f>
        <v>54.969999999999992</v>
      </c>
      <c r="N6" t="str">
        <f>IF(I6="Rob","Robusta",IF(I6="Exc","Excelsa",IF(I6="Ara","Arabica",IF(I6="Lib","Liberica",""))))</f>
        <v>Robusta</v>
      </c>
      <c r="O6" t="str">
        <f>CHOOSE(MATCH(J6, {"M","L","D"}, 0), "Medium", "Light", "Dark")</f>
        <v>Light</v>
      </c>
      <c r="P6" t="str">
        <f>_xlfn.XLOOKUP(Orders[[#This Row],[Customer ID]],customers!$A$1:$A$1001,customers!$I$1:$I$1001,,0)</f>
        <v>No</v>
      </c>
    </row>
    <row r="7" spans="1:16" x14ac:dyDescent="0.4">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L7*E7</f>
        <v>38.849999999999994</v>
      </c>
      <c r="N7" t="str">
        <f>IF(I7="Rob","Robusta",IF(I7="Exc","Excelsa",IF(I7="Ara","Arabica",IF(I7="Lib","Liberica",""))))</f>
        <v>Liberica</v>
      </c>
      <c r="O7" t="str">
        <f>CHOOSE(MATCH(J7, {"M","L","D"}, 0), "Medium", "Light", "Dark")</f>
        <v>Dark</v>
      </c>
      <c r="P7" t="str">
        <f>_xlfn.XLOOKUP(Orders[[#This Row],[Customer ID]],customers!$A$1:$A$1001,customers!$I$1:$I$1001,,0)</f>
        <v>No</v>
      </c>
    </row>
    <row r="8" spans="1:16" x14ac:dyDescent="0.4">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L8*E8</f>
        <v>21.87</v>
      </c>
      <c r="N8" t="str">
        <f>IF(I8="Rob","Robusta",IF(I8="Exc","Excelsa",IF(I8="Ara","Arabica",IF(I8="Lib","Liberica",""))))</f>
        <v>Excelsa</v>
      </c>
      <c r="O8" t="str">
        <f>CHOOSE(MATCH(J8, {"M","L","D"}, 0), "Medium", "Light", "Dark")</f>
        <v>Dark</v>
      </c>
      <c r="P8" t="str">
        <f>_xlfn.XLOOKUP(Orders[[#This Row],[Customer ID]],customers!$A$1:$A$1001,customers!$I$1:$I$1001,,0)</f>
        <v>Yes</v>
      </c>
    </row>
    <row r="9" spans="1:16" x14ac:dyDescent="0.4">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L9*E9</f>
        <v>4.7549999999999999</v>
      </c>
      <c r="N9" t="str">
        <f>IF(I9="Rob","Robusta",IF(I9="Exc","Excelsa",IF(I9="Ara","Arabica",IF(I9="Lib","Liberica",""))))</f>
        <v>Liberica</v>
      </c>
      <c r="O9" t="str">
        <f>CHOOSE(MATCH(J9, {"M","L","D"}, 0), "Medium", "Light", "Dark")</f>
        <v>Light</v>
      </c>
      <c r="P9" t="str">
        <f>_xlfn.XLOOKUP(Orders[[#This Row],[Customer ID]],customers!$A$1:$A$1001,customers!$I$1:$I$1001,,0)</f>
        <v>Yes</v>
      </c>
    </row>
    <row r="10" spans="1:16" x14ac:dyDescent="0.4">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L10*E10</f>
        <v>17.91</v>
      </c>
      <c r="N10" t="str">
        <f>IF(I10="Rob","Robusta",IF(I10="Exc","Excelsa",IF(I10="Ara","Arabica",IF(I10="Lib","Liberica",""))))</f>
        <v>Robusta</v>
      </c>
      <c r="O10" t="str">
        <f>CHOOSE(MATCH(J10, {"M","L","D"}, 0), "Medium", "Light", "Dark")</f>
        <v>Medium</v>
      </c>
      <c r="P10" t="str">
        <f>_xlfn.XLOOKUP(Orders[[#This Row],[Customer ID]],customers!$A$1:$A$1001,customers!$I$1:$I$1001,,0)</f>
        <v>No</v>
      </c>
    </row>
    <row r="11" spans="1:16" x14ac:dyDescent="0.4">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L11*E11</f>
        <v>5.97</v>
      </c>
      <c r="N11" t="str">
        <f>IF(I11="Rob","Robusta",IF(I11="Exc","Excelsa",IF(I11="Ara","Arabica",IF(I11="Lib","Liberica",""))))</f>
        <v>Robusta</v>
      </c>
      <c r="O11" t="str">
        <f>CHOOSE(MATCH(J11, {"M","L","D"}, 0), "Medium", "Light", "Dark")</f>
        <v>Medium</v>
      </c>
      <c r="P11" t="str">
        <f>_xlfn.XLOOKUP(Orders[[#This Row],[Customer ID]],customers!$A$1:$A$1001,customers!$I$1:$I$1001,,0)</f>
        <v>No</v>
      </c>
    </row>
    <row r="12" spans="1:16" x14ac:dyDescent="0.4">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L12*E12</f>
        <v>39.799999999999997</v>
      </c>
      <c r="N12" t="str">
        <f>IF(I12="Rob","Robusta",IF(I12="Exc","Excelsa",IF(I12="Ara","Arabica",IF(I12="Lib","Liberica",""))))</f>
        <v>Arabica</v>
      </c>
      <c r="O12" t="str">
        <f>CHOOSE(MATCH(J12, {"M","L","D"}, 0), "Medium", "Light", "Dark")</f>
        <v>Dark</v>
      </c>
      <c r="P12" t="str">
        <f>_xlfn.XLOOKUP(Orders[[#This Row],[Customer ID]],customers!$A$1:$A$1001,customers!$I$1:$I$1001,,0)</f>
        <v>No</v>
      </c>
    </row>
    <row r="13" spans="1:16" x14ac:dyDescent="0.4">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L13*E13</f>
        <v>170.77499999999998</v>
      </c>
      <c r="N13" t="str">
        <f>IF(I13="Rob","Robusta",IF(I13="Exc","Excelsa",IF(I13="Ara","Arabica",IF(I13="Lib","Liberica",""))))</f>
        <v>Excelsa</v>
      </c>
      <c r="O13" t="str">
        <f>CHOOSE(MATCH(J13, {"M","L","D"}, 0), "Medium", "Light", "Dark")</f>
        <v>Light</v>
      </c>
      <c r="P13" t="str">
        <f>_xlfn.XLOOKUP(Orders[[#This Row],[Customer ID]],customers!$A$1:$A$1001,customers!$I$1:$I$1001,,0)</f>
        <v>Yes</v>
      </c>
    </row>
    <row r="14" spans="1:16" x14ac:dyDescent="0.4">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L14*E14</f>
        <v>49.75</v>
      </c>
      <c r="N14" t="str">
        <f>IF(I14="Rob","Robusta",IF(I14="Exc","Excelsa",IF(I14="Ara","Arabica",IF(I14="Lib","Liberica",""))))</f>
        <v>Robusta</v>
      </c>
      <c r="O14" t="str">
        <f>CHOOSE(MATCH(J14, {"M","L","D"}, 0), "Medium", "Light", "Dark")</f>
        <v>Medium</v>
      </c>
      <c r="P14" t="str">
        <f>_xlfn.XLOOKUP(Orders[[#This Row],[Customer ID]],customers!$A$1:$A$1001,customers!$I$1:$I$1001,,0)</f>
        <v>No</v>
      </c>
    </row>
    <row r="15" spans="1:16" x14ac:dyDescent="0.4">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L15*E15</f>
        <v>41.169999999999995</v>
      </c>
      <c r="N15" t="str">
        <f>IF(I15="Rob","Robusta",IF(I15="Exc","Excelsa",IF(I15="Ara","Arabica",IF(I15="Lib","Liberica",""))))</f>
        <v>Robusta</v>
      </c>
      <c r="O15" t="str">
        <f>CHOOSE(MATCH(J15, {"M","L","D"}, 0), "Medium", "Light", "Dark")</f>
        <v>Dark</v>
      </c>
      <c r="P15" t="str">
        <f>_xlfn.XLOOKUP(Orders[[#This Row],[Customer ID]],customers!$A$1:$A$1001,customers!$I$1:$I$1001,,0)</f>
        <v>No</v>
      </c>
    </row>
    <row r="16" spans="1:16" x14ac:dyDescent="0.4">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IF(I16="Rob","Robusta",IF(I16="Exc","Excelsa",IF(I16="Ara","Arabica",IF(I16="Lib","Liberica",""))))</f>
        <v>Liberica</v>
      </c>
      <c r="O16" t="str">
        <f>CHOOSE(MATCH(J16, {"M","L","D"}, 0), "Medium", "Light", "Dark")</f>
        <v>Dark</v>
      </c>
      <c r="P16" t="str">
        <f>_xlfn.XLOOKUP(Orders[[#This Row],[Customer ID]],customers!$A$1:$A$1001,customers!$I$1:$I$1001,,0)</f>
        <v>Yes</v>
      </c>
    </row>
    <row r="17" spans="1:16" x14ac:dyDescent="0.4">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IF(I17="Rob","Robusta",IF(I17="Exc","Excelsa",IF(I17="Ara","Arabica",IF(I17="Lib","Liberica",""))))</f>
        <v>Robusta</v>
      </c>
      <c r="O17" t="str">
        <f>CHOOSE(MATCH(J17, {"M","L","D"}, 0), "Medium", "Light", "Dark")</f>
        <v>Medium</v>
      </c>
      <c r="P17" t="str">
        <f>_xlfn.XLOOKUP(Orders[[#This Row],[Customer ID]],customers!$A$1:$A$1001,customers!$I$1:$I$1001,,0)</f>
        <v>No</v>
      </c>
    </row>
    <row r="18" spans="1:16" x14ac:dyDescent="0.4">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L18*E18</f>
        <v>20.25</v>
      </c>
      <c r="N18" t="str">
        <f>IF(I18="Rob","Robusta",IF(I18="Exc","Excelsa",IF(I18="Ara","Arabica",IF(I18="Lib","Liberica",""))))</f>
        <v>Arabica</v>
      </c>
      <c r="O18" t="str">
        <f>CHOOSE(MATCH(J18, {"M","L","D"}, 0), "Medium", "Light", "Dark")</f>
        <v>Medium</v>
      </c>
      <c r="P18" t="str">
        <f>_xlfn.XLOOKUP(Orders[[#This Row],[Customer ID]],customers!$A$1:$A$1001,customers!$I$1:$I$1001,,0)</f>
        <v>No</v>
      </c>
    </row>
    <row r="19" spans="1:16" x14ac:dyDescent="0.4">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L19*E19</f>
        <v>77.699999999999989</v>
      </c>
      <c r="N19" t="str">
        <f>IF(I19="Rob","Robusta",IF(I19="Exc","Excelsa",IF(I19="Ara","Arabica",IF(I19="Lib","Liberica",""))))</f>
        <v>Arabica</v>
      </c>
      <c r="O19" t="str">
        <f>CHOOSE(MATCH(J19, {"M","L","D"}, 0), "Medium", "Light", "Dark")</f>
        <v>Light</v>
      </c>
      <c r="P19" t="str">
        <f>_xlfn.XLOOKUP(Orders[[#This Row],[Customer ID]],customers!$A$1:$A$1001,customers!$I$1:$I$1001,,0)</f>
        <v>No</v>
      </c>
    </row>
    <row r="20" spans="1:16" x14ac:dyDescent="0.4">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L20*E20</f>
        <v>82.339999999999989</v>
      </c>
      <c r="N20" t="str">
        <f>IF(I20="Rob","Robusta",IF(I20="Exc","Excelsa",IF(I20="Ara","Arabica",IF(I20="Lib","Liberica",""))))</f>
        <v>Robusta</v>
      </c>
      <c r="O20" t="str">
        <f>CHOOSE(MATCH(J20, {"M","L","D"}, 0), "Medium", "Light", "Dark")</f>
        <v>Dark</v>
      </c>
      <c r="P20" t="str">
        <f>_xlfn.XLOOKUP(Orders[[#This Row],[Customer ID]],customers!$A$1:$A$1001,customers!$I$1:$I$1001,,0)</f>
        <v>Yes</v>
      </c>
    </row>
    <row r="21" spans="1:16" x14ac:dyDescent="0.4">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L21*E21</f>
        <v>16.875</v>
      </c>
      <c r="N21" t="str">
        <f>IF(I21="Rob","Robusta",IF(I21="Exc","Excelsa",IF(I21="Ara","Arabica",IF(I21="Lib","Liberica",""))))</f>
        <v>Arabica</v>
      </c>
      <c r="O21" t="str">
        <f>CHOOSE(MATCH(J21, {"M","L","D"}, 0), "Medium", "Light", "Dark")</f>
        <v>Medium</v>
      </c>
      <c r="P21" t="str">
        <f>_xlfn.XLOOKUP(Orders[[#This Row],[Customer ID]],customers!$A$1:$A$1001,customers!$I$1:$I$1001,,0)</f>
        <v>Yes</v>
      </c>
    </row>
    <row r="22" spans="1:16" x14ac:dyDescent="0.4">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L22*E22</f>
        <v>14.58</v>
      </c>
      <c r="N22" t="str">
        <f>IF(I22="Rob","Robusta",IF(I22="Exc","Excelsa",IF(I22="Ara","Arabica",IF(I22="Lib","Liberica",""))))</f>
        <v>Excelsa</v>
      </c>
      <c r="O22" t="str">
        <f>CHOOSE(MATCH(J22, {"M","L","D"}, 0), "Medium", "Light", "Dark")</f>
        <v>Dark</v>
      </c>
      <c r="P22" t="str">
        <f>_xlfn.XLOOKUP(Orders[[#This Row],[Customer ID]],customers!$A$1:$A$1001,customers!$I$1:$I$1001,,0)</f>
        <v>Yes</v>
      </c>
    </row>
    <row r="23" spans="1:16" x14ac:dyDescent="0.4">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L23*E23</f>
        <v>17.91</v>
      </c>
      <c r="N23" t="str">
        <f>IF(I23="Rob","Robusta",IF(I23="Exc","Excelsa",IF(I23="Ara","Arabica",IF(I23="Lib","Liberica",""))))</f>
        <v>Arabica</v>
      </c>
      <c r="O23" t="str">
        <f>CHOOSE(MATCH(J23, {"M","L","D"}, 0), "Medium", "Light", "Dark")</f>
        <v>Dark</v>
      </c>
      <c r="P23" t="str">
        <f>_xlfn.XLOOKUP(Orders[[#This Row],[Customer ID]],customers!$A$1:$A$1001,customers!$I$1:$I$1001,,0)</f>
        <v>No</v>
      </c>
    </row>
    <row r="24" spans="1:16" x14ac:dyDescent="0.4">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L24*E24</f>
        <v>91.539999999999992</v>
      </c>
      <c r="N24" t="str">
        <f>IF(I24="Rob","Robusta",IF(I24="Exc","Excelsa",IF(I24="Ara","Arabica",IF(I24="Lib","Liberica",""))))</f>
        <v>Robusta</v>
      </c>
      <c r="O24" t="str">
        <f>CHOOSE(MATCH(J24, {"M","L","D"}, 0), "Medium", "Light", "Dark")</f>
        <v>Medium</v>
      </c>
      <c r="P24" t="str">
        <f>_xlfn.XLOOKUP(Orders[[#This Row],[Customer ID]],customers!$A$1:$A$1001,customers!$I$1:$I$1001,,0)</f>
        <v>Yes</v>
      </c>
    </row>
    <row r="25" spans="1:16" x14ac:dyDescent="0.4">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L25*E25</f>
        <v>11.94</v>
      </c>
      <c r="N25" t="str">
        <f>IF(I25="Rob","Robusta",IF(I25="Exc","Excelsa",IF(I25="Ara","Arabica",IF(I25="Lib","Liberica",""))))</f>
        <v>Arabica</v>
      </c>
      <c r="O25" t="str">
        <f>CHOOSE(MATCH(J25, {"M","L","D"}, 0), "Medium", "Light", "Dark")</f>
        <v>Dark</v>
      </c>
      <c r="P25" t="str">
        <f>_xlfn.XLOOKUP(Orders[[#This Row],[Customer ID]],customers!$A$1:$A$1001,customers!$I$1:$I$1001,,0)</f>
        <v>Yes</v>
      </c>
    </row>
    <row r="26" spans="1:16" x14ac:dyDescent="0.4">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L26*E26</f>
        <v>11.25</v>
      </c>
      <c r="N26" t="str">
        <f>IF(I26="Rob","Robusta",IF(I26="Exc","Excelsa",IF(I26="Ara","Arabica",IF(I26="Lib","Liberica",""))))</f>
        <v>Arabica</v>
      </c>
      <c r="O26" t="str">
        <f>CHOOSE(MATCH(J26, {"M","L","D"}, 0), "Medium", "Light", "Dark")</f>
        <v>Medium</v>
      </c>
      <c r="P26" t="str">
        <f>_xlfn.XLOOKUP(Orders[[#This Row],[Customer ID]],customers!$A$1:$A$1001,customers!$I$1:$I$1001,,0)</f>
        <v>No</v>
      </c>
    </row>
    <row r="27" spans="1:16" x14ac:dyDescent="0.4">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L27*E27</f>
        <v>12.375</v>
      </c>
      <c r="N27" t="str">
        <f>IF(I27="Rob","Robusta",IF(I27="Exc","Excelsa",IF(I27="Ara","Arabica",IF(I27="Lib","Liberica",""))))</f>
        <v>Excelsa</v>
      </c>
      <c r="O27" t="str">
        <f>CHOOSE(MATCH(J27, {"M","L","D"}, 0), "Medium", "Light", "Dark")</f>
        <v>Medium</v>
      </c>
      <c r="P27" t="str">
        <f>_xlfn.XLOOKUP(Orders[[#This Row],[Customer ID]],customers!$A$1:$A$1001,customers!$I$1:$I$1001,,0)</f>
        <v>Yes</v>
      </c>
    </row>
    <row r="28" spans="1:16" x14ac:dyDescent="0.4">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L28*E28</f>
        <v>27</v>
      </c>
      <c r="N28" t="str">
        <f>IF(I28="Rob","Robusta",IF(I28="Exc","Excelsa",IF(I28="Ara","Arabica",IF(I28="Lib","Liberica",""))))</f>
        <v>Arabica</v>
      </c>
      <c r="O28" t="str">
        <f>CHOOSE(MATCH(J28, {"M","L","D"}, 0), "Medium", "Light", "Dark")</f>
        <v>Medium</v>
      </c>
      <c r="P28" t="str">
        <f>_xlfn.XLOOKUP(Orders[[#This Row],[Customer ID]],customers!$A$1:$A$1001,customers!$I$1:$I$1001,,0)</f>
        <v>Yes</v>
      </c>
    </row>
    <row r="29" spans="1:16" x14ac:dyDescent="0.4">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L29*E29</f>
        <v>16.875</v>
      </c>
      <c r="N29" t="str">
        <f>IF(I29="Rob","Robusta",IF(I29="Exc","Excelsa",IF(I29="Ara","Arabica",IF(I29="Lib","Liberica",""))))</f>
        <v>Arabica</v>
      </c>
      <c r="O29" t="str">
        <f>CHOOSE(MATCH(J29, {"M","L","D"}, 0), "Medium", "Light", "Dark")</f>
        <v>Medium</v>
      </c>
      <c r="P29" t="str">
        <f>_xlfn.XLOOKUP(Orders[[#This Row],[Customer ID]],customers!$A$1:$A$1001,customers!$I$1:$I$1001,,0)</f>
        <v>No</v>
      </c>
    </row>
    <row r="30" spans="1:16" x14ac:dyDescent="0.4">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L30*E30</f>
        <v>17.91</v>
      </c>
      <c r="N30" t="str">
        <f>IF(I30="Rob","Robusta",IF(I30="Exc","Excelsa",IF(I30="Ara","Arabica",IF(I30="Lib","Liberica",""))))</f>
        <v>Arabica</v>
      </c>
      <c r="O30" t="str">
        <f>CHOOSE(MATCH(J30, {"M","L","D"}, 0), "Medium", "Light", "Dark")</f>
        <v>Dark</v>
      </c>
      <c r="P30" t="str">
        <f>_xlfn.XLOOKUP(Orders[[#This Row],[Customer ID]],customers!$A$1:$A$1001,customers!$I$1:$I$1001,,0)</f>
        <v>No</v>
      </c>
    </row>
    <row r="31" spans="1:16" x14ac:dyDescent="0.4">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L31*E31</f>
        <v>39.799999999999997</v>
      </c>
      <c r="N31" t="str">
        <f>IF(I31="Rob","Robusta",IF(I31="Exc","Excelsa",IF(I31="Ara","Arabica",IF(I31="Lib","Liberica",""))))</f>
        <v>Arabica</v>
      </c>
      <c r="O31" t="str">
        <f>CHOOSE(MATCH(J31, {"M","L","D"}, 0), "Medium", "Light", "Dark")</f>
        <v>Dark</v>
      </c>
      <c r="P31" t="str">
        <f>_xlfn.XLOOKUP(Orders[[#This Row],[Customer ID]],customers!$A$1:$A$1001,customers!$I$1:$I$1001,,0)</f>
        <v>Yes</v>
      </c>
    </row>
    <row r="32" spans="1:16" x14ac:dyDescent="0.4">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L32*E32</f>
        <v>21.825000000000003</v>
      </c>
      <c r="N32" t="str">
        <f>IF(I32="Rob","Robusta",IF(I32="Exc","Excelsa",IF(I32="Ara","Arabica",IF(I32="Lib","Liberica",""))))</f>
        <v>Liberica</v>
      </c>
      <c r="O32" t="str">
        <f>CHOOSE(MATCH(J32, {"M","L","D"}, 0), "Medium", "Light", "Dark")</f>
        <v>Medium</v>
      </c>
      <c r="P32" t="str">
        <f>_xlfn.XLOOKUP(Orders[[#This Row],[Customer ID]],customers!$A$1:$A$1001,customers!$I$1:$I$1001,,0)</f>
        <v>No</v>
      </c>
    </row>
    <row r="33" spans="1:16" x14ac:dyDescent="0.4">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L33*E33</f>
        <v>35.82</v>
      </c>
      <c r="N33" t="str">
        <f>IF(I33="Rob","Robusta",IF(I33="Exc","Excelsa",IF(I33="Ara","Arabica",IF(I33="Lib","Liberica",""))))</f>
        <v>Arabica</v>
      </c>
      <c r="O33" t="str">
        <f>CHOOSE(MATCH(J33, {"M","L","D"}, 0), "Medium", "Light", "Dark")</f>
        <v>Dark</v>
      </c>
      <c r="P33" t="str">
        <f>_xlfn.XLOOKUP(Orders[[#This Row],[Customer ID]],customers!$A$1:$A$1001,customers!$I$1:$I$1001,,0)</f>
        <v>No</v>
      </c>
    </row>
    <row r="34" spans="1:16" x14ac:dyDescent="0.4">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L34*E34</f>
        <v>52.38</v>
      </c>
      <c r="N34" t="str">
        <f>IF(I34="Rob","Robusta",IF(I34="Exc","Excelsa",IF(I34="Ara","Arabica",IF(I34="Lib","Liberica",""))))</f>
        <v>Liberica</v>
      </c>
      <c r="O34" t="str">
        <f>CHOOSE(MATCH(J34, {"M","L","D"}, 0), "Medium", "Light", "Dark")</f>
        <v>Medium</v>
      </c>
      <c r="P34" t="str">
        <f>_xlfn.XLOOKUP(Orders[[#This Row],[Customer ID]],customers!$A$1:$A$1001,customers!$I$1:$I$1001,,0)</f>
        <v>No</v>
      </c>
    </row>
    <row r="35" spans="1:16" x14ac:dyDescent="0.4">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L35*E35</f>
        <v>23.774999999999999</v>
      </c>
      <c r="N35" t="str">
        <f>IF(I35="Rob","Robusta",IF(I35="Exc","Excelsa",IF(I35="Ara","Arabica",IF(I35="Lib","Liberica",""))))</f>
        <v>Liberica</v>
      </c>
      <c r="O35" t="str">
        <f>CHOOSE(MATCH(J35, {"M","L","D"}, 0), "Medium", "Light", "Dark")</f>
        <v>Light</v>
      </c>
      <c r="P35" t="str">
        <f>_xlfn.XLOOKUP(Orders[[#This Row],[Customer ID]],customers!$A$1:$A$1001,customers!$I$1:$I$1001,,0)</f>
        <v>No</v>
      </c>
    </row>
    <row r="36" spans="1:16" x14ac:dyDescent="0.4">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L36*E36</f>
        <v>57.06</v>
      </c>
      <c r="N36" t="str">
        <f>IF(I36="Rob","Robusta",IF(I36="Exc","Excelsa",IF(I36="Ara","Arabica",IF(I36="Lib","Liberica",""))))</f>
        <v>Liberica</v>
      </c>
      <c r="O36" t="str">
        <f>CHOOSE(MATCH(J36, {"M","L","D"}, 0), "Medium", "Light", "Dark")</f>
        <v>Light</v>
      </c>
      <c r="P36" t="str">
        <f>_xlfn.XLOOKUP(Orders[[#This Row],[Customer ID]],customers!$A$1:$A$1001,customers!$I$1:$I$1001,,0)</f>
        <v>Yes</v>
      </c>
    </row>
    <row r="37" spans="1:16" x14ac:dyDescent="0.4">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L37*E37</f>
        <v>35.82</v>
      </c>
      <c r="N37" t="str">
        <f>IF(I37="Rob","Robusta",IF(I37="Exc","Excelsa",IF(I37="Ara","Arabica",IF(I37="Lib","Liberica",""))))</f>
        <v>Arabica</v>
      </c>
      <c r="O37" t="str">
        <f>CHOOSE(MATCH(J37, {"M","L","D"}, 0), "Medium", "Light", "Dark")</f>
        <v>Dark</v>
      </c>
      <c r="P37" t="str">
        <f>_xlfn.XLOOKUP(Orders[[#This Row],[Customer ID]],customers!$A$1:$A$1001,customers!$I$1:$I$1001,,0)</f>
        <v>No</v>
      </c>
    </row>
    <row r="38" spans="1:16" x14ac:dyDescent="0.4">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L38*E38</f>
        <v>8.73</v>
      </c>
      <c r="N38" t="str">
        <f>IF(I38="Rob","Robusta",IF(I38="Exc","Excelsa",IF(I38="Ara","Arabica",IF(I38="Lib","Liberica",""))))</f>
        <v>Liberica</v>
      </c>
      <c r="O38" t="str">
        <f>CHOOSE(MATCH(J38, {"M","L","D"}, 0), "Medium", "Light", "Dark")</f>
        <v>Medium</v>
      </c>
      <c r="P38" t="str">
        <f>_xlfn.XLOOKUP(Orders[[#This Row],[Customer ID]],customers!$A$1:$A$1001,customers!$I$1:$I$1001,,0)</f>
        <v>No</v>
      </c>
    </row>
    <row r="39" spans="1:16" x14ac:dyDescent="0.4">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L39*E39</f>
        <v>28.53</v>
      </c>
      <c r="N39" t="str">
        <f>IF(I39="Rob","Robusta",IF(I39="Exc","Excelsa",IF(I39="Ara","Arabica",IF(I39="Lib","Liberica",""))))</f>
        <v>Liberica</v>
      </c>
      <c r="O39" t="str">
        <f>CHOOSE(MATCH(J39, {"M","L","D"}, 0), "Medium", "Light", "Dark")</f>
        <v>Light</v>
      </c>
      <c r="P39" t="str">
        <f>_xlfn.XLOOKUP(Orders[[#This Row],[Customer ID]],customers!$A$1:$A$1001,customers!$I$1:$I$1001,,0)</f>
        <v>No</v>
      </c>
    </row>
    <row r="40" spans="1:16" x14ac:dyDescent="0.4">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L40*E40</f>
        <v>114.42499999999998</v>
      </c>
      <c r="N40" t="str">
        <f>IF(I40="Rob","Robusta",IF(I40="Exc","Excelsa",IF(I40="Ara","Arabica",IF(I40="Lib","Liberica",""))))</f>
        <v>Robusta</v>
      </c>
      <c r="O40" t="str">
        <f>CHOOSE(MATCH(J40, {"M","L","D"}, 0), "Medium", "Light", "Dark")</f>
        <v>Medium</v>
      </c>
      <c r="P40" t="str">
        <f>_xlfn.XLOOKUP(Orders[[#This Row],[Customer ID]],customers!$A$1:$A$1001,customers!$I$1:$I$1001,,0)</f>
        <v>No</v>
      </c>
    </row>
    <row r="41" spans="1:16" x14ac:dyDescent="0.4">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L41*E41</f>
        <v>59.699999999999996</v>
      </c>
      <c r="N41" t="str">
        <f>IF(I41="Rob","Robusta",IF(I41="Exc","Excelsa",IF(I41="Ara","Arabica",IF(I41="Lib","Liberica",""))))</f>
        <v>Robusta</v>
      </c>
      <c r="O41" t="str">
        <f>CHOOSE(MATCH(J41, {"M","L","D"}, 0), "Medium", "Light", "Dark")</f>
        <v>Medium</v>
      </c>
      <c r="P41" t="str">
        <f>_xlfn.XLOOKUP(Orders[[#This Row],[Customer ID]],customers!$A$1:$A$1001,customers!$I$1:$I$1001,,0)</f>
        <v>Yes</v>
      </c>
    </row>
    <row r="42" spans="1:16" x14ac:dyDescent="0.4">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L42*E42</f>
        <v>43.650000000000006</v>
      </c>
      <c r="N42" t="str">
        <f>IF(I42="Rob","Robusta",IF(I42="Exc","Excelsa",IF(I42="Ara","Arabica",IF(I42="Lib","Liberica",""))))</f>
        <v>Liberica</v>
      </c>
      <c r="O42" t="str">
        <f>CHOOSE(MATCH(J42, {"M","L","D"}, 0), "Medium", "Light", "Dark")</f>
        <v>Medium</v>
      </c>
      <c r="P42" t="str">
        <f>_xlfn.XLOOKUP(Orders[[#This Row],[Customer ID]],customers!$A$1:$A$1001,customers!$I$1:$I$1001,,0)</f>
        <v>No</v>
      </c>
    </row>
    <row r="43" spans="1:16" x14ac:dyDescent="0.4">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L43*E43</f>
        <v>7.29</v>
      </c>
      <c r="N43" t="str">
        <f>IF(I43="Rob","Robusta",IF(I43="Exc","Excelsa",IF(I43="Ara","Arabica",IF(I43="Lib","Liberica",""))))</f>
        <v>Excelsa</v>
      </c>
      <c r="O43" t="str">
        <f>CHOOSE(MATCH(J43, {"M","L","D"}, 0), "Medium", "Light", "Dark")</f>
        <v>Dark</v>
      </c>
      <c r="P43" t="str">
        <f>_xlfn.XLOOKUP(Orders[[#This Row],[Customer ID]],customers!$A$1:$A$1001,customers!$I$1:$I$1001,,0)</f>
        <v>Yes</v>
      </c>
    </row>
    <row r="44" spans="1:16" x14ac:dyDescent="0.4">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L44*E44</f>
        <v>8.0549999999999997</v>
      </c>
      <c r="N44" t="str">
        <f>IF(I44="Rob","Robusta",IF(I44="Exc","Excelsa",IF(I44="Ara","Arabica",IF(I44="Lib","Liberica",""))))</f>
        <v>Robusta</v>
      </c>
      <c r="O44" t="str">
        <f>CHOOSE(MATCH(J44, {"M","L","D"}, 0), "Medium", "Light", "Dark")</f>
        <v>Dark</v>
      </c>
      <c r="P44" t="str">
        <f>_xlfn.XLOOKUP(Orders[[#This Row],[Customer ID]],customers!$A$1:$A$1001,customers!$I$1:$I$1001,,0)</f>
        <v>Yes</v>
      </c>
    </row>
    <row r="45" spans="1:16" x14ac:dyDescent="0.4">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L45*E45</f>
        <v>72.91</v>
      </c>
      <c r="N45" t="str">
        <f>IF(I45="Rob","Robusta",IF(I45="Exc","Excelsa",IF(I45="Ara","Arabica",IF(I45="Lib","Liberica",""))))</f>
        <v>Liberica</v>
      </c>
      <c r="O45" t="str">
        <f>CHOOSE(MATCH(J45, {"M","L","D"}, 0), "Medium", "Light", "Dark")</f>
        <v>Light</v>
      </c>
      <c r="P45" t="str">
        <f>_xlfn.XLOOKUP(Orders[[#This Row],[Customer ID]],customers!$A$1:$A$1001,customers!$I$1:$I$1001,,0)</f>
        <v>No</v>
      </c>
    </row>
    <row r="46" spans="1:16" x14ac:dyDescent="0.4">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L46*E46</f>
        <v>16.5</v>
      </c>
      <c r="N46" t="str">
        <f>IF(I46="Rob","Robusta",IF(I46="Exc","Excelsa",IF(I46="Ara","Arabica",IF(I46="Lib","Liberica",""))))</f>
        <v>Excelsa</v>
      </c>
      <c r="O46" t="str">
        <f>CHOOSE(MATCH(J46, {"M","L","D"}, 0), "Medium", "Light", "Dark")</f>
        <v>Medium</v>
      </c>
      <c r="P46" t="str">
        <f>_xlfn.XLOOKUP(Orders[[#This Row],[Customer ID]],customers!$A$1:$A$1001,customers!$I$1:$I$1001,,0)</f>
        <v>Yes</v>
      </c>
    </row>
    <row r="47" spans="1:16" x14ac:dyDescent="0.4">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L47*E47</f>
        <v>178.70999999999998</v>
      </c>
      <c r="N47" t="str">
        <f>IF(I47="Rob","Robusta",IF(I47="Exc","Excelsa",IF(I47="Ara","Arabica",IF(I47="Lib","Liberica",""))))</f>
        <v>Liberica</v>
      </c>
      <c r="O47" t="str">
        <f>CHOOSE(MATCH(J47, {"M","L","D"}, 0), "Medium", "Light", "Dark")</f>
        <v>Dark</v>
      </c>
      <c r="P47" t="str">
        <f>_xlfn.XLOOKUP(Orders[[#This Row],[Customer ID]],customers!$A$1:$A$1001,customers!$I$1:$I$1001,,0)</f>
        <v>No</v>
      </c>
    </row>
    <row r="48" spans="1:16" x14ac:dyDescent="0.4">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L48*E48</f>
        <v>63.249999999999993</v>
      </c>
      <c r="N48" t="str">
        <f>IF(I48="Rob","Robusta",IF(I48="Exc","Excelsa",IF(I48="Ara","Arabica",IF(I48="Lib","Liberica",""))))</f>
        <v>Excelsa</v>
      </c>
      <c r="O48" t="str">
        <f>CHOOSE(MATCH(J48, {"M","L","D"}, 0), "Medium", "Light", "Dark")</f>
        <v>Medium</v>
      </c>
      <c r="P48" t="str">
        <f>_xlfn.XLOOKUP(Orders[[#This Row],[Customer ID]],customers!$A$1:$A$1001,customers!$I$1:$I$1001,,0)</f>
        <v>Yes</v>
      </c>
    </row>
    <row r="49" spans="1:16" x14ac:dyDescent="0.4">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L49*E49</f>
        <v>7.77</v>
      </c>
      <c r="N49" t="str">
        <f>IF(I49="Rob","Robusta",IF(I49="Exc","Excelsa",IF(I49="Ara","Arabica",IF(I49="Lib","Liberica",""))))</f>
        <v>Arabica</v>
      </c>
      <c r="O49" t="str">
        <f>CHOOSE(MATCH(J49, {"M","L","D"}, 0), "Medium", "Light", "Dark")</f>
        <v>Light</v>
      </c>
      <c r="P49" t="str">
        <f>_xlfn.XLOOKUP(Orders[[#This Row],[Customer ID]],customers!$A$1:$A$1001,customers!$I$1:$I$1001,,0)</f>
        <v>Yes</v>
      </c>
    </row>
    <row r="50" spans="1:16" x14ac:dyDescent="0.4">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L50*E50</f>
        <v>91.539999999999992</v>
      </c>
      <c r="N50" t="str">
        <f>IF(I50="Rob","Robusta",IF(I50="Exc","Excelsa",IF(I50="Ara","Arabica",IF(I50="Lib","Liberica",""))))</f>
        <v>Arabica</v>
      </c>
      <c r="O50" t="str">
        <f>CHOOSE(MATCH(J50, {"M","L","D"}, 0), "Medium", "Light", "Dark")</f>
        <v>Dark</v>
      </c>
      <c r="P50" t="str">
        <f>_xlfn.XLOOKUP(Orders[[#This Row],[Customer ID]],customers!$A$1:$A$1001,customers!$I$1:$I$1001,,0)</f>
        <v>No</v>
      </c>
    </row>
    <row r="51" spans="1:16" x14ac:dyDescent="0.4">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L51*E51</f>
        <v>38.849999999999994</v>
      </c>
      <c r="N51" t="str">
        <f>IF(I51="Rob","Robusta",IF(I51="Exc","Excelsa",IF(I51="Ara","Arabica",IF(I51="Lib","Liberica",""))))</f>
        <v>Arabica</v>
      </c>
      <c r="O51" t="str">
        <f>CHOOSE(MATCH(J51, {"M","L","D"}, 0), "Medium", "Light", "Dark")</f>
        <v>Light</v>
      </c>
      <c r="P51" t="str">
        <f>_xlfn.XLOOKUP(Orders[[#This Row],[Customer ID]],customers!$A$1:$A$1001,customers!$I$1:$I$1001,,0)</f>
        <v>No</v>
      </c>
    </row>
    <row r="52" spans="1:16" x14ac:dyDescent="0.4">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L52*E52</f>
        <v>15.54</v>
      </c>
      <c r="N52" t="str">
        <f>IF(I52="Rob","Robusta",IF(I52="Exc","Excelsa",IF(I52="Ara","Arabica",IF(I52="Lib","Liberica",""))))</f>
        <v>Liberica</v>
      </c>
      <c r="O52" t="str">
        <f>CHOOSE(MATCH(J52, {"M","L","D"}, 0), "Medium", "Light", "Dark")</f>
        <v>Dark</v>
      </c>
      <c r="P52" t="str">
        <f>_xlfn.XLOOKUP(Orders[[#This Row],[Customer ID]],customers!$A$1:$A$1001,customers!$I$1:$I$1001,,0)</f>
        <v>No</v>
      </c>
    </row>
    <row r="53" spans="1:16" x14ac:dyDescent="0.4">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L53*E53</f>
        <v>145.82</v>
      </c>
      <c r="N53" t="str">
        <f>IF(I53="Rob","Robusta",IF(I53="Exc","Excelsa",IF(I53="Ara","Arabica",IF(I53="Lib","Liberica",""))))</f>
        <v>Liberica</v>
      </c>
      <c r="O53" t="str">
        <f>CHOOSE(MATCH(J53, {"M","L","D"}, 0), "Medium", "Light", "Dark")</f>
        <v>Light</v>
      </c>
      <c r="P53" t="str">
        <f>_xlfn.XLOOKUP(Orders[[#This Row],[Customer ID]],customers!$A$1:$A$1001,customers!$I$1:$I$1001,,0)</f>
        <v>Yes</v>
      </c>
    </row>
    <row r="54" spans="1:16" x14ac:dyDescent="0.4">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L54*E54</f>
        <v>29.849999999999998</v>
      </c>
      <c r="N54" t="str">
        <f>IF(I54="Rob","Robusta",IF(I54="Exc","Excelsa",IF(I54="Ara","Arabica",IF(I54="Lib","Liberica",""))))</f>
        <v>Robusta</v>
      </c>
      <c r="O54" t="str">
        <f>CHOOSE(MATCH(J54, {"M","L","D"}, 0), "Medium", "Light", "Dark")</f>
        <v>Medium</v>
      </c>
      <c r="P54" t="str">
        <f>_xlfn.XLOOKUP(Orders[[#This Row],[Customer ID]],customers!$A$1:$A$1001,customers!$I$1:$I$1001,,0)</f>
        <v>No</v>
      </c>
    </row>
    <row r="55" spans="1:16" x14ac:dyDescent="0.4">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L55*E55</f>
        <v>72.91</v>
      </c>
      <c r="N55" t="str">
        <f>IF(I55="Rob","Robusta",IF(I55="Exc","Excelsa",IF(I55="Ara","Arabica",IF(I55="Lib","Liberica",""))))</f>
        <v>Liberica</v>
      </c>
      <c r="O55" t="str">
        <f>CHOOSE(MATCH(J55, {"M","L","D"}, 0), "Medium", "Light", "Dark")</f>
        <v>Light</v>
      </c>
      <c r="P55" t="str">
        <f>_xlfn.XLOOKUP(Orders[[#This Row],[Customer ID]],customers!$A$1:$A$1001,customers!$I$1:$I$1001,,0)</f>
        <v>No</v>
      </c>
    </row>
    <row r="56" spans="1:16" x14ac:dyDescent="0.4">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L56*E56</f>
        <v>72.75</v>
      </c>
      <c r="N56" t="str">
        <f>IF(I56="Rob","Robusta",IF(I56="Exc","Excelsa",IF(I56="Ara","Arabica",IF(I56="Lib","Liberica",""))))</f>
        <v>Liberica</v>
      </c>
      <c r="O56" t="str">
        <f>CHOOSE(MATCH(J56, {"M","L","D"}, 0), "Medium", "Light", "Dark")</f>
        <v>Medium</v>
      </c>
      <c r="P56" t="str">
        <f>_xlfn.XLOOKUP(Orders[[#This Row],[Customer ID]],customers!$A$1:$A$1001,customers!$I$1:$I$1001,,0)</f>
        <v>No</v>
      </c>
    </row>
    <row r="57" spans="1:16" x14ac:dyDescent="0.4">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L57*E57</f>
        <v>47.55</v>
      </c>
      <c r="N57" t="str">
        <f>IF(I57="Rob","Robusta",IF(I57="Exc","Excelsa",IF(I57="Ara","Arabica",IF(I57="Lib","Liberica",""))))</f>
        <v>Liberica</v>
      </c>
      <c r="O57" t="str">
        <f>CHOOSE(MATCH(J57, {"M","L","D"}, 0), "Medium", "Light", "Dark")</f>
        <v>Light</v>
      </c>
      <c r="P57" t="str">
        <f>_xlfn.XLOOKUP(Orders[[#This Row],[Customer ID]],customers!$A$1:$A$1001,customers!$I$1:$I$1001,,0)</f>
        <v>No</v>
      </c>
    </row>
    <row r="58" spans="1:16" x14ac:dyDescent="0.4">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L58*E58</f>
        <v>10.935</v>
      </c>
      <c r="N58" t="str">
        <f>IF(I58="Rob","Robusta",IF(I58="Exc","Excelsa",IF(I58="Ara","Arabica",IF(I58="Lib","Liberica",""))))</f>
        <v>Excelsa</v>
      </c>
      <c r="O58" t="str">
        <f>CHOOSE(MATCH(J58, {"M","L","D"}, 0), "Medium", "Light", "Dark")</f>
        <v>Dark</v>
      </c>
      <c r="P58" t="str">
        <f>_xlfn.XLOOKUP(Orders[[#This Row],[Customer ID]],customers!$A$1:$A$1001,customers!$I$1:$I$1001,,0)</f>
        <v>Yes</v>
      </c>
    </row>
    <row r="59" spans="1:16" x14ac:dyDescent="0.4">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L59*E59</f>
        <v>59.4</v>
      </c>
      <c r="N59" t="str">
        <f>IF(I59="Rob","Robusta",IF(I59="Exc","Excelsa",IF(I59="Ara","Arabica",IF(I59="Lib","Liberica",""))))</f>
        <v>Excelsa</v>
      </c>
      <c r="O59" t="str">
        <f>CHOOSE(MATCH(J59, {"M","L","D"}, 0), "Medium", "Light", "Dark")</f>
        <v>Light</v>
      </c>
      <c r="P59" t="str">
        <f>_xlfn.XLOOKUP(Orders[[#This Row],[Customer ID]],customers!$A$1:$A$1001,customers!$I$1:$I$1001,,0)</f>
        <v>No</v>
      </c>
    </row>
    <row r="60" spans="1:16" x14ac:dyDescent="0.4">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L60*E60</f>
        <v>89.35499999999999</v>
      </c>
      <c r="N60" t="str">
        <f>IF(I60="Rob","Robusta",IF(I60="Exc","Excelsa",IF(I60="Ara","Arabica",IF(I60="Lib","Liberica",""))))</f>
        <v>Liberica</v>
      </c>
      <c r="O60" t="str">
        <f>CHOOSE(MATCH(J60, {"M","L","D"}, 0), "Medium", "Light", "Dark")</f>
        <v>Dark</v>
      </c>
      <c r="P60" t="str">
        <f>_xlfn.XLOOKUP(Orders[[#This Row],[Customer ID]],customers!$A$1:$A$1001,customers!$I$1:$I$1001,,0)</f>
        <v>Yes</v>
      </c>
    </row>
    <row r="61" spans="1:16" x14ac:dyDescent="0.4">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L61*E61</f>
        <v>26.19</v>
      </c>
      <c r="N61" t="str">
        <f>IF(I61="Rob","Robusta",IF(I61="Exc","Excelsa",IF(I61="Ara","Arabica",IF(I61="Lib","Liberica",""))))</f>
        <v>Liberica</v>
      </c>
      <c r="O61" t="str">
        <f>CHOOSE(MATCH(J61, {"M","L","D"}, 0), "Medium", "Light", "Dark")</f>
        <v>Medium</v>
      </c>
      <c r="P61" t="str">
        <f>_xlfn.XLOOKUP(Orders[[#This Row],[Customer ID]],customers!$A$1:$A$1001,customers!$I$1:$I$1001,,0)</f>
        <v>Yes</v>
      </c>
    </row>
    <row r="62" spans="1:16" x14ac:dyDescent="0.4">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L62*E62</f>
        <v>114.42499999999998</v>
      </c>
      <c r="N62" t="str">
        <f>IF(I62="Rob","Robusta",IF(I62="Exc","Excelsa",IF(I62="Ara","Arabica",IF(I62="Lib","Liberica",""))))</f>
        <v>Arabica</v>
      </c>
      <c r="O62" t="str">
        <f>CHOOSE(MATCH(J62, {"M","L","D"}, 0), "Medium", "Light", "Dark")</f>
        <v>Dark</v>
      </c>
      <c r="P62" t="str">
        <f>_xlfn.XLOOKUP(Orders[[#This Row],[Customer ID]],customers!$A$1:$A$1001,customers!$I$1:$I$1001,,0)</f>
        <v>No</v>
      </c>
    </row>
    <row r="63" spans="1:16" x14ac:dyDescent="0.4">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L63*E63</f>
        <v>26.849999999999994</v>
      </c>
      <c r="N63" t="str">
        <f>IF(I63="Rob","Robusta",IF(I63="Exc","Excelsa",IF(I63="Ara","Arabica",IF(I63="Lib","Liberica",""))))</f>
        <v>Robusta</v>
      </c>
      <c r="O63" t="str">
        <f>CHOOSE(MATCH(J63, {"M","L","D"}, 0), "Medium", "Light", "Dark")</f>
        <v>Dark</v>
      </c>
      <c r="P63" t="str">
        <f>_xlfn.XLOOKUP(Orders[[#This Row],[Customer ID]],customers!$A$1:$A$1001,customers!$I$1:$I$1001,,0)</f>
        <v>Yes</v>
      </c>
    </row>
    <row r="64" spans="1:16" x14ac:dyDescent="0.4">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L64*E64</f>
        <v>23.774999999999999</v>
      </c>
      <c r="N64" t="str">
        <f>IF(I64="Rob","Robusta",IF(I64="Exc","Excelsa",IF(I64="Ara","Arabica",IF(I64="Lib","Liberica",""))))</f>
        <v>Liberica</v>
      </c>
      <c r="O64" t="str">
        <f>CHOOSE(MATCH(J64, {"M","L","D"}, 0), "Medium", "Light", "Dark")</f>
        <v>Light</v>
      </c>
      <c r="P64" t="str">
        <f>_xlfn.XLOOKUP(Orders[[#This Row],[Customer ID]],customers!$A$1:$A$1001,customers!$I$1:$I$1001,,0)</f>
        <v>Yes</v>
      </c>
    </row>
    <row r="65" spans="1:16" x14ac:dyDescent="0.4">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L65*E65</f>
        <v>6.75</v>
      </c>
      <c r="N65" t="str">
        <f>IF(I65="Rob","Robusta",IF(I65="Exc","Excelsa",IF(I65="Ara","Arabica",IF(I65="Lib","Liberica",""))))</f>
        <v>Arabica</v>
      </c>
      <c r="O65" t="str">
        <f>CHOOSE(MATCH(J65, {"M","L","D"}, 0), "Medium", "Light", "Dark")</f>
        <v>Medium</v>
      </c>
      <c r="P65" t="str">
        <f>_xlfn.XLOOKUP(Orders[[#This Row],[Customer ID]],customers!$A$1:$A$1001,customers!$I$1:$I$1001,,0)</f>
        <v>No</v>
      </c>
    </row>
    <row r="66" spans="1:16" x14ac:dyDescent="0.4">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L66*E66</f>
        <v>35.82</v>
      </c>
      <c r="N66" t="str">
        <f>IF(I66="Rob","Robusta",IF(I66="Exc","Excelsa",IF(I66="Ara","Arabica",IF(I66="Lib","Liberica",""))))</f>
        <v>Robusta</v>
      </c>
      <c r="O66" t="str">
        <f>CHOOSE(MATCH(J66, {"M","L","D"}, 0), "Medium", "Light", "Dark")</f>
        <v>Medium</v>
      </c>
      <c r="P66" t="str">
        <f>_xlfn.XLOOKUP(Orders[[#This Row],[Customer ID]],customers!$A$1:$A$1001,customers!$I$1:$I$1001,,0)</f>
        <v>Yes</v>
      </c>
    </row>
    <row r="67" spans="1:16" x14ac:dyDescent="0.4">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L67*E67</f>
        <v>82.339999999999989</v>
      </c>
      <c r="N67" t="str">
        <f>IF(I67="Rob","Robusta",IF(I67="Exc","Excelsa",IF(I67="Ara","Arabica",IF(I67="Lib","Liberica",""))))</f>
        <v>Robusta</v>
      </c>
      <c r="O67" t="str">
        <f>CHOOSE(MATCH(J67, {"M","L","D"}, 0), "Medium", "Light", "Dark")</f>
        <v>Dark</v>
      </c>
      <c r="P67" t="str">
        <f>_xlfn.XLOOKUP(Orders[[#This Row],[Customer ID]],customers!$A$1:$A$1001,customers!$I$1:$I$1001,,0)</f>
        <v>Yes</v>
      </c>
    </row>
    <row r="68" spans="1:16" x14ac:dyDescent="0.4">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L68*E68</f>
        <v>7.169999999999999</v>
      </c>
      <c r="N68" t="str">
        <f>IF(I68="Rob","Robusta",IF(I68="Exc","Excelsa",IF(I68="Ara","Arabica",IF(I68="Lib","Liberica",""))))</f>
        <v>Robusta</v>
      </c>
      <c r="O68" t="str">
        <f>CHOOSE(MATCH(J68, {"M","L","D"}, 0), "Medium", "Light", "Dark")</f>
        <v>Light</v>
      </c>
      <c r="P68" t="str">
        <f>_xlfn.XLOOKUP(Orders[[#This Row],[Customer ID]],customers!$A$1:$A$1001,customers!$I$1:$I$1001,,0)</f>
        <v>Yes</v>
      </c>
    </row>
    <row r="69" spans="1:16" x14ac:dyDescent="0.4">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L69*E69</f>
        <v>9.51</v>
      </c>
      <c r="N69" t="str">
        <f>IF(I69="Rob","Robusta",IF(I69="Exc","Excelsa",IF(I69="Ara","Arabica",IF(I69="Lib","Liberica",""))))</f>
        <v>Liberica</v>
      </c>
      <c r="O69" t="str">
        <f>CHOOSE(MATCH(J69, {"M","L","D"}, 0), "Medium", "Light", "Dark")</f>
        <v>Light</v>
      </c>
      <c r="P69" t="str">
        <f>_xlfn.XLOOKUP(Orders[[#This Row],[Customer ID]],customers!$A$1:$A$1001,customers!$I$1:$I$1001,,0)</f>
        <v>No</v>
      </c>
    </row>
    <row r="70" spans="1:16" x14ac:dyDescent="0.4">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L70*E70</f>
        <v>2.9849999999999999</v>
      </c>
      <c r="N70" t="str">
        <f>IF(I70="Rob","Robusta",IF(I70="Exc","Excelsa",IF(I70="Ara","Arabica",IF(I70="Lib","Liberica",""))))</f>
        <v>Robusta</v>
      </c>
      <c r="O70" t="str">
        <f>CHOOSE(MATCH(J70, {"M","L","D"}, 0), "Medium", "Light", "Dark")</f>
        <v>Medium</v>
      </c>
      <c r="P70" t="str">
        <f>_xlfn.XLOOKUP(Orders[[#This Row],[Customer ID]],customers!$A$1:$A$1001,customers!$I$1:$I$1001,,0)</f>
        <v>No</v>
      </c>
    </row>
    <row r="71" spans="1:16" x14ac:dyDescent="0.4">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L71*E71</f>
        <v>59.699999999999996</v>
      </c>
      <c r="N71" t="str">
        <f>IF(I71="Rob","Robusta",IF(I71="Exc","Excelsa",IF(I71="Ara","Arabica",IF(I71="Lib","Liberica",""))))</f>
        <v>Robusta</v>
      </c>
      <c r="O71" t="str">
        <f>CHOOSE(MATCH(J71, {"M","L","D"}, 0), "Medium", "Light", "Dark")</f>
        <v>Medium</v>
      </c>
      <c r="P71" t="str">
        <f>_xlfn.XLOOKUP(Orders[[#This Row],[Customer ID]],customers!$A$1:$A$1001,customers!$I$1:$I$1001,,0)</f>
        <v>Yes</v>
      </c>
    </row>
    <row r="72" spans="1:16" x14ac:dyDescent="0.4">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L72*E72</f>
        <v>136.61999999999998</v>
      </c>
      <c r="N72" t="str">
        <f>IF(I72="Rob","Robusta",IF(I72="Exc","Excelsa",IF(I72="Ara","Arabica",IF(I72="Lib","Liberica",""))))</f>
        <v>Excelsa</v>
      </c>
      <c r="O72" t="str">
        <f>CHOOSE(MATCH(J72, {"M","L","D"}, 0), "Medium", "Light", "Dark")</f>
        <v>Light</v>
      </c>
      <c r="P72" t="str">
        <f>_xlfn.XLOOKUP(Orders[[#This Row],[Customer ID]],customers!$A$1:$A$1001,customers!$I$1:$I$1001,,0)</f>
        <v>No</v>
      </c>
    </row>
    <row r="73" spans="1:16" x14ac:dyDescent="0.4">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L73*E73</f>
        <v>9.51</v>
      </c>
      <c r="N73" t="str">
        <f>IF(I73="Rob","Robusta",IF(I73="Exc","Excelsa",IF(I73="Ara","Arabica",IF(I73="Lib","Liberica",""))))</f>
        <v>Liberica</v>
      </c>
      <c r="O73" t="str">
        <f>CHOOSE(MATCH(J73, {"M","L","D"}, 0), "Medium", "Light", "Dark")</f>
        <v>Light</v>
      </c>
      <c r="P73" t="str">
        <f>_xlfn.XLOOKUP(Orders[[#This Row],[Customer ID]],customers!$A$1:$A$1001,customers!$I$1:$I$1001,,0)</f>
        <v>No</v>
      </c>
    </row>
    <row r="74" spans="1:16" x14ac:dyDescent="0.4">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L74*E74</f>
        <v>77.624999999999986</v>
      </c>
      <c r="N74" t="str">
        <f>IF(I74="Rob","Robusta",IF(I74="Exc","Excelsa",IF(I74="Ara","Arabica",IF(I74="Lib","Liberica",""))))</f>
        <v>Arabica</v>
      </c>
      <c r="O74" t="str">
        <f>CHOOSE(MATCH(J74, {"M","L","D"}, 0), "Medium", "Light", "Dark")</f>
        <v>Medium</v>
      </c>
      <c r="P74" t="str">
        <f>_xlfn.XLOOKUP(Orders[[#This Row],[Customer ID]],customers!$A$1:$A$1001,customers!$I$1:$I$1001,,0)</f>
        <v>No</v>
      </c>
    </row>
    <row r="75" spans="1:16" x14ac:dyDescent="0.4">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L75*E75</f>
        <v>21.825000000000003</v>
      </c>
      <c r="N75" t="str">
        <f>IF(I75="Rob","Robusta",IF(I75="Exc","Excelsa",IF(I75="Ara","Arabica",IF(I75="Lib","Liberica",""))))</f>
        <v>Liberica</v>
      </c>
      <c r="O75" t="str">
        <f>CHOOSE(MATCH(J75, {"M","L","D"}, 0), "Medium", "Light", "Dark")</f>
        <v>Medium</v>
      </c>
      <c r="P75" t="str">
        <f>_xlfn.XLOOKUP(Orders[[#This Row],[Customer ID]],customers!$A$1:$A$1001,customers!$I$1:$I$1001,,0)</f>
        <v>Yes</v>
      </c>
    </row>
    <row r="76" spans="1:16" x14ac:dyDescent="0.4">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L76*E76</f>
        <v>17.82</v>
      </c>
      <c r="N76" t="str">
        <f>IF(I76="Rob","Robusta",IF(I76="Exc","Excelsa",IF(I76="Ara","Arabica",IF(I76="Lib","Liberica",""))))</f>
        <v>Excelsa</v>
      </c>
      <c r="O76" t="str">
        <f>CHOOSE(MATCH(J76, {"M","L","D"}, 0), "Medium", "Light", "Dark")</f>
        <v>Light</v>
      </c>
      <c r="P76" t="str">
        <f>_xlfn.XLOOKUP(Orders[[#This Row],[Customer ID]],customers!$A$1:$A$1001,customers!$I$1:$I$1001,,0)</f>
        <v>Yes</v>
      </c>
    </row>
    <row r="77" spans="1:16" x14ac:dyDescent="0.4">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L77*E77</f>
        <v>53.699999999999996</v>
      </c>
      <c r="N77" t="str">
        <f>IF(I77="Rob","Robusta",IF(I77="Exc","Excelsa",IF(I77="Ara","Arabica",IF(I77="Lib","Liberica",""))))</f>
        <v>Robusta</v>
      </c>
      <c r="O77" t="str">
        <f>CHOOSE(MATCH(J77, {"M","L","D"}, 0), "Medium", "Light", "Dark")</f>
        <v>Dark</v>
      </c>
      <c r="P77" t="str">
        <f>_xlfn.XLOOKUP(Orders[[#This Row],[Customer ID]],customers!$A$1:$A$1001,customers!$I$1:$I$1001,,0)</f>
        <v>Yes</v>
      </c>
    </row>
    <row r="78" spans="1:16" x14ac:dyDescent="0.4">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L78*E78</f>
        <v>3.5849999999999995</v>
      </c>
      <c r="N78" t="str">
        <f>IF(I78="Rob","Robusta",IF(I78="Exc","Excelsa",IF(I78="Ara","Arabica",IF(I78="Lib","Liberica",""))))</f>
        <v>Robusta</v>
      </c>
      <c r="O78" t="str">
        <f>CHOOSE(MATCH(J78, {"M","L","D"}, 0), "Medium", "Light", "Dark")</f>
        <v>Light</v>
      </c>
      <c r="P78" t="str">
        <f>_xlfn.XLOOKUP(Orders[[#This Row],[Customer ID]],customers!$A$1:$A$1001,customers!$I$1:$I$1001,,0)</f>
        <v>Yes</v>
      </c>
    </row>
    <row r="79" spans="1:16" x14ac:dyDescent="0.4">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L79*E79</f>
        <v>7.29</v>
      </c>
      <c r="N79" t="str">
        <f>IF(I79="Rob","Robusta",IF(I79="Exc","Excelsa",IF(I79="Ara","Arabica",IF(I79="Lib","Liberica",""))))</f>
        <v>Excelsa</v>
      </c>
      <c r="O79" t="str">
        <f>CHOOSE(MATCH(J79, {"M","L","D"}, 0), "Medium", "Light", "Dark")</f>
        <v>Dark</v>
      </c>
      <c r="P79" t="str">
        <f>_xlfn.XLOOKUP(Orders[[#This Row],[Customer ID]],customers!$A$1:$A$1001,customers!$I$1:$I$1001,,0)</f>
        <v>No</v>
      </c>
    </row>
    <row r="80" spans="1:16" x14ac:dyDescent="0.4">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L80*E80</f>
        <v>40.5</v>
      </c>
      <c r="N80" t="str">
        <f>IF(I80="Rob","Robusta",IF(I80="Exc","Excelsa",IF(I80="Ara","Arabica",IF(I80="Lib","Liberica",""))))</f>
        <v>Arabica</v>
      </c>
      <c r="O80" t="str">
        <f>CHOOSE(MATCH(J80, {"M","L","D"}, 0), "Medium", "Light", "Dark")</f>
        <v>Medium</v>
      </c>
      <c r="P80" t="str">
        <f>_xlfn.XLOOKUP(Orders[[#This Row],[Customer ID]],customers!$A$1:$A$1001,customers!$I$1:$I$1001,,0)</f>
        <v>Yes</v>
      </c>
    </row>
    <row r="81" spans="1:16" x14ac:dyDescent="0.4">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L81*E81</f>
        <v>47.8</v>
      </c>
      <c r="N81" t="str">
        <f>IF(I81="Rob","Robusta",IF(I81="Exc","Excelsa",IF(I81="Ara","Arabica",IF(I81="Lib","Liberica",""))))</f>
        <v>Robusta</v>
      </c>
      <c r="O81" t="str">
        <f>CHOOSE(MATCH(J81, {"M","L","D"}, 0), "Medium", "Light", "Dark")</f>
        <v>Light</v>
      </c>
      <c r="P81" t="str">
        <f>_xlfn.XLOOKUP(Orders[[#This Row],[Customer ID]],customers!$A$1:$A$1001,customers!$I$1:$I$1001,,0)</f>
        <v>No</v>
      </c>
    </row>
    <row r="82" spans="1:16" x14ac:dyDescent="0.4">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L82*E82</f>
        <v>38.849999999999994</v>
      </c>
      <c r="N82" t="str">
        <f>IF(I82="Rob","Robusta",IF(I82="Exc","Excelsa",IF(I82="Ara","Arabica",IF(I82="Lib","Liberica",""))))</f>
        <v>Arabica</v>
      </c>
      <c r="O82" t="str">
        <f>CHOOSE(MATCH(J82, {"M","L","D"}, 0), "Medium", "Light", "Dark")</f>
        <v>Light</v>
      </c>
      <c r="P82" t="str">
        <f>_xlfn.XLOOKUP(Orders[[#This Row],[Customer ID]],customers!$A$1:$A$1001,customers!$I$1:$I$1001,,0)</f>
        <v>Yes</v>
      </c>
    </row>
    <row r="83" spans="1:16" x14ac:dyDescent="0.4">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L83*E83</f>
        <v>109.36499999999999</v>
      </c>
      <c r="N83" t="str">
        <f>IF(I83="Rob","Robusta",IF(I83="Exc","Excelsa",IF(I83="Ara","Arabica",IF(I83="Lib","Liberica",""))))</f>
        <v>Liberica</v>
      </c>
      <c r="O83" t="str">
        <f>CHOOSE(MATCH(J83, {"M","L","D"}, 0), "Medium", "Light", "Dark")</f>
        <v>Light</v>
      </c>
      <c r="P83" t="str">
        <f>_xlfn.XLOOKUP(Orders[[#This Row],[Customer ID]],customers!$A$1:$A$1001,customers!$I$1:$I$1001,,0)</f>
        <v>Yes</v>
      </c>
    </row>
    <row r="84" spans="1:16" x14ac:dyDescent="0.4">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L84*E84</f>
        <v>100.39499999999998</v>
      </c>
      <c r="N84" t="str">
        <f>IF(I84="Rob","Robusta",IF(I84="Exc","Excelsa",IF(I84="Ara","Arabica",IF(I84="Lib","Liberica",""))))</f>
        <v>Liberica</v>
      </c>
      <c r="O84" t="str">
        <f>CHOOSE(MATCH(J84, {"M","L","D"}, 0), "Medium", "Light", "Dark")</f>
        <v>Medium</v>
      </c>
      <c r="P84" t="str">
        <f>_xlfn.XLOOKUP(Orders[[#This Row],[Customer ID]],customers!$A$1:$A$1001,customers!$I$1:$I$1001,,0)</f>
        <v>Yes</v>
      </c>
    </row>
    <row r="85" spans="1:16" x14ac:dyDescent="0.4">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L85*E85</f>
        <v>82.339999999999989</v>
      </c>
      <c r="N85" t="str">
        <f>IF(I85="Rob","Robusta",IF(I85="Exc","Excelsa",IF(I85="Ara","Arabica",IF(I85="Lib","Liberica",""))))</f>
        <v>Robusta</v>
      </c>
      <c r="O85" t="str">
        <f>CHOOSE(MATCH(J85, {"M","L","D"}, 0), "Medium", "Light", "Dark")</f>
        <v>Dark</v>
      </c>
      <c r="P85" t="str">
        <f>_xlfn.XLOOKUP(Orders[[#This Row],[Customer ID]],customers!$A$1:$A$1001,customers!$I$1:$I$1001,,0)</f>
        <v>Yes</v>
      </c>
    </row>
    <row r="86" spans="1:16" x14ac:dyDescent="0.4">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L86*E86</f>
        <v>9.51</v>
      </c>
      <c r="N86" t="str">
        <f>IF(I86="Rob","Robusta",IF(I86="Exc","Excelsa",IF(I86="Ara","Arabica",IF(I86="Lib","Liberica",""))))</f>
        <v>Liberica</v>
      </c>
      <c r="O86" t="str">
        <f>CHOOSE(MATCH(J86, {"M","L","D"}, 0), "Medium", "Light", "Dark")</f>
        <v>Light</v>
      </c>
      <c r="P86" t="str">
        <f>_xlfn.XLOOKUP(Orders[[#This Row],[Customer ID]],customers!$A$1:$A$1001,customers!$I$1:$I$1001,,0)</f>
        <v>No</v>
      </c>
    </row>
    <row r="87" spans="1:16" x14ac:dyDescent="0.4">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L87*E87</f>
        <v>89.35499999999999</v>
      </c>
      <c r="N87" t="str">
        <f>IF(I87="Rob","Robusta",IF(I87="Exc","Excelsa",IF(I87="Ara","Arabica",IF(I87="Lib","Liberica",""))))</f>
        <v>Arabica</v>
      </c>
      <c r="O87" t="str">
        <f>CHOOSE(MATCH(J87, {"M","L","D"}, 0), "Medium", "Light", "Dark")</f>
        <v>Light</v>
      </c>
      <c r="P87" t="str">
        <f>_xlfn.XLOOKUP(Orders[[#This Row],[Customer ID]],customers!$A$1:$A$1001,customers!$I$1:$I$1001,,0)</f>
        <v>No</v>
      </c>
    </row>
    <row r="88" spans="1:16" x14ac:dyDescent="0.4">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L88*E88</f>
        <v>11.94</v>
      </c>
      <c r="N88" t="str">
        <f>IF(I88="Rob","Robusta",IF(I88="Exc","Excelsa",IF(I88="Ara","Arabica",IF(I88="Lib","Liberica",""))))</f>
        <v>Arabica</v>
      </c>
      <c r="O88" t="str">
        <f>CHOOSE(MATCH(J88, {"M","L","D"}, 0), "Medium", "Light", "Dark")</f>
        <v>Dark</v>
      </c>
      <c r="P88" t="str">
        <f>_xlfn.XLOOKUP(Orders[[#This Row],[Customer ID]],customers!$A$1:$A$1001,customers!$I$1:$I$1001,,0)</f>
        <v>No</v>
      </c>
    </row>
    <row r="89" spans="1:16" x14ac:dyDescent="0.4">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L89*E89</f>
        <v>33.75</v>
      </c>
      <c r="N89" t="str">
        <f>IF(I89="Rob","Robusta",IF(I89="Exc","Excelsa",IF(I89="Ara","Arabica",IF(I89="Lib","Liberica",""))))</f>
        <v>Arabica</v>
      </c>
      <c r="O89" t="str">
        <f>CHOOSE(MATCH(J89, {"M","L","D"}, 0), "Medium", "Light", "Dark")</f>
        <v>Medium</v>
      </c>
      <c r="P89" t="str">
        <f>_xlfn.XLOOKUP(Orders[[#This Row],[Customer ID]],customers!$A$1:$A$1001,customers!$I$1:$I$1001,,0)</f>
        <v>No</v>
      </c>
    </row>
    <row r="90" spans="1:16" x14ac:dyDescent="0.4">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L90*E90</f>
        <v>35.849999999999994</v>
      </c>
      <c r="N90" t="str">
        <f>IF(I90="Rob","Robusta",IF(I90="Exc","Excelsa",IF(I90="Ara","Arabica",IF(I90="Lib","Liberica",""))))</f>
        <v>Robusta</v>
      </c>
      <c r="O90" t="str">
        <f>CHOOSE(MATCH(J90, {"M","L","D"}, 0), "Medium", "Light", "Dark")</f>
        <v>Light</v>
      </c>
      <c r="P90" t="str">
        <f>_xlfn.XLOOKUP(Orders[[#This Row],[Customer ID]],customers!$A$1:$A$1001,customers!$I$1:$I$1001,,0)</f>
        <v>No</v>
      </c>
    </row>
    <row r="91" spans="1:16" x14ac:dyDescent="0.4">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L91*E91</f>
        <v>77.699999999999989</v>
      </c>
      <c r="N91" t="str">
        <f>IF(I91="Rob","Robusta",IF(I91="Exc","Excelsa",IF(I91="Ara","Arabica",IF(I91="Lib","Liberica",""))))</f>
        <v>Arabica</v>
      </c>
      <c r="O91" t="str">
        <f>CHOOSE(MATCH(J91, {"M","L","D"}, 0), "Medium", "Light", "Dark")</f>
        <v>Light</v>
      </c>
      <c r="P91" t="str">
        <f>_xlfn.XLOOKUP(Orders[[#This Row],[Customer ID]],customers!$A$1:$A$1001,customers!$I$1:$I$1001,,0)</f>
        <v>No</v>
      </c>
    </row>
    <row r="92" spans="1:16" x14ac:dyDescent="0.4">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L92*E92</f>
        <v>51.8</v>
      </c>
      <c r="N92" t="str">
        <f>IF(I92="Rob","Robusta",IF(I92="Exc","Excelsa",IF(I92="Ara","Arabica",IF(I92="Lib","Liberica",""))))</f>
        <v>Arabica</v>
      </c>
      <c r="O92" t="str">
        <f>CHOOSE(MATCH(J92, {"M","L","D"}, 0), "Medium", "Light", "Dark")</f>
        <v>Light</v>
      </c>
      <c r="P92" t="str">
        <f>_xlfn.XLOOKUP(Orders[[#This Row],[Customer ID]],customers!$A$1:$A$1001,customers!$I$1:$I$1001,,0)</f>
        <v>Yes</v>
      </c>
    </row>
    <row r="93" spans="1:16" x14ac:dyDescent="0.4">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L93*E93</f>
        <v>103.49999999999999</v>
      </c>
      <c r="N93" t="str">
        <f>IF(I93="Rob","Robusta",IF(I93="Exc","Excelsa",IF(I93="Ara","Arabica",IF(I93="Lib","Liberica",""))))</f>
        <v>Arabica</v>
      </c>
      <c r="O93" t="str">
        <f>CHOOSE(MATCH(J93, {"M","L","D"}, 0), "Medium", "Light", "Dark")</f>
        <v>Medium</v>
      </c>
      <c r="P93" t="str">
        <f>_xlfn.XLOOKUP(Orders[[#This Row],[Customer ID]],customers!$A$1:$A$1001,customers!$I$1:$I$1001,,0)</f>
        <v>No</v>
      </c>
    </row>
    <row r="94" spans="1:16" x14ac:dyDescent="0.4">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L94*E94</f>
        <v>44.55</v>
      </c>
      <c r="N94" t="str">
        <f>IF(I94="Rob","Robusta",IF(I94="Exc","Excelsa",IF(I94="Ara","Arabica",IF(I94="Lib","Liberica",""))))</f>
        <v>Excelsa</v>
      </c>
      <c r="O94" t="str">
        <f>CHOOSE(MATCH(J94, {"M","L","D"}, 0), "Medium", "Light", "Dark")</f>
        <v>Light</v>
      </c>
      <c r="P94" t="str">
        <f>_xlfn.XLOOKUP(Orders[[#This Row],[Customer ID]],customers!$A$1:$A$1001,customers!$I$1:$I$1001,,0)</f>
        <v>Yes</v>
      </c>
    </row>
    <row r="95" spans="1:16" x14ac:dyDescent="0.4">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L95*E95</f>
        <v>35.64</v>
      </c>
      <c r="N95" t="str">
        <f>IF(I95="Rob","Robusta",IF(I95="Exc","Excelsa",IF(I95="Ara","Arabica",IF(I95="Lib","Liberica",""))))</f>
        <v>Excelsa</v>
      </c>
      <c r="O95" t="str">
        <f>CHOOSE(MATCH(J95, {"M","L","D"}, 0), "Medium", "Light", "Dark")</f>
        <v>Light</v>
      </c>
      <c r="P95" t="str">
        <f>_xlfn.XLOOKUP(Orders[[#This Row],[Customer ID]],customers!$A$1:$A$1001,customers!$I$1:$I$1001,,0)</f>
        <v>Yes</v>
      </c>
    </row>
    <row r="96" spans="1:16" x14ac:dyDescent="0.4">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L96*E96</f>
        <v>17.91</v>
      </c>
      <c r="N96" t="str">
        <f>IF(I96="Rob","Robusta",IF(I96="Exc","Excelsa",IF(I96="Ara","Arabica",IF(I96="Lib","Liberica",""))))</f>
        <v>Arabica</v>
      </c>
      <c r="O96" t="str">
        <f>CHOOSE(MATCH(J96, {"M","L","D"}, 0), "Medium", "Light", "Dark")</f>
        <v>Dark</v>
      </c>
      <c r="P96" t="str">
        <f>_xlfn.XLOOKUP(Orders[[#This Row],[Customer ID]],customers!$A$1:$A$1001,customers!$I$1:$I$1001,,0)</f>
        <v>Yes</v>
      </c>
    </row>
    <row r="97" spans="1:16" x14ac:dyDescent="0.4">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L97*E97</f>
        <v>155.24999999999997</v>
      </c>
      <c r="N97" t="str">
        <f>IF(I97="Rob","Robusta",IF(I97="Exc","Excelsa",IF(I97="Ara","Arabica",IF(I97="Lib","Liberica",""))))</f>
        <v>Arabica</v>
      </c>
      <c r="O97" t="str">
        <f>CHOOSE(MATCH(J97, {"M","L","D"}, 0), "Medium", "Light", "Dark")</f>
        <v>Medium</v>
      </c>
      <c r="P97" t="str">
        <f>_xlfn.XLOOKUP(Orders[[#This Row],[Customer ID]],customers!$A$1:$A$1001,customers!$I$1:$I$1001,,0)</f>
        <v>No</v>
      </c>
    </row>
    <row r="98" spans="1:16" x14ac:dyDescent="0.4">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L98*E98</f>
        <v>5.97</v>
      </c>
      <c r="N98" t="str">
        <f>IF(I98="Rob","Robusta",IF(I98="Exc","Excelsa",IF(I98="Ara","Arabica",IF(I98="Lib","Liberica",""))))</f>
        <v>Arabica</v>
      </c>
      <c r="O98" t="str">
        <f>CHOOSE(MATCH(J98, {"M","L","D"}, 0), "Medium", "Light", "Dark")</f>
        <v>Dark</v>
      </c>
      <c r="P98" t="str">
        <f>_xlfn.XLOOKUP(Orders[[#This Row],[Customer ID]],customers!$A$1:$A$1001,customers!$I$1:$I$1001,,0)</f>
        <v>No</v>
      </c>
    </row>
    <row r="99" spans="1:16" x14ac:dyDescent="0.4">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L99*E99</f>
        <v>13.5</v>
      </c>
      <c r="N99" t="str">
        <f>IF(I99="Rob","Robusta",IF(I99="Exc","Excelsa",IF(I99="Ara","Arabica",IF(I99="Lib","Liberica",""))))</f>
        <v>Arabica</v>
      </c>
      <c r="O99" t="str">
        <f>CHOOSE(MATCH(J99, {"M","L","D"}, 0), "Medium", "Light", "Dark")</f>
        <v>Medium</v>
      </c>
      <c r="P99" t="str">
        <f>_xlfn.XLOOKUP(Orders[[#This Row],[Customer ID]],customers!$A$1:$A$1001,customers!$I$1:$I$1001,,0)</f>
        <v>No</v>
      </c>
    </row>
    <row r="100" spans="1:16" x14ac:dyDescent="0.4">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L100*E100</f>
        <v>2.9849999999999999</v>
      </c>
      <c r="N100" t="str">
        <f>IF(I100="Rob","Robusta",IF(I100="Exc","Excelsa",IF(I100="Ara","Arabica",IF(I100="Lib","Liberica",""))))</f>
        <v>Arabica</v>
      </c>
      <c r="O100" t="str">
        <f>CHOOSE(MATCH(J100, {"M","L","D"}, 0), "Medium", "Light", "Dark")</f>
        <v>Dark</v>
      </c>
      <c r="P100" t="str">
        <f>_xlfn.XLOOKUP(Orders[[#This Row],[Customer ID]],customers!$A$1:$A$1001,customers!$I$1:$I$1001,,0)</f>
        <v>No</v>
      </c>
    </row>
    <row r="101" spans="1:16" x14ac:dyDescent="0.4">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L101*E101</f>
        <v>13.095000000000001</v>
      </c>
      <c r="N101" t="str">
        <f>IF(I101="Rob","Robusta",IF(I101="Exc","Excelsa",IF(I101="Ara","Arabica",IF(I101="Lib","Liberica",""))))</f>
        <v>Liberica</v>
      </c>
      <c r="O101" t="str">
        <f>CHOOSE(MATCH(J101, {"M","L","D"}, 0), "Medium", "Light", "Dark")</f>
        <v>Medium</v>
      </c>
      <c r="P101" t="str">
        <f>_xlfn.XLOOKUP(Orders[[#This Row],[Customer ID]],customers!$A$1:$A$1001,customers!$I$1:$I$1001,,0)</f>
        <v>Yes</v>
      </c>
    </row>
    <row r="102" spans="1:16" x14ac:dyDescent="0.4">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L102*E102</f>
        <v>7.77</v>
      </c>
      <c r="N102" t="str">
        <f>IF(I102="Rob","Robusta",IF(I102="Exc","Excelsa",IF(I102="Ara","Arabica",IF(I102="Lib","Liberica",""))))</f>
        <v>Arabica</v>
      </c>
      <c r="O102" t="str">
        <f>CHOOSE(MATCH(J102, {"M","L","D"}, 0), "Medium", "Light", "Dark")</f>
        <v>Light</v>
      </c>
      <c r="P102" t="str">
        <f>_xlfn.XLOOKUP(Orders[[#This Row],[Customer ID]],customers!$A$1:$A$1001,customers!$I$1:$I$1001,,0)</f>
        <v>Yes</v>
      </c>
    </row>
    <row r="103" spans="1:16" x14ac:dyDescent="0.4">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L103*E103</f>
        <v>148.92499999999998</v>
      </c>
      <c r="N103" t="str">
        <f>IF(I103="Rob","Robusta",IF(I103="Exc","Excelsa",IF(I103="Ara","Arabica",IF(I103="Lib","Liberica",""))))</f>
        <v>Liberica</v>
      </c>
      <c r="O103" t="str">
        <f>CHOOSE(MATCH(J103, {"M","L","D"}, 0), "Medium", "Light", "Dark")</f>
        <v>Dark</v>
      </c>
      <c r="P103" t="str">
        <f>_xlfn.XLOOKUP(Orders[[#This Row],[Customer ID]],customers!$A$1:$A$1001,customers!$I$1:$I$1001,,0)</f>
        <v>Yes</v>
      </c>
    </row>
    <row r="104" spans="1:16" x14ac:dyDescent="0.4">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L104*E104</f>
        <v>38.849999999999994</v>
      </c>
      <c r="N104" t="str">
        <f>IF(I104="Rob","Robusta",IF(I104="Exc","Excelsa",IF(I104="Ara","Arabica",IF(I104="Lib","Liberica",""))))</f>
        <v>Liberica</v>
      </c>
      <c r="O104" t="str">
        <f>CHOOSE(MATCH(J104, {"M","L","D"}, 0), "Medium", "Light", "Dark")</f>
        <v>Dark</v>
      </c>
      <c r="P104" t="str">
        <f>_xlfn.XLOOKUP(Orders[[#This Row],[Customer ID]],customers!$A$1:$A$1001,customers!$I$1:$I$1001,,0)</f>
        <v>Yes</v>
      </c>
    </row>
    <row r="105" spans="1:16" x14ac:dyDescent="0.4">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L105*E105</f>
        <v>11.94</v>
      </c>
      <c r="N105" t="str">
        <f>IF(I105="Rob","Robusta",IF(I105="Exc","Excelsa",IF(I105="Ara","Arabica",IF(I105="Lib","Liberica",""))))</f>
        <v>Robusta</v>
      </c>
      <c r="O105" t="str">
        <f>CHOOSE(MATCH(J105, {"M","L","D"}, 0), "Medium", "Light", "Dark")</f>
        <v>Medium</v>
      </c>
      <c r="P105" t="str">
        <f>_xlfn.XLOOKUP(Orders[[#This Row],[Customer ID]],customers!$A$1:$A$1001,customers!$I$1:$I$1001,,0)</f>
        <v>No</v>
      </c>
    </row>
    <row r="106" spans="1:16" x14ac:dyDescent="0.4">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L106*E106</f>
        <v>87.300000000000011</v>
      </c>
      <c r="N106" t="str">
        <f>IF(I106="Rob","Robusta",IF(I106="Exc","Excelsa",IF(I106="Ara","Arabica",IF(I106="Lib","Liberica",""))))</f>
        <v>Liberica</v>
      </c>
      <c r="O106" t="str">
        <f>CHOOSE(MATCH(J106, {"M","L","D"}, 0), "Medium", "Light", "Dark")</f>
        <v>Medium</v>
      </c>
      <c r="P106" t="str">
        <f>_xlfn.XLOOKUP(Orders[[#This Row],[Customer ID]],customers!$A$1:$A$1001,customers!$I$1:$I$1001,,0)</f>
        <v>No</v>
      </c>
    </row>
    <row r="107" spans="1:16" x14ac:dyDescent="0.4">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L107*E107</f>
        <v>40.5</v>
      </c>
      <c r="N107" t="str">
        <f>IF(I107="Rob","Robusta",IF(I107="Exc","Excelsa",IF(I107="Ara","Arabica",IF(I107="Lib","Liberica",""))))</f>
        <v>Arabica</v>
      </c>
      <c r="O107" t="str">
        <f>CHOOSE(MATCH(J107, {"M","L","D"}, 0), "Medium", "Light", "Dark")</f>
        <v>Medium</v>
      </c>
      <c r="P107" t="str">
        <f>_xlfn.XLOOKUP(Orders[[#This Row],[Customer ID]],customers!$A$1:$A$1001,customers!$I$1:$I$1001,,0)</f>
        <v>Yes</v>
      </c>
    </row>
    <row r="108" spans="1:16" x14ac:dyDescent="0.4">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L108*E108</f>
        <v>24.3</v>
      </c>
      <c r="N108" t="str">
        <f>IF(I108="Rob","Robusta",IF(I108="Exc","Excelsa",IF(I108="Ara","Arabica",IF(I108="Lib","Liberica",""))))</f>
        <v>Excelsa</v>
      </c>
      <c r="O108" t="str">
        <f>CHOOSE(MATCH(J108, {"M","L","D"}, 0), "Medium", "Light", "Dark")</f>
        <v>Dark</v>
      </c>
      <c r="P108" t="str">
        <f>_xlfn.XLOOKUP(Orders[[#This Row],[Customer ID]],customers!$A$1:$A$1001,customers!$I$1:$I$1001,,0)</f>
        <v>No</v>
      </c>
    </row>
    <row r="109" spans="1:16" x14ac:dyDescent="0.4">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L109*E109</f>
        <v>17.91</v>
      </c>
      <c r="N109" t="str">
        <f>IF(I109="Rob","Robusta",IF(I109="Exc","Excelsa",IF(I109="Ara","Arabica",IF(I109="Lib","Liberica",""))))</f>
        <v>Robusta</v>
      </c>
      <c r="O109" t="str">
        <f>CHOOSE(MATCH(J109, {"M","L","D"}, 0), "Medium", "Light", "Dark")</f>
        <v>Medium</v>
      </c>
      <c r="P109" t="str">
        <f>_xlfn.XLOOKUP(Orders[[#This Row],[Customer ID]],customers!$A$1:$A$1001,customers!$I$1:$I$1001,,0)</f>
        <v>Yes</v>
      </c>
    </row>
    <row r="110" spans="1:16" x14ac:dyDescent="0.4">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L110*E110</f>
        <v>27</v>
      </c>
      <c r="N110" t="str">
        <f>IF(I110="Rob","Robusta",IF(I110="Exc","Excelsa",IF(I110="Ara","Arabica",IF(I110="Lib","Liberica",""))))</f>
        <v>Arabica</v>
      </c>
      <c r="O110" t="str">
        <f>CHOOSE(MATCH(J110, {"M","L","D"}, 0), "Medium", "Light", "Dark")</f>
        <v>Medium</v>
      </c>
      <c r="P110" t="str">
        <f>_xlfn.XLOOKUP(Orders[[#This Row],[Customer ID]],customers!$A$1:$A$1001,customers!$I$1:$I$1001,,0)</f>
        <v>No</v>
      </c>
    </row>
    <row r="111" spans="1:16" x14ac:dyDescent="0.4">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L111*E111</f>
        <v>7.77</v>
      </c>
      <c r="N111" t="str">
        <f>IF(I111="Rob","Robusta",IF(I111="Exc","Excelsa",IF(I111="Ara","Arabica",IF(I111="Lib","Liberica",""))))</f>
        <v>Liberica</v>
      </c>
      <c r="O111" t="str">
        <f>CHOOSE(MATCH(J111, {"M","L","D"}, 0), "Medium", "Light", "Dark")</f>
        <v>Dark</v>
      </c>
      <c r="P111" t="str">
        <f>_xlfn.XLOOKUP(Orders[[#This Row],[Customer ID]],customers!$A$1:$A$1001,customers!$I$1:$I$1001,,0)</f>
        <v>Yes</v>
      </c>
    </row>
    <row r="112" spans="1:16" x14ac:dyDescent="0.4">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L112*E112</f>
        <v>13.365</v>
      </c>
      <c r="N112" t="str">
        <f>IF(I112="Rob","Robusta",IF(I112="Exc","Excelsa",IF(I112="Ara","Arabica",IF(I112="Lib","Liberica",""))))</f>
        <v>Excelsa</v>
      </c>
      <c r="O112" t="str">
        <f>CHOOSE(MATCH(J112, {"M","L","D"}, 0), "Medium", "Light", "Dark")</f>
        <v>Light</v>
      </c>
      <c r="P112" t="str">
        <f>_xlfn.XLOOKUP(Orders[[#This Row],[Customer ID]],customers!$A$1:$A$1001,customers!$I$1:$I$1001,,0)</f>
        <v>Yes</v>
      </c>
    </row>
    <row r="113" spans="1:16" x14ac:dyDescent="0.4">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L113*E113</f>
        <v>26.849999999999994</v>
      </c>
      <c r="N113" t="str">
        <f>IF(I113="Rob","Robusta",IF(I113="Exc","Excelsa",IF(I113="Ara","Arabica",IF(I113="Lib","Liberica",""))))</f>
        <v>Robusta</v>
      </c>
      <c r="O113" t="str">
        <f>CHOOSE(MATCH(J113, {"M","L","D"}, 0), "Medium", "Light", "Dark")</f>
        <v>Dark</v>
      </c>
      <c r="P113" t="str">
        <f>_xlfn.XLOOKUP(Orders[[#This Row],[Customer ID]],customers!$A$1:$A$1001,customers!$I$1:$I$1001,,0)</f>
        <v>No</v>
      </c>
    </row>
    <row r="114" spans="1:16" x14ac:dyDescent="0.4">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L114*E114</f>
        <v>11.25</v>
      </c>
      <c r="N114" t="str">
        <f>IF(I114="Rob","Robusta",IF(I114="Exc","Excelsa",IF(I114="Ara","Arabica",IF(I114="Lib","Liberica",""))))</f>
        <v>Arabica</v>
      </c>
      <c r="O114" t="str">
        <f>CHOOSE(MATCH(J114, {"M","L","D"}, 0), "Medium", "Light", "Dark")</f>
        <v>Medium</v>
      </c>
      <c r="P114" t="str">
        <f>_xlfn.XLOOKUP(Orders[[#This Row],[Customer ID]],customers!$A$1:$A$1001,customers!$I$1:$I$1001,,0)</f>
        <v>No</v>
      </c>
    </row>
    <row r="115" spans="1:16" x14ac:dyDescent="0.4">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L115*E115</f>
        <v>14.55</v>
      </c>
      <c r="N115" t="str">
        <f>IF(I115="Rob","Robusta",IF(I115="Exc","Excelsa",IF(I115="Ara","Arabica",IF(I115="Lib","Liberica",""))))</f>
        <v>Liberica</v>
      </c>
      <c r="O115" t="str">
        <f>CHOOSE(MATCH(J115, {"M","L","D"}, 0), "Medium", "Light", "Dark")</f>
        <v>Medium</v>
      </c>
      <c r="P115" t="str">
        <f>_xlfn.XLOOKUP(Orders[[#This Row],[Customer ID]],customers!$A$1:$A$1001,customers!$I$1:$I$1001,,0)</f>
        <v>No</v>
      </c>
    </row>
    <row r="116" spans="1:16" x14ac:dyDescent="0.4">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L116*E116</f>
        <v>14.339999999999998</v>
      </c>
      <c r="N116" t="str">
        <f>IF(I116="Rob","Robusta",IF(I116="Exc","Excelsa",IF(I116="Ara","Arabica",IF(I116="Lib","Liberica",""))))</f>
        <v>Robusta</v>
      </c>
      <c r="O116" t="str">
        <f>CHOOSE(MATCH(J116, {"M","L","D"}, 0), "Medium", "Light", "Dark")</f>
        <v>Light</v>
      </c>
      <c r="P116" t="str">
        <f>_xlfn.XLOOKUP(Orders[[#This Row],[Customer ID]],customers!$A$1:$A$1001,customers!$I$1:$I$1001,,0)</f>
        <v>No</v>
      </c>
    </row>
    <row r="117" spans="1:16" x14ac:dyDescent="0.4">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L117*E117</f>
        <v>15.85</v>
      </c>
      <c r="N117" t="str">
        <f>IF(I117="Rob","Robusta",IF(I117="Exc","Excelsa",IF(I117="Ara","Arabica",IF(I117="Lib","Liberica",""))))</f>
        <v>Liberica</v>
      </c>
      <c r="O117" t="str">
        <f>CHOOSE(MATCH(J117, {"M","L","D"}, 0), "Medium", "Light", "Dark")</f>
        <v>Light</v>
      </c>
      <c r="P117" t="str">
        <f>_xlfn.XLOOKUP(Orders[[#This Row],[Customer ID]],customers!$A$1:$A$1001,customers!$I$1:$I$1001,,0)</f>
        <v>No</v>
      </c>
    </row>
    <row r="118" spans="1:16" x14ac:dyDescent="0.4">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L118*E118</f>
        <v>19.02</v>
      </c>
      <c r="N118" t="str">
        <f>IF(I118="Rob","Robusta",IF(I118="Exc","Excelsa",IF(I118="Ara","Arabica",IF(I118="Lib","Liberica",""))))</f>
        <v>Liberica</v>
      </c>
      <c r="O118" t="str">
        <f>CHOOSE(MATCH(J118, {"M","L","D"}, 0), "Medium", "Light", "Dark")</f>
        <v>Light</v>
      </c>
      <c r="P118" t="str">
        <f>_xlfn.XLOOKUP(Orders[[#This Row],[Customer ID]],customers!$A$1:$A$1001,customers!$I$1:$I$1001,,0)</f>
        <v>Yes</v>
      </c>
    </row>
    <row r="119" spans="1:16" x14ac:dyDescent="0.4">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L119*E119</f>
        <v>38.04</v>
      </c>
      <c r="N119" t="str">
        <f>IF(I119="Rob","Robusta",IF(I119="Exc","Excelsa",IF(I119="Ara","Arabica",IF(I119="Lib","Liberica",""))))</f>
        <v>Liberica</v>
      </c>
      <c r="O119" t="str">
        <f>CHOOSE(MATCH(J119, {"M","L","D"}, 0), "Medium", "Light", "Dark")</f>
        <v>Light</v>
      </c>
      <c r="P119" t="str">
        <f>_xlfn.XLOOKUP(Orders[[#This Row],[Customer ID]],customers!$A$1:$A$1001,customers!$I$1:$I$1001,,0)</f>
        <v>No</v>
      </c>
    </row>
    <row r="120" spans="1:16" x14ac:dyDescent="0.4">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L120*E120</f>
        <v>21.87</v>
      </c>
      <c r="N120" t="str">
        <f>IF(I120="Rob","Robusta",IF(I120="Exc","Excelsa",IF(I120="Ara","Arabica",IF(I120="Lib","Liberica",""))))</f>
        <v>Excelsa</v>
      </c>
      <c r="O120" t="str">
        <f>CHOOSE(MATCH(J120, {"M","L","D"}, 0), "Medium", "Light", "Dark")</f>
        <v>Dark</v>
      </c>
      <c r="P120" t="str">
        <f>_xlfn.XLOOKUP(Orders[[#This Row],[Customer ID]],customers!$A$1:$A$1001,customers!$I$1:$I$1001,,0)</f>
        <v>Yes</v>
      </c>
    </row>
    <row r="121" spans="1:16" x14ac:dyDescent="0.4">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L121*E121</f>
        <v>4.125</v>
      </c>
      <c r="N121" t="str">
        <f>IF(I121="Rob","Robusta",IF(I121="Exc","Excelsa",IF(I121="Ara","Arabica",IF(I121="Lib","Liberica",""))))</f>
        <v>Excelsa</v>
      </c>
      <c r="O121" t="str">
        <f>CHOOSE(MATCH(J121, {"M","L","D"}, 0), "Medium", "Light", "Dark")</f>
        <v>Medium</v>
      </c>
      <c r="P121" t="str">
        <f>_xlfn.XLOOKUP(Orders[[#This Row],[Customer ID]],customers!$A$1:$A$1001,customers!$I$1:$I$1001,,0)</f>
        <v>No</v>
      </c>
    </row>
    <row r="122" spans="1:16" x14ac:dyDescent="0.4">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L122*E122</f>
        <v>3.8849999999999998</v>
      </c>
      <c r="N122" t="str">
        <f>IF(I122="Rob","Robusta",IF(I122="Exc","Excelsa",IF(I122="Ara","Arabica",IF(I122="Lib","Liberica",""))))</f>
        <v>Arabica</v>
      </c>
      <c r="O122" t="str">
        <f>CHOOSE(MATCH(J122, {"M","L","D"}, 0), "Medium", "Light", "Dark")</f>
        <v>Light</v>
      </c>
      <c r="P122" t="str">
        <f>_xlfn.XLOOKUP(Orders[[#This Row],[Customer ID]],customers!$A$1:$A$1001,customers!$I$1:$I$1001,,0)</f>
        <v>No</v>
      </c>
    </row>
    <row r="123" spans="1:16" x14ac:dyDescent="0.4">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L123*E123</f>
        <v>68.75</v>
      </c>
      <c r="N123" t="str">
        <f>IF(I123="Rob","Robusta",IF(I123="Exc","Excelsa",IF(I123="Ara","Arabica",IF(I123="Lib","Liberica",""))))</f>
        <v>Excelsa</v>
      </c>
      <c r="O123" t="str">
        <f>CHOOSE(MATCH(J123, {"M","L","D"}, 0), "Medium", "Light", "Dark")</f>
        <v>Medium</v>
      </c>
      <c r="P123" t="str">
        <f>_xlfn.XLOOKUP(Orders[[#This Row],[Customer ID]],customers!$A$1:$A$1001,customers!$I$1:$I$1001,,0)</f>
        <v>No</v>
      </c>
    </row>
    <row r="124" spans="1:16" x14ac:dyDescent="0.4">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L124*E124</f>
        <v>23.88</v>
      </c>
      <c r="N124" t="str">
        <f>IF(I124="Rob","Robusta",IF(I124="Exc","Excelsa",IF(I124="Ara","Arabica",IF(I124="Lib","Liberica",""))))</f>
        <v>Arabica</v>
      </c>
      <c r="O124" t="str">
        <f>CHOOSE(MATCH(J124, {"M","L","D"}, 0), "Medium", "Light", "Dark")</f>
        <v>Dark</v>
      </c>
      <c r="P124" t="str">
        <f>_xlfn.XLOOKUP(Orders[[#This Row],[Customer ID]],customers!$A$1:$A$1001,customers!$I$1:$I$1001,,0)</f>
        <v>Yes</v>
      </c>
    </row>
    <row r="125" spans="1:16" x14ac:dyDescent="0.4">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L125*E125</f>
        <v>145.82</v>
      </c>
      <c r="N125" t="str">
        <f>IF(I125="Rob","Robusta",IF(I125="Exc","Excelsa",IF(I125="Ara","Arabica",IF(I125="Lib","Liberica",""))))</f>
        <v>Liberica</v>
      </c>
      <c r="O125" t="str">
        <f>CHOOSE(MATCH(J125, {"M","L","D"}, 0), "Medium", "Light", "Dark")</f>
        <v>Light</v>
      </c>
      <c r="P125" t="str">
        <f>_xlfn.XLOOKUP(Orders[[#This Row],[Customer ID]],customers!$A$1:$A$1001,customers!$I$1:$I$1001,,0)</f>
        <v>No</v>
      </c>
    </row>
    <row r="126" spans="1:16" x14ac:dyDescent="0.4">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L126*E126</f>
        <v>21.825000000000003</v>
      </c>
      <c r="N126" t="str">
        <f>IF(I126="Rob","Robusta",IF(I126="Exc","Excelsa",IF(I126="Ara","Arabica",IF(I126="Lib","Liberica",""))))</f>
        <v>Liberica</v>
      </c>
      <c r="O126" t="str">
        <f>CHOOSE(MATCH(J126, {"M","L","D"}, 0), "Medium", "Light", "Dark")</f>
        <v>Medium</v>
      </c>
      <c r="P126" t="str">
        <f>_xlfn.XLOOKUP(Orders[[#This Row],[Customer ID]],customers!$A$1:$A$1001,customers!$I$1:$I$1001,,0)</f>
        <v>Yes</v>
      </c>
    </row>
    <row r="127" spans="1:16" x14ac:dyDescent="0.4">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L127*E127</f>
        <v>26.19</v>
      </c>
      <c r="N127" t="str">
        <f>IF(I127="Rob","Robusta",IF(I127="Exc","Excelsa",IF(I127="Ara","Arabica",IF(I127="Lib","Liberica",""))))</f>
        <v>Liberica</v>
      </c>
      <c r="O127" t="str">
        <f>CHOOSE(MATCH(J127, {"M","L","D"}, 0), "Medium", "Light", "Dark")</f>
        <v>Medium</v>
      </c>
      <c r="P127" t="str">
        <f>_xlfn.XLOOKUP(Orders[[#This Row],[Customer ID]],customers!$A$1:$A$1001,customers!$I$1:$I$1001,,0)</f>
        <v>Yes</v>
      </c>
    </row>
    <row r="128" spans="1:16" x14ac:dyDescent="0.4">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L128*E128</f>
        <v>11.25</v>
      </c>
      <c r="N128" t="str">
        <f>IF(I128="Rob","Robusta",IF(I128="Exc","Excelsa",IF(I128="Ara","Arabica",IF(I128="Lib","Liberica",""))))</f>
        <v>Arabica</v>
      </c>
      <c r="O128" t="str">
        <f>CHOOSE(MATCH(J128, {"M","L","D"}, 0), "Medium", "Light", "Dark")</f>
        <v>Medium</v>
      </c>
      <c r="P128" t="str">
        <f>_xlfn.XLOOKUP(Orders[[#This Row],[Customer ID]],customers!$A$1:$A$1001,customers!$I$1:$I$1001,,0)</f>
        <v>No</v>
      </c>
    </row>
    <row r="129" spans="1:16" x14ac:dyDescent="0.4">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L129*E129</f>
        <v>77.699999999999989</v>
      </c>
      <c r="N129" t="str">
        <f>IF(I129="Rob","Robusta",IF(I129="Exc","Excelsa",IF(I129="Ara","Arabica",IF(I129="Lib","Liberica",""))))</f>
        <v>Liberica</v>
      </c>
      <c r="O129" t="str">
        <f>CHOOSE(MATCH(J129, {"M","L","D"}, 0), "Medium", "Light", "Dark")</f>
        <v>Dark</v>
      </c>
      <c r="P129" t="str">
        <f>_xlfn.XLOOKUP(Orders[[#This Row],[Customer ID]],customers!$A$1:$A$1001,customers!$I$1:$I$1001,,0)</f>
        <v>No</v>
      </c>
    </row>
    <row r="130" spans="1:16" x14ac:dyDescent="0.4">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L130*E130</f>
        <v>6.75</v>
      </c>
      <c r="N130" t="str">
        <f>IF(I130="Rob","Robusta",IF(I130="Exc","Excelsa",IF(I130="Ara","Arabica",IF(I130="Lib","Liberica",""))))</f>
        <v>Arabica</v>
      </c>
      <c r="O130" t="str">
        <f>CHOOSE(MATCH(J130, {"M","L","D"}, 0), "Medium", "Light", "Dark")</f>
        <v>Medium</v>
      </c>
      <c r="P130" t="str">
        <f>_xlfn.XLOOKUP(Orders[[#This Row],[Customer ID]],customers!$A$1:$A$1001,customers!$I$1:$I$1001,,0)</f>
        <v>No</v>
      </c>
    </row>
    <row r="131" spans="1:16" x14ac:dyDescent="0.4">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L131*E131</f>
        <v>12.15</v>
      </c>
      <c r="N131" t="str">
        <f>IF(I131="Rob","Robusta",IF(I131="Exc","Excelsa",IF(I131="Ara","Arabica",IF(I131="Lib","Liberica",""))))</f>
        <v>Excelsa</v>
      </c>
      <c r="O131" t="str">
        <f>CHOOSE(MATCH(J131, {"M","L","D"}, 0), "Medium", "Light", "Dark")</f>
        <v>Dark</v>
      </c>
      <c r="P131" t="str">
        <f>_xlfn.XLOOKUP(Orders[[#This Row],[Customer ID]],customers!$A$1:$A$1001,customers!$I$1:$I$1001,,0)</f>
        <v>Yes</v>
      </c>
    </row>
    <row r="132" spans="1:16" x14ac:dyDescent="0.4">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L132*E132</f>
        <v>148.92499999999998</v>
      </c>
      <c r="N132" t="str">
        <f>IF(I132="Rob","Robusta",IF(I132="Exc","Excelsa",IF(I132="Ara","Arabica",IF(I132="Lib","Liberica",""))))</f>
        <v>Arabica</v>
      </c>
      <c r="O132" t="str">
        <f>CHOOSE(MATCH(J132, {"M","L","D"}, 0), "Medium", "Light", "Dark")</f>
        <v>Light</v>
      </c>
      <c r="P132" t="str">
        <f>_xlfn.XLOOKUP(Orders[[#This Row],[Customer ID]],customers!$A$1:$A$1001,customers!$I$1:$I$1001,,0)</f>
        <v>Yes</v>
      </c>
    </row>
    <row r="133" spans="1:16" x14ac:dyDescent="0.4">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L133*E133</f>
        <v>14.58</v>
      </c>
      <c r="N133" t="str">
        <f>IF(I133="Rob","Robusta",IF(I133="Exc","Excelsa",IF(I133="Ara","Arabica",IF(I133="Lib","Liberica",""))))</f>
        <v>Excelsa</v>
      </c>
      <c r="O133" t="str">
        <f>CHOOSE(MATCH(J133, {"M","L","D"}, 0), "Medium", "Light", "Dark")</f>
        <v>Dark</v>
      </c>
      <c r="P133" t="str">
        <f>_xlfn.XLOOKUP(Orders[[#This Row],[Customer ID]],customers!$A$1:$A$1001,customers!$I$1:$I$1001,,0)</f>
        <v>Yes</v>
      </c>
    </row>
    <row r="134" spans="1:16" x14ac:dyDescent="0.4">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L134*E134</f>
        <v>148.92499999999998</v>
      </c>
      <c r="N134" t="str">
        <f>IF(I134="Rob","Robusta",IF(I134="Exc","Excelsa",IF(I134="Ara","Arabica",IF(I134="Lib","Liberica",""))))</f>
        <v>Arabica</v>
      </c>
      <c r="O134" t="str">
        <f>CHOOSE(MATCH(J134, {"M","L","D"}, 0), "Medium", "Light", "Dark")</f>
        <v>Light</v>
      </c>
      <c r="P134" t="str">
        <f>_xlfn.XLOOKUP(Orders[[#This Row],[Customer ID]],customers!$A$1:$A$1001,customers!$I$1:$I$1001,,0)</f>
        <v>Yes</v>
      </c>
    </row>
    <row r="135" spans="1:16" x14ac:dyDescent="0.4">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L135*E135</f>
        <v>12.95</v>
      </c>
      <c r="N135" t="str">
        <f>IF(I135="Rob","Robusta",IF(I135="Exc","Excelsa",IF(I135="Ara","Arabica",IF(I135="Lib","Liberica",""))))</f>
        <v>Liberica</v>
      </c>
      <c r="O135" t="str">
        <f>CHOOSE(MATCH(J135, {"M","L","D"}, 0), "Medium", "Light", "Dark")</f>
        <v>Dark</v>
      </c>
      <c r="P135" t="str">
        <f>_xlfn.XLOOKUP(Orders[[#This Row],[Customer ID]],customers!$A$1:$A$1001,customers!$I$1:$I$1001,,0)</f>
        <v>No</v>
      </c>
    </row>
    <row r="136" spans="1:16" x14ac:dyDescent="0.4">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L136*E136</f>
        <v>94.874999999999986</v>
      </c>
      <c r="N136" t="str">
        <f>IF(I136="Rob","Robusta",IF(I136="Exc","Excelsa",IF(I136="Ara","Arabica",IF(I136="Lib","Liberica",""))))</f>
        <v>Excelsa</v>
      </c>
      <c r="O136" t="str">
        <f>CHOOSE(MATCH(J136, {"M","L","D"}, 0), "Medium", "Light", "Dark")</f>
        <v>Medium</v>
      </c>
      <c r="P136" t="str">
        <f>_xlfn.XLOOKUP(Orders[[#This Row],[Customer ID]],customers!$A$1:$A$1001,customers!$I$1:$I$1001,,0)</f>
        <v>Yes</v>
      </c>
    </row>
    <row r="137" spans="1:16" x14ac:dyDescent="0.4">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L137*E137</f>
        <v>38.849999999999994</v>
      </c>
      <c r="N137" t="str">
        <f>IF(I137="Rob","Robusta",IF(I137="Exc","Excelsa",IF(I137="Ara","Arabica",IF(I137="Lib","Liberica",""))))</f>
        <v>Arabica</v>
      </c>
      <c r="O137" t="str">
        <f>CHOOSE(MATCH(J137, {"M","L","D"}, 0), "Medium", "Light", "Dark")</f>
        <v>Light</v>
      </c>
      <c r="P137" t="str">
        <f>_xlfn.XLOOKUP(Orders[[#This Row],[Customer ID]],customers!$A$1:$A$1001,customers!$I$1:$I$1001,,0)</f>
        <v>Yes</v>
      </c>
    </row>
    <row r="138" spans="1:16" x14ac:dyDescent="0.4">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L138*E138</f>
        <v>11.94</v>
      </c>
      <c r="N138" t="str">
        <f>IF(I138="Rob","Robusta",IF(I138="Exc","Excelsa",IF(I138="Ara","Arabica",IF(I138="Lib","Liberica",""))))</f>
        <v>Arabica</v>
      </c>
      <c r="O138" t="str">
        <f>CHOOSE(MATCH(J138, {"M","L","D"}, 0), "Medium", "Light", "Dark")</f>
        <v>Dark</v>
      </c>
      <c r="P138" t="str">
        <f>_xlfn.XLOOKUP(Orders[[#This Row],[Customer ID]],customers!$A$1:$A$1001,customers!$I$1:$I$1001,,0)</f>
        <v>No</v>
      </c>
    </row>
    <row r="139" spans="1:16" x14ac:dyDescent="0.4">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L139*E139</f>
        <v>102.46499999999997</v>
      </c>
      <c r="N139" t="str">
        <f>IF(I139="Rob","Robusta",IF(I139="Exc","Excelsa",IF(I139="Ara","Arabica",IF(I139="Lib","Liberica",""))))</f>
        <v>Excelsa</v>
      </c>
      <c r="O139" t="str">
        <f>CHOOSE(MATCH(J139, {"M","L","D"}, 0), "Medium", "Light", "Dark")</f>
        <v>Light</v>
      </c>
      <c r="P139" t="str">
        <f>_xlfn.XLOOKUP(Orders[[#This Row],[Customer ID]],customers!$A$1:$A$1001,customers!$I$1:$I$1001,,0)</f>
        <v>No</v>
      </c>
    </row>
    <row r="140" spans="1:16" x14ac:dyDescent="0.4">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L140*E140</f>
        <v>48.6</v>
      </c>
      <c r="N140" t="str">
        <f>IF(I140="Rob","Robusta",IF(I140="Exc","Excelsa",IF(I140="Ara","Arabica",IF(I140="Lib","Liberica",""))))</f>
        <v>Excelsa</v>
      </c>
      <c r="O140" t="str">
        <f>CHOOSE(MATCH(J140, {"M","L","D"}, 0), "Medium", "Light", "Dark")</f>
        <v>Dark</v>
      </c>
      <c r="P140" t="str">
        <f>_xlfn.XLOOKUP(Orders[[#This Row],[Customer ID]],customers!$A$1:$A$1001,customers!$I$1:$I$1001,,0)</f>
        <v>No</v>
      </c>
    </row>
    <row r="141" spans="1:16" x14ac:dyDescent="0.4">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L141*E141</f>
        <v>77.699999999999989</v>
      </c>
      <c r="N141" t="str">
        <f>IF(I141="Rob","Robusta",IF(I141="Exc","Excelsa",IF(I141="Ara","Arabica",IF(I141="Lib","Liberica",""))))</f>
        <v>Liberica</v>
      </c>
      <c r="O141" t="str">
        <f>CHOOSE(MATCH(J141, {"M","L","D"}, 0), "Medium", "Light", "Dark")</f>
        <v>Dark</v>
      </c>
      <c r="P141" t="str">
        <f>_xlfn.XLOOKUP(Orders[[#This Row],[Customer ID]],customers!$A$1:$A$1001,customers!$I$1:$I$1001,,0)</f>
        <v>Yes</v>
      </c>
    </row>
    <row r="142" spans="1:16" x14ac:dyDescent="0.4">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L142*E142</f>
        <v>29.784999999999997</v>
      </c>
      <c r="N142" t="str">
        <f>IF(I142="Rob","Robusta",IF(I142="Exc","Excelsa",IF(I142="Ara","Arabica",IF(I142="Lib","Liberica",""))))</f>
        <v>Liberica</v>
      </c>
      <c r="O142" t="str">
        <f>CHOOSE(MATCH(J142, {"M","L","D"}, 0), "Medium", "Light", "Dark")</f>
        <v>Dark</v>
      </c>
      <c r="P142" t="str">
        <f>_xlfn.XLOOKUP(Orders[[#This Row],[Customer ID]],customers!$A$1:$A$1001,customers!$I$1:$I$1001,,0)</f>
        <v>Yes</v>
      </c>
    </row>
    <row r="143" spans="1:16" x14ac:dyDescent="0.4">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L143*E143</f>
        <v>15.54</v>
      </c>
      <c r="N143" t="str">
        <f>IF(I143="Rob","Robusta",IF(I143="Exc","Excelsa",IF(I143="Ara","Arabica",IF(I143="Lib","Liberica",""))))</f>
        <v>Arabica</v>
      </c>
      <c r="O143" t="str">
        <f>CHOOSE(MATCH(J143, {"M","L","D"}, 0), "Medium", "Light", "Dark")</f>
        <v>Light</v>
      </c>
      <c r="P143" t="str">
        <f>_xlfn.XLOOKUP(Orders[[#This Row],[Customer ID]],customers!$A$1:$A$1001,customers!$I$1:$I$1001,,0)</f>
        <v>Yes</v>
      </c>
    </row>
    <row r="144" spans="1:16" x14ac:dyDescent="0.4">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L144*E144</f>
        <v>136.61999999999998</v>
      </c>
      <c r="N144" t="str">
        <f>IF(I144="Rob","Robusta",IF(I144="Exc","Excelsa",IF(I144="Ara","Arabica",IF(I144="Lib","Liberica",""))))</f>
        <v>Excelsa</v>
      </c>
      <c r="O144" t="str">
        <f>CHOOSE(MATCH(J144, {"M","L","D"}, 0), "Medium", "Light", "Dark")</f>
        <v>Light</v>
      </c>
      <c r="P144" t="str">
        <f>_xlfn.XLOOKUP(Orders[[#This Row],[Customer ID]],customers!$A$1:$A$1001,customers!$I$1:$I$1001,,0)</f>
        <v>Yes</v>
      </c>
    </row>
    <row r="145" spans="1:16" x14ac:dyDescent="0.4">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L145*E145</f>
        <v>17.46</v>
      </c>
      <c r="N145" t="str">
        <f>IF(I145="Rob","Robusta",IF(I145="Exc","Excelsa",IF(I145="Ara","Arabica",IF(I145="Lib","Liberica",""))))</f>
        <v>Liberica</v>
      </c>
      <c r="O145" t="str">
        <f>CHOOSE(MATCH(J145, {"M","L","D"}, 0), "Medium", "Light", "Dark")</f>
        <v>Medium</v>
      </c>
      <c r="P145" t="str">
        <f>_xlfn.XLOOKUP(Orders[[#This Row],[Customer ID]],customers!$A$1:$A$1001,customers!$I$1:$I$1001,,0)</f>
        <v>No</v>
      </c>
    </row>
    <row r="146" spans="1:16" x14ac:dyDescent="0.4">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L146*E146</f>
        <v>68.309999999999988</v>
      </c>
      <c r="N146" t="str">
        <f>IF(I146="Rob","Robusta",IF(I146="Exc","Excelsa",IF(I146="Ara","Arabica",IF(I146="Lib","Liberica",""))))</f>
        <v>Excelsa</v>
      </c>
      <c r="O146" t="str">
        <f>CHOOSE(MATCH(J146, {"M","L","D"}, 0), "Medium", "Light", "Dark")</f>
        <v>Light</v>
      </c>
      <c r="P146" t="str">
        <f>_xlfn.XLOOKUP(Orders[[#This Row],[Customer ID]],customers!$A$1:$A$1001,customers!$I$1:$I$1001,,0)</f>
        <v>Yes</v>
      </c>
    </row>
    <row r="147" spans="1:16" x14ac:dyDescent="0.4">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L147*E147</f>
        <v>17.46</v>
      </c>
      <c r="N147" t="str">
        <f>IF(I147="Rob","Robusta",IF(I147="Exc","Excelsa",IF(I147="Ara","Arabica",IF(I147="Lib","Liberica",""))))</f>
        <v>Liberica</v>
      </c>
      <c r="O147" t="str">
        <f>CHOOSE(MATCH(J147, {"M","L","D"}, 0), "Medium", "Light", "Dark")</f>
        <v>Medium</v>
      </c>
      <c r="P147" t="str">
        <f>_xlfn.XLOOKUP(Orders[[#This Row],[Customer ID]],customers!$A$1:$A$1001,customers!$I$1:$I$1001,,0)</f>
        <v>No</v>
      </c>
    </row>
    <row r="148" spans="1:16" x14ac:dyDescent="0.4">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L148*E148</f>
        <v>43.650000000000006</v>
      </c>
      <c r="N148" t="str">
        <f>IF(I148="Rob","Robusta",IF(I148="Exc","Excelsa",IF(I148="Ara","Arabica",IF(I148="Lib","Liberica",""))))</f>
        <v>Liberica</v>
      </c>
      <c r="O148" t="str">
        <f>CHOOSE(MATCH(J148, {"M","L","D"}, 0), "Medium", "Light", "Dark")</f>
        <v>Medium</v>
      </c>
      <c r="P148" t="str">
        <f>_xlfn.XLOOKUP(Orders[[#This Row],[Customer ID]],customers!$A$1:$A$1001,customers!$I$1:$I$1001,,0)</f>
        <v>No</v>
      </c>
    </row>
    <row r="149" spans="1:16" x14ac:dyDescent="0.4">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L149*E149</f>
        <v>27.5</v>
      </c>
      <c r="N149" t="str">
        <f>IF(I149="Rob","Robusta",IF(I149="Exc","Excelsa",IF(I149="Ara","Arabica",IF(I149="Lib","Liberica",""))))</f>
        <v>Excelsa</v>
      </c>
      <c r="O149" t="str">
        <f>CHOOSE(MATCH(J149, {"M","L","D"}, 0), "Medium", "Light", "Dark")</f>
        <v>Medium</v>
      </c>
      <c r="P149" t="str">
        <f>_xlfn.XLOOKUP(Orders[[#This Row],[Customer ID]],customers!$A$1:$A$1001,customers!$I$1:$I$1001,,0)</f>
        <v>No</v>
      </c>
    </row>
    <row r="150" spans="1:16" x14ac:dyDescent="0.4">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L150*E150</f>
        <v>18.225000000000001</v>
      </c>
      <c r="N150" t="str">
        <f>IF(I150="Rob","Robusta",IF(I150="Exc","Excelsa",IF(I150="Ara","Arabica",IF(I150="Lib","Liberica",""))))</f>
        <v>Excelsa</v>
      </c>
      <c r="O150" t="str">
        <f>CHOOSE(MATCH(J150, {"M","L","D"}, 0), "Medium", "Light", "Dark")</f>
        <v>Dark</v>
      </c>
      <c r="P150" t="str">
        <f>_xlfn.XLOOKUP(Orders[[#This Row],[Customer ID]],customers!$A$1:$A$1001,customers!$I$1:$I$1001,,0)</f>
        <v>Yes</v>
      </c>
    </row>
    <row r="151" spans="1:16" x14ac:dyDescent="0.4">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L151*E151</f>
        <v>51.749999999999993</v>
      </c>
      <c r="N151" t="str">
        <f>IF(I151="Rob","Robusta",IF(I151="Exc","Excelsa",IF(I151="Ara","Arabica",IF(I151="Lib","Liberica",""))))</f>
        <v>Arabica</v>
      </c>
      <c r="O151" t="str">
        <f>CHOOSE(MATCH(J151, {"M","L","D"}, 0), "Medium", "Light", "Dark")</f>
        <v>Medium</v>
      </c>
      <c r="P151" t="str">
        <f>_xlfn.XLOOKUP(Orders[[#This Row],[Customer ID]],customers!$A$1:$A$1001,customers!$I$1:$I$1001,,0)</f>
        <v>Yes</v>
      </c>
    </row>
    <row r="152" spans="1:16" x14ac:dyDescent="0.4">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L152*E152</f>
        <v>12.95</v>
      </c>
      <c r="N152" t="str">
        <f>IF(I152="Rob","Robusta",IF(I152="Exc","Excelsa",IF(I152="Ara","Arabica",IF(I152="Lib","Liberica",""))))</f>
        <v>Liberica</v>
      </c>
      <c r="O152" t="str">
        <f>CHOOSE(MATCH(J152, {"M","L","D"}, 0), "Medium", "Light", "Dark")</f>
        <v>Dark</v>
      </c>
      <c r="P152" t="str">
        <f>_xlfn.XLOOKUP(Orders[[#This Row],[Customer ID]],customers!$A$1:$A$1001,customers!$I$1:$I$1001,,0)</f>
        <v>Yes</v>
      </c>
    </row>
    <row r="153" spans="1:16" x14ac:dyDescent="0.4">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L153*E153</f>
        <v>33.75</v>
      </c>
      <c r="N153" t="str">
        <f>IF(I153="Rob","Robusta",IF(I153="Exc","Excelsa",IF(I153="Ara","Arabica",IF(I153="Lib","Liberica",""))))</f>
        <v>Arabica</v>
      </c>
      <c r="O153" t="str">
        <f>CHOOSE(MATCH(J153, {"M","L","D"}, 0), "Medium", "Light", "Dark")</f>
        <v>Medium</v>
      </c>
      <c r="P153" t="str">
        <f>_xlfn.XLOOKUP(Orders[[#This Row],[Customer ID]],customers!$A$1:$A$1001,customers!$I$1:$I$1001,,0)</f>
        <v>Yes</v>
      </c>
    </row>
    <row r="154" spans="1:16" x14ac:dyDescent="0.4">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L154*E154</f>
        <v>68.655000000000001</v>
      </c>
      <c r="N154" t="str">
        <f>IF(I154="Rob","Robusta",IF(I154="Exc","Excelsa",IF(I154="Ara","Arabica",IF(I154="Lib","Liberica",""))))</f>
        <v>Robusta</v>
      </c>
      <c r="O154" t="str">
        <f>CHOOSE(MATCH(J154, {"M","L","D"}, 0), "Medium", "Light", "Dark")</f>
        <v>Medium</v>
      </c>
      <c r="P154" t="str">
        <f>_xlfn.XLOOKUP(Orders[[#This Row],[Customer ID]],customers!$A$1:$A$1001,customers!$I$1:$I$1001,,0)</f>
        <v>Yes</v>
      </c>
    </row>
    <row r="155" spans="1:16" x14ac:dyDescent="0.4">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L155*E155</f>
        <v>2.6849999999999996</v>
      </c>
      <c r="N155" t="str">
        <f>IF(I155="Rob","Robusta",IF(I155="Exc","Excelsa",IF(I155="Ara","Arabica",IF(I155="Lib","Liberica",""))))</f>
        <v>Robusta</v>
      </c>
      <c r="O155" t="str">
        <f>CHOOSE(MATCH(J155, {"M","L","D"}, 0), "Medium", "Light", "Dark")</f>
        <v>Dark</v>
      </c>
      <c r="P155" t="str">
        <f>_xlfn.XLOOKUP(Orders[[#This Row],[Customer ID]],customers!$A$1:$A$1001,customers!$I$1:$I$1001,,0)</f>
        <v>No</v>
      </c>
    </row>
    <row r="156" spans="1:16" x14ac:dyDescent="0.4">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L156*E156</f>
        <v>114.42499999999998</v>
      </c>
      <c r="N156" t="str">
        <f>IF(I156="Rob","Robusta",IF(I156="Exc","Excelsa",IF(I156="Ara","Arabica",IF(I156="Lib","Liberica",""))))</f>
        <v>Arabica</v>
      </c>
      <c r="O156" t="str">
        <f>CHOOSE(MATCH(J156, {"M","L","D"}, 0), "Medium", "Light", "Dark")</f>
        <v>Dark</v>
      </c>
      <c r="P156" t="str">
        <f>_xlfn.XLOOKUP(Orders[[#This Row],[Customer ID]],customers!$A$1:$A$1001,customers!$I$1:$I$1001,,0)</f>
        <v>No</v>
      </c>
    </row>
    <row r="157" spans="1:16" x14ac:dyDescent="0.4">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L157*E157</f>
        <v>155.24999999999997</v>
      </c>
      <c r="N157" t="str">
        <f>IF(I157="Rob","Robusta",IF(I157="Exc","Excelsa",IF(I157="Ara","Arabica",IF(I157="Lib","Liberica",""))))</f>
        <v>Arabica</v>
      </c>
      <c r="O157" t="str">
        <f>CHOOSE(MATCH(J157, {"M","L","D"}, 0), "Medium", "Light", "Dark")</f>
        <v>Medium</v>
      </c>
      <c r="P157" t="str">
        <f>_xlfn.XLOOKUP(Orders[[#This Row],[Customer ID]],customers!$A$1:$A$1001,customers!$I$1:$I$1001,,0)</f>
        <v>Yes</v>
      </c>
    </row>
    <row r="158" spans="1:16" x14ac:dyDescent="0.4">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L158*E158</f>
        <v>77.624999999999986</v>
      </c>
      <c r="N158" t="str">
        <f>IF(I158="Rob","Robusta",IF(I158="Exc","Excelsa",IF(I158="Ara","Arabica",IF(I158="Lib","Liberica",""))))</f>
        <v>Arabica</v>
      </c>
      <c r="O158" t="str">
        <f>CHOOSE(MATCH(J158, {"M","L","D"}, 0), "Medium", "Light", "Dark")</f>
        <v>Medium</v>
      </c>
      <c r="P158" t="str">
        <f>_xlfn.XLOOKUP(Orders[[#This Row],[Customer ID]],customers!$A$1:$A$1001,customers!$I$1:$I$1001,,0)</f>
        <v>Yes</v>
      </c>
    </row>
    <row r="159" spans="1:16" x14ac:dyDescent="0.4">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L159*E159</f>
        <v>61.754999999999995</v>
      </c>
      <c r="N159" t="str">
        <f>IF(I159="Rob","Robusta",IF(I159="Exc","Excelsa",IF(I159="Ara","Arabica",IF(I159="Lib","Liberica",""))))</f>
        <v>Robusta</v>
      </c>
      <c r="O159" t="str">
        <f>CHOOSE(MATCH(J159, {"M","L","D"}, 0), "Medium", "Light", "Dark")</f>
        <v>Dark</v>
      </c>
      <c r="P159" t="str">
        <f>_xlfn.XLOOKUP(Orders[[#This Row],[Customer ID]],customers!$A$1:$A$1001,customers!$I$1:$I$1001,,0)</f>
        <v>No</v>
      </c>
    </row>
    <row r="160" spans="1:16" x14ac:dyDescent="0.4">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L160*E160</f>
        <v>123.50999999999999</v>
      </c>
      <c r="N160" t="str">
        <f>IF(I160="Rob","Robusta",IF(I160="Exc","Excelsa",IF(I160="Ara","Arabica",IF(I160="Lib","Liberica",""))))</f>
        <v>Robusta</v>
      </c>
      <c r="O160" t="str">
        <f>CHOOSE(MATCH(J160, {"M","L","D"}, 0), "Medium", "Light", "Dark")</f>
        <v>Dark</v>
      </c>
      <c r="P160" t="str">
        <f>_xlfn.XLOOKUP(Orders[[#This Row],[Customer ID]],customers!$A$1:$A$1001,customers!$I$1:$I$1001,,0)</f>
        <v>Yes</v>
      </c>
    </row>
    <row r="161" spans="1:16" x14ac:dyDescent="0.4">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L161*E161</f>
        <v>218.73</v>
      </c>
      <c r="N161" t="str">
        <f>IF(I161="Rob","Robusta",IF(I161="Exc","Excelsa",IF(I161="Ara","Arabica",IF(I161="Lib","Liberica",""))))</f>
        <v>Liberica</v>
      </c>
      <c r="O161" t="str">
        <f>CHOOSE(MATCH(J161, {"M","L","D"}, 0), "Medium", "Light", "Dark")</f>
        <v>Light</v>
      </c>
      <c r="P161" t="str">
        <f>_xlfn.XLOOKUP(Orders[[#This Row],[Customer ID]],customers!$A$1:$A$1001,customers!$I$1:$I$1001,,0)</f>
        <v>No</v>
      </c>
    </row>
    <row r="162" spans="1:16" x14ac:dyDescent="0.4">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L162*E162</f>
        <v>33</v>
      </c>
      <c r="N162" t="str">
        <f>IF(I162="Rob","Robusta",IF(I162="Exc","Excelsa",IF(I162="Ara","Arabica",IF(I162="Lib","Liberica",""))))</f>
        <v>Excelsa</v>
      </c>
      <c r="O162" t="str">
        <f>CHOOSE(MATCH(J162, {"M","L","D"}, 0), "Medium", "Light", "Dark")</f>
        <v>Medium</v>
      </c>
      <c r="P162" t="str">
        <f>_xlfn.XLOOKUP(Orders[[#This Row],[Customer ID]],customers!$A$1:$A$1001,customers!$I$1:$I$1001,,0)</f>
        <v>No</v>
      </c>
    </row>
    <row r="163" spans="1:16" x14ac:dyDescent="0.4">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L163*E163</f>
        <v>23.31</v>
      </c>
      <c r="N163" t="str">
        <f>IF(I163="Rob","Robusta",IF(I163="Exc","Excelsa",IF(I163="Ara","Arabica",IF(I163="Lib","Liberica",""))))</f>
        <v>Arabica</v>
      </c>
      <c r="O163" t="str">
        <f>CHOOSE(MATCH(J163, {"M","L","D"}, 0), "Medium", "Light", "Dark")</f>
        <v>Light</v>
      </c>
      <c r="P163" t="str">
        <f>_xlfn.XLOOKUP(Orders[[#This Row],[Customer ID]],customers!$A$1:$A$1001,customers!$I$1:$I$1001,,0)</f>
        <v>No</v>
      </c>
    </row>
    <row r="164" spans="1:16" x14ac:dyDescent="0.4">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L164*E164</f>
        <v>21.87</v>
      </c>
      <c r="N164" t="str">
        <f>IF(I164="Rob","Robusta",IF(I164="Exc","Excelsa",IF(I164="Ara","Arabica",IF(I164="Lib","Liberica",""))))</f>
        <v>Excelsa</v>
      </c>
      <c r="O164" t="str">
        <f>CHOOSE(MATCH(J164, {"M","L","D"}, 0), "Medium", "Light", "Dark")</f>
        <v>Dark</v>
      </c>
      <c r="P164" t="str">
        <f>_xlfn.XLOOKUP(Orders[[#This Row],[Customer ID]],customers!$A$1:$A$1001,customers!$I$1:$I$1001,,0)</f>
        <v>Yes</v>
      </c>
    </row>
    <row r="165" spans="1:16" x14ac:dyDescent="0.4">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L165*E165</f>
        <v>16.11</v>
      </c>
      <c r="N165" t="str">
        <f>IF(I165="Rob","Robusta",IF(I165="Exc","Excelsa",IF(I165="Ara","Arabica",IF(I165="Lib","Liberica",""))))</f>
        <v>Robusta</v>
      </c>
      <c r="O165" t="str">
        <f>CHOOSE(MATCH(J165, {"M","L","D"}, 0), "Medium", "Light", "Dark")</f>
        <v>Dark</v>
      </c>
      <c r="P165" t="str">
        <f>_xlfn.XLOOKUP(Orders[[#This Row],[Customer ID]],customers!$A$1:$A$1001,customers!$I$1:$I$1001,,0)</f>
        <v>No</v>
      </c>
    </row>
    <row r="166" spans="1:16" x14ac:dyDescent="0.4">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L166*E166</f>
        <v>29.16</v>
      </c>
      <c r="N166" t="str">
        <f>IF(I166="Rob","Robusta",IF(I166="Exc","Excelsa",IF(I166="Ara","Arabica",IF(I166="Lib","Liberica",""))))</f>
        <v>Excelsa</v>
      </c>
      <c r="O166" t="str">
        <f>CHOOSE(MATCH(J166, {"M","L","D"}, 0), "Medium", "Light", "Dark")</f>
        <v>Dark</v>
      </c>
      <c r="P166" t="str">
        <f>_xlfn.XLOOKUP(Orders[[#This Row],[Customer ID]],customers!$A$1:$A$1001,customers!$I$1:$I$1001,,0)</f>
        <v>No</v>
      </c>
    </row>
    <row r="167" spans="1:16" x14ac:dyDescent="0.4">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L167*E167</f>
        <v>53.699999999999996</v>
      </c>
      <c r="N167" t="str">
        <f>IF(I167="Rob","Robusta",IF(I167="Exc","Excelsa",IF(I167="Ara","Arabica",IF(I167="Lib","Liberica",""))))</f>
        <v>Robusta</v>
      </c>
      <c r="O167" t="str">
        <f>CHOOSE(MATCH(J167, {"M","L","D"}, 0), "Medium", "Light", "Dark")</f>
        <v>Dark</v>
      </c>
      <c r="P167" t="str">
        <f>_xlfn.XLOOKUP(Orders[[#This Row],[Customer ID]],customers!$A$1:$A$1001,customers!$I$1:$I$1001,,0)</f>
        <v>Yes</v>
      </c>
    </row>
    <row r="168" spans="1:16" x14ac:dyDescent="0.4">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L168*E168</f>
        <v>26.849999999999994</v>
      </c>
      <c r="N168" t="str">
        <f>IF(I168="Rob","Robusta",IF(I168="Exc","Excelsa",IF(I168="Ara","Arabica",IF(I168="Lib","Liberica",""))))</f>
        <v>Robusta</v>
      </c>
      <c r="O168" t="str">
        <f>CHOOSE(MATCH(J168, {"M","L","D"}, 0), "Medium", "Light", "Dark")</f>
        <v>Dark</v>
      </c>
      <c r="P168" t="str">
        <f>_xlfn.XLOOKUP(Orders[[#This Row],[Customer ID]],customers!$A$1:$A$1001,customers!$I$1:$I$1001,,0)</f>
        <v>Yes</v>
      </c>
    </row>
    <row r="169" spans="1:16" x14ac:dyDescent="0.4">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L169*E169</f>
        <v>41.25</v>
      </c>
      <c r="N169" t="str">
        <f>IF(I169="Rob","Robusta",IF(I169="Exc","Excelsa",IF(I169="Ara","Arabica",IF(I169="Lib","Liberica",""))))</f>
        <v>Excelsa</v>
      </c>
      <c r="O169" t="str">
        <f>CHOOSE(MATCH(J169, {"M","L","D"}, 0), "Medium", "Light", "Dark")</f>
        <v>Medium</v>
      </c>
      <c r="P169" t="str">
        <f>_xlfn.XLOOKUP(Orders[[#This Row],[Customer ID]],customers!$A$1:$A$1001,customers!$I$1:$I$1001,,0)</f>
        <v>Yes</v>
      </c>
    </row>
    <row r="170" spans="1:16" x14ac:dyDescent="0.4">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L170*E170</f>
        <v>40.5</v>
      </c>
      <c r="N170" t="str">
        <f>IF(I170="Rob","Robusta",IF(I170="Exc","Excelsa",IF(I170="Ara","Arabica",IF(I170="Lib","Liberica",""))))</f>
        <v>Arabica</v>
      </c>
      <c r="O170" t="str">
        <f>CHOOSE(MATCH(J170, {"M","L","D"}, 0), "Medium", "Light", "Dark")</f>
        <v>Medium</v>
      </c>
      <c r="P170" t="str">
        <f>_xlfn.XLOOKUP(Orders[[#This Row],[Customer ID]],customers!$A$1:$A$1001,customers!$I$1:$I$1001,,0)</f>
        <v>No</v>
      </c>
    </row>
    <row r="171" spans="1:16" x14ac:dyDescent="0.4">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L171*E171</f>
        <v>17.899999999999999</v>
      </c>
      <c r="N171" t="str">
        <f>IF(I171="Rob","Robusta",IF(I171="Exc","Excelsa",IF(I171="Ara","Arabica",IF(I171="Lib","Liberica",""))))</f>
        <v>Robusta</v>
      </c>
      <c r="O171" t="str">
        <f>CHOOSE(MATCH(J171, {"M","L","D"}, 0), "Medium", "Light", "Dark")</f>
        <v>Dark</v>
      </c>
      <c r="P171" t="str">
        <f>_xlfn.XLOOKUP(Orders[[#This Row],[Customer ID]],customers!$A$1:$A$1001,customers!$I$1:$I$1001,,0)</f>
        <v>No</v>
      </c>
    </row>
    <row r="172" spans="1:16" x14ac:dyDescent="0.4">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L172*E172</f>
        <v>68.309999999999988</v>
      </c>
      <c r="N172" t="str">
        <f>IF(I172="Rob","Robusta",IF(I172="Exc","Excelsa",IF(I172="Ara","Arabica",IF(I172="Lib","Liberica",""))))</f>
        <v>Excelsa</v>
      </c>
      <c r="O172" t="str">
        <f>CHOOSE(MATCH(J172, {"M","L","D"}, 0), "Medium", "Light", "Dark")</f>
        <v>Light</v>
      </c>
      <c r="P172" t="str">
        <f>_xlfn.XLOOKUP(Orders[[#This Row],[Customer ID]],customers!$A$1:$A$1001,customers!$I$1:$I$1001,,0)</f>
        <v>No</v>
      </c>
    </row>
    <row r="173" spans="1:16" x14ac:dyDescent="0.4">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L173*E173</f>
        <v>63.249999999999993</v>
      </c>
      <c r="N173" t="str">
        <f>IF(I173="Rob","Robusta",IF(I173="Exc","Excelsa",IF(I173="Ara","Arabica",IF(I173="Lib","Liberica",""))))</f>
        <v>Excelsa</v>
      </c>
      <c r="O173" t="str">
        <f>CHOOSE(MATCH(J173, {"M","L","D"}, 0), "Medium", "Light", "Dark")</f>
        <v>Medium</v>
      </c>
      <c r="P173" t="str">
        <f>_xlfn.XLOOKUP(Orders[[#This Row],[Customer ID]],customers!$A$1:$A$1001,customers!$I$1:$I$1001,,0)</f>
        <v>Yes</v>
      </c>
    </row>
    <row r="174" spans="1:16" x14ac:dyDescent="0.4">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L174*E174</f>
        <v>21.87</v>
      </c>
      <c r="N174" t="str">
        <f>IF(I174="Rob","Robusta",IF(I174="Exc","Excelsa",IF(I174="Ara","Arabica",IF(I174="Lib","Liberica",""))))</f>
        <v>Excelsa</v>
      </c>
      <c r="O174" t="str">
        <f>CHOOSE(MATCH(J174, {"M","L","D"}, 0), "Medium", "Light", "Dark")</f>
        <v>Dark</v>
      </c>
      <c r="P174" t="str">
        <f>_xlfn.XLOOKUP(Orders[[#This Row],[Customer ID]],customers!$A$1:$A$1001,customers!$I$1:$I$1001,,0)</f>
        <v>No</v>
      </c>
    </row>
    <row r="175" spans="1:16" x14ac:dyDescent="0.4">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L175*E175</f>
        <v>91.539999999999992</v>
      </c>
      <c r="N175" t="str">
        <f>IF(I175="Rob","Robusta",IF(I175="Exc","Excelsa",IF(I175="Ara","Arabica",IF(I175="Lib","Liberica",""))))</f>
        <v>Robusta</v>
      </c>
      <c r="O175" t="str">
        <f>CHOOSE(MATCH(J175, {"M","L","D"}, 0), "Medium", "Light", "Dark")</f>
        <v>Medium</v>
      </c>
      <c r="P175" t="str">
        <f>_xlfn.XLOOKUP(Orders[[#This Row],[Customer ID]],customers!$A$1:$A$1001,customers!$I$1:$I$1001,,0)</f>
        <v>No</v>
      </c>
    </row>
    <row r="176" spans="1:16" x14ac:dyDescent="0.4">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L176*E176</f>
        <v>204.92999999999995</v>
      </c>
      <c r="N176" t="str">
        <f>IF(I176="Rob","Robusta",IF(I176="Exc","Excelsa",IF(I176="Ara","Arabica",IF(I176="Lib","Liberica",""))))</f>
        <v>Excelsa</v>
      </c>
      <c r="O176" t="str">
        <f>CHOOSE(MATCH(J176, {"M","L","D"}, 0), "Medium", "Light", "Dark")</f>
        <v>Light</v>
      </c>
      <c r="P176" t="str">
        <f>_xlfn.XLOOKUP(Orders[[#This Row],[Customer ID]],customers!$A$1:$A$1001,customers!$I$1:$I$1001,,0)</f>
        <v>Yes</v>
      </c>
    </row>
    <row r="177" spans="1:16" x14ac:dyDescent="0.4">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L177*E177</f>
        <v>63.249999999999993</v>
      </c>
      <c r="N177" t="str">
        <f>IF(I177="Rob","Robusta",IF(I177="Exc","Excelsa",IF(I177="Ara","Arabica",IF(I177="Lib","Liberica",""))))</f>
        <v>Excelsa</v>
      </c>
      <c r="O177" t="str">
        <f>CHOOSE(MATCH(J177, {"M","L","D"}, 0), "Medium", "Light", "Dark")</f>
        <v>Medium</v>
      </c>
      <c r="P177" t="str">
        <f>_xlfn.XLOOKUP(Orders[[#This Row],[Customer ID]],customers!$A$1:$A$1001,customers!$I$1:$I$1001,,0)</f>
        <v>Yes</v>
      </c>
    </row>
    <row r="178" spans="1:16" x14ac:dyDescent="0.4">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L178*E178</f>
        <v>34.154999999999994</v>
      </c>
      <c r="N178" t="str">
        <f>IF(I178="Rob","Robusta",IF(I178="Exc","Excelsa",IF(I178="Ara","Arabica",IF(I178="Lib","Liberica",""))))</f>
        <v>Excelsa</v>
      </c>
      <c r="O178" t="str">
        <f>CHOOSE(MATCH(J178, {"M","L","D"}, 0), "Medium", "Light", "Dark")</f>
        <v>Light</v>
      </c>
      <c r="P178" t="str">
        <f>_xlfn.XLOOKUP(Orders[[#This Row],[Customer ID]],customers!$A$1:$A$1001,customers!$I$1:$I$1001,,0)</f>
        <v>Yes</v>
      </c>
    </row>
    <row r="179" spans="1:16" x14ac:dyDescent="0.4">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L179*E179</f>
        <v>109.93999999999998</v>
      </c>
      <c r="N179" t="str">
        <f>IF(I179="Rob","Robusta",IF(I179="Exc","Excelsa",IF(I179="Ara","Arabica",IF(I179="Lib","Liberica",""))))</f>
        <v>Robusta</v>
      </c>
      <c r="O179" t="str">
        <f>CHOOSE(MATCH(J179, {"M","L","D"}, 0), "Medium", "Light", "Dark")</f>
        <v>Light</v>
      </c>
      <c r="P179" t="str">
        <f>_xlfn.XLOOKUP(Orders[[#This Row],[Customer ID]],customers!$A$1:$A$1001,customers!$I$1:$I$1001,,0)</f>
        <v>Yes</v>
      </c>
    </row>
    <row r="180" spans="1:16" x14ac:dyDescent="0.4">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L180*E180</f>
        <v>25.9</v>
      </c>
      <c r="N180" t="str">
        <f>IF(I180="Rob","Robusta",IF(I180="Exc","Excelsa",IF(I180="Ara","Arabica",IF(I180="Lib","Liberica",""))))</f>
        <v>Arabica</v>
      </c>
      <c r="O180" t="str">
        <f>CHOOSE(MATCH(J180, {"M","L","D"}, 0), "Medium", "Light", "Dark")</f>
        <v>Light</v>
      </c>
      <c r="P180" t="str">
        <f>_xlfn.XLOOKUP(Orders[[#This Row],[Customer ID]],customers!$A$1:$A$1001,customers!$I$1:$I$1001,,0)</f>
        <v>No</v>
      </c>
    </row>
    <row r="181" spans="1:16" x14ac:dyDescent="0.4">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L181*E181</f>
        <v>2.9849999999999999</v>
      </c>
      <c r="N181" t="str">
        <f>IF(I181="Rob","Robusta",IF(I181="Exc","Excelsa",IF(I181="Ara","Arabica",IF(I181="Lib","Liberica",""))))</f>
        <v>Arabica</v>
      </c>
      <c r="O181" t="str">
        <f>CHOOSE(MATCH(J181, {"M","L","D"}, 0), "Medium", "Light", "Dark")</f>
        <v>Dark</v>
      </c>
      <c r="P181" t="str">
        <f>_xlfn.XLOOKUP(Orders[[#This Row],[Customer ID]],customers!$A$1:$A$1001,customers!$I$1:$I$1001,,0)</f>
        <v>No</v>
      </c>
    </row>
    <row r="182" spans="1:16" x14ac:dyDescent="0.4">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L182*E182</f>
        <v>22.274999999999999</v>
      </c>
      <c r="N182" t="str">
        <f>IF(I182="Rob","Robusta",IF(I182="Exc","Excelsa",IF(I182="Ara","Arabica",IF(I182="Lib","Liberica",""))))</f>
        <v>Excelsa</v>
      </c>
      <c r="O182" t="str">
        <f>CHOOSE(MATCH(J182, {"M","L","D"}, 0), "Medium", "Light", "Dark")</f>
        <v>Light</v>
      </c>
      <c r="P182" t="str">
        <f>_xlfn.XLOOKUP(Orders[[#This Row],[Customer ID]],customers!$A$1:$A$1001,customers!$I$1:$I$1001,,0)</f>
        <v>No</v>
      </c>
    </row>
    <row r="183" spans="1:16" x14ac:dyDescent="0.4">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L183*E183</f>
        <v>29.849999999999998</v>
      </c>
      <c r="N183" t="str">
        <f>IF(I183="Rob","Robusta",IF(I183="Exc","Excelsa",IF(I183="Ara","Arabica",IF(I183="Lib","Liberica",""))))</f>
        <v>Arabica</v>
      </c>
      <c r="O183" t="str">
        <f>CHOOSE(MATCH(J183, {"M","L","D"}, 0), "Medium", "Light", "Dark")</f>
        <v>Dark</v>
      </c>
      <c r="P183" t="str">
        <f>_xlfn.XLOOKUP(Orders[[#This Row],[Customer ID]],customers!$A$1:$A$1001,customers!$I$1:$I$1001,,0)</f>
        <v>No</v>
      </c>
    </row>
    <row r="184" spans="1:16" x14ac:dyDescent="0.4">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L184*E184</f>
        <v>32.22</v>
      </c>
      <c r="N184" t="str">
        <f>IF(I184="Rob","Robusta",IF(I184="Exc","Excelsa",IF(I184="Ara","Arabica",IF(I184="Lib","Liberica",""))))</f>
        <v>Robusta</v>
      </c>
      <c r="O184" t="str">
        <f>CHOOSE(MATCH(J184, {"M","L","D"}, 0), "Medium", "Light", "Dark")</f>
        <v>Dark</v>
      </c>
      <c r="P184" t="str">
        <f>_xlfn.XLOOKUP(Orders[[#This Row],[Customer ID]],customers!$A$1:$A$1001,customers!$I$1:$I$1001,,0)</f>
        <v>No</v>
      </c>
    </row>
    <row r="185" spans="1:16" x14ac:dyDescent="0.4">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L185*E185</f>
        <v>8.25</v>
      </c>
      <c r="N185" t="str">
        <f>IF(I185="Rob","Robusta",IF(I185="Exc","Excelsa",IF(I185="Ara","Arabica",IF(I185="Lib","Liberica",""))))</f>
        <v>Excelsa</v>
      </c>
      <c r="O185" t="str">
        <f>CHOOSE(MATCH(J185, {"M","L","D"}, 0), "Medium", "Light", "Dark")</f>
        <v>Medium</v>
      </c>
      <c r="P185" t="str">
        <f>_xlfn.XLOOKUP(Orders[[#This Row],[Customer ID]],customers!$A$1:$A$1001,customers!$I$1:$I$1001,,0)</f>
        <v>No</v>
      </c>
    </row>
    <row r="186" spans="1:16" x14ac:dyDescent="0.4">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L186*E186</f>
        <v>31.08</v>
      </c>
      <c r="N186" t="str">
        <f>IF(I186="Rob","Robusta",IF(I186="Exc","Excelsa",IF(I186="Ara","Arabica",IF(I186="Lib","Liberica",""))))</f>
        <v>Arabica</v>
      </c>
      <c r="O186" t="str">
        <f>CHOOSE(MATCH(J186, {"M","L","D"}, 0), "Medium", "Light", "Dark")</f>
        <v>Light</v>
      </c>
      <c r="P186" t="str">
        <f>_xlfn.XLOOKUP(Orders[[#This Row],[Customer ID]],customers!$A$1:$A$1001,customers!$I$1:$I$1001,,0)</f>
        <v>No</v>
      </c>
    </row>
    <row r="187" spans="1:16" x14ac:dyDescent="0.4">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L187*E187</f>
        <v>36.450000000000003</v>
      </c>
      <c r="N187" t="str">
        <f>IF(I187="Rob","Robusta",IF(I187="Exc","Excelsa",IF(I187="Ara","Arabica",IF(I187="Lib","Liberica",""))))</f>
        <v>Excelsa</v>
      </c>
      <c r="O187" t="str">
        <f>CHOOSE(MATCH(J187, {"M","L","D"}, 0), "Medium", "Light", "Dark")</f>
        <v>Dark</v>
      </c>
      <c r="P187" t="str">
        <f>_xlfn.XLOOKUP(Orders[[#This Row],[Customer ID]],customers!$A$1:$A$1001,customers!$I$1:$I$1001,,0)</f>
        <v>Yes</v>
      </c>
    </row>
    <row r="188" spans="1:16" x14ac:dyDescent="0.4">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L188*E188</f>
        <v>68.655000000000001</v>
      </c>
      <c r="N188" t="str">
        <f>IF(I188="Rob","Robusta",IF(I188="Exc","Excelsa",IF(I188="Ara","Arabica",IF(I188="Lib","Liberica",""))))</f>
        <v>Robusta</v>
      </c>
      <c r="O188" t="str">
        <f>CHOOSE(MATCH(J188, {"M","L","D"}, 0), "Medium", "Light", "Dark")</f>
        <v>Medium</v>
      </c>
      <c r="P188" t="str">
        <f>_xlfn.XLOOKUP(Orders[[#This Row],[Customer ID]],customers!$A$1:$A$1001,customers!$I$1:$I$1001,,0)</f>
        <v>No</v>
      </c>
    </row>
    <row r="189" spans="1:16" x14ac:dyDescent="0.4">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L189*E189</f>
        <v>43.650000000000006</v>
      </c>
      <c r="N189" t="str">
        <f>IF(I189="Rob","Robusta",IF(I189="Exc","Excelsa",IF(I189="Ara","Arabica",IF(I189="Lib","Liberica",""))))</f>
        <v>Liberica</v>
      </c>
      <c r="O189" t="str">
        <f>CHOOSE(MATCH(J189, {"M","L","D"}, 0), "Medium", "Light", "Dark")</f>
        <v>Medium</v>
      </c>
      <c r="P189" t="str">
        <f>_xlfn.XLOOKUP(Orders[[#This Row],[Customer ID]],customers!$A$1:$A$1001,customers!$I$1:$I$1001,,0)</f>
        <v>Yes</v>
      </c>
    </row>
    <row r="190" spans="1:16" x14ac:dyDescent="0.4">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L190*E190</f>
        <v>4.4550000000000001</v>
      </c>
      <c r="N190" t="str">
        <f>IF(I190="Rob","Robusta",IF(I190="Exc","Excelsa",IF(I190="Ara","Arabica",IF(I190="Lib","Liberica",""))))</f>
        <v>Excelsa</v>
      </c>
      <c r="O190" t="str">
        <f>CHOOSE(MATCH(J190, {"M","L","D"}, 0), "Medium", "Light", "Dark")</f>
        <v>Light</v>
      </c>
      <c r="P190" t="str">
        <f>_xlfn.XLOOKUP(Orders[[#This Row],[Customer ID]],customers!$A$1:$A$1001,customers!$I$1:$I$1001,,0)</f>
        <v>Yes</v>
      </c>
    </row>
    <row r="191" spans="1:16" x14ac:dyDescent="0.4">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L191*E191</f>
        <v>43.650000000000006</v>
      </c>
      <c r="N191" t="str">
        <f>IF(I191="Rob","Robusta",IF(I191="Exc","Excelsa",IF(I191="Ara","Arabica",IF(I191="Lib","Liberica",""))))</f>
        <v>Liberica</v>
      </c>
      <c r="O191" t="str">
        <f>CHOOSE(MATCH(J191, {"M","L","D"}, 0), "Medium", "Light", "Dark")</f>
        <v>Medium</v>
      </c>
      <c r="P191" t="str">
        <f>_xlfn.XLOOKUP(Orders[[#This Row],[Customer ID]],customers!$A$1:$A$1001,customers!$I$1:$I$1001,,0)</f>
        <v>Yes</v>
      </c>
    </row>
    <row r="192" spans="1:16" x14ac:dyDescent="0.4">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L192*E192</f>
        <v>33.464999999999996</v>
      </c>
      <c r="N192" t="str">
        <f>IF(I192="Rob","Robusta",IF(I192="Exc","Excelsa",IF(I192="Ara","Arabica",IF(I192="Lib","Liberica",""))))</f>
        <v>Liberica</v>
      </c>
      <c r="O192" t="str">
        <f>CHOOSE(MATCH(J192, {"M","L","D"}, 0), "Medium", "Light", "Dark")</f>
        <v>Medium</v>
      </c>
      <c r="P192" t="str">
        <f>_xlfn.XLOOKUP(Orders[[#This Row],[Customer ID]],customers!$A$1:$A$1001,customers!$I$1:$I$1001,,0)</f>
        <v>Yes</v>
      </c>
    </row>
    <row r="193" spans="1:16" x14ac:dyDescent="0.4">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L193*E193</f>
        <v>19.424999999999997</v>
      </c>
      <c r="N193" t="str">
        <f>IF(I193="Rob","Robusta",IF(I193="Exc","Excelsa",IF(I193="Ara","Arabica",IF(I193="Lib","Liberica",""))))</f>
        <v>Liberica</v>
      </c>
      <c r="O193" t="str">
        <f>CHOOSE(MATCH(J193, {"M","L","D"}, 0), "Medium", "Light", "Dark")</f>
        <v>Dark</v>
      </c>
      <c r="P193" t="str">
        <f>_xlfn.XLOOKUP(Orders[[#This Row],[Customer ID]],customers!$A$1:$A$1001,customers!$I$1:$I$1001,,0)</f>
        <v>Yes</v>
      </c>
    </row>
    <row r="194" spans="1:16" x14ac:dyDescent="0.4">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L194*E194</f>
        <v>72.900000000000006</v>
      </c>
      <c r="N194" t="str">
        <f>IF(I194="Rob","Robusta",IF(I194="Exc","Excelsa",IF(I194="Ara","Arabica",IF(I194="Lib","Liberica",""))))</f>
        <v>Excelsa</v>
      </c>
      <c r="O194" t="str">
        <f>CHOOSE(MATCH(J194, {"M","L","D"}, 0), "Medium", "Light", "Dark")</f>
        <v>Dark</v>
      </c>
      <c r="P194" t="str">
        <f>_xlfn.XLOOKUP(Orders[[#This Row],[Customer ID]],customers!$A$1:$A$1001,customers!$I$1:$I$1001,,0)</f>
        <v>Yes</v>
      </c>
    </row>
    <row r="195" spans="1:16" x14ac:dyDescent="0.4">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L195*E195</f>
        <v>44.55</v>
      </c>
      <c r="N195" t="str">
        <f>IF(I195="Rob","Robusta",IF(I195="Exc","Excelsa",IF(I195="Ara","Arabica",IF(I195="Lib","Liberica",""))))</f>
        <v>Excelsa</v>
      </c>
      <c r="O195" t="str">
        <f>CHOOSE(MATCH(J195, {"M","L","D"}, 0), "Medium", "Light", "Dark")</f>
        <v>Light</v>
      </c>
      <c r="P195" t="str">
        <f>_xlfn.XLOOKUP(Orders[[#This Row],[Customer ID]],customers!$A$1:$A$1001,customers!$I$1:$I$1001,,0)</f>
        <v>No</v>
      </c>
    </row>
    <row r="196" spans="1:16" x14ac:dyDescent="0.4">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L196*E196</f>
        <v>36.450000000000003</v>
      </c>
      <c r="N196" t="str">
        <f>IF(I196="Rob","Robusta",IF(I196="Exc","Excelsa",IF(I196="Ara","Arabica",IF(I196="Lib","Liberica",""))))</f>
        <v>Excelsa</v>
      </c>
      <c r="O196" t="str">
        <f>CHOOSE(MATCH(J196, {"M","L","D"}, 0), "Medium", "Light", "Dark")</f>
        <v>Dark</v>
      </c>
      <c r="P196" t="str">
        <f>_xlfn.XLOOKUP(Orders[[#This Row],[Customer ID]],customers!$A$1:$A$1001,customers!$I$1:$I$1001,,0)</f>
        <v>No</v>
      </c>
    </row>
    <row r="197" spans="1:16" x14ac:dyDescent="0.4">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L197*E197</f>
        <v>38.849999999999994</v>
      </c>
      <c r="N197" t="str">
        <f>IF(I197="Rob","Robusta",IF(I197="Exc","Excelsa",IF(I197="Ara","Arabica",IF(I197="Lib","Liberica",""))))</f>
        <v>Arabica</v>
      </c>
      <c r="O197" t="str">
        <f>CHOOSE(MATCH(J197, {"M","L","D"}, 0), "Medium", "Light", "Dark")</f>
        <v>Light</v>
      </c>
      <c r="P197" t="str">
        <f>_xlfn.XLOOKUP(Orders[[#This Row],[Customer ID]],customers!$A$1:$A$1001,customers!$I$1:$I$1001,,0)</f>
        <v>No</v>
      </c>
    </row>
    <row r="198" spans="1:16" x14ac:dyDescent="0.4">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L198*E198</f>
        <v>53.46</v>
      </c>
      <c r="N198" t="str">
        <f>IF(I198="Rob","Robusta",IF(I198="Exc","Excelsa",IF(I198="Ara","Arabica",IF(I198="Lib","Liberica",""))))</f>
        <v>Excelsa</v>
      </c>
      <c r="O198" t="str">
        <f>CHOOSE(MATCH(J198, {"M","L","D"}, 0), "Medium", "Light", "Dark")</f>
        <v>Light</v>
      </c>
      <c r="P198" t="str">
        <f>_xlfn.XLOOKUP(Orders[[#This Row],[Customer ID]],customers!$A$1:$A$1001,customers!$I$1:$I$1001,,0)</f>
        <v>No</v>
      </c>
    </row>
    <row r="199" spans="1:16" x14ac:dyDescent="0.4">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L199*E199</f>
        <v>59.569999999999993</v>
      </c>
      <c r="N199" t="str">
        <f>IF(I199="Rob","Robusta",IF(I199="Exc","Excelsa",IF(I199="Ara","Arabica",IF(I199="Lib","Liberica",""))))</f>
        <v>Liberica</v>
      </c>
      <c r="O199" t="str">
        <f>CHOOSE(MATCH(J199, {"M","L","D"}, 0), "Medium", "Light", "Dark")</f>
        <v>Dark</v>
      </c>
      <c r="P199" t="str">
        <f>_xlfn.XLOOKUP(Orders[[#This Row],[Customer ID]],customers!$A$1:$A$1001,customers!$I$1:$I$1001,,0)</f>
        <v>No</v>
      </c>
    </row>
    <row r="200" spans="1:16" x14ac:dyDescent="0.4">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L200*E200</f>
        <v>89.35499999999999</v>
      </c>
      <c r="N200" t="str">
        <f>IF(I200="Rob","Robusta",IF(I200="Exc","Excelsa",IF(I200="Ara","Arabica",IF(I200="Lib","Liberica",""))))</f>
        <v>Liberica</v>
      </c>
      <c r="O200" t="str">
        <f>CHOOSE(MATCH(J200, {"M","L","D"}, 0), "Medium", "Light", "Dark")</f>
        <v>Dark</v>
      </c>
      <c r="P200" t="str">
        <f>_xlfn.XLOOKUP(Orders[[#This Row],[Customer ID]],customers!$A$1:$A$1001,customers!$I$1:$I$1001,,0)</f>
        <v>No</v>
      </c>
    </row>
    <row r="201" spans="1:16" x14ac:dyDescent="0.4">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L201*E201</f>
        <v>38.04</v>
      </c>
      <c r="N201" t="str">
        <f>IF(I201="Rob","Robusta",IF(I201="Exc","Excelsa",IF(I201="Ara","Arabica",IF(I201="Lib","Liberica",""))))</f>
        <v>Liberica</v>
      </c>
      <c r="O201" t="str">
        <f>CHOOSE(MATCH(J201, {"M","L","D"}, 0), "Medium", "Light", "Dark")</f>
        <v>Light</v>
      </c>
      <c r="P201" t="str">
        <f>_xlfn.XLOOKUP(Orders[[#This Row],[Customer ID]],customers!$A$1:$A$1001,customers!$I$1:$I$1001,,0)</f>
        <v>No</v>
      </c>
    </row>
    <row r="202" spans="1:16" x14ac:dyDescent="0.4">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L202*E202</f>
        <v>41.25</v>
      </c>
      <c r="N202" t="str">
        <f>IF(I202="Rob","Robusta",IF(I202="Exc","Excelsa",IF(I202="Ara","Arabica",IF(I202="Lib","Liberica",""))))</f>
        <v>Excelsa</v>
      </c>
      <c r="O202" t="str">
        <f>CHOOSE(MATCH(J202, {"M","L","D"}, 0), "Medium", "Light", "Dark")</f>
        <v>Medium</v>
      </c>
      <c r="P202" t="str">
        <f>_xlfn.XLOOKUP(Orders[[#This Row],[Customer ID]],customers!$A$1:$A$1001,customers!$I$1:$I$1001,,0)</f>
        <v>No</v>
      </c>
    </row>
    <row r="203" spans="1:16" x14ac:dyDescent="0.4">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L203*E203</f>
        <v>57.06</v>
      </c>
      <c r="N203" t="str">
        <f>IF(I203="Rob","Robusta",IF(I203="Exc","Excelsa",IF(I203="Ara","Arabica",IF(I203="Lib","Liberica",""))))</f>
        <v>Liberica</v>
      </c>
      <c r="O203" t="str">
        <f>CHOOSE(MATCH(J203, {"M","L","D"}, 0), "Medium", "Light", "Dark")</f>
        <v>Light</v>
      </c>
      <c r="P203" t="str">
        <f>_xlfn.XLOOKUP(Orders[[#This Row],[Customer ID]],customers!$A$1:$A$1001,customers!$I$1:$I$1001,,0)</f>
        <v>No</v>
      </c>
    </row>
    <row r="204" spans="1:16" x14ac:dyDescent="0.4">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L204*E204</f>
        <v>178.70999999999998</v>
      </c>
      <c r="N204" t="str">
        <f>IF(I204="Rob","Robusta",IF(I204="Exc","Excelsa",IF(I204="Ara","Arabica",IF(I204="Lib","Liberica",""))))</f>
        <v>Liberica</v>
      </c>
      <c r="O204" t="str">
        <f>CHOOSE(MATCH(J204, {"M","L","D"}, 0), "Medium", "Light", "Dark")</f>
        <v>Dark</v>
      </c>
      <c r="P204" t="str">
        <f>_xlfn.XLOOKUP(Orders[[#This Row],[Customer ID]],customers!$A$1:$A$1001,customers!$I$1:$I$1001,,0)</f>
        <v>Yes</v>
      </c>
    </row>
    <row r="205" spans="1:16" x14ac:dyDescent="0.4">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L205*E205</f>
        <v>4.7549999999999999</v>
      </c>
      <c r="N205" t="str">
        <f>IF(I205="Rob","Robusta",IF(I205="Exc","Excelsa",IF(I205="Ara","Arabica",IF(I205="Lib","Liberica",""))))</f>
        <v>Liberica</v>
      </c>
      <c r="O205" t="str">
        <f>CHOOSE(MATCH(J205, {"M","L","D"}, 0), "Medium", "Light", "Dark")</f>
        <v>Light</v>
      </c>
      <c r="P205" t="str">
        <f>_xlfn.XLOOKUP(Orders[[#This Row],[Customer ID]],customers!$A$1:$A$1001,customers!$I$1:$I$1001,,0)</f>
        <v>No</v>
      </c>
    </row>
    <row r="206" spans="1:16" x14ac:dyDescent="0.4">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L206*E206</f>
        <v>82.5</v>
      </c>
      <c r="N206" t="str">
        <f>IF(I206="Rob","Robusta",IF(I206="Exc","Excelsa",IF(I206="Ara","Arabica",IF(I206="Lib","Liberica",""))))</f>
        <v>Excelsa</v>
      </c>
      <c r="O206" t="str">
        <f>CHOOSE(MATCH(J206, {"M","L","D"}, 0), "Medium", "Light", "Dark")</f>
        <v>Medium</v>
      </c>
      <c r="P206" t="str">
        <f>_xlfn.XLOOKUP(Orders[[#This Row],[Customer ID]],customers!$A$1:$A$1001,customers!$I$1:$I$1001,,0)</f>
        <v>No</v>
      </c>
    </row>
    <row r="207" spans="1:16" x14ac:dyDescent="0.4">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L207*E207</f>
        <v>8.0549999999999997</v>
      </c>
      <c r="N207" t="str">
        <f>IF(I207="Rob","Robusta",IF(I207="Exc","Excelsa",IF(I207="Ara","Arabica",IF(I207="Lib","Liberica",""))))</f>
        <v>Robusta</v>
      </c>
      <c r="O207" t="str">
        <f>CHOOSE(MATCH(J207, {"M","L","D"}, 0), "Medium", "Light", "Dark")</f>
        <v>Dark</v>
      </c>
      <c r="P207" t="str">
        <f>_xlfn.XLOOKUP(Orders[[#This Row],[Customer ID]],customers!$A$1:$A$1001,customers!$I$1:$I$1001,,0)</f>
        <v>Yes</v>
      </c>
    </row>
    <row r="208" spans="1:16" x14ac:dyDescent="0.4">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L208*E208</f>
        <v>22.5</v>
      </c>
      <c r="N208" t="str">
        <f>IF(I208="Rob","Robusta",IF(I208="Exc","Excelsa",IF(I208="Ara","Arabica",IF(I208="Lib","Liberica",""))))</f>
        <v>Arabica</v>
      </c>
      <c r="O208" t="str">
        <f>CHOOSE(MATCH(J208, {"M","L","D"}, 0), "Medium", "Light", "Dark")</f>
        <v>Medium</v>
      </c>
      <c r="P208" t="str">
        <f>_xlfn.XLOOKUP(Orders[[#This Row],[Customer ID]],customers!$A$1:$A$1001,customers!$I$1:$I$1001,,0)</f>
        <v>No</v>
      </c>
    </row>
    <row r="209" spans="1:16" x14ac:dyDescent="0.4">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L209*E209</f>
        <v>40.5</v>
      </c>
      <c r="N209" t="str">
        <f>IF(I209="Rob","Robusta",IF(I209="Exc","Excelsa",IF(I209="Ara","Arabica",IF(I209="Lib","Liberica",""))))</f>
        <v>Arabica</v>
      </c>
      <c r="O209" t="str">
        <f>CHOOSE(MATCH(J209, {"M","L","D"}, 0), "Medium", "Light", "Dark")</f>
        <v>Medium</v>
      </c>
      <c r="P209" t="str">
        <f>_xlfn.XLOOKUP(Orders[[#This Row],[Customer ID]],customers!$A$1:$A$1001,customers!$I$1:$I$1001,,0)</f>
        <v>Yes</v>
      </c>
    </row>
    <row r="210" spans="1:16" x14ac:dyDescent="0.4">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L210*E210</f>
        <v>29.16</v>
      </c>
      <c r="N210" t="str">
        <f>IF(I210="Rob","Robusta",IF(I210="Exc","Excelsa",IF(I210="Ara","Arabica",IF(I210="Lib","Liberica",""))))</f>
        <v>Excelsa</v>
      </c>
      <c r="O210" t="str">
        <f>CHOOSE(MATCH(J210, {"M","L","D"}, 0), "Medium", "Light", "Dark")</f>
        <v>Dark</v>
      </c>
      <c r="P210" t="str">
        <f>_xlfn.XLOOKUP(Orders[[#This Row],[Customer ID]],customers!$A$1:$A$1001,customers!$I$1:$I$1001,,0)</f>
        <v>Yes</v>
      </c>
    </row>
    <row r="211" spans="1:16" x14ac:dyDescent="0.4">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L211*E211</f>
        <v>6.75</v>
      </c>
      <c r="N211" t="str">
        <f>IF(I211="Rob","Robusta",IF(I211="Exc","Excelsa",IF(I211="Ara","Arabica",IF(I211="Lib","Liberica",""))))</f>
        <v>Arabica</v>
      </c>
      <c r="O211" t="str">
        <f>CHOOSE(MATCH(J211, {"M","L","D"}, 0), "Medium", "Light", "Dark")</f>
        <v>Medium</v>
      </c>
      <c r="P211" t="str">
        <f>_xlfn.XLOOKUP(Orders[[#This Row],[Customer ID]],customers!$A$1:$A$1001,customers!$I$1:$I$1001,,0)</f>
        <v>No</v>
      </c>
    </row>
    <row r="212" spans="1:16" x14ac:dyDescent="0.4">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L212*E212</f>
        <v>51.8</v>
      </c>
      <c r="N212" t="str">
        <f>IF(I212="Rob","Robusta",IF(I212="Exc","Excelsa",IF(I212="Ara","Arabica",IF(I212="Lib","Liberica",""))))</f>
        <v>Liberica</v>
      </c>
      <c r="O212" t="str">
        <f>CHOOSE(MATCH(J212, {"M","L","D"}, 0), "Medium", "Light", "Dark")</f>
        <v>Dark</v>
      </c>
      <c r="P212" t="str">
        <f>_xlfn.XLOOKUP(Orders[[#This Row],[Customer ID]],customers!$A$1:$A$1001,customers!$I$1:$I$1001,,0)</f>
        <v>Yes</v>
      </c>
    </row>
    <row r="213" spans="1:16" x14ac:dyDescent="0.4">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L213*E213</f>
        <v>53.46</v>
      </c>
      <c r="N213" t="str">
        <f>IF(I213="Rob","Robusta",IF(I213="Exc","Excelsa",IF(I213="Ara","Arabica",IF(I213="Lib","Liberica",""))))</f>
        <v>Excelsa</v>
      </c>
      <c r="O213" t="str">
        <f>CHOOSE(MATCH(J213, {"M","L","D"}, 0), "Medium", "Light", "Dark")</f>
        <v>Light</v>
      </c>
      <c r="P213" t="str">
        <f>_xlfn.XLOOKUP(Orders[[#This Row],[Customer ID]],customers!$A$1:$A$1001,customers!$I$1:$I$1001,,0)</f>
        <v>No</v>
      </c>
    </row>
    <row r="214" spans="1:16" x14ac:dyDescent="0.4">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L214*E214</f>
        <v>14.58</v>
      </c>
      <c r="N214" t="str">
        <f>IF(I214="Rob","Robusta",IF(I214="Exc","Excelsa",IF(I214="Ara","Arabica",IF(I214="Lib","Liberica",""))))</f>
        <v>Excelsa</v>
      </c>
      <c r="O214" t="str">
        <f>CHOOSE(MATCH(J214, {"M","L","D"}, 0), "Medium", "Light", "Dark")</f>
        <v>Dark</v>
      </c>
      <c r="P214" t="str">
        <f>_xlfn.XLOOKUP(Orders[[#This Row],[Customer ID]],customers!$A$1:$A$1001,customers!$I$1:$I$1001,,0)</f>
        <v>Yes</v>
      </c>
    </row>
    <row r="215" spans="1:16" x14ac:dyDescent="0.4">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L215*E215</f>
        <v>20.584999999999997</v>
      </c>
      <c r="N215" t="str">
        <f>IF(I215="Rob","Robusta",IF(I215="Exc","Excelsa",IF(I215="Ara","Arabica",IF(I215="Lib","Liberica",""))))</f>
        <v>Robusta</v>
      </c>
      <c r="O215" t="str">
        <f>CHOOSE(MATCH(J215, {"M","L","D"}, 0), "Medium", "Light", "Dark")</f>
        <v>Dark</v>
      </c>
      <c r="P215" t="str">
        <f>_xlfn.XLOOKUP(Orders[[#This Row],[Customer ID]],customers!$A$1:$A$1001,customers!$I$1:$I$1001,,0)</f>
        <v>No</v>
      </c>
    </row>
    <row r="216" spans="1:16" x14ac:dyDescent="0.4">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L216*E216</f>
        <v>31.7</v>
      </c>
      <c r="N216" t="str">
        <f>IF(I216="Rob","Robusta",IF(I216="Exc","Excelsa",IF(I216="Ara","Arabica",IF(I216="Lib","Liberica",""))))</f>
        <v>Liberica</v>
      </c>
      <c r="O216" t="str">
        <f>CHOOSE(MATCH(J216, {"M","L","D"}, 0), "Medium", "Light", "Dark")</f>
        <v>Light</v>
      </c>
      <c r="P216" t="str">
        <f>_xlfn.XLOOKUP(Orders[[#This Row],[Customer ID]],customers!$A$1:$A$1001,customers!$I$1:$I$1001,,0)</f>
        <v>No</v>
      </c>
    </row>
    <row r="217" spans="1:16" x14ac:dyDescent="0.4">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L217*E217</f>
        <v>23.31</v>
      </c>
      <c r="N217" t="str">
        <f>IF(I217="Rob","Robusta",IF(I217="Exc","Excelsa",IF(I217="Ara","Arabica",IF(I217="Lib","Liberica",""))))</f>
        <v>Liberica</v>
      </c>
      <c r="O217" t="str">
        <f>CHOOSE(MATCH(J217, {"M","L","D"}, 0), "Medium", "Light", "Dark")</f>
        <v>Dark</v>
      </c>
      <c r="P217" t="str">
        <f>_xlfn.XLOOKUP(Orders[[#This Row],[Customer ID]],customers!$A$1:$A$1001,customers!$I$1:$I$1001,,0)</f>
        <v>No</v>
      </c>
    </row>
    <row r="218" spans="1:16" x14ac:dyDescent="0.4">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L218*E218</f>
        <v>58.2</v>
      </c>
      <c r="N218" t="str">
        <f>IF(I218="Rob","Robusta",IF(I218="Exc","Excelsa",IF(I218="Ara","Arabica",IF(I218="Lib","Liberica",""))))</f>
        <v>Liberica</v>
      </c>
      <c r="O218" t="str">
        <f>CHOOSE(MATCH(J218, {"M","L","D"}, 0), "Medium", "Light", "Dark")</f>
        <v>Medium</v>
      </c>
      <c r="P218" t="str">
        <f>_xlfn.XLOOKUP(Orders[[#This Row],[Customer ID]],customers!$A$1:$A$1001,customers!$I$1:$I$1001,,0)</f>
        <v>Yes</v>
      </c>
    </row>
    <row r="219" spans="1:16" x14ac:dyDescent="0.4">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L219*E219</f>
        <v>35.64</v>
      </c>
      <c r="N219" t="str">
        <f>IF(I219="Rob","Robusta",IF(I219="Exc","Excelsa",IF(I219="Ara","Arabica",IF(I219="Lib","Liberica",""))))</f>
        <v>Excelsa</v>
      </c>
      <c r="O219" t="str">
        <f>CHOOSE(MATCH(J219, {"M","L","D"}, 0), "Medium", "Light", "Dark")</f>
        <v>Light</v>
      </c>
      <c r="P219" t="str">
        <f>_xlfn.XLOOKUP(Orders[[#This Row],[Customer ID]],customers!$A$1:$A$1001,customers!$I$1:$I$1001,,0)</f>
        <v>No</v>
      </c>
    </row>
    <row r="220" spans="1:16" x14ac:dyDescent="0.4">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L220*E220</f>
        <v>56.25</v>
      </c>
      <c r="N220" t="str">
        <f>IF(I220="Rob","Robusta",IF(I220="Exc","Excelsa",IF(I220="Ara","Arabica",IF(I220="Lib","Liberica",""))))</f>
        <v>Arabica</v>
      </c>
      <c r="O220" t="str">
        <f>CHOOSE(MATCH(J220, {"M","L","D"}, 0), "Medium", "Light", "Dark")</f>
        <v>Medium</v>
      </c>
      <c r="P220" t="str">
        <f>_xlfn.XLOOKUP(Orders[[#This Row],[Customer ID]],customers!$A$1:$A$1001,customers!$I$1:$I$1001,,0)</f>
        <v>Yes</v>
      </c>
    </row>
    <row r="221" spans="1:16" x14ac:dyDescent="0.4">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L221*E221</f>
        <v>10.754999999999999</v>
      </c>
      <c r="N221" t="str">
        <f>IF(I221="Rob","Robusta",IF(I221="Exc","Excelsa",IF(I221="Ara","Arabica",IF(I221="Lib","Liberica",""))))</f>
        <v>Robusta</v>
      </c>
      <c r="O221" t="str">
        <f>CHOOSE(MATCH(J221, {"M","L","D"}, 0), "Medium", "Light", "Dark")</f>
        <v>Light</v>
      </c>
      <c r="P221" t="str">
        <f>_xlfn.XLOOKUP(Orders[[#This Row],[Customer ID]],customers!$A$1:$A$1001,customers!$I$1:$I$1001,,0)</f>
        <v>No</v>
      </c>
    </row>
    <row r="222" spans="1:16" x14ac:dyDescent="0.4">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L222*E222</f>
        <v>14.924999999999999</v>
      </c>
      <c r="N222" t="str">
        <f>IF(I222="Rob","Robusta",IF(I222="Exc","Excelsa",IF(I222="Ara","Arabica",IF(I222="Lib","Liberica",""))))</f>
        <v>Robusta</v>
      </c>
      <c r="O222" t="str">
        <f>CHOOSE(MATCH(J222, {"M","L","D"}, 0), "Medium", "Light", "Dark")</f>
        <v>Medium</v>
      </c>
      <c r="P222" t="str">
        <f>_xlfn.XLOOKUP(Orders[[#This Row],[Customer ID]],customers!$A$1:$A$1001,customers!$I$1:$I$1001,,0)</f>
        <v>No</v>
      </c>
    </row>
    <row r="223" spans="1:16" x14ac:dyDescent="0.4">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L223*E223</f>
        <v>77.699999999999989</v>
      </c>
      <c r="N223" t="str">
        <f>IF(I223="Rob","Robusta",IF(I223="Exc","Excelsa",IF(I223="Ara","Arabica",IF(I223="Lib","Liberica",""))))</f>
        <v>Arabica</v>
      </c>
      <c r="O223" t="str">
        <f>CHOOSE(MATCH(J223, {"M","L","D"}, 0), "Medium", "Light", "Dark")</f>
        <v>Light</v>
      </c>
      <c r="P223" t="str">
        <f>_xlfn.XLOOKUP(Orders[[#This Row],[Customer ID]],customers!$A$1:$A$1001,customers!$I$1:$I$1001,,0)</f>
        <v>Yes</v>
      </c>
    </row>
    <row r="224" spans="1:16" x14ac:dyDescent="0.4">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L224*E224</f>
        <v>23.31</v>
      </c>
      <c r="N224" t="str">
        <f>IF(I224="Rob","Robusta",IF(I224="Exc","Excelsa",IF(I224="Ara","Arabica",IF(I224="Lib","Liberica",""))))</f>
        <v>Liberica</v>
      </c>
      <c r="O224" t="str">
        <f>CHOOSE(MATCH(J224, {"M","L","D"}, 0), "Medium", "Light", "Dark")</f>
        <v>Dark</v>
      </c>
      <c r="P224" t="str">
        <f>_xlfn.XLOOKUP(Orders[[#This Row],[Customer ID]],customers!$A$1:$A$1001,customers!$I$1:$I$1001,,0)</f>
        <v>No</v>
      </c>
    </row>
    <row r="225" spans="1:16" x14ac:dyDescent="0.4">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L225*E225</f>
        <v>59.4</v>
      </c>
      <c r="N225" t="str">
        <f>IF(I225="Rob","Robusta",IF(I225="Exc","Excelsa",IF(I225="Ara","Arabica",IF(I225="Lib","Liberica",""))))</f>
        <v>Excelsa</v>
      </c>
      <c r="O225" t="str">
        <f>CHOOSE(MATCH(J225, {"M","L","D"}, 0), "Medium", "Light", "Dark")</f>
        <v>Light</v>
      </c>
      <c r="P225" t="str">
        <f>_xlfn.XLOOKUP(Orders[[#This Row],[Customer ID]],customers!$A$1:$A$1001,customers!$I$1:$I$1001,,0)</f>
        <v>Yes</v>
      </c>
    </row>
    <row r="226" spans="1:16" x14ac:dyDescent="0.4">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L226*E226</f>
        <v>119.13999999999999</v>
      </c>
      <c r="N226" t="str">
        <f>IF(I226="Rob","Robusta",IF(I226="Exc","Excelsa",IF(I226="Ara","Arabica",IF(I226="Lib","Liberica",""))))</f>
        <v>Liberica</v>
      </c>
      <c r="O226" t="str">
        <f>CHOOSE(MATCH(J226, {"M","L","D"}, 0), "Medium", "Light", "Dark")</f>
        <v>Dark</v>
      </c>
      <c r="P226" t="str">
        <f>_xlfn.XLOOKUP(Orders[[#This Row],[Customer ID]],customers!$A$1:$A$1001,customers!$I$1:$I$1001,,0)</f>
        <v>Yes</v>
      </c>
    </row>
    <row r="227" spans="1:16" x14ac:dyDescent="0.4">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L227*E227</f>
        <v>14.339999999999998</v>
      </c>
      <c r="N227" t="str">
        <f>IF(I227="Rob","Robusta",IF(I227="Exc","Excelsa",IF(I227="Ara","Arabica",IF(I227="Lib","Liberica",""))))</f>
        <v>Robusta</v>
      </c>
      <c r="O227" t="str">
        <f>CHOOSE(MATCH(J227, {"M","L","D"}, 0), "Medium", "Light", "Dark")</f>
        <v>Light</v>
      </c>
      <c r="P227" t="str">
        <f>_xlfn.XLOOKUP(Orders[[#This Row],[Customer ID]],customers!$A$1:$A$1001,customers!$I$1:$I$1001,,0)</f>
        <v>No</v>
      </c>
    </row>
    <row r="228" spans="1:16" x14ac:dyDescent="0.4">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L228*E228</f>
        <v>129.37499999999997</v>
      </c>
      <c r="N228" t="str">
        <f>IF(I228="Rob","Robusta",IF(I228="Exc","Excelsa",IF(I228="Ara","Arabica",IF(I228="Lib","Liberica",""))))</f>
        <v>Arabica</v>
      </c>
      <c r="O228" t="str">
        <f>CHOOSE(MATCH(J228, {"M","L","D"}, 0), "Medium", "Light", "Dark")</f>
        <v>Medium</v>
      </c>
      <c r="P228" t="str">
        <f>_xlfn.XLOOKUP(Orders[[#This Row],[Customer ID]],customers!$A$1:$A$1001,customers!$I$1:$I$1001,,0)</f>
        <v>No</v>
      </c>
    </row>
    <row r="229" spans="1:16" x14ac:dyDescent="0.4">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L229*E229</f>
        <v>16.11</v>
      </c>
      <c r="N229" t="str">
        <f>IF(I229="Rob","Robusta",IF(I229="Exc","Excelsa",IF(I229="Ara","Arabica",IF(I229="Lib","Liberica",""))))</f>
        <v>Robusta</v>
      </c>
      <c r="O229" t="str">
        <f>CHOOSE(MATCH(J229, {"M","L","D"}, 0), "Medium", "Light", "Dark")</f>
        <v>Dark</v>
      </c>
      <c r="P229" t="str">
        <f>_xlfn.XLOOKUP(Orders[[#This Row],[Customer ID]],customers!$A$1:$A$1001,customers!$I$1:$I$1001,,0)</f>
        <v>Yes</v>
      </c>
    </row>
    <row r="230" spans="1:16" x14ac:dyDescent="0.4">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L230*E230</f>
        <v>17.924999999999997</v>
      </c>
      <c r="N230" t="str">
        <f>IF(I230="Rob","Robusta",IF(I230="Exc","Excelsa",IF(I230="Ara","Arabica",IF(I230="Lib","Liberica",""))))</f>
        <v>Robusta</v>
      </c>
      <c r="O230" t="str">
        <f>CHOOSE(MATCH(J230, {"M","L","D"}, 0), "Medium", "Light", "Dark")</f>
        <v>Light</v>
      </c>
      <c r="P230" t="str">
        <f>_xlfn.XLOOKUP(Orders[[#This Row],[Customer ID]],customers!$A$1:$A$1001,customers!$I$1:$I$1001,,0)</f>
        <v>No</v>
      </c>
    </row>
    <row r="231" spans="1:16" x14ac:dyDescent="0.4">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L231*E231</f>
        <v>8.73</v>
      </c>
      <c r="N231" t="str">
        <f>IF(I231="Rob","Robusta",IF(I231="Exc","Excelsa",IF(I231="Ara","Arabica",IF(I231="Lib","Liberica",""))))</f>
        <v>Liberica</v>
      </c>
      <c r="O231" t="str">
        <f>CHOOSE(MATCH(J231, {"M","L","D"}, 0), "Medium", "Light", "Dark")</f>
        <v>Medium</v>
      </c>
      <c r="P231" t="str">
        <f>_xlfn.XLOOKUP(Orders[[#This Row],[Customer ID]],customers!$A$1:$A$1001,customers!$I$1:$I$1001,,0)</f>
        <v>No</v>
      </c>
    </row>
    <row r="232" spans="1:16" x14ac:dyDescent="0.4">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L232*E232</f>
        <v>51.749999999999993</v>
      </c>
      <c r="N232" t="str">
        <f>IF(I232="Rob","Robusta",IF(I232="Exc","Excelsa",IF(I232="Ara","Arabica",IF(I232="Lib","Liberica",""))))</f>
        <v>Arabica</v>
      </c>
      <c r="O232" t="str">
        <f>CHOOSE(MATCH(J232, {"M","L","D"}, 0), "Medium", "Light", "Dark")</f>
        <v>Medium</v>
      </c>
      <c r="P232" t="str">
        <f>_xlfn.XLOOKUP(Orders[[#This Row],[Customer ID]],customers!$A$1:$A$1001,customers!$I$1:$I$1001,,0)</f>
        <v>No</v>
      </c>
    </row>
    <row r="233" spans="1:16" x14ac:dyDescent="0.4">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L233*E233</f>
        <v>8.73</v>
      </c>
      <c r="N233" t="str">
        <f>IF(I233="Rob","Robusta",IF(I233="Exc","Excelsa",IF(I233="Ara","Arabica",IF(I233="Lib","Liberica",""))))</f>
        <v>Liberica</v>
      </c>
      <c r="O233" t="str">
        <f>CHOOSE(MATCH(J233, {"M","L","D"}, 0), "Medium", "Light", "Dark")</f>
        <v>Medium</v>
      </c>
      <c r="P233" t="str">
        <f>_xlfn.XLOOKUP(Orders[[#This Row],[Customer ID]],customers!$A$1:$A$1001,customers!$I$1:$I$1001,,0)</f>
        <v>Yes</v>
      </c>
    </row>
    <row r="234" spans="1:16" x14ac:dyDescent="0.4">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L234*E234</f>
        <v>23.774999999999999</v>
      </c>
      <c r="N234" t="str">
        <f>IF(I234="Rob","Robusta",IF(I234="Exc","Excelsa",IF(I234="Ara","Arabica",IF(I234="Lib","Liberica",""))))</f>
        <v>Liberica</v>
      </c>
      <c r="O234" t="str">
        <f>CHOOSE(MATCH(J234, {"M","L","D"}, 0), "Medium", "Light", "Dark")</f>
        <v>Light</v>
      </c>
      <c r="P234" t="str">
        <f>_xlfn.XLOOKUP(Orders[[#This Row],[Customer ID]],customers!$A$1:$A$1001,customers!$I$1:$I$1001,,0)</f>
        <v>No</v>
      </c>
    </row>
    <row r="235" spans="1:16" x14ac:dyDescent="0.4">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L235*E235</f>
        <v>20.625</v>
      </c>
      <c r="N235" t="str">
        <f>IF(I235="Rob","Robusta",IF(I235="Exc","Excelsa",IF(I235="Ara","Arabica",IF(I235="Lib","Liberica",""))))</f>
        <v>Excelsa</v>
      </c>
      <c r="O235" t="str">
        <f>CHOOSE(MATCH(J235, {"M","L","D"}, 0), "Medium", "Light", "Dark")</f>
        <v>Medium</v>
      </c>
      <c r="P235" t="str">
        <f>_xlfn.XLOOKUP(Orders[[#This Row],[Customer ID]],customers!$A$1:$A$1001,customers!$I$1:$I$1001,,0)</f>
        <v>No</v>
      </c>
    </row>
    <row r="236" spans="1:16" x14ac:dyDescent="0.4">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L236*E236</f>
        <v>36.454999999999998</v>
      </c>
      <c r="N236" t="str">
        <f>IF(I236="Rob","Robusta",IF(I236="Exc","Excelsa",IF(I236="Ara","Arabica",IF(I236="Lib","Liberica",""))))</f>
        <v>Liberica</v>
      </c>
      <c r="O236" t="str">
        <f>CHOOSE(MATCH(J236, {"M","L","D"}, 0), "Medium", "Light", "Dark")</f>
        <v>Light</v>
      </c>
      <c r="P236" t="str">
        <f>_xlfn.XLOOKUP(Orders[[#This Row],[Customer ID]],customers!$A$1:$A$1001,customers!$I$1:$I$1001,,0)</f>
        <v>No</v>
      </c>
    </row>
    <row r="237" spans="1:16" x14ac:dyDescent="0.4">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L237*E237</f>
        <v>182.27499999999998</v>
      </c>
      <c r="N237" t="str">
        <f>IF(I237="Rob","Robusta",IF(I237="Exc","Excelsa",IF(I237="Ara","Arabica",IF(I237="Lib","Liberica",""))))</f>
        <v>Liberica</v>
      </c>
      <c r="O237" t="str">
        <f>CHOOSE(MATCH(J237, {"M","L","D"}, 0), "Medium", "Light", "Dark")</f>
        <v>Light</v>
      </c>
      <c r="P237" t="str">
        <f>_xlfn.XLOOKUP(Orders[[#This Row],[Customer ID]],customers!$A$1:$A$1001,customers!$I$1:$I$1001,,0)</f>
        <v>No</v>
      </c>
    </row>
    <row r="238" spans="1:16" x14ac:dyDescent="0.4">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L238*E238</f>
        <v>89.35499999999999</v>
      </c>
      <c r="N238" t="str">
        <f>IF(I238="Rob","Robusta",IF(I238="Exc","Excelsa",IF(I238="Ara","Arabica",IF(I238="Lib","Liberica",""))))</f>
        <v>Liberica</v>
      </c>
      <c r="O238" t="str">
        <f>CHOOSE(MATCH(J238, {"M","L","D"}, 0), "Medium", "Light", "Dark")</f>
        <v>Dark</v>
      </c>
      <c r="P238" t="str">
        <f>_xlfn.XLOOKUP(Orders[[#This Row],[Customer ID]],customers!$A$1:$A$1001,customers!$I$1:$I$1001,,0)</f>
        <v>No</v>
      </c>
    </row>
    <row r="239" spans="1:16" x14ac:dyDescent="0.4">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L239*E239</f>
        <v>3.5849999999999995</v>
      </c>
      <c r="N239" t="str">
        <f>IF(I239="Rob","Robusta",IF(I239="Exc","Excelsa",IF(I239="Ara","Arabica",IF(I239="Lib","Liberica",""))))</f>
        <v>Robusta</v>
      </c>
      <c r="O239" t="str">
        <f>CHOOSE(MATCH(J239, {"M","L","D"}, 0), "Medium", "Light", "Dark")</f>
        <v>Light</v>
      </c>
      <c r="P239" t="str">
        <f>_xlfn.XLOOKUP(Orders[[#This Row],[Customer ID]],customers!$A$1:$A$1001,customers!$I$1:$I$1001,,0)</f>
        <v>Yes</v>
      </c>
    </row>
    <row r="240" spans="1:16" x14ac:dyDescent="0.4">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L240*E240</f>
        <v>45.769999999999996</v>
      </c>
      <c r="N240" t="str">
        <f>IF(I240="Rob","Robusta",IF(I240="Exc","Excelsa",IF(I240="Ara","Arabica",IF(I240="Lib","Liberica",""))))</f>
        <v>Robusta</v>
      </c>
      <c r="O240" t="str">
        <f>CHOOSE(MATCH(J240, {"M","L","D"}, 0), "Medium", "Light", "Dark")</f>
        <v>Medium</v>
      </c>
      <c r="P240" t="str">
        <f>_xlfn.XLOOKUP(Orders[[#This Row],[Customer ID]],customers!$A$1:$A$1001,customers!$I$1:$I$1001,,0)</f>
        <v>Yes</v>
      </c>
    </row>
    <row r="241" spans="1:16" x14ac:dyDescent="0.4">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L241*E241</f>
        <v>59.4</v>
      </c>
      <c r="N241" t="str">
        <f>IF(I241="Rob","Robusta",IF(I241="Exc","Excelsa",IF(I241="Ara","Arabica",IF(I241="Lib","Liberica",""))))</f>
        <v>Excelsa</v>
      </c>
      <c r="O241" t="str">
        <f>CHOOSE(MATCH(J241, {"M","L","D"}, 0), "Medium", "Light", "Dark")</f>
        <v>Light</v>
      </c>
      <c r="P241" t="str">
        <f>_xlfn.XLOOKUP(Orders[[#This Row],[Customer ID]],customers!$A$1:$A$1001,customers!$I$1:$I$1001,,0)</f>
        <v>No</v>
      </c>
    </row>
    <row r="242" spans="1:16" x14ac:dyDescent="0.4">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L242*E242</f>
        <v>155.24999999999997</v>
      </c>
      <c r="N242" t="str">
        <f>IF(I242="Rob","Robusta",IF(I242="Exc","Excelsa",IF(I242="Ara","Arabica",IF(I242="Lib","Liberica",""))))</f>
        <v>Arabica</v>
      </c>
      <c r="O242" t="str">
        <f>CHOOSE(MATCH(J242, {"M","L","D"}, 0), "Medium", "Light", "Dark")</f>
        <v>Medium</v>
      </c>
      <c r="P242" t="str">
        <f>_xlfn.XLOOKUP(Orders[[#This Row],[Customer ID]],customers!$A$1:$A$1001,customers!$I$1:$I$1001,,0)</f>
        <v>Yes</v>
      </c>
    </row>
    <row r="243" spans="1:16" x14ac:dyDescent="0.4">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L243*E243</f>
        <v>45.769999999999996</v>
      </c>
      <c r="N243" t="str">
        <f>IF(I243="Rob","Robusta",IF(I243="Exc","Excelsa",IF(I243="Ara","Arabica",IF(I243="Lib","Liberica",""))))</f>
        <v>Robusta</v>
      </c>
      <c r="O243" t="str">
        <f>CHOOSE(MATCH(J243, {"M","L","D"}, 0), "Medium", "Light", "Dark")</f>
        <v>Medium</v>
      </c>
      <c r="P243" t="str">
        <f>_xlfn.XLOOKUP(Orders[[#This Row],[Customer ID]],customers!$A$1:$A$1001,customers!$I$1:$I$1001,,0)</f>
        <v>No</v>
      </c>
    </row>
    <row r="244" spans="1:16" x14ac:dyDescent="0.4">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L244*E244</f>
        <v>36.450000000000003</v>
      </c>
      <c r="N244" t="str">
        <f>IF(I244="Rob","Robusta",IF(I244="Exc","Excelsa",IF(I244="Ara","Arabica",IF(I244="Lib","Liberica",""))))</f>
        <v>Excelsa</v>
      </c>
      <c r="O244" t="str">
        <f>CHOOSE(MATCH(J244, {"M","L","D"}, 0), "Medium", "Light", "Dark")</f>
        <v>Dark</v>
      </c>
      <c r="P244" t="str">
        <f>_xlfn.XLOOKUP(Orders[[#This Row],[Customer ID]],customers!$A$1:$A$1001,customers!$I$1:$I$1001,,0)</f>
        <v>Yes</v>
      </c>
    </row>
    <row r="245" spans="1:16" x14ac:dyDescent="0.4">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L245*E245</f>
        <v>29.16</v>
      </c>
      <c r="N245" t="str">
        <f>IF(I245="Rob","Robusta",IF(I245="Exc","Excelsa",IF(I245="Ara","Arabica",IF(I245="Lib","Liberica",""))))</f>
        <v>Excelsa</v>
      </c>
      <c r="O245" t="str">
        <f>CHOOSE(MATCH(J245, {"M","L","D"}, 0), "Medium", "Light", "Dark")</f>
        <v>Dark</v>
      </c>
      <c r="P245" t="str">
        <f>_xlfn.XLOOKUP(Orders[[#This Row],[Customer ID]],customers!$A$1:$A$1001,customers!$I$1:$I$1001,,0)</f>
        <v>Yes</v>
      </c>
    </row>
    <row r="246" spans="1:16" x14ac:dyDescent="0.4">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L246*E246</f>
        <v>133.85999999999999</v>
      </c>
      <c r="N246" t="str">
        <f>IF(I246="Rob","Robusta",IF(I246="Exc","Excelsa",IF(I246="Ara","Arabica",IF(I246="Lib","Liberica",""))))</f>
        <v>Liberica</v>
      </c>
      <c r="O246" t="str">
        <f>CHOOSE(MATCH(J246, {"M","L","D"}, 0), "Medium", "Light", "Dark")</f>
        <v>Medium</v>
      </c>
      <c r="P246" t="str">
        <f>_xlfn.XLOOKUP(Orders[[#This Row],[Customer ID]],customers!$A$1:$A$1001,customers!$I$1:$I$1001,,0)</f>
        <v>No</v>
      </c>
    </row>
    <row r="247" spans="1:16" x14ac:dyDescent="0.4">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L247*E247</f>
        <v>23.774999999999999</v>
      </c>
      <c r="N247" t="str">
        <f>IF(I247="Rob","Robusta",IF(I247="Exc","Excelsa",IF(I247="Ara","Arabica",IF(I247="Lib","Liberica",""))))</f>
        <v>Liberica</v>
      </c>
      <c r="O247" t="str">
        <f>CHOOSE(MATCH(J247, {"M","L","D"}, 0), "Medium", "Light", "Dark")</f>
        <v>Light</v>
      </c>
      <c r="P247" t="str">
        <f>_xlfn.XLOOKUP(Orders[[#This Row],[Customer ID]],customers!$A$1:$A$1001,customers!$I$1:$I$1001,,0)</f>
        <v>Yes</v>
      </c>
    </row>
    <row r="248" spans="1:16" x14ac:dyDescent="0.4">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L248*E248</f>
        <v>38.849999999999994</v>
      </c>
      <c r="N248" t="str">
        <f>IF(I248="Rob","Robusta",IF(I248="Exc","Excelsa",IF(I248="Ara","Arabica",IF(I248="Lib","Liberica",""))))</f>
        <v>Liberica</v>
      </c>
      <c r="O248" t="str">
        <f>CHOOSE(MATCH(J248, {"M","L","D"}, 0), "Medium", "Light", "Dark")</f>
        <v>Dark</v>
      </c>
      <c r="P248" t="str">
        <f>_xlfn.XLOOKUP(Orders[[#This Row],[Customer ID]],customers!$A$1:$A$1001,customers!$I$1:$I$1001,,0)</f>
        <v>No</v>
      </c>
    </row>
    <row r="249" spans="1:16" x14ac:dyDescent="0.4">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L249*E249</f>
        <v>21.509999999999998</v>
      </c>
      <c r="N249" t="str">
        <f>IF(I249="Rob","Robusta",IF(I249="Exc","Excelsa",IF(I249="Ara","Arabica",IF(I249="Lib","Liberica",""))))</f>
        <v>Robusta</v>
      </c>
      <c r="O249" t="str">
        <f>CHOOSE(MATCH(J249, {"M","L","D"}, 0), "Medium", "Light", "Dark")</f>
        <v>Light</v>
      </c>
      <c r="P249" t="str">
        <f>_xlfn.XLOOKUP(Orders[[#This Row],[Customer ID]],customers!$A$1:$A$1001,customers!$I$1:$I$1001,,0)</f>
        <v>Yes</v>
      </c>
    </row>
    <row r="250" spans="1:16" x14ac:dyDescent="0.4">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L250*E250</f>
        <v>9.9499999999999993</v>
      </c>
      <c r="N250" t="str">
        <f>IF(I250="Rob","Robusta",IF(I250="Exc","Excelsa",IF(I250="Ara","Arabica",IF(I250="Lib","Liberica",""))))</f>
        <v>Arabica</v>
      </c>
      <c r="O250" t="str">
        <f>CHOOSE(MATCH(J250, {"M","L","D"}, 0), "Medium", "Light", "Dark")</f>
        <v>Dark</v>
      </c>
      <c r="P250" t="str">
        <f>_xlfn.XLOOKUP(Orders[[#This Row],[Customer ID]],customers!$A$1:$A$1001,customers!$I$1:$I$1001,,0)</f>
        <v>Yes</v>
      </c>
    </row>
    <row r="251" spans="1:16" x14ac:dyDescent="0.4">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L251*E251</f>
        <v>15.85</v>
      </c>
      <c r="N251" t="str">
        <f>IF(I251="Rob","Robusta",IF(I251="Exc","Excelsa",IF(I251="Ara","Arabica",IF(I251="Lib","Liberica",""))))</f>
        <v>Liberica</v>
      </c>
      <c r="O251" t="str">
        <f>CHOOSE(MATCH(J251, {"M","L","D"}, 0), "Medium", "Light", "Dark")</f>
        <v>Light</v>
      </c>
      <c r="P251" t="str">
        <f>_xlfn.XLOOKUP(Orders[[#This Row],[Customer ID]],customers!$A$1:$A$1001,customers!$I$1:$I$1001,,0)</f>
        <v>Yes</v>
      </c>
    </row>
    <row r="252" spans="1:16" x14ac:dyDescent="0.4">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L252*E252</f>
        <v>2.9849999999999999</v>
      </c>
      <c r="N252" t="str">
        <f>IF(I252="Rob","Robusta",IF(I252="Exc","Excelsa",IF(I252="Ara","Arabica",IF(I252="Lib","Liberica",""))))</f>
        <v>Robusta</v>
      </c>
      <c r="O252" t="str">
        <f>CHOOSE(MATCH(J252, {"M","L","D"}, 0), "Medium", "Light", "Dark")</f>
        <v>Medium</v>
      </c>
      <c r="P252" t="str">
        <f>_xlfn.XLOOKUP(Orders[[#This Row],[Customer ID]],customers!$A$1:$A$1001,customers!$I$1:$I$1001,,0)</f>
        <v>Yes</v>
      </c>
    </row>
    <row r="253" spans="1:16" x14ac:dyDescent="0.4">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L253*E253</f>
        <v>68.75</v>
      </c>
      <c r="N253" t="str">
        <f>IF(I253="Rob","Robusta",IF(I253="Exc","Excelsa",IF(I253="Ara","Arabica",IF(I253="Lib","Liberica",""))))</f>
        <v>Excelsa</v>
      </c>
      <c r="O253" t="str">
        <f>CHOOSE(MATCH(J253, {"M","L","D"}, 0), "Medium", "Light", "Dark")</f>
        <v>Medium</v>
      </c>
      <c r="P253" t="str">
        <f>_xlfn.XLOOKUP(Orders[[#This Row],[Customer ID]],customers!$A$1:$A$1001,customers!$I$1:$I$1001,,0)</f>
        <v>Yes</v>
      </c>
    </row>
    <row r="254" spans="1:16" x14ac:dyDescent="0.4">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L254*E254</f>
        <v>29.849999999999998</v>
      </c>
      <c r="N254" t="str">
        <f>IF(I254="Rob","Robusta",IF(I254="Exc","Excelsa",IF(I254="Ara","Arabica",IF(I254="Lib","Liberica",""))))</f>
        <v>Arabica</v>
      </c>
      <c r="O254" t="str">
        <f>CHOOSE(MATCH(J254, {"M","L","D"}, 0), "Medium", "Light", "Dark")</f>
        <v>Dark</v>
      </c>
      <c r="P254" t="str">
        <f>_xlfn.XLOOKUP(Orders[[#This Row],[Customer ID]],customers!$A$1:$A$1001,customers!$I$1:$I$1001,,0)</f>
        <v>No</v>
      </c>
    </row>
    <row r="255" spans="1:16" x14ac:dyDescent="0.4">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L255*E255</f>
        <v>58.2</v>
      </c>
      <c r="N255" t="str">
        <f>IF(I255="Rob","Robusta",IF(I255="Exc","Excelsa",IF(I255="Ara","Arabica",IF(I255="Lib","Liberica",""))))</f>
        <v>Liberica</v>
      </c>
      <c r="O255" t="str">
        <f>CHOOSE(MATCH(J255, {"M","L","D"}, 0), "Medium", "Light", "Dark")</f>
        <v>Medium</v>
      </c>
      <c r="P255" t="str">
        <f>_xlfn.XLOOKUP(Orders[[#This Row],[Customer ID]],customers!$A$1:$A$1001,customers!$I$1:$I$1001,,0)</f>
        <v>No</v>
      </c>
    </row>
    <row r="256" spans="1:16" x14ac:dyDescent="0.4">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L256*E256</f>
        <v>28.679999999999996</v>
      </c>
      <c r="N256" t="str">
        <f>IF(I256="Rob","Robusta",IF(I256="Exc","Excelsa",IF(I256="Ara","Arabica",IF(I256="Lib","Liberica",""))))</f>
        <v>Robusta</v>
      </c>
      <c r="O256" t="str">
        <f>CHOOSE(MATCH(J256, {"M","L","D"}, 0), "Medium", "Light", "Dark")</f>
        <v>Light</v>
      </c>
      <c r="P256" t="str">
        <f>_xlfn.XLOOKUP(Orders[[#This Row],[Customer ID]],customers!$A$1:$A$1001,customers!$I$1:$I$1001,,0)</f>
        <v>No</v>
      </c>
    </row>
    <row r="257" spans="1:16" x14ac:dyDescent="0.4">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L257*E257</f>
        <v>21.509999999999998</v>
      </c>
      <c r="N257" t="str">
        <f>IF(I257="Rob","Robusta",IF(I257="Exc","Excelsa",IF(I257="Ara","Arabica",IF(I257="Lib","Liberica",""))))</f>
        <v>Robusta</v>
      </c>
      <c r="O257" t="str">
        <f>CHOOSE(MATCH(J257, {"M","L","D"}, 0), "Medium", "Light", "Dark")</f>
        <v>Light</v>
      </c>
      <c r="P257" t="str">
        <f>_xlfn.XLOOKUP(Orders[[#This Row],[Customer ID]],customers!$A$1:$A$1001,customers!$I$1:$I$1001,,0)</f>
        <v>No</v>
      </c>
    </row>
    <row r="258" spans="1:16" x14ac:dyDescent="0.4">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L258*E258</f>
        <v>17.46</v>
      </c>
      <c r="N258" t="str">
        <f>IF(I258="Rob","Robusta",IF(I258="Exc","Excelsa",IF(I258="Ara","Arabica",IF(I258="Lib","Liberica",""))))</f>
        <v>Liberica</v>
      </c>
      <c r="O258" t="str">
        <f>CHOOSE(MATCH(J258, {"M","L","D"}, 0), "Medium", "Light", "Dark")</f>
        <v>Medium</v>
      </c>
      <c r="P258" t="str">
        <f>_xlfn.XLOOKUP(Orders[[#This Row],[Customer ID]],customers!$A$1:$A$1001,customers!$I$1:$I$1001,,0)</f>
        <v>Yes</v>
      </c>
    </row>
    <row r="259" spans="1:16" x14ac:dyDescent="0.4">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L259*E259</f>
        <v>27.945</v>
      </c>
      <c r="N259" t="str">
        <f>IF(I259="Rob","Robusta",IF(I259="Exc","Excelsa",IF(I259="Ara","Arabica",IF(I259="Lib","Liberica",""))))</f>
        <v>Excelsa</v>
      </c>
      <c r="O259" t="str">
        <f>CHOOSE(MATCH(J259, {"M","L","D"}, 0), "Medium", "Light", "Dark")</f>
        <v>Dark</v>
      </c>
      <c r="P259" t="str">
        <f>_xlfn.XLOOKUP(Orders[[#This Row],[Customer ID]],customers!$A$1:$A$1001,customers!$I$1:$I$1001,,0)</f>
        <v>Yes</v>
      </c>
    </row>
    <row r="260" spans="1:16" x14ac:dyDescent="0.4">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L260*E260</f>
        <v>139.72499999999999</v>
      </c>
      <c r="N260" t="str">
        <f>IF(I260="Rob","Robusta",IF(I260="Exc","Excelsa",IF(I260="Ara","Arabica",IF(I260="Lib","Liberica",""))))</f>
        <v>Excelsa</v>
      </c>
      <c r="O260" t="str">
        <f>CHOOSE(MATCH(J260, {"M","L","D"}, 0), "Medium", "Light", "Dark")</f>
        <v>Dark</v>
      </c>
      <c r="P260" t="str">
        <f>_xlfn.XLOOKUP(Orders[[#This Row],[Customer ID]],customers!$A$1:$A$1001,customers!$I$1:$I$1001,,0)</f>
        <v>No</v>
      </c>
    </row>
    <row r="261" spans="1:16" x14ac:dyDescent="0.4">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L261*E261</f>
        <v>5.97</v>
      </c>
      <c r="N261" t="str">
        <f>IF(I261="Rob","Robusta",IF(I261="Exc","Excelsa",IF(I261="Ara","Arabica",IF(I261="Lib","Liberica",""))))</f>
        <v>Robusta</v>
      </c>
      <c r="O261" t="str">
        <f>CHOOSE(MATCH(J261, {"M","L","D"}, 0), "Medium", "Light", "Dark")</f>
        <v>Medium</v>
      </c>
      <c r="P261" t="str">
        <f>_xlfn.XLOOKUP(Orders[[#This Row],[Customer ID]],customers!$A$1:$A$1001,customers!$I$1:$I$1001,,0)</f>
        <v>No</v>
      </c>
    </row>
    <row r="262" spans="1:16" x14ac:dyDescent="0.4">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L262*E262</f>
        <v>27.484999999999996</v>
      </c>
      <c r="N262" t="str">
        <f>IF(I262="Rob","Robusta",IF(I262="Exc","Excelsa",IF(I262="Ara","Arabica",IF(I262="Lib","Liberica",""))))</f>
        <v>Robusta</v>
      </c>
      <c r="O262" t="str">
        <f>CHOOSE(MATCH(J262, {"M","L","D"}, 0), "Medium", "Light", "Dark")</f>
        <v>Light</v>
      </c>
      <c r="P262" t="str">
        <f>_xlfn.XLOOKUP(Orders[[#This Row],[Customer ID]],customers!$A$1:$A$1001,customers!$I$1:$I$1001,,0)</f>
        <v>Yes</v>
      </c>
    </row>
    <row r="263" spans="1:16" x14ac:dyDescent="0.4">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L263*E263</f>
        <v>59.75</v>
      </c>
      <c r="N263" t="str">
        <f>IF(I263="Rob","Robusta",IF(I263="Exc","Excelsa",IF(I263="Ara","Arabica",IF(I263="Lib","Liberica",""))))</f>
        <v>Robusta</v>
      </c>
      <c r="O263" t="str">
        <f>CHOOSE(MATCH(J263, {"M","L","D"}, 0), "Medium", "Light", "Dark")</f>
        <v>Light</v>
      </c>
      <c r="P263" t="str">
        <f>_xlfn.XLOOKUP(Orders[[#This Row],[Customer ID]],customers!$A$1:$A$1001,customers!$I$1:$I$1001,,0)</f>
        <v>Yes</v>
      </c>
    </row>
    <row r="264" spans="1:16" x14ac:dyDescent="0.4">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L264*E264</f>
        <v>41.25</v>
      </c>
      <c r="N264" t="str">
        <f>IF(I264="Rob","Robusta",IF(I264="Exc","Excelsa",IF(I264="Ara","Arabica",IF(I264="Lib","Liberica",""))))</f>
        <v>Excelsa</v>
      </c>
      <c r="O264" t="str">
        <f>CHOOSE(MATCH(J264, {"M","L","D"}, 0), "Medium", "Light", "Dark")</f>
        <v>Medium</v>
      </c>
      <c r="P264" t="str">
        <f>_xlfn.XLOOKUP(Orders[[#This Row],[Customer ID]],customers!$A$1:$A$1001,customers!$I$1:$I$1001,,0)</f>
        <v>No</v>
      </c>
    </row>
    <row r="265" spans="1:16" x14ac:dyDescent="0.4">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L265*E265</f>
        <v>133.85999999999999</v>
      </c>
      <c r="N265" t="str">
        <f>IF(I265="Rob","Robusta",IF(I265="Exc","Excelsa",IF(I265="Ara","Arabica",IF(I265="Lib","Liberica",""))))</f>
        <v>Liberica</v>
      </c>
      <c r="O265" t="str">
        <f>CHOOSE(MATCH(J265, {"M","L","D"}, 0), "Medium", "Light", "Dark")</f>
        <v>Medium</v>
      </c>
      <c r="P265" t="str">
        <f>_xlfn.XLOOKUP(Orders[[#This Row],[Customer ID]],customers!$A$1:$A$1001,customers!$I$1:$I$1001,,0)</f>
        <v>No</v>
      </c>
    </row>
    <row r="266" spans="1:16" x14ac:dyDescent="0.4">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L266*E266</f>
        <v>59.75</v>
      </c>
      <c r="N266" t="str">
        <f>IF(I266="Rob","Robusta",IF(I266="Exc","Excelsa",IF(I266="Ara","Arabica",IF(I266="Lib","Liberica",""))))</f>
        <v>Robusta</v>
      </c>
      <c r="O266" t="str">
        <f>CHOOSE(MATCH(J266, {"M","L","D"}, 0), "Medium", "Light", "Dark")</f>
        <v>Light</v>
      </c>
      <c r="P266" t="str">
        <f>_xlfn.XLOOKUP(Orders[[#This Row],[Customer ID]],customers!$A$1:$A$1001,customers!$I$1:$I$1001,,0)</f>
        <v>Yes</v>
      </c>
    </row>
    <row r="267" spans="1:16" x14ac:dyDescent="0.4">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L267*E267</f>
        <v>5.97</v>
      </c>
      <c r="N267" t="str">
        <f>IF(I267="Rob","Robusta",IF(I267="Exc","Excelsa",IF(I267="Ara","Arabica",IF(I267="Lib","Liberica",""))))</f>
        <v>Arabica</v>
      </c>
      <c r="O267" t="str">
        <f>CHOOSE(MATCH(J267, {"M","L","D"}, 0), "Medium", "Light", "Dark")</f>
        <v>Dark</v>
      </c>
      <c r="P267" t="str">
        <f>_xlfn.XLOOKUP(Orders[[#This Row],[Customer ID]],customers!$A$1:$A$1001,customers!$I$1:$I$1001,,0)</f>
        <v>Yes</v>
      </c>
    </row>
    <row r="268" spans="1:16" x14ac:dyDescent="0.4">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L268*E268</f>
        <v>24.3</v>
      </c>
      <c r="N268" t="str">
        <f>IF(I268="Rob","Robusta",IF(I268="Exc","Excelsa",IF(I268="Ara","Arabica",IF(I268="Lib","Liberica",""))))</f>
        <v>Excelsa</v>
      </c>
      <c r="O268" t="str">
        <f>CHOOSE(MATCH(J268, {"M","L","D"}, 0), "Medium", "Light", "Dark")</f>
        <v>Dark</v>
      </c>
      <c r="P268" t="str">
        <f>_xlfn.XLOOKUP(Orders[[#This Row],[Customer ID]],customers!$A$1:$A$1001,customers!$I$1:$I$1001,,0)</f>
        <v>No</v>
      </c>
    </row>
    <row r="269" spans="1:16" x14ac:dyDescent="0.4">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L269*E269</f>
        <v>21.87</v>
      </c>
      <c r="N269" t="str">
        <f>IF(I269="Rob","Robusta",IF(I269="Exc","Excelsa",IF(I269="Ara","Arabica",IF(I269="Lib","Liberica",""))))</f>
        <v>Excelsa</v>
      </c>
      <c r="O269" t="str">
        <f>CHOOSE(MATCH(J269, {"M","L","D"}, 0), "Medium", "Light", "Dark")</f>
        <v>Dark</v>
      </c>
      <c r="P269" t="str">
        <f>_xlfn.XLOOKUP(Orders[[#This Row],[Customer ID]],customers!$A$1:$A$1001,customers!$I$1:$I$1001,,0)</f>
        <v>Yes</v>
      </c>
    </row>
    <row r="270" spans="1:16" x14ac:dyDescent="0.4">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L270*E270</f>
        <v>19.899999999999999</v>
      </c>
      <c r="N270" t="str">
        <f>IF(I270="Rob","Robusta",IF(I270="Exc","Excelsa",IF(I270="Ara","Arabica",IF(I270="Lib","Liberica",""))))</f>
        <v>Arabica</v>
      </c>
      <c r="O270" t="str">
        <f>CHOOSE(MATCH(J270, {"M","L","D"}, 0), "Medium", "Light", "Dark")</f>
        <v>Dark</v>
      </c>
      <c r="P270" t="str">
        <f>_xlfn.XLOOKUP(Orders[[#This Row],[Customer ID]],customers!$A$1:$A$1001,customers!$I$1:$I$1001,,0)</f>
        <v>Yes</v>
      </c>
    </row>
    <row r="271" spans="1:16" x14ac:dyDescent="0.4">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L271*E271</f>
        <v>5.97</v>
      </c>
      <c r="N271" t="str">
        <f>IF(I271="Rob","Robusta",IF(I271="Exc","Excelsa",IF(I271="Ara","Arabica",IF(I271="Lib","Liberica",""))))</f>
        <v>Arabica</v>
      </c>
      <c r="O271" t="str">
        <f>CHOOSE(MATCH(J271, {"M","L","D"}, 0), "Medium", "Light", "Dark")</f>
        <v>Dark</v>
      </c>
      <c r="P271" t="str">
        <f>_xlfn.XLOOKUP(Orders[[#This Row],[Customer ID]],customers!$A$1:$A$1001,customers!$I$1:$I$1001,,0)</f>
        <v>No</v>
      </c>
    </row>
    <row r="272" spans="1:16" x14ac:dyDescent="0.4">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L272*E272</f>
        <v>7.29</v>
      </c>
      <c r="N272" t="str">
        <f>IF(I272="Rob","Robusta",IF(I272="Exc","Excelsa",IF(I272="Ara","Arabica",IF(I272="Lib","Liberica",""))))</f>
        <v>Excelsa</v>
      </c>
      <c r="O272" t="str">
        <f>CHOOSE(MATCH(J272, {"M","L","D"}, 0), "Medium", "Light", "Dark")</f>
        <v>Dark</v>
      </c>
      <c r="P272" t="str">
        <f>_xlfn.XLOOKUP(Orders[[#This Row],[Customer ID]],customers!$A$1:$A$1001,customers!$I$1:$I$1001,,0)</f>
        <v>Yes</v>
      </c>
    </row>
    <row r="273" spans="1:16" x14ac:dyDescent="0.4">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L273*E273</f>
        <v>11.94</v>
      </c>
      <c r="N273" t="str">
        <f>IF(I273="Rob","Robusta",IF(I273="Exc","Excelsa",IF(I273="Ara","Arabica",IF(I273="Lib","Liberica",""))))</f>
        <v>Arabica</v>
      </c>
      <c r="O273" t="str">
        <f>CHOOSE(MATCH(J273, {"M","L","D"}, 0), "Medium", "Light", "Dark")</f>
        <v>Dark</v>
      </c>
      <c r="P273" t="str">
        <f>_xlfn.XLOOKUP(Orders[[#This Row],[Customer ID]],customers!$A$1:$A$1001,customers!$I$1:$I$1001,,0)</f>
        <v>Yes</v>
      </c>
    </row>
    <row r="274" spans="1:16" x14ac:dyDescent="0.4">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L274*E274</f>
        <v>71.699999999999989</v>
      </c>
      <c r="N274" t="str">
        <f>IF(I274="Rob","Robusta",IF(I274="Exc","Excelsa",IF(I274="Ara","Arabica",IF(I274="Lib","Liberica",""))))</f>
        <v>Robusta</v>
      </c>
      <c r="O274" t="str">
        <f>CHOOSE(MATCH(J274, {"M","L","D"}, 0), "Medium", "Light", "Dark")</f>
        <v>Light</v>
      </c>
      <c r="P274" t="str">
        <f>_xlfn.XLOOKUP(Orders[[#This Row],[Customer ID]],customers!$A$1:$A$1001,customers!$I$1:$I$1001,,0)</f>
        <v>Yes</v>
      </c>
    </row>
    <row r="275" spans="1:16" x14ac:dyDescent="0.4">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L275*E275</f>
        <v>7.77</v>
      </c>
      <c r="N275" t="str">
        <f>IF(I275="Rob","Robusta",IF(I275="Exc","Excelsa",IF(I275="Ara","Arabica",IF(I275="Lib","Liberica",""))))</f>
        <v>Arabica</v>
      </c>
      <c r="O275" t="str">
        <f>CHOOSE(MATCH(J275, {"M","L","D"}, 0), "Medium", "Light", "Dark")</f>
        <v>Light</v>
      </c>
      <c r="P275" t="str">
        <f>_xlfn.XLOOKUP(Orders[[#This Row],[Customer ID]],customers!$A$1:$A$1001,customers!$I$1:$I$1001,,0)</f>
        <v>No</v>
      </c>
    </row>
    <row r="276" spans="1:16" x14ac:dyDescent="0.4">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L276*E276</f>
        <v>25.874999999999996</v>
      </c>
      <c r="N276" t="str">
        <f>IF(I276="Rob","Robusta",IF(I276="Exc","Excelsa",IF(I276="Ara","Arabica",IF(I276="Lib","Liberica",""))))</f>
        <v>Arabica</v>
      </c>
      <c r="O276" t="str">
        <f>CHOOSE(MATCH(J276, {"M","L","D"}, 0), "Medium", "Light", "Dark")</f>
        <v>Medium</v>
      </c>
      <c r="P276" t="str">
        <f>_xlfn.XLOOKUP(Orders[[#This Row],[Customer ID]],customers!$A$1:$A$1001,customers!$I$1:$I$1001,,0)</f>
        <v>No</v>
      </c>
    </row>
    <row r="277" spans="1:16" x14ac:dyDescent="0.4">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L277*E277</f>
        <v>204.92999999999995</v>
      </c>
      <c r="N277" t="str">
        <f>IF(I277="Rob","Robusta",IF(I277="Exc","Excelsa",IF(I277="Ara","Arabica",IF(I277="Lib","Liberica",""))))</f>
        <v>Excelsa</v>
      </c>
      <c r="O277" t="str">
        <f>CHOOSE(MATCH(J277, {"M","L","D"}, 0), "Medium", "Light", "Dark")</f>
        <v>Light</v>
      </c>
      <c r="P277" t="str">
        <f>_xlfn.XLOOKUP(Orders[[#This Row],[Customer ID]],customers!$A$1:$A$1001,customers!$I$1:$I$1001,,0)</f>
        <v>No</v>
      </c>
    </row>
    <row r="278" spans="1:16" x14ac:dyDescent="0.4">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L278*E278</f>
        <v>109.93999999999998</v>
      </c>
      <c r="N278" t="str">
        <f>IF(I278="Rob","Robusta",IF(I278="Exc","Excelsa",IF(I278="Ara","Arabica",IF(I278="Lib","Liberica",""))))</f>
        <v>Robusta</v>
      </c>
      <c r="O278" t="str">
        <f>CHOOSE(MATCH(J278, {"M","L","D"}, 0), "Medium", "Light", "Dark")</f>
        <v>Light</v>
      </c>
      <c r="P278" t="str">
        <f>_xlfn.XLOOKUP(Orders[[#This Row],[Customer ID]],customers!$A$1:$A$1001,customers!$I$1:$I$1001,,0)</f>
        <v>Yes</v>
      </c>
    </row>
    <row r="279" spans="1:16" x14ac:dyDescent="0.4">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L279*E279</f>
        <v>89.1</v>
      </c>
      <c r="N279" t="str">
        <f>IF(I279="Rob","Robusta",IF(I279="Exc","Excelsa",IF(I279="Ara","Arabica",IF(I279="Lib","Liberica",""))))</f>
        <v>Excelsa</v>
      </c>
      <c r="O279" t="str">
        <f>CHOOSE(MATCH(J279, {"M","L","D"}, 0), "Medium", "Light", "Dark")</f>
        <v>Light</v>
      </c>
      <c r="P279" t="str">
        <f>_xlfn.XLOOKUP(Orders[[#This Row],[Customer ID]],customers!$A$1:$A$1001,customers!$I$1:$I$1001,,0)</f>
        <v>No</v>
      </c>
    </row>
    <row r="280" spans="1:16" x14ac:dyDescent="0.4">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L280*E280</f>
        <v>7.77</v>
      </c>
      <c r="N280" t="str">
        <f>IF(I280="Rob","Robusta",IF(I280="Exc","Excelsa",IF(I280="Ara","Arabica",IF(I280="Lib","Liberica",""))))</f>
        <v>Arabica</v>
      </c>
      <c r="O280" t="str">
        <f>CHOOSE(MATCH(J280, {"M","L","D"}, 0), "Medium", "Light", "Dark")</f>
        <v>Light</v>
      </c>
      <c r="P280" t="str">
        <f>_xlfn.XLOOKUP(Orders[[#This Row],[Customer ID]],customers!$A$1:$A$1001,customers!$I$1:$I$1001,,0)</f>
        <v>Yes</v>
      </c>
    </row>
    <row r="281" spans="1:16" x14ac:dyDescent="0.4">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L281*E281</f>
        <v>33.464999999999996</v>
      </c>
      <c r="N281" t="str">
        <f>IF(I281="Rob","Robusta",IF(I281="Exc","Excelsa",IF(I281="Ara","Arabica",IF(I281="Lib","Liberica",""))))</f>
        <v>Liberica</v>
      </c>
      <c r="O281" t="str">
        <f>CHOOSE(MATCH(J281, {"M","L","D"}, 0), "Medium", "Light", "Dark")</f>
        <v>Medium</v>
      </c>
      <c r="P281" t="str">
        <f>_xlfn.XLOOKUP(Orders[[#This Row],[Customer ID]],customers!$A$1:$A$1001,customers!$I$1:$I$1001,,0)</f>
        <v>Yes</v>
      </c>
    </row>
    <row r="282" spans="1:16" x14ac:dyDescent="0.4">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L282*E282</f>
        <v>41.25</v>
      </c>
      <c r="N282" t="str">
        <f>IF(I282="Rob","Robusta",IF(I282="Exc","Excelsa",IF(I282="Ara","Arabica",IF(I282="Lib","Liberica",""))))</f>
        <v>Excelsa</v>
      </c>
      <c r="O282" t="str">
        <f>CHOOSE(MATCH(J282, {"M","L","D"}, 0), "Medium", "Light", "Dark")</f>
        <v>Medium</v>
      </c>
      <c r="P282" t="str">
        <f>_xlfn.XLOOKUP(Orders[[#This Row],[Customer ID]],customers!$A$1:$A$1001,customers!$I$1:$I$1001,,0)</f>
        <v>Yes</v>
      </c>
    </row>
    <row r="283" spans="1:16" x14ac:dyDescent="0.4">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L283*E283</f>
        <v>59.4</v>
      </c>
      <c r="N283" t="str">
        <f>IF(I283="Rob","Robusta",IF(I283="Exc","Excelsa",IF(I283="Ara","Arabica",IF(I283="Lib","Liberica",""))))</f>
        <v>Excelsa</v>
      </c>
      <c r="O283" t="str">
        <f>CHOOSE(MATCH(J283, {"M","L","D"}, 0), "Medium", "Light", "Dark")</f>
        <v>Light</v>
      </c>
      <c r="P283" t="str">
        <f>_xlfn.XLOOKUP(Orders[[#This Row],[Customer ID]],customers!$A$1:$A$1001,customers!$I$1:$I$1001,,0)</f>
        <v>Yes</v>
      </c>
    </row>
    <row r="284" spans="1:16" x14ac:dyDescent="0.4">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L284*E284</f>
        <v>7.77</v>
      </c>
      <c r="N284" t="str">
        <f>IF(I284="Rob","Robusta",IF(I284="Exc","Excelsa",IF(I284="Ara","Arabica",IF(I284="Lib","Liberica",""))))</f>
        <v>Arabica</v>
      </c>
      <c r="O284" t="str">
        <f>CHOOSE(MATCH(J284, {"M","L","D"}, 0), "Medium", "Light", "Dark")</f>
        <v>Light</v>
      </c>
      <c r="P284" t="str">
        <f>_xlfn.XLOOKUP(Orders[[#This Row],[Customer ID]],customers!$A$1:$A$1001,customers!$I$1:$I$1001,,0)</f>
        <v>No</v>
      </c>
    </row>
    <row r="285" spans="1:16" x14ac:dyDescent="0.4">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L285*E285</f>
        <v>5.3699999999999992</v>
      </c>
      <c r="N285" t="str">
        <f>IF(I285="Rob","Robusta",IF(I285="Exc","Excelsa",IF(I285="Ara","Arabica",IF(I285="Lib","Liberica",""))))</f>
        <v>Robusta</v>
      </c>
      <c r="O285" t="str">
        <f>CHOOSE(MATCH(J285, {"M","L","D"}, 0), "Medium", "Light", "Dark")</f>
        <v>Dark</v>
      </c>
      <c r="P285" t="str">
        <f>_xlfn.XLOOKUP(Orders[[#This Row],[Customer ID]],customers!$A$1:$A$1001,customers!$I$1:$I$1001,,0)</f>
        <v>Yes</v>
      </c>
    </row>
    <row r="286" spans="1:16" x14ac:dyDescent="0.4">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L286*E286</f>
        <v>94.874999999999986</v>
      </c>
      <c r="N286" t="str">
        <f>IF(I286="Rob","Robusta",IF(I286="Exc","Excelsa",IF(I286="Ara","Arabica",IF(I286="Lib","Liberica",""))))</f>
        <v>Excelsa</v>
      </c>
      <c r="O286" t="str">
        <f>CHOOSE(MATCH(J286, {"M","L","D"}, 0), "Medium", "Light", "Dark")</f>
        <v>Medium</v>
      </c>
      <c r="P286" t="str">
        <f>_xlfn.XLOOKUP(Orders[[#This Row],[Customer ID]],customers!$A$1:$A$1001,customers!$I$1:$I$1001,,0)</f>
        <v>No</v>
      </c>
    </row>
    <row r="287" spans="1:16" x14ac:dyDescent="0.4">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L287*E287</f>
        <v>36.454999999999998</v>
      </c>
      <c r="N287" t="str">
        <f>IF(I287="Rob","Robusta",IF(I287="Exc","Excelsa",IF(I287="Ara","Arabica",IF(I287="Lib","Liberica",""))))</f>
        <v>Liberica</v>
      </c>
      <c r="O287" t="str">
        <f>CHOOSE(MATCH(J287, {"M","L","D"}, 0), "Medium", "Light", "Dark")</f>
        <v>Light</v>
      </c>
      <c r="P287" t="str">
        <f>_xlfn.XLOOKUP(Orders[[#This Row],[Customer ID]],customers!$A$1:$A$1001,customers!$I$1:$I$1001,,0)</f>
        <v>No</v>
      </c>
    </row>
    <row r="288" spans="1:16" x14ac:dyDescent="0.4">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L288*E288</f>
        <v>13.5</v>
      </c>
      <c r="N288" t="str">
        <f>IF(I288="Rob","Robusta",IF(I288="Exc","Excelsa",IF(I288="Ara","Arabica",IF(I288="Lib","Liberica",""))))</f>
        <v>Arabica</v>
      </c>
      <c r="O288" t="str">
        <f>CHOOSE(MATCH(J288, {"M","L","D"}, 0), "Medium", "Light", "Dark")</f>
        <v>Medium</v>
      </c>
      <c r="P288" t="str">
        <f>_xlfn.XLOOKUP(Orders[[#This Row],[Customer ID]],customers!$A$1:$A$1001,customers!$I$1:$I$1001,,0)</f>
        <v>Yes</v>
      </c>
    </row>
    <row r="289" spans="1:16" x14ac:dyDescent="0.4">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L289*E289</f>
        <v>14.339999999999998</v>
      </c>
      <c r="N289" t="str">
        <f>IF(I289="Rob","Robusta",IF(I289="Exc","Excelsa",IF(I289="Ara","Arabica",IF(I289="Lib","Liberica",""))))</f>
        <v>Robusta</v>
      </c>
      <c r="O289" t="str">
        <f>CHOOSE(MATCH(J289, {"M","L","D"}, 0), "Medium", "Light", "Dark")</f>
        <v>Light</v>
      </c>
      <c r="P289" t="str">
        <f>_xlfn.XLOOKUP(Orders[[#This Row],[Customer ID]],customers!$A$1:$A$1001,customers!$I$1:$I$1001,,0)</f>
        <v>No</v>
      </c>
    </row>
    <row r="290" spans="1:16" x14ac:dyDescent="0.4">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L290*E290</f>
        <v>8.25</v>
      </c>
      <c r="N290" t="str">
        <f>IF(I290="Rob","Robusta",IF(I290="Exc","Excelsa",IF(I290="Ara","Arabica",IF(I290="Lib","Liberica",""))))</f>
        <v>Excelsa</v>
      </c>
      <c r="O290" t="str">
        <f>CHOOSE(MATCH(J290, {"M","L","D"}, 0), "Medium", "Light", "Dark")</f>
        <v>Medium</v>
      </c>
      <c r="P290" t="str">
        <f>_xlfn.XLOOKUP(Orders[[#This Row],[Customer ID]],customers!$A$1:$A$1001,customers!$I$1:$I$1001,,0)</f>
        <v>Yes</v>
      </c>
    </row>
    <row r="291" spans="1:16" x14ac:dyDescent="0.4">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L291*E291</f>
        <v>13.424999999999997</v>
      </c>
      <c r="N291" t="str">
        <f>IF(I291="Rob","Robusta",IF(I291="Exc","Excelsa",IF(I291="Ara","Arabica",IF(I291="Lib","Liberica",""))))</f>
        <v>Robusta</v>
      </c>
      <c r="O291" t="str">
        <f>CHOOSE(MATCH(J291, {"M","L","D"}, 0), "Medium", "Light", "Dark")</f>
        <v>Dark</v>
      </c>
      <c r="P291" t="str">
        <f>_xlfn.XLOOKUP(Orders[[#This Row],[Customer ID]],customers!$A$1:$A$1001,customers!$I$1:$I$1001,,0)</f>
        <v>Yes</v>
      </c>
    </row>
    <row r="292" spans="1:16" x14ac:dyDescent="0.4">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L292*E292</f>
        <v>49.75</v>
      </c>
      <c r="N292" t="str">
        <f>IF(I292="Rob","Robusta",IF(I292="Exc","Excelsa",IF(I292="Ara","Arabica",IF(I292="Lib","Liberica",""))))</f>
        <v>Arabica</v>
      </c>
      <c r="O292" t="str">
        <f>CHOOSE(MATCH(J292, {"M","L","D"}, 0), "Medium", "Light", "Dark")</f>
        <v>Dark</v>
      </c>
      <c r="P292" t="str">
        <f>_xlfn.XLOOKUP(Orders[[#This Row],[Customer ID]],customers!$A$1:$A$1001,customers!$I$1:$I$1001,,0)</f>
        <v>No</v>
      </c>
    </row>
    <row r="293" spans="1:16" x14ac:dyDescent="0.4">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L293*E293</f>
        <v>16.5</v>
      </c>
      <c r="N293" t="str">
        <f>IF(I293="Rob","Robusta",IF(I293="Exc","Excelsa",IF(I293="Ara","Arabica",IF(I293="Lib","Liberica",""))))</f>
        <v>Excelsa</v>
      </c>
      <c r="O293" t="str">
        <f>CHOOSE(MATCH(J293, {"M","L","D"}, 0), "Medium", "Light", "Dark")</f>
        <v>Medium</v>
      </c>
      <c r="P293" t="str">
        <f>_xlfn.XLOOKUP(Orders[[#This Row],[Customer ID]],customers!$A$1:$A$1001,customers!$I$1:$I$1001,,0)</f>
        <v>No</v>
      </c>
    </row>
    <row r="294" spans="1:16" x14ac:dyDescent="0.4">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L294*E294</f>
        <v>17.91</v>
      </c>
      <c r="N294" t="str">
        <f>IF(I294="Rob","Robusta",IF(I294="Exc","Excelsa",IF(I294="Ara","Arabica",IF(I294="Lib","Liberica",""))))</f>
        <v>Arabica</v>
      </c>
      <c r="O294" t="str">
        <f>CHOOSE(MATCH(J294, {"M","L","D"}, 0), "Medium", "Light", "Dark")</f>
        <v>Dark</v>
      </c>
      <c r="P294" t="str">
        <f>_xlfn.XLOOKUP(Orders[[#This Row],[Customer ID]],customers!$A$1:$A$1001,customers!$I$1:$I$1001,,0)</f>
        <v>No</v>
      </c>
    </row>
    <row r="295" spans="1:16" x14ac:dyDescent="0.4">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L295*E295</f>
        <v>29.849999999999998</v>
      </c>
      <c r="N295" t="str">
        <f>IF(I295="Rob","Robusta",IF(I295="Exc","Excelsa",IF(I295="Ara","Arabica",IF(I295="Lib","Liberica",""))))</f>
        <v>Arabica</v>
      </c>
      <c r="O295" t="str">
        <f>CHOOSE(MATCH(J295, {"M","L","D"}, 0), "Medium", "Light", "Dark")</f>
        <v>Dark</v>
      </c>
      <c r="P295" t="str">
        <f>_xlfn.XLOOKUP(Orders[[#This Row],[Customer ID]],customers!$A$1:$A$1001,customers!$I$1:$I$1001,,0)</f>
        <v>No</v>
      </c>
    </row>
    <row r="296" spans="1:16" x14ac:dyDescent="0.4">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L296*E296</f>
        <v>44.55</v>
      </c>
      <c r="N296" t="str">
        <f>IF(I296="Rob","Robusta",IF(I296="Exc","Excelsa",IF(I296="Ara","Arabica",IF(I296="Lib","Liberica",""))))</f>
        <v>Excelsa</v>
      </c>
      <c r="O296" t="str">
        <f>CHOOSE(MATCH(J296, {"M","L","D"}, 0), "Medium", "Light", "Dark")</f>
        <v>Light</v>
      </c>
      <c r="P296" t="str">
        <f>_xlfn.XLOOKUP(Orders[[#This Row],[Customer ID]],customers!$A$1:$A$1001,customers!$I$1:$I$1001,,0)</f>
        <v>No</v>
      </c>
    </row>
    <row r="297" spans="1:16" x14ac:dyDescent="0.4">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L297*E297</f>
        <v>27.5</v>
      </c>
      <c r="N297" t="str">
        <f>IF(I297="Rob","Robusta",IF(I297="Exc","Excelsa",IF(I297="Ara","Arabica",IF(I297="Lib","Liberica",""))))</f>
        <v>Excelsa</v>
      </c>
      <c r="O297" t="str">
        <f>CHOOSE(MATCH(J297, {"M","L","D"}, 0), "Medium", "Light", "Dark")</f>
        <v>Medium</v>
      </c>
      <c r="P297" t="str">
        <f>_xlfn.XLOOKUP(Orders[[#This Row],[Customer ID]],customers!$A$1:$A$1001,customers!$I$1:$I$1001,,0)</f>
        <v>No</v>
      </c>
    </row>
    <row r="298" spans="1:16" x14ac:dyDescent="0.4">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L298*E298</f>
        <v>35.82</v>
      </c>
      <c r="N298" t="str">
        <f>IF(I298="Rob","Robusta",IF(I298="Exc","Excelsa",IF(I298="Ara","Arabica",IF(I298="Lib","Liberica",""))))</f>
        <v>Robusta</v>
      </c>
      <c r="O298" t="str">
        <f>CHOOSE(MATCH(J298, {"M","L","D"}, 0), "Medium", "Light", "Dark")</f>
        <v>Medium</v>
      </c>
      <c r="P298" t="str">
        <f>_xlfn.XLOOKUP(Orders[[#This Row],[Customer ID]],customers!$A$1:$A$1001,customers!$I$1:$I$1001,,0)</f>
        <v>Yes</v>
      </c>
    </row>
    <row r="299" spans="1:16" x14ac:dyDescent="0.4">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L299*E299</f>
        <v>16.11</v>
      </c>
      <c r="N299" t="str">
        <f>IF(I299="Rob","Robusta",IF(I299="Exc","Excelsa",IF(I299="Ara","Arabica",IF(I299="Lib","Liberica",""))))</f>
        <v>Robusta</v>
      </c>
      <c r="O299" t="str">
        <f>CHOOSE(MATCH(J299, {"M","L","D"}, 0), "Medium", "Light", "Dark")</f>
        <v>Dark</v>
      </c>
      <c r="P299" t="str">
        <f>_xlfn.XLOOKUP(Orders[[#This Row],[Customer ID]],customers!$A$1:$A$1001,customers!$I$1:$I$1001,,0)</f>
        <v>Yes</v>
      </c>
    </row>
    <row r="300" spans="1:16" x14ac:dyDescent="0.4">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L300*E300</f>
        <v>26.73</v>
      </c>
      <c r="N300" t="str">
        <f>IF(I300="Rob","Robusta",IF(I300="Exc","Excelsa",IF(I300="Ara","Arabica",IF(I300="Lib","Liberica",""))))</f>
        <v>Excelsa</v>
      </c>
      <c r="O300" t="str">
        <f>CHOOSE(MATCH(J300, {"M","L","D"}, 0), "Medium", "Light", "Dark")</f>
        <v>Light</v>
      </c>
      <c r="P300" t="str">
        <f>_xlfn.XLOOKUP(Orders[[#This Row],[Customer ID]],customers!$A$1:$A$1001,customers!$I$1:$I$1001,,0)</f>
        <v>Yes</v>
      </c>
    </row>
    <row r="301" spans="1:16" x14ac:dyDescent="0.4">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L301*E301</f>
        <v>204.92999999999995</v>
      </c>
      <c r="N301" t="str">
        <f>IF(I301="Rob","Robusta",IF(I301="Exc","Excelsa",IF(I301="Ara","Arabica",IF(I301="Lib","Liberica",""))))</f>
        <v>Excelsa</v>
      </c>
      <c r="O301" t="str">
        <f>CHOOSE(MATCH(J301, {"M","L","D"}, 0), "Medium", "Light", "Dark")</f>
        <v>Light</v>
      </c>
      <c r="P301" t="str">
        <f>_xlfn.XLOOKUP(Orders[[#This Row],[Customer ID]],customers!$A$1:$A$1001,customers!$I$1:$I$1001,,0)</f>
        <v>Yes</v>
      </c>
    </row>
    <row r="302" spans="1:16" x14ac:dyDescent="0.4">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L302*E302</f>
        <v>38.849999999999994</v>
      </c>
      <c r="N302" t="str">
        <f>IF(I302="Rob","Robusta",IF(I302="Exc","Excelsa",IF(I302="Ara","Arabica",IF(I302="Lib","Liberica",""))))</f>
        <v>Arabica</v>
      </c>
      <c r="O302" t="str">
        <f>CHOOSE(MATCH(J302, {"M","L","D"}, 0), "Medium", "Light", "Dark")</f>
        <v>Light</v>
      </c>
      <c r="P302" t="str">
        <f>_xlfn.XLOOKUP(Orders[[#This Row],[Customer ID]],customers!$A$1:$A$1001,customers!$I$1:$I$1001,,0)</f>
        <v>Yes</v>
      </c>
    </row>
    <row r="303" spans="1:16" x14ac:dyDescent="0.4">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L303*E303</f>
        <v>15.54</v>
      </c>
      <c r="N303" t="str">
        <f>IF(I303="Rob","Robusta",IF(I303="Exc","Excelsa",IF(I303="Ara","Arabica",IF(I303="Lib","Liberica",""))))</f>
        <v>Liberica</v>
      </c>
      <c r="O303" t="str">
        <f>CHOOSE(MATCH(J303, {"M","L","D"}, 0), "Medium", "Light", "Dark")</f>
        <v>Dark</v>
      </c>
      <c r="P303" t="str">
        <f>_xlfn.XLOOKUP(Orders[[#This Row],[Customer ID]],customers!$A$1:$A$1001,customers!$I$1:$I$1001,,0)</f>
        <v>Yes</v>
      </c>
    </row>
    <row r="304" spans="1:16" x14ac:dyDescent="0.4">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L304*E304</f>
        <v>6.75</v>
      </c>
      <c r="N304" t="str">
        <f>IF(I304="Rob","Robusta",IF(I304="Exc","Excelsa",IF(I304="Ara","Arabica",IF(I304="Lib","Liberica",""))))</f>
        <v>Arabica</v>
      </c>
      <c r="O304" t="str">
        <f>CHOOSE(MATCH(J304, {"M","L","D"}, 0), "Medium", "Light", "Dark")</f>
        <v>Medium</v>
      </c>
      <c r="P304" t="str">
        <f>_xlfn.XLOOKUP(Orders[[#This Row],[Customer ID]],customers!$A$1:$A$1001,customers!$I$1:$I$1001,,0)</f>
        <v>No</v>
      </c>
    </row>
    <row r="305" spans="1:16" x14ac:dyDescent="0.4">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L305*E305</f>
        <v>111.78</v>
      </c>
      <c r="N305" t="str">
        <f>IF(I305="Rob","Robusta",IF(I305="Exc","Excelsa",IF(I305="Ara","Arabica",IF(I305="Lib","Liberica",""))))</f>
        <v>Excelsa</v>
      </c>
      <c r="O305" t="str">
        <f>CHOOSE(MATCH(J305, {"M","L","D"}, 0), "Medium", "Light", "Dark")</f>
        <v>Dark</v>
      </c>
      <c r="P305" t="str">
        <f>_xlfn.XLOOKUP(Orders[[#This Row],[Customer ID]],customers!$A$1:$A$1001,customers!$I$1:$I$1001,,0)</f>
        <v>Yes</v>
      </c>
    </row>
    <row r="306" spans="1:16" x14ac:dyDescent="0.4">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L306*E306</f>
        <v>3.8849999999999998</v>
      </c>
      <c r="N306" t="str">
        <f>IF(I306="Rob","Robusta",IF(I306="Exc","Excelsa",IF(I306="Ara","Arabica",IF(I306="Lib","Liberica",""))))</f>
        <v>Arabica</v>
      </c>
      <c r="O306" t="str">
        <f>CHOOSE(MATCH(J306, {"M","L","D"}, 0), "Medium", "Light", "Dark")</f>
        <v>Light</v>
      </c>
      <c r="P306" t="str">
        <f>_xlfn.XLOOKUP(Orders[[#This Row],[Customer ID]],customers!$A$1:$A$1001,customers!$I$1:$I$1001,,0)</f>
        <v>Yes</v>
      </c>
    </row>
    <row r="307" spans="1:16" x14ac:dyDescent="0.4">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L307*E307</f>
        <v>21.825000000000003</v>
      </c>
      <c r="N307" t="str">
        <f>IF(I307="Rob","Robusta",IF(I307="Exc","Excelsa",IF(I307="Ara","Arabica",IF(I307="Lib","Liberica",""))))</f>
        <v>Liberica</v>
      </c>
      <c r="O307" t="str">
        <f>CHOOSE(MATCH(J307, {"M","L","D"}, 0), "Medium", "Light", "Dark")</f>
        <v>Medium</v>
      </c>
      <c r="P307" t="str">
        <f>_xlfn.XLOOKUP(Orders[[#This Row],[Customer ID]],customers!$A$1:$A$1001,customers!$I$1:$I$1001,,0)</f>
        <v>No</v>
      </c>
    </row>
    <row r="308" spans="1:16" x14ac:dyDescent="0.4">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L308*E308</f>
        <v>14.924999999999999</v>
      </c>
      <c r="N308" t="str">
        <f>IF(I308="Rob","Robusta",IF(I308="Exc","Excelsa",IF(I308="Ara","Arabica",IF(I308="Lib","Liberica",""))))</f>
        <v>Robusta</v>
      </c>
      <c r="O308" t="str">
        <f>CHOOSE(MATCH(J308, {"M","L","D"}, 0), "Medium", "Light", "Dark")</f>
        <v>Medium</v>
      </c>
      <c r="P308" t="str">
        <f>_xlfn.XLOOKUP(Orders[[#This Row],[Customer ID]],customers!$A$1:$A$1001,customers!$I$1:$I$1001,,0)</f>
        <v>No</v>
      </c>
    </row>
    <row r="309" spans="1:16" x14ac:dyDescent="0.4">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L309*E309</f>
        <v>33.75</v>
      </c>
      <c r="N309" t="str">
        <f>IF(I309="Rob","Robusta",IF(I309="Exc","Excelsa",IF(I309="Ara","Arabica",IF(I309="Lib","Liberica",""))))</f>
        <v>Arabica</v>
      </c>
      <c r="O309" t="str">
        <f>CHOOSE(MATCH(J309, {"M","L","D"}, 0), "Medium", "Light", "Dark")</f>
        <v>Medium</v>
      </c>
      <c r="P309" t="str">
        <f>_xlfn.XLOOKUP(Orders[[#This Row],[Customer ID]],customers!$A$1:$A$1001,customers!$I$1:$I$1001,,0)</f>
        <v>Yes</v>
      </c>
    </row>
    <row r="310" spans="1:16" x14ac:dyDescent="0.4">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L310*E310</f>
        <v>33.75</v>
      </c>
      <c r="N310" t="str">
        <f>IF(I310="Rob","Robusta",IF(I310="Exc","Excelsa",IF(I310="Ara","Arabica",IF(I310="Lib","Liberica",""))))</f>
        <v>Arabica</v>
      </c>
      <c r="O310" t="str">
        <f>CHOOSE(MATCH(J310, {"M","L","D"}, 0), "Medium", "Light", "Dark")</f>
        <v>Medium</v>
      </c>
      <c r="P310" t="str">
        <f>_xlfn.XLOOKUP(Orders[[#This Row],[Customer ID]],customers!$A$1:$A$1001,customers!$I$1:$I$1001,,0)</f>
        <v>No</v>
      </c>
    </row>
    <row r="311" spans="1:16" x14ac:dyDescent="0.4">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L311*E311</f>
        <v>26.19</v>
      </c>
      <c r="N311" t="str">
        <f>IF(I311="Rob","Robusta",IF(I311="Exc","Excelsa",IF(I311="Ara","Arabica",IF(I311="Lib","Liberica",""))))</f>
        <v>Liberica</v>
      </c>
      <c r="O311" t="str">
        <f>CHOOSE(MATCH(J311, {"M","L","D"}, 0), "Medium", "Light", "Dark")</f>
        <v>Medium</v>
      </c>
      <c r="P311" t="str">
        <f>_xlfn.XLOOKUP(Orders[[#This Row],[Customer ID]],customers!$A$1:$A$1001,customers!$I$1:$I$1001,,0)</f>
        <v>Yes</v>
      </c>
    </row>
    <row r="312" spans="1:16" x14ac:dyDescent="0.4">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L312*E312</f>
        <v>14.85</v>
      </c>
      <c r="N312" t="str">
        <f>IF(I312="Rob","Robusta",IF(I312="Exc","Excelsa",IF(I312="Ara","Arabica",IF(I312="Lib","Liberica",""))))</f>
        <v>Excelsa</v>
      </c>
      <c r="O312" t="str">
        <f>CHOOSE(MATCH(J312, {"M","L","D"}, 0), "Medium", "Light", "Dark")</f>
        <v>Light</v>
      </c>
      <c r="P312" t="str">
        <f>_xlfn.XLOOKUP(Orders[[#This Row],[Customer ID]],customers!$A$1:$A$1001,customers!$I$1:$I$1001,,0)</f>
        <v>No</v>
      </c>
    </row>
    <row r="313" spans="1:16" x14ac:dyDescent="0.4">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L313*E313</f>
        <v>189.74999999999997</v>
      </c>
      <c r="N313" t="str">
        <f>IF(I313="Rob","Robusta",IF(I313="Exc","Excelsa",IF(I313="Ara","Arabica",IF(I313="Lib","Liberica",""))))</f>
        <v>Excelsa</v>
      </c>
      <c r="O313" t="str">
        <f>CHOOSE(MATCH(J313, {"M","L","D"}, 0), "Medium", "Light", "Dark")</f>
        <v>Medium</v>
      </c>
      <c r="P313" t="str">
        <f>_xlfn.XLOOKUP(Orders[[#This Row],[Customer ID]],customers!$A$1:$A$1001,customers!$I$1:$I$1001,,0)</f>
        <v>Yes</v>
      </c>
    </row>
    <row r="314" spans="1:16" x14ac:dyDescent="0.4">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L314*E314</f>
        <v>5.97</v>
      </c>
      <c r="N314" t="str">
        <f>IF(I314="Rob","Robusta",IF(I314="Exc","Excelsa",IF(I314="Ara","Arabica",IF(I314="Lib","Liberica",""))))</f>
        <v>Robusta</v>
      </c>
      <c r="O314" t="str">
        <f>CHOOSE(MATCH(J314, {"M","L","D"}, 0), "Medium", "Light", "Dark")</f>
        <v>Medium</v>
      </c>
      <c r="P314" t="str">
        <f>_xlfn.XLOOKUP(Orders[[#This Row],[Customer ID]],customers!$A$1:$A$1001,customers!$I$1:$I$1001,,0)</f>
        <v>Yes</v>
      </c>
    </row>
    <row r="315" spans="1:16" x14ac:dyDescent="0.4">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L315*E315</f>
        <v>29.849999999999998</v>
      </c>
      <c r="N315" t="str">
        <f>IF(I315="Rob","Robusta",IF(I315="Exc","Excelsa",IF(I315="Ara","Arabica",IF(I315="Lib","Liberica",""))))</f>
        <v>Robusta</v>
      </c>
      <c r="O315" t="str">
        <f>CHOOSE(MATCH(J315, {"M","L","D"}, 0), "Medium", "Light", "Dark")</f>
        <v>Medium</v>
      </c>
      <c r="P315" t="str">
        <f>_xlfn.XLOOKUP(Orders[[#This Row],[Customer ID]],customers!$A$1:$A$1001,customers!$I$1:$I$1001,,0)</f>
        <v>Yes</v>
      </c>
    </row>
    <row r="316" spans="1:16" x14ac:dyDescent="0.4">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L316*E316</f>
        <v>44.75</v>
      </c>
      <c r="N316" t="str">
        <f>IF(I316="Rob","Robusta",IF(I316="Exc","Excelsa",IF(I316="Ara","Arabica",IF(I316="Lib","Liberica",""))))</f>
        <v>Robusta</v>
      </c>
      <c r="O316" t="str">
        <f>CHOOSE(MATCH(J316, {"M","L","D"}, 0), "Medium", "Light", "Dark")</f>
        <v>Dark</v>
      </c>
      <c r="P316" t="str">
        <f>_xlfn.XLOOKUP(Orders[[#This Row],[Customer ID]],customers!$A$1:$A$1001,customers!$I$1:$I$1001,,0)</f>
        <v>No</v>
      </c>
    </row>
    <row r="317" spans="1:16" x14ac:dyDescent="0.4">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L317*E317</f>
        <v>34.154999999999994</v>
      </c>
      <c r="N317" t="str">
        <f>IF(I317="Rob","Robusta",IF(I317="Exc","Excelsa",IF(I317="Ara","Arabica",IF(I317="Lib","Liberica",""))))</f>
        <v>Excelsa</v>
      </c>
      <c r="O317" t="str">
        <f>CHOOSE(MATCH(J317, {"M","L","D"}, 0), "Medium", "Light", "Dark")</f>
        <v>Light</v>
      </c>
      <c r="P317" t="str">
        <f>_xlfn.XLOOKUP(Orders[[#This Row],[Customer ID]],customers!$A$1:$A$1001,customers!$I$1:$I$1001,,0)</f>
        <v>Yes</v>
      </c>
    </row>
    <row r="318" spans="1:16" x14ac:dyDescent="0.4">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L318*E318</f>
        <v>204.92999999999995</v>
      </c>
      <c r="N318" t="str">
        <f>IF(I318="Rob","Robusta",IF(I318="Exc","Excelsa",IF(I318="Ara","Arabica",IF(I318="Lib","Liberica",""))))</f>
        <v>Excelsa</v>
      </c>
      <c r="O318" t="str">
        <f>CHOOSE(MATCH(J318, {"M","L","D"}, 0), "Medium", "Light", "Dark")</f>
        <v>Light</v>
      </c>
      <c r="P318" t="str">
        <f>_xlfn.XLOOKUP(Orders[[#This Row],[Customer ID]],customers!$A$1:$A$1001,customers!$I$1:$I$1001,,0)</f>
        <v>No</v>
      </c>
    </row>
    <row r="319" spans="1:16" x14ac:dyDescent="0.4">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L319*E319</f>
        <v>21.87</v>
      </c>
      <c r="N319" t="str">
        <f>IF(I319="Rob","Robusta",IF(I319="Exc","Excelsa",IF(I319="Ara","Arabica",IF(I319="Lib","Liberica",""))))</f>
        <v>Excelsa</v>
      </c>
      <c r="O319" t="str">
        <f>CHOOSE(MATCH(J319, {"M","L","D"}, 0), "Medium", "Light", "Dark")</f>
        <v>Dark</v>
      </c>
      <c r="P319" t="str">
        <f>_xlfn.XLOOKUP(Orders[[#This Row],[Customer ID]],customers!$A$1:$A$1001,customers!$I$1:$I$1001,,0)</f>
        <v>No</v>
      </c>
    </row>
    <row r="320" spans="1:16" x14ac:dyDescent="0.4">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L320*E320</f>
        <v>51.749999999999993</v>
      </c>
      <c r="N320" t="str">
        <f>IF(I320="Rob","Robusta",IF(I320="Exc","Excelsa",IF(I320="Ara","Arabica",IF(I320="Lib","Liberica",""))))</f>
        <v>Arabica</v>
      </c>
      <c r="O320" t="str">
        <f>CHOOSE(MATCH(J320, {"M","L","D"}, 0), "Medium", "Light", "Dark")</f>
        <v>Medium</v>
      </c>
      <c r="P320" t="str">
        <f>_xlfn.XLOOKUP(Orders[[#This Row],[Customer ID]],customers!$A$1:$A$1001,customers!$I$1:$I$1001,,0)</f>
        <v>Yes</v>
      </c>
    </row>
    <row r="321" spans="1:16" x14ac:dyDescent="0.4">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L321*E321</f>
        <v>8.25</v>
      </c>
      <c r="N321" t="str">
        <f>IF(I321="Rob","Robusta",IF(I321="Exc","Excelsa",IF(I321="Ara","Arabica",IF(I321="Lib","Liberica",""))))</f>
        <v>Excelsa</v>
      </c>
      <c r="O321" t="str">
        <f>CHOOSE(MATCH(J321, {"M","L","D"}, 0), "Medium", "Light", "Dark")</f>
        <v>Medium</v>
      </c>
      <c r="P321" t="str">
        <f>_xlfn.XLOOKUP(Orders[[#This Row],[Customer ID]],customers!$A$1:$A$1001,customers!$I$1:$I$1001,,0)</f>
        <v>Yes</v>
      </c>
    </row>
    <row r="322" spans="1:16" x14ac:dyDescent="0.4">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L322*E322</f>
        <v>19.424999999999997</v>
      </c>
      <c r="N322" t="str">
        <f>IF(I322="Rob","Robusta",IF(I322="Exc","Excelsa",IF(I322="Ara","Arabica",IF(I322="Lib","Liberica",""))))</f>
        <v>Arabica</v>
      </c>
      <c r="O322" t="str">
        <f>CHOOSE(MATCH(J322, {"M","L","D"}, 0), "Medium", "Light", "Dark")</f>
        <v>Light</v>
      </c>
      <c r="P322" t="str">
        <f>_xlfn.XLOOKUP(Orders[[#This Row],[Customer ID]],customers!$A$1:$A$1001,customers!$I$1:$I$1001,,0)</f>
        <v>Yes</v>
      </c>
    </row>
    <row r="323" spans="1:16" x14ac:dyDescent="0.4">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L323*E323</f>
        <v>20.25</v>
      </c>
      <c r="N323" t="str">
        <f>IF(I323="Rob","Robusta",IF(I323="Exc","Excelsa",IF(I323="Ara","Arabica",IF(I323="Lib","Liberica",""))))</f>
        <v>Arabica</v>
      </c>
      <c r="O323" t="str">
        <f>CHOOSE(MATCH(J323, {"M","L","D"}, 0), "Medium", "Light", "Dark")</f>
        <v>Medium</v>
      </c>
      <c r="P323" t="str">
        <f>_xlfn.XLOOKUP(Orders[[#This Row],[Customer ID]],customers!$A$1:$A$1001,customers!$I$1:$I$1001,,0)</f>
        <v>Yes</v>
      </c>
    </row>
    <row r="324" spans="1:16" x14ac:dyDescent="0.4">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L324*E324</f>
        <v>23.31</v>
      </c>
      <c r="N324" t="str">
        <f>IF(I324="Rob","Robusta",IF(I324="Exc","Excelsa",IF(I324="Ara","Arabica",IF(I324="Lib","Liberica",""))))</f>
        <v>Liberica</v>
      </c>
      <c r="O324" t="str">
        <f>CHOOSE(MATCH(J324, {"M","L","D"}, 0), "Medium", "Light", "Dark")</f>
        <v>Dark</v>
      </c>
      <c r="P324" t="str">
        <f>_xlfn.XLOOKUP(Orders[[#This Row],[Customer ID]],customers!$A$1:$A$1001,customers!$I$1:$I$1001,,0)</f>
        <v>No</v>
      </c>
    </row>
    <row r="325" spans="1:16" x14ac:dyDescent="0.4">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L325*E325</f>
        <v>18.225000000000001</v>
      </c>
      <c r="N325" t="str">
        <f>IF(I325="Rob","Robusta",IF(I325="Exc","Excelsa",IF(I325="Ara","Arabica",IF(I325="Lib","Liberica",""))))</f>
        <v>Excelsa</v>
      </c>
      <c r="O325" t="str">
        <f>CHOOSE(MATCH(J325, {"M","L","D"}, 0), "Medium", "Light", "Dark")</f>
        <v>Dark</v>
      </c>
      <c r="P325" t="str">
        <f>_xlfn.XLOOKUP(Orders[[#This Row],[Customer ID]],customers!$A$1:$A$1001,customers!$I$1:$I$1001,,0)</f>
        <v>Yes</v>
      </c>
    </row>
    <row r="326" spans="1:16" x14ac:dyDescent="0.4">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L326*E326</f>
        <v>13.75</v>
      </c>
      <c r="N326" t="str">
        <f>IF(I326="Rob","Robusta",IF(I326="Exc","Excelsa",IF(I326="Ara","Arabica",IF(I326="Lib","Liberica",""))))</f>
        <v>Excelsa</v>
      </c>
      <c r="O326" t="str">
        <f>CHOOSE(MATCH(J326, {"M","L","D"}, 0), "Medium", "Light", "Dark")</f>
        <v>Medium</v>
      </c>
      <c r="P326" t="str">
        <f>_xlfn.XLOOKUP(Orders[[#This Row],[Customer ID]],customers!$A$1:$A$1001,customers!$I$1:$I$1001,,0)</f>
        <v>No</v>
      </c>
    </row>
    <row r="327" spans="1:16" x14ac:dyDescent="0.4">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L327*E327</f>
        <v>29.784999999999997</v>
      </c>
      <c r="N327" t="str">
        <f>IF(I327="Rob","Robusta",IF(I327="Exc","Excelsa",IF(I327="Ara","Arabica",IF(I327="Lib","Liberica",""))))</f>
        <v>Arabica</v>
      </c>
      <c r="O327" t="str">
        <f>CHOOSE(MATCH(J327, {"M","L","D"}, 0), "Medium", "Light", "Dark")</f>
        <v>Light</v>
      </c>
      <c r="P327" t="str">
        <f>_xlfn.XLOOKUP(Orders[[#This Row],[Customer ID]],customers!$A$1:$A$1001,customers!$I$1:$I$1001,,0)</f>
        <v>Yes</v>
      </c>
    </row>
    <row r="328" spans="1:16" x14ac:dyDescent="0.4">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L328*E328</f>
        <v>44.75</v>
      </c>
      <c r="N328" t="str">
        <f>IF(I328="Rob","Robusta",IF(I328="Exc","Excelsa",IF(I328="Ara","Arabica",IF(I328="Lib","Liberica",""))))</f>
        <v>Robusta</v>
      </c>
      <c r="O328" t="str">
        <f>CHOOSE(MATCH(J328, {"M","L","D"}, 0), "Medium", "Light", "Dark")</f>
        <v>Dark</v>
      </c>
      <c r="P328" t="str">
        <f>_xlfn.XLOOKUP(Orders[[#This Row],[Customer ID]],customers!$A$1:$A$1001,customers!$I$1:$I$1001,,0)</f>
        <v>No</v>
      </c>
    </row>
    <row r="329" spans="1:16" x14ac:dyDescent="0.4">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L329*E329</f>
        <v>44.75</v>
      </c>
      <c r="N329" t="str">
        <f>IF(I329="Rob","Robusta",IF(I329="Exc","Excelsa",IF(I329="Ara","Arabica",IF(I329="Lib","Liberica",""))))</f>
        <v>Robusta</v>
      </c>
      <c r="O329" t="str">
        <f>CHOOSE(MATCH(J329, {"M","L","D"}, 0), "Medium", "Light", "Dark")</f>
        <v>Dark</v>
      </c>
      <c r="P329" t="str">
        <f>_xlfn.XLOOKUP(Orders[[#This Row],[Customer ID]],customers!$A$1:$A$1001,customers!$I$1:$I$1001,,0)</f>
        <v>Yes</v>
      </c>
    </row>
    <row r="330" spans="1:16" x14ac:dyDescent="0.4">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L330*E330</f>
        <v>38.04</v>
      </c>
      <c r="N330" t="str">
        <f>IF(I330="Rob","Robusta",IF(I330="Exc","Excelsa",IF(I330="Ara","Arabica",IF(I330="Lib","Liberica",""))))</f>
        <v>Liberica</v>
      </c>
      <c r="O330" t="str">
        <f>CHOOSE(MATCH(J330, {"M","L","D"}, 0), "Medium", "Light", "Dark")</f>
        <v>Light</v>
      </c>
      <c r="P330" t="str">
        <f>_xlfn.XLOOKUP(Orders[[#This Row],[Customer ID]],customers!$A$1:$A$1001,customers!$I$1:$I$1001,,0)</f>
        <v>Yes</v>
      </c>
    </row>
    <row r="331" spans="1:16" x14ac:dyDescent="0.4">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L331*E331</f>
        <v>21.479999999999997</v>
      </c>
      <c r="N331" t="str">
        <f>IF(I331="Rob","Robusta",IF(I331="Exc","Excelsa",IF(I331="Ara","Arabica",IF(I331="Lib","Liberica",""))))</f>
        <v>Robusta</v>
      </c>
      <c r="O331" t="str">
        <f>CHOOSE(MATCH(J331, {"M","L","D"}, 0), "Medium", "Light", "Dark")</f>
        <v>Dark</v>
      </c>
      <c r="P331" t="str">
        <f>_xlfn.XLOOKUP(Orders[[#This Row],[Customer ID]],customers!$A$1:$A$1001,customers!$I$1:$I$1001,,0)</f>
        <v>Yes</v>
      </c>
    </row>
    <row r="332" spans="1:16" x14ac:dyDescent="0.4">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L332*E332</f>
        <v>16.11</v>
      </c>
      <c r="N332" t="str">
        <f>IF(I332="Rob","Robusta",IF(I332="Exc","Excelsa",IF(I332="Ara","Arabica",IF(I332="Lib","Liberica",""))))</f>
        <v>Robusta</v>
      </c>
      <c r="O332" t="str">
        <f>CHOOSE(MATCH(J332, {"M","L","D"}, 0), "Medium", "Light", "Dark")</f>
        <v>Dark</v>
      </c>
      <c r="P332" t="str">
        <f>_xlfn.XLOOKUP(Orders[[#This Row],[Customer ID]],customers!$A$1:$A$1001,customers!$I$1:$I$1001,,0)</f>
        <v>No</v>
      </c>
    </row>
    <row r="333" spans="1:16" x14ac:dyDescent="0.4">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L333*E333</f>
        <v>22.884999999999998</v>
      </c>
      <c r="N333" t="str">
        <f>IF(I333="Rob","Robusta",IF(I333="Exc","Excelsa",IF(I333="Ara","Arabica",IF(I333="Lib","Liberica",""))))</f>
        <v>Robusta</v>
      </c>
      <c r="O333" t="str">
        <f>CHOOSE(MATCH(J333, {"M","L","D"}, 0), "Medium", "Light", "Dark")</f>
        <v>Medium</v>
      </c>
      <c r="P333" t="str">
        <f>_xlfn.XLOOKUP(Orders[[#This Row],[Customer ID]],customers!$A$1:$A$1001,customers!$I$1:$I$1001,,0)</f>
        <v>Yes</v>
      </c>
    </row>
    <row r="334" spans="1:16" x14ac:dyDescent="0.4">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L334*E334</f>
        <v>17.91</v>
      </c>
      <c r="N334" t="str">
        <f>IF(I334="Rob","Robusta",IF(I334="Exc","Excelsa",IF(I334="Ara","Arabica",IF(I334="Lib","Liberica",""))))</f>
        <v>Arabica</v>
      </c>
      <c r="O334" t="str">
        <f>CHOOSE(MATCH(J334, {"M","L","D"}, 0), "Medium", "Light", "Dark")</f>
        <v>Dark</v>
      </c>
      <c r="P334" t="str">
        <f>_xlfn.XLOOKUP(Orders[[#This Row],[Customer ID]],customers!$A$1:$A$1001,customers!$I$1:$I$1001,,0)</f>
        <v>Yes</v>
      </c>
    </row>
    <row r="335" spans="1:16" x14ac:dyDescent="0.4">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L335*E335</f>
        <v>23.88</v>
      </c>
      <c r="N335" t="str">
        <f>IF(I335="Rob","Robusta",IF(I335="Exc","Excelsa",IF(I335="Ara","Arabica",IF(I335="Lib","Liberica",""))))</f>
        <v>Robusta</v>
      </c>
      <c r="O335" t="str">
        <f>CHOOSE(MATCH(J335, {"M","L","D"}, 0), "Medium", "Light", "Dark")</f>
        <v>Medium</v>
      </c>
      <c r="P335" t="str">
        <f>_xlfn.XLOOKUP(Orders[[#This Row],[Customer ID]],customers!$A$1:$A$1001,customers!$I$1:$I$1001,,0)</f>
        <v>Yes</v>
      </c>
    </row>
    <row r="336" spans="1:16" x14ac:dyDescent="0.4">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L336*E336</f>
        <v>59.75</v>
      </c>
      <c r="N336" t="str">
        <f>IF(I336="Rob","Robusta",IF(I336="Exc","Excelsa",IF(I336="Ara","Arabica",IF(I336="Lib","Liberica",""))))</f>
        <v>Robusta</v>
      </c>
      <c r="O336" t="str">
        <f>CHOOSE(MATCH(J336, {"M","L","D"}, 0), "Medium", "Light", "Dark")</f>
        <v>Light</v>
      </c>
      <c r="P336" t="str">
        <f>_xlfn.XLOOKUP(Orders[[#This Row],[Customer ID]],customers!$A$1:$A$1001,customers!$I$1:$I$1001,,0)</f>
        <v>No</v>
      </c>
    </row>
    <row r="337" spans="1:16" x14ac:dyDescent="0.4">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L337*E337</f>
        <v>28.53</v>
      </c>
      <c r="N337" t="str">
        <f>IF(I337="Rob","Robusta",IF(I337="Exc","Excelsa",IF(I337="Ara","Arabica",IF(I337="Lib","Liberica",""))))</f>
        <v>Liberica</v>
      </c>
      <c r="O337" t="str">
        <f>CHOOSE(MATCH(J337, {"M","L","D"}, 0), "Medium", "Light", "Dark")</f>
        <v>Light</v>
      </c>
      <c r="P337" t="str">
        <f>_xlfn.XLOOKUP(Orders[[#This Row],[Customer ID]],customers!$A$1:$A$1001,customers!$I$1:$I$1001,,0)</f>
        <v>Yes</v>
      </c>
    </row>
    <row r="338" spans="1:16" x14ac:dyDescent="0.4">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L338*E338</f>
        <v>45</v>
      </c>
      <c r="N338" t="str">
        <f>IF(I338="Rob","Robusta",IF(I338="Exc","Excelsa",IF(I338="Ara","Arabica",IF(I338="Lib","Liberica",""))))</f>
        <v>Arabica</v>
      </c>
      <c r="O338" t="str">
        <f>CHOOSE(MATCH(J338, {"M","L","D"}, 0), "Medium", "Light", "Dark")</f>
        <v>Medium</v>
      </c>
      <c r="P338" t="str">
        <f>_xlfn.XLOOKUP(Orders[[#This Row],[Customer ID]],customers!$A$1:$A$1001,customers!$I$1:$I$1001,,0)</f>
        <v>No</v>
      </c>
    </row>
    <row r="339" spans="1:16" x14ac:dyDescent="0.4">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L339*E339</f>
        <v>55.89</v>
      </c>
      <c r="N339" t="str">
        <f>IF(I339="Rob","Robusta",IF(I339="Exc","Excelsa",IF(I339="Ara","Arabica",IF(I339="Lib","Liberica",""))))</f>
        <v>Excelsa</v>
      </c>
      <c r="O339" t="str">
        <f>CHOOSE(MATCH(J339, {"M","L","D"}, 0), "Medium", "Light", "Dark")</f>
        <v>Dark</v>
      </c>
      <c r="P339" t="str">
        <f>_xlfn.XLOOKUP(Orders[[#This Row],[Customer ID]],customers!$A$1:$A$1001,customers!$I$1:$I$1001,,0)</f>
        <v>No</v>
      </c>
    </row>
    <row r="340" spans="1:16" x14ac:dyDescent="0.4">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L340*E340</f>
        <v>59.4</v>
      </c>
      <c r="N340" t="str">
        <f>IF(I340="Rob","Robusta",IF(I340="Exc","Excelsa",IF(I340="Ara","Arabica",IF(I340="Lib","Liberica",""))))</f>
        <v>Excelsa</v>
      </c>
      <c r="O340" t="str">
        <f>CHOOSE(MATCH(J340, {"M","L","D"}, 0), "Medium", "Light", "Dark")</f>
        <v>Light</v>
      </c>
      <c r="P340" t="str">
        <f>_xlfn.XLOOKUP(Orders[[#This Row],[Customer ID]],customers!$A$1:$A$1001,customers!$I$1:$I$1001,,0)</f>
        <v>No</v>
      </c>
    </row>
    <row r="341" spans="1:16" x14ac:dyDescent="0.4">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L341*E341</f>
        <v>7.29</v>
      </c>
      <c r="N341" t="str">
        <f>IF(I341="Rob","Robusta",IF(I341="Exc","Excelsa",IF(I341="Ara","Arabica",IF(I341="Lib","Liberica",""))))</f>
        <v>Excelsa</v>
      </c>
      <c r="O341" t="str">
        <f>CHOOSE(MATCH(J341, {"M","L","D"}, 0), "Medium", "Light", "Dark")</f>
        <v>Dark</v>
      </c>
      <c r="P341" t="str">
        <f>_xlfn.XLOOKUP(Orders[[#This Row],[Customer ID]],customers!$A$1:$A$1001,customers!$I$1:$I$1001,,0)</f>
        <v>Yes</v>
      </c>
    </row>
    <row r="342" spans="1:16" x14ac:dyDescent="0.4">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L342*E342</f>
        <v>7.29</v>
      </c>
      <c r="N342" t="str">
        <f>IF(I342="Rob","Robusta",IF(I342="Exc","Excelsa",IF(I342="Ara","Arabica",IF(I342="Lib","Liberica",""))))</f>
        <v>Excelsa</v>
      </c>
      <c r="O342" t="str">
        <f>CHOOSE(MATCH(J342, {"M","L","D"}, 0), "Medium", "Light", "Dark")</f>
        <v>Dark</v>
      </c>
      <c r="P342" t="str">
        <f>_xlfn.XLOOKUP(Orders[[#This Row],[Customer ID]],customers!$A$1:$A$1001,customers!$I$1:$I$1001,,0)</f>
        <v>Yes</v>
      </c>
    </row>
    <row r="343" spans="1:16" x14ac:dyDescent="0.4">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L343*E343</f>
        <v>17.82</v>
      </c>
      <c r="N343" t="str">
        <f>IF(I343="Rob","Robusta",IF(I343="Exc","Excelsa",IF(I343="Ara","Arabica",IF(I343="Lib","Liberica",""))))</f>
        <v>Excelsa</v>
      </c>
      <c r="O343" t="str">
        <f>CHOOSE(MATCH(J343, {"M","L","D"}, 0), "Medium", "Light", "Dark")</f>
        <v>Light</v>
      </c>
      <c r="P343" t="str">
        <f>_xlfn.XLOOKUP(Orders[[#This Row],[Customer ID]],customers!$A$1:$A$1001,customers!$I$1:$I$1001,,0)</f>
        <v>No</v>
      </c>
    </row>
    <row r="344" spans="1:16" x14ac:dyDescent="0.4">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L344*E344</f>
        <v>38.849999999999994</v>
      </c>
      <c r="N344" t="str">
        <f>IF(I344="Rob","Robusta",IF(I344="Exc","Excelsa",IF(I344="Ara","Arabica",IF(I344="Lib","Liberica",""))))</f>
        <v>Liberica</v>
      </c>
      <c r="O344" t="str">
        <f>CHOOSE(MATCH(J344, {"M","L","D"}, 0), "Medium", "Light", "Dark")</f>
        <v>Dark</v>
      </c>
      <c r="P344" t="str">
        <f>_xlfn.XLOOKUP(Orders[[#This Row],[Customer ID]],customers!$A$1:$A$1001,customers!$I$1:$I$1001,,0)</f>
        <v>No</v>
      </c>
    </row>
    <row r="345" spans="1:16" x14ac:dyDescent="0.4">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L345*E345</f>
        <v>32.22</v>
      </c>
      <c r="N345" t="str">
        <f>IF(I345="Rob","Robusta",IF(I345="Exc","Excelsa",IF(I345="Ara","Arabica",IF(I345="Lib","Liberica",""))))</f>
        <v>Robusta</v>
      </c>
      <c r="O345" t="str">
        <f>CHOOSE(MATCH(J345, {"M","L","D"}, 0), "Medium", "Light", "Dark")</f>
        <v>Dark</v>
      </c>
      <c r="P345" t="str">
        <f>_xlfn.XLOOKUP(Orders[[#This Row],[Customer ID]],customers!$A$1:$A$1001,customers!$I$1:$I$1001,,0)</f>
        <v>No</v>
      </c>
    </row>
    <row r="346" spans="1:16" x14ac:dyDescent="0.4">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L346*E346</f>
        <v>19.899999999999999</v>
      </c>
      <c r="N346" t="str">
        <f>IF(I346="Rob","Robusta",IF(I346="Exc","Excelsa",IF(I346="Ara","Arabica",IF(I346="Lib","Liberica",""))))</f>
        <v>Robusta</v>
      </c>
      <c r="O346" t="str">
        <f>CHOOSE(MATCH(J346, {"M","L","D"}, 0), "Medium", "Light", "Dark")</f>
        <v>Medium</v>
      </c>
      <c r="P346" t="str">
        <f>_xlfn.XLOOKUP(Orders[[#This Row],[Customer ID]],customers!$A$1:$A$1001,customers!$I$1:$I$1001,,0)</f>
        <v>Yes</v>
      </c>
    </row>
    <row r="347" spans="1:16" x14ac:dyDescent="0.4">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L347*E347</f>
        <v>59.75</v>
      </c>
      <c r="N347" t="str">
        <f>IF(I347="Rob","Robusta",IF(I347="Exc","Excelsa",IF(I347="Ara","Arabica",IF(I347="Lib","Liberica",""))))</f>
        <v>Robusta</v>
      </c>
      <c r="O347" t="str">
        <f>CHOOSE(MATCH(J347, {"M","L","D"}, 0), "Medium", "Light", "Dark")</f>
        <v>Light</v>
      </c>
      <c r="P347" t="str">
        <f>_xlfn.XLOOKUP(Orders[[#This Row],[Customer ID]],customers!$A$1:$A$1001,customers!$I$1:$I$1001,,0)</f>
        <v>No</v>
      </c>
    </row>
    <row r="348" spans="1:16" x14ac:dyDescent="0.4">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L348*E348</f>
        <v>23.31</v>
      </c>
      <c r="N348" t="str">
        <f>IF(I348="Rob","Robusta",IF(I348="Exc","Excelsa",IF(I348="Ara","Arabica",IF(I348="Lib","Liberica",""))))</f>
        <v>Arabica</v>
      </c>
      <c r="O348" t="str">
        <f>CHOOSE(MATCH(J348, {"M","L","D"}, 0), "Medium", "Light", "Dark")</f>
        <v>Light</v>
      </c>
      <c r="P348" t="str">
        <f>_xlfn.XLOOKUP(Orders[[#This Row],[Customer ID]],customers!$A$1:$A$1001,customers!$I$1:$I$1001,,0)</f>
        <v>Yes</v>
      </c>
    </row>
    <row r="349" spans="1:16" x14ac:dyDescent="0.4">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L349*E349</f>
        <v>43.650000000000006</v>
      </c>
      <c r="N349" t="str">
        <f>IF(I349="Rob","Robusta",IF(I349="Exc","Excelsa",IF(I349="Ara","Arabica",IF(I349="Lib","Liberica",""))))</f>
        <v>Liberica</v>
      </c>
      <c r="O349" t="str">
        <f>CHOOSE(MATCH(J349, {"M","L","D"}, 0), "Medium", "Light", "Dark")</f>
        <v>Medium</v>
      </c>
      <c r="P349" t="str">
        <f>_xlfn.XLOOKUP(Orders[[#This Row],[Customer ID]],customers!$A$1:$A$1001,customers!$I$1:$I$1001,,0)</f>
        <v>No</v>
      </c>
    </row>
    <row r="350" spans="1:16" x14ac:dyDescent="0.4">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L350*E350</f>
        <v>204.92999999999995</v>
      </c>
      <c r="N350" t="str">
        <f>IF(I350="Rob","Robusta",IF(I350="Exc","Excelsa",IF(I350="Ara","Arabica",IF(I350="Lib","Liberica",""))))</f>
        <v>Excelsa</v>
      </c>
      <c r="O350" t="str">
        <f>CHOOSE(MATCH(J350, {"M","L","D"}, 0), "Medium", "Light", "Dark")</f>
        <v>Light</v>
      </c>
      <c r="P350" t="str">
        <f>_xlfn.XLOOKUP(Orders[[#This Row],[Customer ID]],customers!$A$1:$A$1001,customers!$I$1:$I$1001,,0)</f>
        <v>No</v>
      </c>
    </row>
    <row r="351" spans="1:16" x14ac:dyDescent="0.4">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L351*E351</f>
        <v>14.339999999999998</v>
      </c>
      <c r="N351" t="str">
        <f>IF(I351="Rob","Robusta",IF(I351="Exc","Excelsa",IF(I351="Ara","Arabica",IF(I351="Lib","Liberica",""))))</f>
        <v>Robusta</v>
      </c>
      <c r="O351" t="str">
        <f>CHOOSE(MATCH(J351, {"M","L","D"}, 0), "Medium", "Light", "Dark")</f>
        <v>Light</v>
      </c>
      <c r="P351" t="str">
        <f>_xlfn.XLOOKUP(Orders[[#This Row],[Customer ID]],customers!$A$1:$A$1001,customers!$I$1:$I$1001,,0)</f>
        <v>No</v>
      </c>
    </row>
    <row r="352" spans="1:16" x14ac:dyDescent="0.4">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L352*E352</f>
        <v>23.88</v>
      </c>
      <c r="N352" t="str">
        <f>IF(I352="Rob","Robusta",IF(I352="Exc","Excelsa",IF(I352="Ara","Arabica",IF(I352="Lib","Liberica",""))))</f>
        <v>Arabica</v>
      </c>
      <c r="O352" t="str">
        <f>CHOOSE(MATCH(J352, {"M","L","D"}, 0), "Medium", "Light", "Dark")</f>
        <v>Dark</v>
      </c>
      <c r="P352" t="str">
        <f>_xlfn.XLOOKUP(Orders[[#This Row],[Customer ID]],customers!$A$1:$A$1001,customers!$I$1:$I$1001,,0)</f>
        <v>No</v>
      </c>
    </row>
    <row r="353" spans="1:16" x14ac:dyDescent="0.4">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L353*E353</f>
        <v>22.5</v>
      </c>
      <c r="N353" t="str">
        <f>IF(I353="Rob","Robusta",IF(I353="Exc","Excelsa",IF(I353="Ara","Arabica",IF(I353="Lib","Liberica",""))))</f>
        <v>Arabica</v>
      </c>
      <c r="O353" t="str">
        <f>CHOOSE(MATCH(J353, {"M","L","D"}, 0), "Medium", "Light", "Dark")</f>
        <v>Medium</v>
      </c>
      <c r="P353" t="str">
        <f>_xlfn.XLOOKUP(Orders[[#This Row],[Customer ID]],customers!$A$1:$A$1001,customers!$I$1:$I$1001,,0)</f>
        <v>No</v>
      </c>
    </row>
    <row r="354" spans="1:16" x14ac:dyDescent="0.4">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L354*E354</f>
        <v>36.450000000000003</v>
      </c>
      <c r="N354" t="str">
        <f>IF(I354="Rob","Robusta",IF(I354="Exc","Excelsa",IF(I354="Ara","Arabica",IF(I354="Lib","Liberica",""))))</f>
        <v>Excelsa</v>
      </c>
      <c r="O354" t="str">
        <f>CHOOSE(MATCH(J354, {"M","L","D"}, 0), "Medium", "Light", "Dark")</f>
        <v>Dark</v>
      </c>
      <c r="P354" t="str">
        <f>_xlfn.XLOOKUP(Orders[[#This Row],[Customer ID]],customers!$A$1:$A$1001,customers!$I$1:$I$1001,,0)</f>
        <v>No</v>
      </c>
    </row>
    <row r="355" spans="1:16" x14ac:dyDescent="0.4">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L355*E355</f>
        <v>27</v>
      </c>
      <c r="N355" t="str">
        <f>IF(I355="Rob","Robusta",IF(I355="Exc","Excelsa",IF(I355="Ara","Arabica",IF(I355="Lib","Liberica",""))))</f>
        <v>Arabica</v>
      </c>
      <c r="O355" t="str">
        <f>CHOOSE(MATCH(J355, {"M","L","D"}, 0), "Medium", "Light", "Dark")</f>
        <v>Medium</v>
      </c>
      <c r="P355" t="str">
        <f>_xlfn.XLOOKUP(Orders[[#This Row],[Customer ID]],customers!$A$1:$A$1001,customers!$I$1:$I$1001,,0)</f>
        <v>Yes</v>
      </c>
    </row>
    <row r="356" spans="1:16" x14ac:dyDescent="0.4">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L356*E356</f>
        <v>155.24999999999997</v>
      </c>
      <c r="N356" t="str">
        <f>IF(I356="Rob","Robusta",IF(I356="Exc","Excelsa",IF(I356="Ara","Arabica",IF(I356="Lib","Liberica",""))))</f>
        <v>Arabica</v>
      </c>
      <c r="O356" t="str">
        <f>CHOOSE(MATCH(J356, {"M","L","D"}, 0), "Medium", "Light", "Dark")</f>
        <v>Medium</v>
      </c>
      <c r="P356" t="str">
        <f>_xlfn.XLOOKUP(Orders[[#This Row],[Customer ID]],customers!$A$1:$A$1001,customers!$I$1:$I$1001,,0)</f>
        <v>No</v>
      </c>
    </row>
    <row r="357" spans="1:16" x14ac:dyDescent="0.4">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L357*E357</f>
        <v>114.42499999999998</v>
      </c>
      <c r="N357" t="str">
        <f>IF(I357="Rob","Robusta",IF(I357="Exc","Excelsa",IF(I357="Ara","Arabica",IF(I357="Lib","Liberica",""))))</f>
        <v>Arabica</v>
      </c>
      <c r="O357" t="str">
        <f>CHOOSE(MATCH(J357, {"M","L","D"}, 0), "Medium", "Light", "Dark")</f>
        <v>Dark</v>
      </c>
      <c r="P357" t="str">
        <f>_xlfn.XLOOKUP(Orders[[#This Row],[Customer ID]],customers!$A$1:$A$1001,customers!$I$1:$I$1001,,0)</f>
        <v>Yes</v>
      </c>
    </row>
    <row r="358" spans="1:16" x14ac:dyDescent="0.4">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L358*E358</f>
        <v>51.8</v>
      </c>
      <c r="N358" t="str">
        <f>IF(I358="Rob","Robusta",IF(I358="Exc","Excelsa",IF(I358="Ara","Arabica",IF(I358="Lib","Liberica",""))))</f>
        <v>Liberica</v>
      </c>
      <c r="O358" t="str">
        <f>CHOOSE(MATCH(J358, {"M","L","D"}, 0), "Medium", "Light", "Dark")</f>
        <v>Dark</v>
      </c>
      <c r="P358" t="str">
        <f>_xlfn.XLOOKUP(Orders[[#This Row],[Customer ID]],customers!$A$1:$A$1001,customers!$I$1:$I$1001,,0)</f>
        <v>Yes</v>
      </c>
    </row>
    <row r="359" spans="1:16" x14ac:dyDescent="0.4">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L359*E359</f>
        <v>155.24999999999997</v>
      </c>
      <c r="N359" t="str">
        <f>IF(I359="Rob","Robusta",IF(I359="Exc","Excelsa",IF(I359="Ara","Arabica",IF(I359="Lib","Liberica",""))))</f>
        <v>Arabica</v>
      </c>
      <c r="O359" t="str">
        <f>CHOOSE(MATCH(J359, {"M","L","D"}, 0), "Medium", "Light", "Dark")</f>
        <v>Medium</v>
      </c>
      <c r="P359" t="str">
        <f>_xlfn.XLOOKUP(Orders[[#This Row],[Customer ID]],customers!$A$1:$A$1001,customers!$I$1:$I$1001,,0)</f>
        <v>No</v>
      </c>
    </row>
    <row r="360" spans="1:16" x14ac:dyDescent="0.4">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L360*E360</f>
        <v>29.784999999999997</v>
      </c>
      <c r="N360" t="str">
        <f>IF(I360="Rob","Robusta",IF(I360="Exc","Excelsa",IF(I360="Ara","Arabica",IF(I360="Lib","Liberica",""))))</f>
        <v>Arabica</v>
      </c>
      <c r="O360" t="str">
        <f>CHOOSE(MATCH(J360, {"M","L","D"}, 0), "Medium", "Light", "Dark")</f>
        <v>Light</v>
      </c>
      <c r="P360" t="str">
        <f>_xlfn.XLOOKUP(Orders[[#This Row],[Customer ID]],customers!$A$1:$A$1001,customers!$I$1:$I$1001,,0)</f>
        <v>No</v>
      </c>
    </row>
    <row r="361" spans="1:16" x14ac:dyDescent="0.4">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L361*E361</f>
        <v>21.509999999999998</v>
      </c>
      <c r="N361" t="str">
        <f>IF(I361="Rob","Robusta",IF(I361="Exc","Excelsa",IF(I361="Ara","Arabica",IF(I361="Lib","Liberica",""))))</f>
        <v>Robusta</v>
      </c>
      <c r="O361" t="str">
        <f>CHOOSE(MATCH(J361, {"M","L","D"}, 0), "Medium", "Light", "Dark")</f>
        <v>Light</v>
      </c>
      <c r="P361" t="str">
        <f>_xlfn.XLOOKUP(Orders[[#This Row],[Customer ID]],customers!$A$1:$A$1001,customers!$I$1:$I$1001,,0)</f>
        <v>No</v>
      </c>
    </row>
    <row r="362" spans="1:16" x14ac:dyDescent="0.4">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L362*E362</f>
        <v>41.169999999999995</v>
      </c>
      <c r="N362" t="str">
        <f>IF(I362="Rob","Robusta",IF(I362="Exc","Excelsa",IF(I362="Ara","Arabica",IF(I362="Lib","Liberica",""))))</f>
        <v>Robusta</v>
      </c>
      <c r="O362" t="str">
        <f>CHOOSE(MATCH(J362, {"M","L","D"}, 0), "Medium", "Light", "Dark")</f>
        <v>Dark</v>
      </c>
      <c r="P362" t="str">
        <f>_xlfn.XLOOKUP(Orders[[#This Row],[Customer ID]],customers!$A$1:$A$1001,customers!$I$1:$I$1001,,0)</f>
        <v>No</v>
      </c>
    </row>
    <row r="363" spans="1:16" x14ac:dyDescent="0.4">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L363*E363</f>
        <v>5.97</v>
      </c>
      <c r="N363" t="str">
        <f>IF(I363="Rob","Robusta",IF(I363="Exc","Excelsa",IF(I363="Ara","Arabica",IF(I363="Lib","Liberica",""))))</f>
        <v>Robusta</v>
      </c>
      <c r="O363" t="str">
        <f>CHOOSE(MATCH(J363, {"M","L","D"}, 0), "Medium", "Light", "Dark")</f>
        <v>Medium</v>
      </c>
      <c r="P363" t="str">
        <f>_xlfn.XLOOKUP(Orders[[#This Row],[Customer ID]],customers!$A$1:$A$1001,customers!$I$1:$I$1001,,0)</f>
        <v>No</v>
      </c>
    </row>
    <row r="364" spans="1:16" x14ac:dyDescent="0.4">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L364*E364</f>
        <v>74.25</v>
      </c>
      <c r="N364" t="str">
        <f>IF(I364="Rob","Robusta",IF(I364="Exc","Excelsa",IF(I364="Ara","Arabica",IF(I364="Lib","Liberica",""))))</f>
        <v>Excelsa</v>
      </c>
      <c r="O364" t="str">
        <f>CHOOSE(MATCH(J364, {"M","L","D"}, 0), "Medium", "Light", "Dark")</f>
        <v>Light</v>
      </c>
      <c r="P364" t="str">
        <f>_xlfn.XLOOKUP(Orders[[#This Row],[Customer ID]],customers!$A$1:$A$1001,customers!$I$1:$I$1001,,0)</f>
        <v>Yes</v>
      </c>
    </row>
    <row r="365" spans="1:16" x14ac:dyDescent="0.4">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L365*E365</f>
        <v>87.300000000000011</v>
      </c>
      <c r="N365" t="str">
        <f>IF(I365="Rob","Robusta",IF(I365="Exc","Excelsa",IF(I365="Ara","Arabica",IF(I365="Lib","Liberica",""))))</f>
        <v>Liberica</v>
      </c>
      <c r="O365" t="str">
        <f>CHOOSE(MATCH(J365, {"M","L","D"}, 0), "Medium", "Light", "Dark")</f>
        <v>Medium</v>
      </c>
      <c r="P365" t="str">
        <f>_xlfn.XLOOKUP(Orders[[#This Row],[Customer ID]],customers!$A$1:$A$1001,customers!$I$1:$I$1001,,0)</f>
        <v>No</v>
      </c>
    </row>
    <row r="366" spans="1:16" x14ac:dyDescent="0.4">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L366*E366</f>
        <v>72.900000000000006</v>
      </c>
      <c r="N366" t="str">
        <f>IF(I366="Rob","Robusta",IF(I366="Exc","Excelsa",IF(I366="Ara","Arabica",IF(I366="Lib","Liberica",""))))</f>
        <v>Excelsa</v>
      </c>
      <c r="O366" t="str">
        <f>CHOOSE(MATCH(J366, {"M","L","D"}, 0), "Medium", "Light", "Dark")</f>
        <v>Dark</v>
      </c>
      <c r="P366" t="str">
        <f>_xlfn.XLOOKUP(Orders[[#This Row],[Customer ID]],customers!$A$1:$A$1001,customers!$I$1:$I$1001,,0)</f>
        <v>Yes</v>
      </c>
    </row>
    <row r="367" spans="1:16" x14ac:dyDescent="0.4">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L367*E367</f>
        <v>7.77</v>
      </c>
      <c r="N367" t="str">
        <f>IF(I367="Rob","Robusta",IF(I367="Exc","Excelsa",IF(I367="Ara","Arabica",IF(I367="Lib","Liberica",""))))</f>
        <v>Liberica</v>
      </c>
      <c r="O367" t="str">
        <f>CHOOSE(MATCH(J367, {"M","L","D"}, 0), "Medium", "Light", "Dark")</f>
        <v>Dark</v>
      </c>
      <c r="P367" t="str">
        <f>_xlfn.XLOOKUP(Orders[[#This Row],[Customer ID]],customers!$A$1:$A$1001,customers!$I$1:$I$1001,,0)</f>
        <v>No</v>
      </c>
    </row>
    <row r="368" spans="1:16" x14ac:dyDescent="0.4">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L368*E368</f>
        <v>43.74</v>
      </c>
      <c r="N368" t="str">
        <f>IF(I368="Rob","Robusta",IF(I368="Exc","Excelsa",IF(I368="Ara","Arabica",IF(I368="Lib","Liberica",""))))</f>
        <v>Excelsa</v>
      </c>
      <c r="O368" t="str">
        <f>CHOOSE(MATCH(J368, {"M","L","D"}, 0), "Medium", "Light", "Dark")</f>
        <v>Dark</v>
      </c>
      <c r="P368" t="str">
        <f>_xlfn.XLOOKUP(Orders[[#This Row],[Customer ID]],customers!$A$1:$A$1001,customers!$I$1:$I$1001,,0)</f>
        <v>No</v>
      </c>
    </row>
    <row r="369" spans="1:16" x14ac:dyDescent="0.4">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L369*E369</f>
        <v>8.73</v>
      </c>
      <c r="N369" t="str">
        <f>IF(I369="Rob","Robusta",IF(I369="Exc","Excelsa",IF(I369="Ara","Arabica",IF(I369="Lib","Liberica",""))))</f>
        <v>Liberica</v>
      </c>
      <c r="O369" t="str">
        <f>CHOOSE(MATCH(J369, {"M","L","D"}, 0), "Medium", "Light", "Dark")</f>
        <v>Medium</v>
      </c>
      <c r="P369" t="str">
        <f>_xlfn.XLOOKUP(Orders[[#This Row],[Customer ID]],customers!$A$1:$A$1001,customers!$I$1:$I$1001,,0)</f>
        <v>Yes</v>
      </c>
    </row>
    <row r="370" spans="1:16" x14ac:dyDescent="0.4">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L370*E370</f>
        <v>63.249999999999993</v>
      </c>
      <c r="N370" t="str">
        <f>IF(I370="Rob","Robusta",IF(I370="Exc","Excelsa",IF(I370="Ara","Arabica",IF(I370="Lib","Liberica",""))))</f>
        <v>Excelsa</v>
      </c>
      <c r="O370" t="str">
        <f>CHOOSE(MATCH(J370, {"M","L","D"}, 0), "Medium", "Light", "Dark")</f>
        <v>Medium</v>
      </c>
      <c r="P370" t="str">
        <f>_xlfn.XLOOKUP(Orders[[#This Row],[Customer ID]],customers!$A$1:$A$1001,customers!$I$1:$I$1001,,0)</f>
        <v>No</v>
      </c>
    </row>
    <row r="371" spans="1:16" x14ac:dyDescent="0.4">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L371*E371</f>
        <v>8.91</v>
      </c>
      <c r="N371" t="str">
        <f>IF(I371="Rob","Robusta",IF(I371="Exc","Excelsa",IF(I371="Ara","Arabica",IF(I371="Lib","Liberica",""))))</f>
        <v>Excelsa</v>
      </c>
      <c r="O371" t="str">
        <f>CHOOSE(MATCH(J371, {"M","L","D"}, 0), "Medium", "Light", "Dark")</f>
        <v>Light</v>
      </c>
      <c r="P371" t="str">
        <f>_xlfn.XLOOKUP(Orders[[#This Row],[Customer ID]],customers!$A$1:$A$1001,customers!$I$1:$I$1001,,0)</f>
        <v>Yes</v>
      </c>
    </row>
    <row r="372" spans="1:16" x14ac:dyDescent="0.4">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L372*E372</f>
        <v>24.3</v>
      </c>
      <c r="N372" t="str">
        <f>IF(I372="Rob","Robusta",IF(I372="Exc","Excelsa",IF(I372="Ara","Arabica",IF(I372="Lib","Liberica",""))))</f>
        <v>Excelsa</v>
      </c>
      <c r="O372" t="str">
        <f>CHOOSE(MATCH(J372, {"M","L","D"}, 0), "Medium", "Light", "Dark")</f>
        <v>Dark</v>
      </c>
      <c r="P372" t="str">
        <f>_xlfn.XLOOKUP(Orders[[#This Row],[Customer ID]],customers!$A$1:$A$1001,customers!$I$1:$I$1001,,0)</f>
        <v>Yes</v>
      </c>
    </row>
    <row r="373" spans="1:16" x14ac:dyDescent="0.4">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L373*E373</f>
        <v>46.62</v>
      </c>
      <c r="N373" t="str">
        <f>IF(I373="Rob","Robusta",IF(I373="Exc","Excelsa",IF(I373="Ara","Arabica",IF(I373="Lib","Liberica",""))))</f>
        <v>Arabica</v>
      </c>
      <c r="O373" t="str">
        <f>CHOOSE(MATCH(J373, {"M","L","D"}, 0), "Medium", "Light", "Dark")</f>
        <v>Light</v>
      </c>
      <c r="P373" t="str">
        <f>_xlfn.XLOOKUP(Orders[[#This Row],[Customer ID]],customers!$A$1:$A$1001,customers!$I$1:$I$1001,,0)</f>
        <v>Yes</v>
      </c>
    </row>
    <row r="374" spans="1:16" x14ac:dyDescent="0.4">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L374*E374</f>
        <v>43.019999999999996</v>
      </c>
      <c r="N374" t="str">
        <f>IF(I374="Rob","Robusta",IF(I374="Exc","Excelsa",IF(I374="Ara","Arabica",IF(I374="Lib","Liberica",""))))</f>
        <v>Robusta</v>
      </c>
      <c r="O374" t="str">
        <f>CHOOSE(MATCH(J374, {"M","L","D"}, 0), "Medium", "Light", "Dark")</f>
        <v>Light</v>
      </c>
      <c r="P374" t="str">
        <f>_xlfn.XLOOKUP(Orders[[#This Row],[Customer ID]],customers!$A$1:$A$1001,customers!$I$1:$I$1001,,0)</f>
        <v>No</v>
      </c>
    </row>
    <row r="375" spans="1:16" x14ac:dyDescent="0.4">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L375*E375</f>
        <v>17.91</v>
      </c>
      <c r="N375" t="str">
        <f>IF(I375="Rob","Robusta",IF(I375="Exc","Excelsa",IF(I375="Ara","Arabica",IF(I375="Lib","Liberica",""))))</f>
        <v>Arabica</v>
      </c>
      <c r="O375" t="str">
        <f>CHOOSE(MATCH(J375, {"M","L","D"}, 0), "Medium", "Light", "Dark")</f>
        <v>Dark</v>
      </c>
      <c r="P375" t="str">
        <f>_xlfn.XLOOKUP(Orders[[#This Row],[Customer ID]],customers!$A$1:$A$1001,customers!$I$1:$I$1001,,0)</f>
        <v>Yes</v>
      </c>
    </row>
    <row r="376" spans="1:16" x14ac:dyDescent="0.4">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L376*E376</f>
        <v>38.04</v>
      </c>
      <c r="N376" t="str">
        <f>IF(I376="Rob","Robusta",IF(I376="Exc","Excelsa",IF(I376="Ara","Arabica",IF(I376="Lib","Liberica",""))))</f>
        <v>Liberica</v>
      </c>
      <c r="O376" t="str">
        <f>CHOOSE(MATCH(J376, {"M","L","D"}, 0), "Medium", "Light", "Dark")</f>
        <v>Light</v>
      </c>
      <c r="P376" t="str">
        <f>_xlfn.XLOOKUP(Orders[[#This Row],[Customer ID]],customers!$A$1:$A$1001,customers!$I$1:$I$1001,,0)</f>
        <v>Yes</v>
      </c>
    </row>
    <row r="377" spans="1:16" x14ac:dyDescent="0.4">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L377*E377</f>
        <v>6.75</v>
      </c>
      <c r="N377" t="str">
        <f>IF(I377="Rob","Robusta",IF(I377="Exc","Excelsa",IF(I377="Ara","Arabica",IF(I377="Lib","Liberica",""))))</f>
        <v>Arabica</v>
      </c>
      <c r="O377" t="str">
        <f>CHOOSE(MATCH(J377, {"M","L","D"}, 0), "Medium", "Light", "Dark")</f>
        <v>Medium</v>
      </c>
      <c r="P377" t="str">
        <f>_xlfn.XLOOKUP(Orders[[#This Row],[Customer ID]],customers!$A$1:$A$1001,customers!$I$1:$I$1001,,0)</f>
        <v>Yes</v>
      </c>
    </row>
    <row r="378" spans="1:16" x14ac:dyDescent="0.4">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L378*E378</f>
        <v>5.97</v>
      </c>
      <c r="N378" t="str">
        <f>IF(I378="Rob","Robusta",IF(I378="Exc","Excelsa",IF(I378="Ara","Arabica",IF(I378="Lib","Liberica",""))))</f>
        <v>Robusta</v>
      </c>
      <c r="O378" t="str">
        <f>CHOOSE(MATCH(J378, {"M","L","D"}, 0), "Medium", "Light", "Dark")</f>
        <v>Medium</v>
      </c>
      <c r="P378" t="str">
        <f>_xlfn.XLOOKUP(Orders[[#This Row],[Customer ID]],customers!$A$1:$A$1001,customers!$I$1:$I$1001,,0)</f>
        <v>Yes</v>
      </c>
    </row>
    <row r="379" spans="1:16" x14ac:dyDescent="0.4">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L379*E379</f>
        <v>8.0549999999999997</v>
      </c>
      <c r="N379" t="str">
        <f>IF(I379="Rob","Robusta",IF(I379="Exc","Excelsa",IF(I379="Ara","Arabica",IF(I379="Lib","Liberica",""))))</f>
        <v>Robusta</v>
      </c>
      <c r="O379" t="str">
        <f>CHOOSE(MATCH(J379, {"M","L","D"}, 0), "Medium", "Light", "Dark")</f>
        <v>Dark</v>
      </c>
      <c r="P379" t="str">
        <f>_xlfn.XLOOKUP(Orders[[#This Row],[Customer ID]],customers!$A$1:$A$1001,customers!$I$1:$I$1001,,0)</f>
        <v>No</v>
      </c>
    </row>
    <row r="380" spans="1:16" x14ac:dyDescent="0.4">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L380*E380</f>
        <v>23.31</v>
      </c>
      <c r="N380" t="str">
        <f>IF(I380="Rob","Robusta",IF(I380="Exc","Excelsa",IF(I380="Ara","Arabica",IF(I380="Lib","Liberica",""))))</f>
        <v>Arabica</v>
      </c>
      <c r="O380" t="str">
        <f>CHOOSE(MATCH(J380, {"M","L","D"}, 0), "Medium", "Light", "Dark")</f>
        <v>Light</v>
      </c>
      <c r="P380" t="str">
        <f>_xlfn.XLOOKUP(Orders[[#This Row],[Customer ID]],customers!$A$1:$A$1001,customers!$I$1:$I$1001,,0)</f>
        <v>Yes</v>
      </c>
    </row>
    <row r="381" spans="1:16" x14ac:dyDescent="0.4">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L381*E381</f>
        <v>43.019999999999996</v>
      </c>
      <c r="N381" t="str">
        <f>IF(I381="Rob","Robusta",IF(I381="Exc","Excelsa",IF(I381="Ara","Arabica",IF(I381="Lib","Liberica",""))))</f>
        <v>Robusta</v>
      </c>
      <c r="O381" t="str">
        <f>CHOOSE(MATCH(J381, {"M","L","D"}, 0), "Medium", "Light", "Dark")</f>
        <v>Light</v>
      </c>
      <c r="P381" t="str">
        <f>_xlfn.XLOOKUP(Orders[[#This Row],[Customer ID]],customers!$A$1:$A$1001,customers!$I$1:$I$1001,,0)</f>
        <v>Yes</v>
      </c>
    </row>
    <row r="382" spans="1:16" x14ac:dyDescent="0.4">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L382*E382</f>
        <v>23.31</v>
      </c>
      <c r="N382" t="str">
        <f>IF(I382="Rob","Robusta",IF(I382="Exc","Excelsa",IF(I382="Ara","Arabica",IF(I382="Lib","Liberica",""))))</f>
        <v>Liberica</v>
      </c>
      <c r="O382" t="str">
        <f>CHOOSE(MATCH(J382, {"M","L","D"}, 0), "Medium", "Light", "Dark")</f>
        <v>Dark</v>
      </c>
      <c r="P382" t="str">
        <f>_xlfn.XLOOKUP(Orders[[#This Row],[Customer ID]],customers!$A$1:$A$1001,customers!$I$1:$I$1001,,0)</f>
        <v>No</v>
      </c>
    </row>
    <row r="383" spans="1:16" x14ac:dyDescent="0.4">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L383*E383</f>
        <v>14.924999999999999</v>
      </c>
      <c r="N383" t="str">
        <f>IF(I383="Rob","Robusta",IF(I383="Exc","Excelsa",IF(I383="Ara","Arabica",IF(I383="Lib","Liberica",""))))</f>
        <v>Arabica</v>
      </c>
      <c r="O383" t="str">
        <f>CHOOSE(MATCH(J383, {"M","L","D"}, 0), "Medium", "Light", "Dark")</f>
        <v>Dark</v>
      </c>
      <c r="P383" t="str">
        <f>_xlfn.XLOOKUP(Orders[[#This Row],[Customer ID]],customers!$A$1:$A$1001,customers!$I$1:$I$1001,,0)</f>
        <v>Yes</v>
      </c>
    </row>
    <row r="384" spans="1:16" x14ac:dyDescent="0.4">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L384*E384</f>
        <v>21.87</v>
      </c>
      <c r="N384" t="str">
        <f>IF(I384="Rob","Robusta",IF(I384="Exc","Excelsa",IF(I384="Ara","Arabica",IF(I384="Lib","Liberica",""))))</f>
        <v>Excelsa</v>
      </c>
      <c r="O384" t="str">
        <f>CHOOSE(MATCH(J384, {"M","L","D"}, 0), "Medium", "Light", "Dark")</f>
        <v>Dark</v>
      </c>
      <c r="P384" t="str">
        <f>_xlfn.XLOOKUP(Orders[[#This Row],[Customer ID]],customers!$A$1:$A$1001,customers!$I$1:$I$1001,,0)</f>
        <v>No</v>
      </c>
    </row>
    <row r="385" spans="1:16" x14ac:dyDescent="0.4">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L385*E385</f>
        <v>53.46</v>
      </c>
      <c r="N385" t="str">
        <f>IF(I385="Rob","Robusta",IF(I385="Exc","Excelsa",IF(I385="Ara","Arabica",IF(I385="Lib","Liberica",""))))</f>
        <v>Excelsa</v>
      </c>
      <c r="O385" t="str">
        <f>CHOOSE(MATCH(J385, {"M","L","D"}, 0), "Medium", "Light", "Dark")</f>
        <v>Light</v>
      </c>
      <c r="P385" t="str">
        <f>_xlfn.XLOOKUP(Orders[[#This Row],[Customer ID]],customers!$A$1:$A$1001,customers!$I$1:$I$1001,,0)</f>
        <v>Yes</v>
      </c>
    </row>
    <row r="386" spans="1:16" x14ac:dyDescent="0.4">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L386*E386</f>
        <v>119.13999999999999</v>
      </c>
      <c r="N386" t="str">
        <f>IF(I386="Rob","Robusta",IF(I386="Exc","Excelsa",IF(I386="Ara","Arabica",IF(I386="Lib","Liberica",""))))</f>
        <v>Arabica</v>
      </c>
      <c r="O386" t="str">
        <f>CHOOSE(MATCH(J386, {"M","L","D"}, 0), "Medium", "Light", "Dark")</f>
        <v>Light</v>
      </c>
      <c r="P386" t="str">
        <f>_xlfn.XLOOKUP(Orders[[#This Row],[Customer ID]],customers!$A$1:$A$1001,customers!$I$1:$I$1001,,0)</f>
        <v>No</v>
      </c>
    </row>
    <row r="387" spans="1:16" x14ac:dyDescent="0.4">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L387*E387</f>
        <v>43.650000000000006</v>
      </c>
      <c r="N387" t="str">
        <f>IF(I387="Rob","Robusta",IF(I387="Exc","Excelsa",IF(I387="Ara","Arabica",IF(I387="Lib","Liberica",""))))</f>
        <v>Liberica</v>
      </c>
      <c r="O387" t="str">
        <f>CHOOSE(MATCH(J387, {"M","L","D"}, 0), "Medium", "Light", "Dark")</f>
        <v>Medium</v>
      </c>
      <c r="P387" t="str">
        <f>_xlfn.XLOOKUP(Orders[[#This Row],[Customer ID]],customers!$A$1:$A$1001,customers!$I$1:$I$1001,,0)</f>
        <v>Yes</v>
      </c>
    </row>
    <row r="388" spans="1:16" x14ac:dyDescent="0.4">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L388*E388</f>
        <v>17.91</v>
      </c>
      <c r="N388" t="str">
        <f>IF(I388="Rob","Robusta",IF(I388="Exc","Excelsa",IF(I388="Ara","Arabica",IF(I388="Lib","Liberica",""))))</f>
        <v>Arabica</v>
      </c>
      <c r="O388" t="str">
        <f>CHOOSE(MATCH(J388, {"M","L","D"}, 0), "Medium", "Light", "Dark")</f>
        <v>Dark</v>
      </c>
      <c r="P388" t="str">
        <f>_xlfn.XLOOKUP(Orders[[#This Row],[Customer ID]],customers!$A$1:$A$1001,customers!$I$1:$I$1001,,0)</f>
        <v>Yes</v>
      </c>
    </row>
    <row r="389" spans="1:16" x14ac:dyDescent="0.4">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L389*E389</f>
        <v>74.25</v>
      </c>
      <c r="N389" t="str">
        <f>IF(I389="Rob","Robusta",IF(I389="Exc","Excelsa",IF(I389="Ara","Arabica",IF(I389="Lib","Liberica",""))))</f>
        <v>Excelsa</v>
      </c>
      <c r="O389" t="str">
        <f>CHOOSE(MATCH(J389, {"M","L","D"}, 0), "Medium", "Light", "Dark")</f>
        <v>Light</v>
      </c>
      <c r="P389" t="str">
        <f>_xlfn.XLOOKUP(Orders[[#This Row],[Customer ID]],customers!$A$1:$A$1001,customers!$I$1:$I$1001,,0)</f>
        <v>Yes</v>
      </c>
    </row>
    <row r="390" spans="1:16" x14ac:dyDescent="0.4">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L390*E390</f>
        <v>11.654999999999999</v>
      </c>
      <c r="N390" t="str">
        <f>IF(I390="Rob","Robusta",IF(I390="Exc","Excelsa",IF(I390="Ara","Arabica",IF(I390="Lib","Liberica",""))))</f>
        <v>Liberica</v>
      </c>
      <c r="O390" t="str">
        <f>CHOOSE(MATCH(J390, {"M","L","D"}, 0), "Medium", "Light", "Dark")</f>
        <v>Dark</v>
      </c>
      <c r="P390" t="str">
        <f>_xlfn.XLOOKUP(Orders[[#This Row],[Customer ID]],customers!$A$1:$A$1001,customers!$I$1:$I$1001,,0)</f>
        <v>Yes</v>
      </c>
    </row>
    <row r="391" spans="1:16" x14ac:dyDescent="0.4">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L391*E391</f>
        <v>23.31</v>
      </c>
      <c r="N391" t="str">
        <f>IF(I391="Rob","Robusta",IF(I391="Exc","Excelsa",IF(I391="Ara","Arabica",IF(I391="Lib","Liberica",""))))</f>
        <v>Liberica</v>
      </c>
      <c r="O391" t="str">
        <f>CHOOSE(MATCH(J391, {"M","L","D"}, 0), "Medium", "Light", "Dark")</f>
        <v>Dark</v>
      </c>
      <c r="P391" t="str">
        <f>_xlfn.XLOOKUP(Orders[[#This Row],[Customer ID]],customers!$A$1:$A$1001,customers!$I$1:$I$1001,,0)</f>
        <v>Yes</v>
      </c>
    </row>
    <row r="392" spans="1:16" x14ac:dyDescent="0.4">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L392*E392</f>
        <v>14.58</v>
      </c>
      <c r="N392" t="str">
        <f>IF(I392="Rob","Robusta",IF(I392="Exc","Excelsa",IF(I392="Ara","Arabica",IF(I392="Lib","Liberica",""))))</f>
        <v>Excelsa</v>
      </c>
      <c r="O392" t="str">
        <f>CHOOSE(MATCH(J392, {"M","L","D"}, 0), "Medium", "Light", "Dark")</f>
        <v>Dark</v>
      </c>
      <c r="P392" t="str">
        <f>_xlfn.XLOOKUP(Orders[[#This Row],[Customer ID]],customers!$A$1:$A$1001,customers!$I$1:$I$1001,,0)</f>
        <v>Yes</v>
      </c>
    </row>
    <row r="393" spans="1:16" x14ac:dyDescent="0.4">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L393*E393</f>
        <v>13.5</v>
      </c>
      <c r="N393" t="str">
        <f>IF(I393="Rob","Robusta",IF(I393="Exc","Excelsa",IF(I393="Ara","Arabica",IF(I393="Lib","Liberica",""))))</f>
        <v>Arabica</v>
      </c>
      <c r="O393" t="str">
        <f>CHOOSE(MATCH(J393, {"M","L","D"}, 0), "Medium", "Light", "Dark")</f>
        <v>Medium</v>
      </c>
      <c r="P393" t="str">
        <f>_xlfn.XLOOKUP(Orders[[#This Row],[Customer ID]],customers!$A$1:$A$1001,customers!$I$1:$I$1001,,0)</f>
        <v>No</v>
      </c>
    </row>
    <row r="394" spans="1:16" x14ac:dyDescent="0.4">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L394*E394</f>
        <v>89.1</v>
      </c>
      <c r="N394" t="str">
        <f>IF(I394="Rob","Robusta",IF(I394="Exc","Excelsa",IF(I394="Ara","Arabica",IF(I394="Lib","Liberica",""))))</f>
        <v>Excelsa</v>
      </c>
      <c r="O394" t="str">
        <f>CHOOSE(MATCH(J394, {"M","L","D"}, 0), "Medium", "Light", "Dark")</f>
        <v>Light</v>
      </c>
      <c r="P394" t="str">
        <f>_xlfn.XLOOKUP(Orders[[#This Row],[Customer ID]],customers!$A$1:$A$1001,customers!$I$1:$I$1001,,0)</f>
        <v>No</v>
      </c>
    </row>
    <row r="395" spans="1:16" x14ac:dyDescent="0.4">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L395*E395</f>
        <v>3.8849999999999998</v>
      </c>
      <c r="N395" t="str">
        <f>IF(I395="Rob","Robusta",IF(I395="Exc","Excelsa",IF(I395="Ara","Arabica",IF(I395="Lib","Liberica",""))))</f>
        <v>Arabica</v>
      </c>
      <c r="O395" t="str">
        <f>CHOOSE(MATCH(J395, {"M","L","D"}, 0), "Medium", "Light", "Dark")</f>
        <v>Light</v>
      </c>
      <c r="P395" t="str">
        <f>_xlfn.XLOOKUP(Orders[[#This Row],[Customer ID]],customers!$A$1:$A$1001,customers!$I$1:$I$1001,,0)</f>
        <v>No</v>
      </c>
    </row>
    <row r="396" spans="1:16" x14ac:dyDescent="0.4">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L396*E396</f>
        <v>109.93999999999998</v>
      </c>
      <c r="N396" t="str">
        <f>IF(I396="Rob","Robusta",IF(I396="Exc","Excelsa",IF(I396="Ara","Arabica",IF(I396="Lib","Liberica",""))))</f>
        <v>Robusta</v>
      </c>
      <c r="O396" t="str">
        <f>CHOOSE(MATCH(J396, {"M","L","D"}, 0), "Medium", "Light", "Dark")</f>
        <v>Light</v>
      </c>
      <c r="P396" t="str">
        <f>_xlfn.XLOOKUP(Orders[[#This Row],[Customer ID]],customers!$A$1:$A$1001,customers!$I$1:$I$1001,,0)</f>
        <v>No</v>
      </c>
    </row>
    <row r="397" spans="1:16" x14ac:dyDescent="0.4">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L397*E397</f>
        <v>46.62</v>
      </c>
      <c r="N397" t="str">
        <f>IF(I397="Rob","Robusta",IF(I397="Exc","Excelsa",IF(I397="Ara","Arabica",IF(I397="Lib","Liberica",""))))</f>
        <v>Liberica</v>
      </c>
      <c r="O397" t="str">
        <f>CHOOSE(MATCH(J397, {"M","L","D"}, 0), "Medium", "Light", "Dark")</f>
        <v>Dark</v>
      </c>
      <c r="P397" t="str">
        <f>_xlfn.XLOOKUP(Orders[[#This Row],[Customer ID]],customers!$A$1:$A$1001,customers!$I$1:$I$1001,,0)</f>
        <v>Yes</v>
      </c>
    </row>
    <row r="398" spans="1:16" x14ac:dyDescent="0.4">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L398*E398</f>
        <v>38.849999999999994</v>
      </c>
      <c r="N398" t="str">
        <f>IF(I398="Rob","Robusta",IF(I398="Exc","Excelsa",IF(I398="Ara","Arabica",IF(I398="Lib","Liberica",""))))</f>
        <v>Arabica</v>
      </c>
      <c r="O398" t="str">
        <f>CHOOSE(MATCH(J398, {"M","L","D"}, 0), "Medium", "Light", "Dark")</f>
        <v>Light</v>
      </c>
      <c r="P398" t="str">
        <f>_xlfn.XLOOKUP(Orders[[#This Row],[Customer ID]],customers!$A$1:$A$1001,customers!$I$1:$I$1001,,0)</f>
        <v>No</v>
      </c>
    </row>
    <row r="399" spans="1:16" x14ac:dyDescent="0.4">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L399*E399</f>
        <v>31.08</v>
      </c>
      <c r="N399" t="str">
        <f>IF(I399="Rob","Robusta",IF(I399="Exc","Excelsa",IF(I399="Ara","Arabica",IF(I399="Lib","Liberica",""))))</f>
        <v>Liberica</v>
      </c>
      <c r="O399" t="str">
        <f>CHOOSE(MATCH(J399, {"M","L","D"}, 0), "Medium", "Light", "Dark")</f>
        <v>Dark</v>
      </c>
      <c r="P399" t="str">
        <f>_xlfn.XLOOKUP(Orders[[#This Row],[Customer ID]],customers!$A$1:$A$1001,customers!$I$1:$I$1001,,0)</f>
        <v>Yes</v>
      </c>
    </row>
    <row r="400" spans="1:16" x14ac:dyDescent="0.4">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L400*E400</f>
        <v>17.91</v>
      </c>
      <c r="N400" t="str">
        <f>IF(I400="Rob","Robusta",IF(I400="Exc","Excelsa",IF(I400="Ara","Arabica",IF(I400="Lib","Liberica",""))))</f>
        <v>Arabica</v>
      </c>
      <c r="O400" t="str">
        <f>CHOOSE(MATCH(J400, {"M","L","D"}, 0), "Medium", "Light", "Dark")</f>
        <v>Dark</v>
      </c>
      <c r="P400" t="str">
        <f>_xlfn.XLOOKUP(Orders[[#This Row],[Customer ID]],customers!$A$1:$A$1001,customers!$I$1:$I$1001,,0)</f>
        <v>Yes</v>
      </c>
    </row>
    <row r="401" spans="1:16" x14ac:dyDescent="0.4">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L401*E401</f>
        <v>167.67000000000002</v>
      </c>
      <c r="N401" t="str">
        <f>IF(I401="Rob","Robusta",IF(I401="Exc","Excelsa",IF(I401="Ara","Arabica",IF(I401="Lib","Liberica",""))))</f>
        <v>Excelsa</v>
      </c>
      <c r="O401" t="str">
        <f>CHOOSE(MATCH(J401, {"M","L","D"}, 0), "Medium", "Light", "Dark")</f>
        <v>Dark</v>
      </c>
      <c r="P401" t="str">
        <f>_xlfn.XLOOKUP(Orders[[#This Row],[Customer ID]],customers!$A$1:$A$1001,customers!$I$1:$I$1001,,0)</f>
        <v>No</v>
      </c>
    </row>
    <row r="402" spans="1:16" x14ac:dyDescent="0.4">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L402*E402</f>
        <v>63.4</v>
      </c>
      <c r="N402" t="str">
        <f>IF(I402="Rob","Robusta",IF(I402="Exc","Excelsa",IF(I402="Ara","Arabica",IF(I402="Lib","Liberica",""))))</f>
        <v>Liberica</v>
      </c>
      <c r="O402" t="str">
        <f>CHOOSE(MATCH(J402, {"M","L","D"}, 0), "Medium", "Light", "Dark")</f>
        <v>Light</v>
      </c>
      <c r="P402" t="str">
        <f>_xlfn.XLOOKUP(Orders[[#This Row],[Customer ID]],customers!$A$1:$A$1001,customers!$I$1:$I$1001,,0)</f>
        <v>No</v>
      </c>
    </row>
    <row r="403" spans="1:16" x14ac:dyDescent="0.4">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L403*E403</f>
        <v>8.73</v>
      </c>
      <c r="N403" t="str">
        <f>IF(I403="Rob","Robusta",IF(I403="Exc","Excelsa",IF(I403="Ara","Arabica",IF(I403="Lib","Liberica",""))))</f>
        <v>Liberica</v>
      </c>
      <c r="O403" t="str">
        <f>CHOOSE(MATCH(J403, {"M","L","D"}, 0), "Medium", "Light", "Dark")</f>
        <v>Medium</v>
      </c>
      <c r="P403" t="str">
        <f>_xlfn.XLOOKUP(Orders[[#This Row],[Customer ID]],customers!$A$1:$A$1001,customers!$I$1:$I$1001,,0)</f>
        <v>Yes</v>
      </c>
    </row>
    <row r="404" spans="1:16" x14ac:dyDescent="0.4">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L404*E404</f>
        <v>26.849999999999998</v>
      </c>
      <c r="N404" t="str">
        <f>IF(I404="Rob","Robusta",IF(I404="Exc","Excelsa",IF(I404="Ara","Arabica",IF(I404="Lib","Liberica",""))))</f>
        <v>Robusta</v>
      </c>
      <c r="O404" t="str">
        <f>CHOOSE(MATCH(J404, {"M","L","D"}, 0), "Medium", "Light", "Dark")</f>
        <v>Dark</v>
      </c>
      <c r="P404" t="str">
        <f>_xlfn.XLOOKUP(Orders[[#This Row],[Customer ID]],customers!$A$1:$A$1001,customers!$I$1:$I$1001,,0)</f>
        <v>Yes</v>
      </c>
    </row>
    <row r="405" spans="1:16" x14ac:dyDescent="0.4">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L405*E405</f>
        <v>9.51</v>
      </c>
      <c r="N405" t="str">
        <f>IF(I405="Rob","Robusta",IF(I405="Exc","Excelsa",IF(I405="Ara","Arabica",IF(I405="Lib","Liberica",""))))</f>
        <v>Liberica</v>
      </c>
      <c r="O405" t="str">
        <f>CHOOSE(MATCH(J405, {"M","L","D"}, 0), "Medium", "Light", "Dark")</f>
        <v>Light</v>
      </c>
      <c r="P405" t="str">
        <f>_xlfn.XLOOKUP(Orders[[#This Row],[Customer ID]],customers!$A$1:$A$1001,customers!$I$1:$I$1001,,0)</f>
        <v>No</v>
      </c>
    </row>
    <row r="406" spans="1:16" x14ac:dyDescent="0.4">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L406*E406</f>
        <v>39.799999999999997</v>
      </c>
      <c r="N406" t="str">
        <f>IF(I406="Rob","Robusta",IF(I406="Exc","Excelsa",IF(I406="Ara","Arabica",IF(I406="Lib","Liberica",""))))</f>
        <v>Arabica</v>
      </c>
      <c r="O406" t="str">
        <f>CHOOSE(MATCH(J406, {"M","L","D"}, 0), "Medium", "Light", "Dark")</f>
        <v>Dark</v>
      </c>
      <c r="P406" t="str">
        <f>_xlfn.XLOOKUP(Orders[[#This Row],[Customer ID]],customers!$A$1:$A$1001,customers!$I$1:$I$1001,,0)</f>
        <v>No</v>
      </c>
    </row>
    <row r="407" spans="1:16" x14ac:dyDescent="0.4">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L407*E407</f>
        <v>24.75</v>
      </c>
      <c r="N407" t="str">
        <f>IF(I407="Rob","Robusta",IF(I407="Exc","Excelsa",IF(I407="Ara","Arabica",IF(I407="Lib","Liberica",""))))</f>
        <v>Excelsa</v>
      </c>
      <c r="O407" t="str">
        <f>CHOOSE(MATCH(J407, {"M","L","D"}, 0), "Medium", "Light", "Dark")</f>
        <v>Medium</v>
      </c>
      <c r="P407" t="str">
        <f>_xlfn.XLOOKUP(Orders[[#This Row],[Customer ID]],customers!$A$1:$A$1001,customers!$I$1:$I$1001,,0)</f>
        <v>Yes</v>
      </c>
    </row>
    <row r="408" spans="1:16" x14ac:dyDescent="0.4">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L408*E408</f>
        <v>68.75</v>
      </c>
      <c r="N408" t="str">
        <f>IF(I408="Rob","Robusta",IF(I408="Exc","Excelsa",IF(I408="Ara","Arabica",IF(I408="Lib","Liberica",""))))</f>
        <v>Excelsa</v>
      </c>
      <c r="O408" t="str">
        <f>CHOOSE(MATCH(J408, {"M","L","D"}, 0), "Medium", "Light", "Dark")</f>
        <v>Medium</v>
      </c>
      <c r="P408" t="str">
        <f>_xlfn.XLOOKUP(Orders[[#This Row],[Customer ID]],customers!$A$1:$A$1001,customers!$I$1:$I$1001,,0)</f>
        <v>Yes</v>
      </c>
    </row>
    <row r="409" spans="1:16" x14ac:dyDescent="0.4">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L409*E409</f>
        <v>49.5</v>
      </c>
      <c r="N409" t="str">
        <f>IF(I409="Rob","Robusta",IF(I409="Exc","Excelsa",IF(I409="Ara","Arabica",IF(I409="Lib","Liberica",""))))</f>
        <v>Excelsa</v>
      </c>
      <c r="O409" t="str">
        <f>CHOOSE(MATCH(J409, {"M","L","D"}, 0), "Medium", "Light", "Dark")</f>
        <v>Medium</v>
      </c>
      <c r="P409" t="str">
        <f>_xlfn.XLOOKUP(Orders[[#This Row],[Customer ID]],customers!$A$1:$A$1001,customers!$I$1:$I$1001,,0)</f>
        <v>No</v>
      </c>
    </row>
    <row r="410" spans="1:16" x14ac:dyDescent="0.4">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L410*E410</f>
        <v>51.749999999999993</v>
      </c>
      <c r="N410" t="str">
        <f>IF(I410="Rob","Robusta",IF(I410="Exc","Excelsa",IF(I410="Ara","Arabica",IF(I410="Lib","Liberica",""))))</f>
        <v>Arabica</v>
      </c>
      <c r="O410" t="str">
        <f>CHOOSE(MATCH(J410, {"M","L","D"}, 0), "Medium", "Light", "Dark")</f>
        <v>Medium</v>
      </c>
      <c r="P410" t="str">
        <f>_xlfn.XLOOKUP(Orders[[#This Row],[Customer ID]],customers!$A$1:$A$1001,customers!$I$1:$I$1001,,0)</f>
        <v>Yes</v>
      </c>
    </row>
    <row r="411" spans="1:16" x14ac:dyDescent="0.4">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L411*E411</f>
        <v>47.55</v>
      </c>
      <c r="N411" t="str">
        <f>IF(I411="Rob","Robusta",IF(I411="Exc","Excelsa",IF(I411="Ara","Arabica",IF(I411="Lib","Liberica",""))))</f>
        <v>Liberica</v>
      </c>
      <c r="O411" t="str">
        <f>CHOOSE(MATCH(J411, {"M","L","D"}, 0), "Medium", "Light", "Dark")</f>
        <v>Light</v>
      </c>
      <c r="P411" t="str">
        <f>_xlfn.XLOOKUP(Orders[[#This Row],[Customer ID]],customers!$A$1:$A$1001,customers!$I$1:$I$1001,,0)</f>
        <v>Yes</v>
      </c>
    </row>
    <row r="412" spans="1:16" x14ac:dyDescent="0.4">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L412*E412</f>
        <v>15.54</v>
      </c>
      <c r="N412" t="str">
        <f>IF(I412="Rob","Robusta",IF(I412="Exc","Excelsa",IF(I412="Ara","Arabica",IF(I412="Lib","Liberica",""))))</f>
        <v>Arabica</v>
      </c>
      <c r="O412" t="str">
        <f>CHOOSE(MATCH(J412, {"M","L","D"}, 0), "Medium", "Light", "Dark")</f>
        <v>Light</v>
      </c>
      <c r="P412" t="str">
        <f>_xlfn.XLOOKUP(Orders[[#This Row],[Customer ID]],customers!$A$1:$A$1001,customers!$I$1:$I$1001,,0)</f>
        <v>No</v>
      </c>
    </row>
    <row r="413" spans="1:16" x14ac:dyDescent="0.4">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L413*E413</f>
        <v>87.300000000000011</v>
      </c>
      <c r="N413" t="str">
        <f>IF(I413="Rob","Robusta",IF(I413="Exc","Excelsa",IF(I413="Ara","Arabica",IF(I413="Lib","Liberica",""))))</f>
        <v>Liberica</v>
      </c>
      <c r="O413" t="str">
        <f>CHOOSE(MATCH(J413, {"M","L","D"}, 0), "Medium", "Light", "Dark")</f>
        <v>Medium</v>
      </c>
      <c r="P413" t="str">
        <f>_xlfn.XLOOKUP(Orders[[#This Row],[Customer ID]],customers!$A$1:$A$1001,customers!$I$1:$I$1001,,0)</f>
        <v>Yes</v>
      </c>
    </row>
    <row r="414" spans="1:16" x14ac:dyDescent="0.4">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L414*E414</f>
        <v>56.25</v>
      </c>
      <c r="N414" t="str">
        <f>IF(I414="Rob","Robusta",IF(I414="Exc","Excelsa",IF(I414="Ara","Arabica",IF(I414="Lib","Liberica",""))))</f>
        <v>Arabica</v>
      </c>
      <c r="O414" t="str">
        <f>CHOOSE(MATCH(J414, {"M","L","D"}, 0), "Medium", "Light", "Dark")</f>
        <v>Medium</v>
      </c>
      <c r="P414" t="str">
        <f>_xlfn.XLOOKUP(Orders[[#This Row],[Customer ID]],customers!$A$1:$A$1001,customers!$I$1:$I$1001,,0)</f>
        <v>Yes</v>
      </c>
    </row>
    <row r="415" spans="1:16" x14ac:dyDescent="0.4">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L415*E415</f>
        <v>36.454999999999998</v>
      </c>
      <c r="N415" t="str">
        <f>IF(I415="Rob","Robusta",IF(I415="Exc","Excelsa",IF(I415="Ara","Arabica",IF(I415="Lib","Liberica",""))))</f>
        <v>Liberica</v>
      </c>
      <c r="O415" t="str">
        <f>CHOOSE(MATCH(J415, {"M","L","D"}, 0), "Medium", "Light", "Dark")</f>
        <v>Light</v>
      </c>
      <c r="P415" t="str">
        <f>_xlfn.XLOOKUP(Orders[[#This Row],[Customer ID]],customers!$A$1:$A$1001,customers!$I$1:$I$1001,,0)</f>
        <v>Yes</v>
      </c>
    </row>
    <row r="416" spans="1:16" x14ac:dyDescent="0.4">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L416*E416</f>
        <v>10.754999999999999</v>
      </c>
      <c r="N416" t="str">
        <f>IF(I416="Rob","Robusta",IF(I416="Exc","Excelsa",IF(I416="Ara","Arabica",IF(I416="Lib","Liberica",""))))</f>
        <v>Robusta</v>
      </c>
      <c r="O416" t="str">
        <f>CHOOSE(MATCH(J416, {"M","L","D"}, 0), "Medium", "Light", "Dark")</f>
        <v>Light</v>
      </c>
      <c r="P416" t="str">
        <f>_xlfn.XLOOKUP(Orders[[#This Row],[Customer ID]],customers!$A$1:$A$1001,customers!$I$1:$I$1001,,0)</f>
        <v>Yes</v>
      </c>
    </row>
    <row r="417" spans="1:16" x14ac:dyDescent="0.4">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L417*E417</f>
        <v>8.9550000000000001</v>
      </c>
      <c r="N417" t="str">
        <f>IF(I417="Rob","Robusta",IF(I417="Exc","Excelsa",IF(I417="Ara","Arabica",IF(I417="Lib","Liberica",""))))</f>
        <v>Robusta</v>
      </c>
      <c r="O417" t="str">
        <f>CHOOSE(MATCH(J417, {"M","L","D"}, 0), "Medium", "Light", "Dark")</f>
        <v>Medium</v>
      </c>
      <c r="P417" t="str">
        <f>_xlfn.XLOOKUP(Orders[[#This Row],[Customer ID]],customers!$A$1:$A$1001,customers!$I$1:$I$1001,,0)</f>
        <v>No</v>
      </c>
    </row>
    <row r="418" spans="1:16" x14ac:dyDescent="0.4">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L418*E418</f>
        <v>23.31</v>
      </c>
      <c r="N418" t="str">
        <f>IF(I418="Rob","Robusta",IF(I418="Exc","Excelsa",IF(I418="Ara","Arabica",IF(I418="Lib","Liberica",""))))</f>
        <v>Arabica</v>
      </c>
      <c r="O418" t="str">
        <f>CHOOSE(MATCH(J418, {"M","L","D"}, 0), "Medium", "Light", "Dark")</f>
        <v>Light</v>
      </c>
      <c r="P418" t="str">
        <f>_xlfn.XLOOKUP(Orders[[#This Row],[Customer ID]],customers!$A$1:$A$1001,customers!$I$1:$I$1001,,0)</f>
        <v>Yes</v>
      </c>
    </row>
    <row r="419" spans="1:16" x14ac:dyDescent="0.4">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L419*E419</f>
        <v>29.784999999999997</v>
      </c>
      <c r="N419" t="str">
        <f>IF(I419="Rob","Robusta",IF(I419="Exc","Excelsa",IF(I419="Ara","Arabica",IF(I419="Lib","Liberica",""))))</f>
        <v>Arabica</v>
      </c>
      <c r="O419" t="str">
        <f>CHOOSE(MATCH(J419, {"M","L","D"}, 0), "Medium", "Light", "Dark")</f>
        <v>Light</v>
      </c>
      <c r="P419" t="str">
        <f>_xlfn.XLOOKUP(Orders[[#This Row],[Customer ID]],customers!$A$1:$A$1001,customers!$I$1:$I$1001,,0)</f>
        <v>Yes</v>
      </c>
    </row>
    <row r="420" spans="1:16" x14ac:dyDescent="0.4">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L420*E420</f>
        <v>148.92499999999998</v>
      </c>
      <c r="N420" t="str">
        <f>IF(I420="Rob","Robusta",IF(I420="Exc","Excelsa",IF(I420="Ara","Arabica",IF(I420="Lib","Liberica",""))))</f>
        <v>Arabica</v>
      </c>
      <c r="O420" t="str">
        <f>CHOOSE(MATCH(J420, {"M","L","D"}, 0), "Medium", "Light", "Dark")</f>
        <v>Light</v>
      </c>
      <c r="P420" t="str">
        <f>_xlfn.XLOOKUP(Orders[[#This Row],[Customer ID]],customers!$A$1:$A$1001,customers!$I$1:$I$1001,,0)</f>
        <v>Yes</v>
      </c>
    </row>
    <row r="421" spans="1:16" x14ac:dyDescent="0.4">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L421*E421</f>
        <v>8.73</v>
      </c>
      <c r="N421" t="str">
        <f>IF(I421="Rob","Robusta",IF(I421="Exc","Excelsa",IF(I421="Ara","Arabica",IF(I421="Lib","Liberica",""))))</f>
        <v>Liberica</v>
      </c>
      <c r="O421" t="str">
        <f>CHOOSE(MATCH(J421, {"M","L","D"}, 0), "Medium", "Light", "Dark")</f>
        <v>Medium</v>
      </c>
      <c r="P421" t="str">
        <f>_xlfn.XLOOKUP(Orders[[#This Row],[Customer ID]],customers!$A$1:$A$1001,customers!$I$1:$I$1001,,0)</f>
        <v>Yes</v>
      </c>
    </row>
    <row r="422" spans="1:16" x14ac:dyDescent="0.4">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L422*E422</f>
        <v>31.08</v>
      </c>
      <c r="N422" t="str">
        <f>IF(I422="Rob","Robusta",IF(I422="Exc","Excelsa",IF(I422="Ara","Arabica",IF(I422="Lib","Liberica",""))))</f>
        <v>Liberica</v>
      </c>
      <c r="O422" t="str">
        <f>CHOOSE(MATCH(J422, {"M","L","D"}, 0), "Medium", "Light", "Dark")</f>
        <v>Dark</v>
      </c>
      <c r="P422" t="str">
        <f>_xlfn.XLOOKUP(Orders[[#This Row],[Customer ID]],customers!$A$1:$A$1001,customers!$I$1:$I$1001,,0)</f>
        <v>No</v>
      </c>
    </row>
    <row r="423" spans="1:16" x14ac:dyDescent="0.4">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L423*E423</f>
        <v>137.31</v>
      </c>
      <c r="N423" t="str">
        <f>IF(I423="Rob","Robusta",IF(I423="Exc","Excelsa",IF(I423="Ara","Arabica",IF(I423="Lib","Liberica",""))))</f>
        <v>Arabica</v>
      </c>
      <c r="O423" t="str">
        <f>CHOOSE(MATCH(J423, {"M","L","D"}, 0), "Medium", "Light", "Dark")</f>
        <v>Dark</v>
      </c>
      <c r="P423" t="str">
        <f>_xlfn.XLOOKUP(Orders[[#This Row],[Customer ID]],customers!$A$1:$A$1001,customers!$I$1:$I$1001,,0)</f>
        <v>No</v>
      </c>
    </row>
    <row r="424" spans="1:16" x14ac:dyDescent="0.4">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L424*E424</f>
        <v>29.849999999999998</v>
      </c>
      <c r="N424" t="str">
        <f>IF(I424="Rob","Robusta",IF(I424="Exc","Excelsa",IF(I424="Ara","Arabica",IF(I424="Lib","Liberica",""))))</f>
        <v>Arabica</v>
      </c>
      <c r="O424" t="str">
        <f>CHOOSE(MATCH(J424, {"M","L","D"}, 0), "Medium", "Light", "Dark")</f>
        <v>Dark</v>
      </c>
      <c r="P424" t="str">
        <f>_xlfn.XLOOKUP(Orders[[#This Row],[Customer ID]],customers!$A$1:$A$1001,customers!$I$1:$I$1001,,0)</f>
        <v>No</v>
      </c>
    </row>
    <row r="425" spans="1:16" x14ac:dyDescent="0.4">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L425*E425</f>
        <v>17.91</v>
      </c>
      <c r="N425" t="str">
        <f>IF(I425="Rob","Robusta",IF(I425="Exc","Excelsa",IF(I425="Ara","Arabica",IF(I425="Lib","Liberica",""))))</f>
        <v>Robusta</v>
      </c>
      <c r="O425" t="str">
        <f>CHOOSE(MATCH(J425, {"M","L","D"}, 0), "Medium", "Light", "Dark")</f>
        <v>Medium</v>
      </c>
      <c r="P425" t="str">
        <f>_xlfn.XLOOKUP(Orders[[#This Row],[Customer ID]],customers!$A$1:$A$1001,customers!$I$1:$I$1001,,0)</f>
        <v>No</v>
      </c>
    </row>
    <row r="426" spans="1:16" x14ac:dyDescent="0.4">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L426*E426</f>
        <v>26.73</v>
      </c>
      <c r="N426" t="str">
        <f>IF(I426="Rob","Robusta",IF(I426="Exc","Excelsa",IF(I426="Ara","Arabica",IF(I426="Lib","Liberica",""))))</f>
        <v>Excelsa</v>
      </c>
      <c r="O426" t="str">
        <f>CHOOSE(MATCH(J426, {"M","L","D"}, 0), "Medium", "Light", "Dark")</f>
        <v>Light</v>
      </c>
      <c r="P426" t="str">
        <f>_xlfn.XLOOKUP(Orders[[#This Row],[Customer ID]],customers!$A$1:$A$1001,customers!$I$1:$I$1001,,0)</f>
        <v>Yes</v>
      </c>
    </row>
    <row r="427" spans="1:16" x14ac:dyDescent="0.4">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L427*E427</f>
        <v>17.899999999999999</v>
      </c>
      <c r="N427" t="str">
        <f>IF(I427="Rob","Robusta",IF(I427="Exc","Excelsa",IF(I427="Ara","Arabica",IF(I427="Lib","Liberica",""))))</f>
        <v>Robusta</v>
      </c>
      <c r="O427" t="str">
        <f>CHOOSE(MATCH(J427, {"M","L","D"}, 0), "Medium", "Light", "Dark")</f>
        <v>Dark</v>
      </c>
      <c r="P427" t="str">
        <f>_xlfn.XLOOKUP(Orders[[#This Row],[Customer ID]],customers!$A$1:$A$1001,customers!$I$1:$I$1001,,0)</f>
        <v>No</v>
      </c>
    </row>
    <row r="428" spans="1:16" x14ac:dyDescent="0.4">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L428*E428</f>
        <v>14.339999999999998</v>
      </c>
      <c r="N428" t="str">
        <f>IF(I428="Rob","Robusta",IF(I428="Exc","Excelsa",IF(I428="Ara","Arabica",IF(I428="Lib","Liberica",""))))</f>
        <v>Robusta</v>
      </c>
      <c r="O428" t="str">
        <f>CHOOSE(MATCH(J428, {"M","L","D"}, 0), "Medium", "Light", "Dark")</f>
        <v>Light</v>
      </c>
      <c r="P428" t="str">
        <f>_xlfn.XLOOKUP(Orders[[#This Row],[Customer ID]],customers!$A$1:$A$1001,customers!$I$1:$I$1001,,0)</f>
        <v>Yes</v>
      </c>
    </row>
    <row r="429" spans="1:16" x14ac:dyDescent="0.4">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L429*E429</f>
        <v>77.624999999999986</v>
      </c>
      <c r="N429" t="str">
        <f>IF(I429="Rob","Robusta",IF(I429="Exc","Excelsa",IF(I429="Ara","Arabica",IF(I429="Lib","Liberica",""))))</f>
        <v>Arabica</v>
      </c>
      <c r="O429" t="str">
        <f>CHOOSE(MATCH(J429, {"M","L","D"}, 0), "Medium", "Light", "Dark")</f>
        <v>Medium</v>
      </c>
      <c r="P429" t="str">
        <f>_xlfn.XLOOKUP(Orders[[#This Row],[Customer ID]],customers!$A$1:$A$1001,customers!$I$1:$I$1001,,0)</f>
        <v>Yes</v>
      </c>
    </row>
    <row r="430" spans="1:16" x14ac:dyDescent="0.4">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L430*E430</f>
        <v>59.75</v>
      </c>
      <c r="N430" t="str">
        <f>IF(I430="Rob","Robusta",IF(I430="Exc","Excelsa",IF(I430="Ara","Arabica",IF(I430="Lib","Liberica",""))))</f>
        <v>Robusta</v>
      </c>
      <c r="O430" t="str">
        <f>CHOOSE(MATCH(J430, {"M","L","D"}, 0), "Medium", "Light", "Dark")</f>
        <v>Light</v>
      </c>
      <c r="P430" t="str">
        <f>_xlfn.XLOOKUP(Orders[[#This Row],[Customer ID]],customers!$A$1:$A$1001,customers!$I$1:$I$1001,,0)</f>
        <v>No</v>
      </c>
    </row>
    <row r="431" spans="1:16" x14ac:dyDescent="0.4">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L431*E431</f>
        <v>77.699999999999989</v>
      </c>
      <c r="N431" t="str">
        <f>IF(I431="Rob","Robusta",IF(I431="Exc","Excelsa",IF(I431="Ara","Arabica",IF(I431="Lib","Liberica",""))))</f>
        <v>Arabica</v>
      </c>
      <c r="O431" t="str">
        <f>CHOOSE(MATCH(J431, {"M","L","D"}, 0), "Medium", "Light", "Dark")</f>
        <v>Light</v>
      </c>
      <c r="P431" t="str">
        <f>_xlfn.XLOOKUP(Orders[[#This Row],[Customer ID]],customers!$A$1:$A$1001,customers!$I$1:$I$1001,,0)</f>
        <v>No</v>
      </c>
    </row>
    <row r="432" spans="1:16" x14ac:dyDescent="0.4">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L432*E432</f>
        <v>5.3699999999999992</v>
      </c>
      <c r="N432" t="str">
        <f>IF(I432="Rob","Robusta",IF(I432="Exc","Excelsa",IF(I432="Ara","Arabica",IF(I432="Lib","Liberica",""))))</f>
        <v>Robusta</v>
      </c>
      <c r="O432" t="str">
        <f>CHOOSE(MATCH(J432, {"M","L","D"}, 0), "Medium", "Light", "Dark")</f>
        <v>Dark</v>
      </c>
      <c r="P432" t="str">
        <f>_xlfn.XLOOKUP(Orders[[#This Row],[Customer ID]],customers!$A$1:$A$1001,customers!$I$1:$I$1001,,0)</f>
        <v>Yes</v>
      </c>
    </row>
    <row r="433" spans="1:16" x14ac:dyDescent="0.4">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L433*E433</f>
        <v>83.835000000000008</v>
      </c>
      <c r="N433" t="str">
        <f>IF(I433="Rob","Robusta",IF(I433="Exc","Excelsa",IF(I433="Ara","Arabica",IF(I433="Lib","Liberica",""))))</f>
        <v>Excelsa</v>
      </c>
      <c r="O433" t="str">
        <f>CHOOSE(MATCH(J433, {"M","L","D"}, 0), "Medium", "Light", "Dark")</f>
        <v>Dark</v>
      </c>
      <c r="P433" t="str">
        <f>_xlfn.XLOOKUP(Orders[[#This Row],[Customer ID]],customers!$A$1:$A$1001,customers!$I$1:$I$1001,,0)</f>
        <v>Yes</v>
      </c>
    </row>
    <row r="434" spans="1:16" x14ac:dyDescent="0.4">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L434*E434</f>
        <v>22.5</v>
      </c>
      <c r="N434" t="str">
        <f>IF(I434="Rob","Robusta",IF(I434="Exc","Excelsa",IF(I434="Ara","Arabica",IF(I434="Lib","Liberica",""))))</f>
        <v>Arabica</v>
      </c>
      <c r="O434" t="str">
        <f>CHOOSE(MATCH(J434, {"M","L","D"}, 0), "Medium", "Light", "Dark")</f>
        <v>Medium</v>
      </c>
      <c r="P434" t="str">
        <f>_xlfn.XLOOKUP(Orders[[#This Row],[Customer ID]],customers!$A$1:$A$1001,customers!$I$1:$I$1001,,0)</f>
        <v>No</v>
      </c>
    </row>
    <row r="435" spans="1:16" x14ac:dyDescent="0.4">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L435*E435</f>
        <v>200.78999999999996</v>
      </c>
      <c r="N435" t="str">
        <f>IF(I435="Rob","Robusta",IF(I435="Exc","Excelsa",IF(I435="Ara","Arabica",IF(I435="Lib","Liberica",""))))</f>
        <v>Liberica</v>
      </c>
      <c r="O435" t="str">
        <f>CHOOSE(MATCH(J435, {"M","L","D"}, 0), "Medium", "Light", "Dark")</f>
        <v>Medium</v>
      </c>
      <c r="P435" t="str">
        <f>_xlfn.XLOOKUP(Orders[[#This Row],[Customer ID]],customers!$A$1:$A$1001,customers!$I$1:$I$1001,,0)</f>
        <v>Yes</v>
      </c>
    </row>
    <row r="436" spans="1:16" x14ac:dyDescent="0.4">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L436*E436</f>
        <v>67.5</v>
      </c>
      <c r="N436" t="str">
        <f>IF(I436="Rob","Robusta",IF(I436="Exc","Excelsa",IF(I436="Ara","Arabica",IF(I436="Lib","Liberica",""))))</f>
        <v>Arabica</v>
      </c>
      <c r="O436" t="str">
        <f>CHOOSE(MATCH(J436, {"M","L","D"}, 0), "Medium", "Light", "Dark")</f>
        <v>Medium</v>
      </c>
      <c r="P436" t="str">
        <f>_xlfn.XLOOKUP(Orders[[#This Row],[Customer ID]],customers!$A$1:$A$1001,customers!$I$1:$I$1001,,0)</f>
        <v>No</v>
      </c>
    </row>
    <row r="437" spans="1:16" x14ac:dyDescent="0.4">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L437*E437</f>
        <v>8.25</v>
      </c>
      <c r="N437" t="str">
        <f>IF(I437="Rob","Robusta",IF(I437="Exc","Excelsa",IF(I437="Ara","Arabica",IF(I437="Lib","Liberica",""))))</f>
        <v>Excelsa</v>
      </c>
      <c r="O437" t="str">
        <f>CHOOSE(MATCH(J437, {"M","L","D"}, 0), "Medium", "Light", "Dark")</f>
        <v>Medium</v>
      </c>
      <c r="P437" t="str">
        <f>_xlfn.XLOOKUP(Orders[[#This Row],[Customer ID]],customers!$A$1:$A$1001,customers!$I$1:$I$1001,,0)</f>
        <v>No</v>
      </c>
    </row>
    <row r="438" spans="1:16" x14ac:dyDescent="0.4">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L438*E438</f>
        <v>9.51</v>
      </c>
      <c r="N438" t="str">
        <f>IF(I438="Rob","Robusta",IF(I438="Exc","Excelsa",IF(I438="Ara","Arabica",IF(I438="Lib","Liberica",""))))</f>
        <v>Liberica</v>
      </c>
      <c r="O438" t="str">
        <f>CHOOSE(MATCH(J438, {"M","L","D"}, 0), "Medium", "Light", "Dark")</f>
        <v>Light</v>
      </c>
      <c r="P438" t="str">
        <f>_xlfn.XLOOKUP(Orders[[#This Row],[Customer ID]],customers!$A$1:$A$1001,customers!$I$1:$I$1001,,0)</f>
        <v>Yes</v>
      </c>
    </row>
    <row r="439" spans="1:16" x14ac:dyDescent="0.4">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L439*E439</f>
        <v>29.784999999999997</v>
      </c>
      <c r="N439" t="str">
        <f>IF(I439="Rob","Robusta",IF(I439="Exc","Excelsa",IF(I439="Ara","Arabica",IF(I439="Lib","Liberica",""))))</f>
        <v>Liberica</v>
      </c>
      <c r="O439" t="str">
        <f>CHOOSE(MATCH(J439, {"M","L","D"}, 0), "Medium", "Light", "Dark")</f>
        <v>Dark</v>
      </c>
      <c r="P439" t="str">
        <f>_xlfn.XLOOKUP(Orders[[#This Row],[Customer ID]],customers!$A$1:$A$1001,customers!$I$1:$I$1001,,0)</f>
        <v>No</v>
      </c>
    </row>
    <row r="440" spans="1:16" x14ac:dyDescent="0.4">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L440*E440</f>
        <v>15.54</v>
      </c>
      <c r="N440" t="str">
        <f>IF(I440="Rob","Robusta",IF(I440="Exc","Excelsa",IF(I440="Ara","Arabica",IF(I440="Lib","Liberica",""))))</f>
        <v>Liberica</v>
      </c>
      <c r="O440" t="str">
        <f>CHOOSE(MATCH(J440, {"M","L","D"}, 0), "Medium", "Light", "Dark")</f>
        <v>Dark</v>
      </c>
      <c r="P440" t="str">
        <f>_xlfn.XLOOKUP(Orders[[#This Row],[Customer ID]],customers!$A$1:$A$1001,customers!$I$1:$I$1001,,0)</f>
        <v>No</v>
      </c>
    </row>
    <row r="441" spans="1:16" x14ac:dyDescent="0.4">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L441*E441</f>
        <v>35.64</v>
      </c>
      <c r="N441" t="str">
        <f>IF(I441="Rob","Robusta",IF(I441="Exc","Excelsa",IF(I441="Ara","Arabica",IF(I441="Lib","Liberica",""))))</f>
        <v>Excelsa</v>
      </c>
      <c r="O441" t="str">
        <f>CHOOSE(MATCH(J441, {"M","L","D"}, 0), "Medium", "Light", "Dark")</f>
        <v>Light</v>
      </c>
      <c r="P441" t="str">
        <f>_xlfn.XLOOKUP(Orders[[#This Row],[Customer ID]],customers!$A$1:$A$1001,customers!$I$1:$I$1001,,0)</f>
        <v>No</v>
      </c>
    </row>
    <row r="442" spans="1:16" x14ac:dyDescent="0.4">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L442*E442</f>
        <v>103.49999999999999</v>
      </c>
      <c r="N442" t="str">
        <f>IF(I442="Rob","Robusta",IF(I442="Exc","Excelsa",IF(I442="Ara","Arabica",IF(I442="Lib","Liberica",""))))</f>
        <v>Arabica</v>
      </c>
      <c r="O442" t="str">
        <f>CHOOSE(MATCH(J442, {"M","L","D"}, 0), "Medium", "Light", "Dark")</f>
        <v>Medium</v>
      </c>
      <c r="P442" t="str">
        <f>_xlfn.XLOOKUP(Orders[[#This Row],[Customer ID]],customers!$A$1:$A$1001,customers!$I$1:$I$1001,,0)</f>
        <v>Yes</v>
      </c>
    </row>
    <row r="443" spans="1:16" x14ac:dyDescent="0.4">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L443*E443</f>
        <v>36.450000000000003</v>
      </c>
      <c r="N443" t="str">
        <f>IF(I443="Rob","Robusta",IF(I443="Exc","Excelsa",IF(I443="Ara","Arabica",IF(I443="Lib","Liberica",""))))</f>
        <v>Excelsa</v>
      </c>
      <c r="O443" t="str">
        <f>CHOOSE(MATCH(J443, {"M","L","D"}, 0), "Medium", "Light", "Dark")</f>
        <v>Dark</v>
      </c>
      <c r="P443" t="str">
        <f>_xlfn.XLOOKUP(Orders[[#This Row],[Customer ID]],customers!$A$1:$A$1001,customers!$I$1:$I$1001,,0)</f>
        <v>Yes</v>
      </c>
    </row>
    <row r="444" spans="1:16" x14ac:dyDescent="0.4">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L444*E444</f>
        <v>35.849999999999994</v>
      </c>
      <c r="N444" t="str">
        <f>IF(I444="Rob","Robusta",IF(I444="Exc","Excelsa",IF(I444="Ara","Arabica",IF(I444="Lib","Liberica",""))))</f>
        <v>Robusta</v>
      </c>
      <c r="O444" t="str">
        <f>CHOOSE(MATCH(J444, {"M","L","D"}, 0), "Medium", "Light", "Dark")</f>
        <v>Light</v>
      </c>
      <c r="P444" t="str">
        <f>_xlfn.XLOOKUP(Orders[[#This Row],[Customer ID]],customers!$A$1:$A$1001,customers!$I$1:$I$1001,,0)</f>
        <v>No</v>
      </c>
    </row>
    <row r="445" spans="1:16" x14ac:dyDescent="0.4">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L445*E445</f>
        <v>22.274999999999999</v>
      </c>
      <c r="N445" t="str">
        <f>IF(I445="Rob","Robusta",IF(I445="Exc","Excelsa",IF(I445="Ara","Arabica",IF(I445="Lib","Liberica",""))))</f>
        <v>Excelsa</v>
      </c>
      <c r="O445" t="str">
        <f>CHOOSE(MATCH(J445, {"M","L","D"}, 0), "Medium", "Light", "Dark")</f>
        <v>Light</v>
      </c>
      <c r="P445" t="str">
        <f>_xlfn.XLOOKUP(Orders[[#This Row],[Customer ID]],customers!$A$1:$A$1001,customers!$I$1:$I$1001,,0)</f>
        <v>Yes</v>
      </c>
    </row>
    <row r="446" spans="1:16" x14ac:dyDescent="0.4">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L446*E446</f>
        <v>24.75</v>
      </c>
      <c r="N446" t="str">
        <f>IF(I446="Rob","Robusta",IF(I446="Exc","Excelsa",IF(I446="Ara","Arabica",IF(I446="Lib","Liberica",""))))</f>
        <v>Excelsa</v>
      </c>
      <c r="O446" t="str">
        <f>CHOOSE(MATCH(J446, {"M","L","D"}, 0), "Medium", "Light", "Dark")</f>
        <v>Medium</v>
      </c>
      <c r="P446" t="str">
        <f>_xlfn.XLOOKUP(Orders[[#This Row],[Customer ID]],customers!$A$1:$A$1001,customers!$I$1:$I$1001,,0)</f>
        <v>No</v>
      </c>
    </row>
    <row r="447" spans="1:16" x14ac:dyDescent="0.4">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L447*E447</f>
        <v>66.929999999999993</v>
      </c>
      <c r="N447" t="str">
        <f>IF(I447="Rob","Robusta",IF(I447="Exc","Excelsa",IF(I447="Ara","Arabica",IF(I447="Lib","Liberica",""))))</f>
        <v>Liberica</v>
      </c>
      <c r="O447" t="str">
        <f>CHOOSE(MATCH(J447, {"M","L","D"}, 0), "Medium", "Light", "Dark")</f>
        <v>Medium</v>
      </c>
      <c r="P447" t="str">
        <f>_xlfn.XLOOKUP(Orders[[#This Row],[Customer ID]],customers!$A$1:$A$1001,customers!$I$1:$I$1001,,0)</f>
        <v>Yes</v>
      </c>
    </row>
    <row r="448" spans="1:16" x14ac:dyDescent="0.4">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L448*E448</f>
        <v>8.73</v>
      </c>
      <c r="N448" t="str">
        <f>IF(I448="Rob","Robusta",IF(I448="Exc","Excelsa",IF(I448="Ara","Arabica",IF(I448="Lib","Liberica",""))))</f>
        <v>Liberica</v>
      </c>
      <c r="O448" t="str">
        <f>CHOOSE(MATCH(J448, {"M","L","D"}, 0), "Medium", "Light", "Dark")</f>
        <v>Medium</v>
      </c>
      <c r="P448" t="str">
        <f>_xlfn.XLOOKUP(Orders[[#This Row],[Customer ID]],customers!$A$1:$A$1001,customers!$I$1:$I$1001,,0)</f>
        <v>Yes</v>
      </c>
    </row>
    <row r="449" spans="1:16" x14ac:dyDescent="0.4">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L449*E449</f>
        <v>17.91</v>
      </c>
      <c r="N449" t="str">
        <f>IF(I449="Rob","Robusta",IF(I449="Exc","Excelsa",IF(I449="Ara","Arabica",IF(I449="Lib","Liberica",""))))</f>
        <v>Robusta</v>
      </c>
      <c r="O449" t="str">
        <f>CHOOSE(MATCH(J449, {"M","L","D"}, 0), "Medium", "Light", "Dark")</f>
        <v>Medium</v>
      </c>
      <c r="P449" t="str">
        <f>_xlfn.XLOOKUP(Orders[[#This Row],[Customer ID]],customers!$A$1:$A$1001,customers!$I$1:$I$1001,,0)</f>
        <v>No</v>
      </c>
    </row>
    <row r="450" spans="1:16" x14ac:dyDescent="0.4">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L450*E450</f>
        <v>7.169999999999999</v>
      </c>
      <c r="N450" t="str">
        <f>IF(I450="Rob","Robusta",IF(I450="Exc","Excelsa",IF(I450="Ara","Arabica",IF(I450="Lib","Liberica",""))))</f>
        <v>Robusta</v>
      </c>
      <c r="O450" t="str">
        <f>CHOOSE(MATCH(J450, {"M","L","D"}, 0), "Medium", "Light", "Dark")</f>
        <v>Light</v>
      </c>
      <c r="P450" t="str">
        <f>_xlfn.XLOOKUP(Orders[[#This Row],[Customer ID]],customers!$A$1:$A$1001,customers!$I$1:$I$1001,,0)</f>
        <v>No</v>
      </c>
    </row>
    <row r="451" spans="1:16" x14ac:dyDescent="0.4">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L451*E451</f>
        <v>5.3699999999999992</v>
      </c>
      <c r="N451" t="str">
        <f>IF(I451="Rob","Robusta",IF(I451="Exc","Excelsa",IF(I451="Ara","Arabica",IF(I451="Lib","Liberica",""))))</f>
        <v>Robusta</v>
      </c>
      <c r="O451" t="str">
        <f>CHOOSE(MATCH(J451, {"M","L","D"}, 0), "Medium", "Light", "Dark")</f>
        <v>Dark</v>
      </c>
      <c r="P451" t="str">
        <f>_xlfn.XLOOKUP(Orders[[#This Row],[Customer ID]],customers!$A$1:$A$1001,customers!$I$1:$I$1001,,0)</f>
        <v>No</v>
      </c>
    </row>
    <row r="452" spans="1:16" x14ac:dyDescent="0.4">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L452*E452</f>
        <v>23.774999999999999</v>
      </c>
      <c r="N452" t="str">
        <f>IF(I452="Rob","Robusta",IF(I452="Exc","Excelsa",IF(I452="Ara","Arabica",IF(I452="Lib","Liberica",""))))</f>
        <v>Liberica</v>
      </c>
      <c r="O452" t="str">
        <f>CHOOSE(MATCH(J452, {"M","L","D"}, 0), "Medium", "Light", "Dark")</f>
        <v>Light</v>
      </c>
      <c r="P452" t="str">
        <f>_xlfn.XLOOKUP(Orders[[#This Row],[Customer ID]],customers!$A$1:$A$1001,customers!$I$1:$I$1001,,0)</f>
        <v>No</v>
      </c>
    </row>
    <row r="453" spans="1:16" x14ac:dyDescent="0.4">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L453*E453</f>
        <v>41.169999999999995</v>
      </c>
      <c r="N453" t="str">
        <f>IF(I453="Rob","Robusta",IF(I453="Exc","Excelsa",IF(I453="Ara","Arabica",IF(I453="Lib","Liberica",""))))</f>
        <v>Robusta</v>
      </c>
      <c r="O453" t="str">
        <f>CHOOSE(MATCH(J453, {"M","L","D"}, 0), "Medium", "Light", "Dark")</f>
        <v>Dark</v>
      </c>
      <c r="P453" t="str">
        <f>_xlfn.XLOOKUP(Orders[[#This Row],[Customer ID]],customers!$A$1:$A$1001,customers!$I$1:$I$1001,,0)</f>
        <v>Yes</v>
      </c>
    </row>
    <row r="454" spans="1:16" x14ac:dyDescent="0.4">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L454*E454</f>
        <v>11.654999999999999</v>
      </c>
      <c r="N454" t="str">
        <f>IF(I454="Rob","Robusta",IF(I454="Exc","Excelsa",IF(I454="Ara","Arabica",IF(I454="Lib","Liberica",""))))</f>
        <v>Arabica</v>
      </c>
      <c r="O454" t="str">
        <f>CHOOSE(MATCH(J454, {"M","L","D"}, 0), "Medium", "Light", "Dark")</f>
        <v>Light</v>
      </c>
      <c r="P454" t="str">
        <f>_xlfn.XLOOKUP(Orders[[#This Row],[Customer ID]],customers!$A$1:$A$1001,customers!$I$1:$I$1001,,0)</f>
        <v>No</v>
      </c>
    </row>
    <row r="455" spans="1:16" x14ac:dyDescent="0.4">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L455*E455</f>
        <v>38.04</v>
      </c>
      <c r="N455" t="str">
        <f>IF(I455="Rob","Robusta",IF(I455="Exc","Excelsa",IF(I455="Ara","Arabica",IF(I455="Lib","Liberica",""))))</f>
        <v>Liberica</v>
      </c>
      <c r="O455" t="str">
        <f>CHOOSE(MATCH(J455, {"M","L","D"}, 0), "Medium", "Light", "Dark")</f>
        <v>Light</v>
      </c>
      <c r="P455" t="str">
        <f>_xlfn.XLOOKUP(Orders[[#This Row],[Customer ID]],customers!$A$1:$A$1001,customers!$I$1:$I$1001,,0)</f>
        <v>No</v>
      </c>
    </row>
    <row r="456" spans="1:16" x14ac:dyDescent="0.4">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L456*E456</f>
        <v>82.339999999999989</v>
      </c>
      <c r="N456" t="str">
        <f>IF(I456="Rob","Robusta",IF(I456="Exc","Excelsa",IF(I456="Ara","Arabica",IF(I456="Lib","Liberica",""))))</f>
        <v>Robusta</v>
      </c>
      <c r="O456" t="str">
        <f>CHOOSE(MATCH(J456, {"M","L","D"}, 0), "Medium", "Light", "Dark")</f>
        <v>Dark</v>
      </c>
      <c r="P456" t="str">
        <f>_xlfn.XLOOKUP(Orders[[#This Row],[Customer ID]],customers!$A$1:$A$1001,customers!$I$1:$I$1001,,0)</f>
        <v>Yes</v>
      </c>
    </row>
    <row r="457" spans="1:16" x14ac:dyDescent="0.4">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L457*E457</f>
        <v>9.51</v>
      </c>
      <c r="N457" t="str">
        <f>IF(I457="Rob","Robusta",IF(I457="Exc","Excelsa",IF(I457="Ara","Arabica",IF(I457="Lib","Liberica",""))))</f>
        <v>Liberica</v>
      </c>
      <c r="O457" t="str">
        <f>CHOOSE(MATCH(J457, {"M","L","D"}, 0), "Medium", "Light", "Dark")</f>
        <v>Light</v>
      </c>
      <c r="P457" t="str">
        <f>_xlfn.XLOOKUP(Orders[[#This Row],[Customer ID]],customers!$A$1:$A$1001,customers!$I$1:$I$1001,,0)</f>
        <v>Yes</v>
      </c>
    </row>
    <row r="458" spans="1:16" x14ac:dyDescent="0.4">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L458*E458</f>
        <v>41.169999999999995</v>
      </c>
      <c r="N458" t="str">
        <f>IF(I458="Rob","Robusta",IF(I458="Exc","Excelsa",IF(I458="Ara","Arabica",IF(I458="Lib","Liberica",""))))</f>
        <v>Robusta</v>
      </c>
      <c r="O458" t="str">
        <f>CHOOSE(MATCH(J458, {"M","L","D"}, 0), "Medium", "Light", "Dark")</f>
        <v>Dark</v>
      </c>
      <c r="P458" t="str">
        <f>_xlfn.XLOOKUP(Orders[[#This Row],[Customer ID]],customers!$A$1:$A$1001,customers!$I$1:$I$1001,,0)</f>
        <v>No</v>
      </c>
    </row>
    <row r="459" spans="1:16" x14ac:dyDescent="0.4">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L459*E459</f>
        <v>47.55</v>
      </c>
      <c r="N459" t="str">
        <f>IF(I459="Rob","Robusta",IF(I459="Exc","Excelsa",IF(I459="Ara","Arabica",IF(I459="Lib","Liberica",""))))</f>
        <v>Liberica</v>
      </c>
      <c r="O459" t="str">
        <f>CHOOSE(MATCH(J459, {"M","L","D"}, 0), "Medium", "Light", "Dark")</f>
        <v>Light</v>
      </c>
      <c r="P459" t="str">
        <f>_xlfn.XLOOKUP(Orders[[#This Row],[Customer ID]],customers!$A$1:$A$1001,customers!$I$1:$I$1001,,0)</f>
        <v>No</v>
      </c>
    </row>
    <row r="460" spans="1:16" x14ac:dyDescent="0.4">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L460*E460</f>
        <v>45</v>
      </c>
      <c r="N460" t="str">
        <f>IF(I460="Rob","Robusta",IF(I460="Exc","Excelsa",IF(I460="Ara","Arabica",IF(I460="Lib","Liberica",""))))</f>
        <v>Arabica</v>
      </c>
      <c r="O460" t="str">
        <f>CHOOSE(MATCH(J460, {"M","L","D"}, 0), "Medium", "Light", "Dark")</f>
        <v>Medium</v>
      </c>
      <c r="P460" t="str">
        <f>_xlfn.XLOOKUP(Orders[[#This Row],[Customer ID]],customers!$A$1:$A$1001,customers!$I$1:$I$1001,,0)</f>
        <v>No</v>
      </c>
    </row>
    <row r="461" spans="1:16" x14ac:dyDescent="0.4">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L461*E461</f>
        <v>23.774999999999999</v>
      </c>
      <c r="N461" t="str">
        <f>IF(I461="Rob","Robusta",IF(I461="Exc","Excelsa",IF(I461="Ara","Arabica",IF(I461="Lib","Liberica",""))))</f>
        <v>Liberica</v>
      </c>
      <c r="O461" t="str">
        <f>CHOOSE(MATCH(J461, {"M","L","D"}, 0), "Medium", "Light", "Dark")</f>
        <v>Light</v>
      </c>
      <c r="P461" t="str">
        <f>_xlfn.XLOOKUP(Orders[[#This Row],[Customer ID]],customers!$A$1:$A$1001,customers!$I$1:$I$1001,,0)</f>
        <v>No</v>
      </c>
    </row>
    <row r="462" spans="1:16" x14ac:dyDescent="0.4">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L462*E462</f>
        <v>16.11</v>
      </c>
      <c r="N462" t="str">
        <f>IF(I462="Rob","Robusta",IF(I462="Exc","Excelsa",IF(I462="Ara","Arabica",IF(I462="Lib","Liberica",""))))</f>
        <v>Robusta</v>
      </c>
      <c r="O462" t="str">
        <f>CHOOSE(MATCH(J462, {"M","L","D"}, 0), "Medium", "Light", "Dark")</f>
        <v>Dark</v>
      </c>
      <c r="P462" t="str">
        <f>_xlfn.XLOOKUP(Orders[[#This Row],[Customer ID]],customers!$A$1:$A$1001,customers!$I$1:$I$1001,,0)</f>
        <v>Yes</v>
      </c>
    </row>
    <row r="463" spans="1:16" x14ac:dyDescent="0.4">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L463*E463</f>
        <v>10.739999999999998</v>
      </c>
      <c r="N463" t="str">
        <f>IF(I463="Rob","Robusta",IF(I463="Exc","Excelsa",IF(I463="Ara","Arabica",IF(I463="Lib","Liberica",""))))</f>
        <v>Robusta</v>
      </c>
      <c r="O463" t="str">
        <f>CHOOSE(MATCH(J463, {"M","L","D"}, 0), "Medium", "Light", "Dark")</f>
        <v>Dark</v>
      </c>
      <c r="P463" t="str">
        <f>_xlfn.XLOOKUP(Orders[[#This Row],[Customer ID]],customers!$A$1:$A$1001,customers!$I$1:$I$1001,,0)</f>
        <v>Yes</v>
      </c>
    </row>
    <row r="464" spans="1:16" x14ac:dyDescent="0.4">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L464*E464</f>
        <v>49.75</v>
      </c>
      <c r="N464" t="str">
        <f>IF(I464="Rob","Robusta",IF(I464="Exc","Excelsa",IF(I464="Ara","Arabica",IF(I464="Lib","Liberica",""))))</f>
        <v>Arabica</v>
      </c>
      <c r="O464" t="str">
        <f>CHOOSE(MATCH(J464, {"M","L","D"}, 0), "Medium", "Light", "Dark")</f>
        <v>Dark</v>
      </c>
      <c r="P464" t="str">
        <f>_xlfn.XLOOKUP(Orders[[#This Row],[Customer ID]],customers!$A$1:$A$1001,customers!$I$1:$I$1001,,0)</f>
        <v>Yes</v>
      </c>
    </row>
    <row r="465" spans="1:16" x14ac:dyDescent="0.4">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L465*E465</f>
        <v>27.5</v>
      </c>
      <c r="N465" t="str">
        <f>IF(I465="Rob","Robusta",IF(I465="Exc","Excelsa",IF(I465="Ara","Arabica",IF(I465="Lib","Liberica",""))))</f>
        <v>Excelsa</v>
      </c>
      <c r="O465" t="str">
        <f>CHOOSE(MATCH(J465, {"M","L","D"}, 0), "Medium", "Light", "Dark")</f>
        <v>Medium</v>
      </c>
      <c r="P465" t="str">
        <f>_xlfn.XLOOKUP(Orders[[#This Row],[Customer ID]],customers!$A$1:$A$1001,customers!$I$1:$I$1001,,0)</f>
        <v>No</v>
      </c>
    </row>
    <row r="466" spans="1:16" x14ac:dyDescent="0.4">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L466*E466</f>
        <v>119.13999999999999</v>
      </c>
      <c r="N466" t="str">
        <f>IF(I466="Rob","Robusta",IF(I466="Exc","Excelsa",IF(I466="Ara","Arabica",IF(I466="Lib","Liberica",""))))</f>
        <v>Liberica</v>
      </c>
      <c r="O466" t="str">
        <f>CHOOSE(MATCH(J466, {"M","L","D"}, 0), "Medium", "Light", "Dark")</f>
        <v>Dark</v>
      </c>
      <c r="P466" t="str">
        <f>_xlfn.XLOOKUP(Orders[[#This Row],[Customer ID]],customers!$A$1:$A$1001,customers!$I$1:$I$1001,,0)</f>
        <v>No</v>
      </c>
    </row>
    <row r="467" spans="1:16" x14ac:dyDescent="0.4">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L467*E467</f>
        <v>20.584999999999997</v>
      </c>
      <c r="N467" t="str">
        <f>IF(I467="Rob","Robusta",IF(I467="Exc","Excelsa",IF(I467="Ara","Arabica",IF(I467="Lib","Liberica",""))))</f>
        <v>Robusta</v>
      </c>
      <c r="O467" t="str">
        <f>CHOOSE(MATCH(J467, {"M","L","D"}, 0), "Medium", "Light", "Dark")</f>
        <v>Dark</v>
      </c>
      <c r="P467" t="str">
        <f>_xlfn.XLOOKUP(Orders[[#This Row],[Customer ID]],customers!$A$1:$A$1001,customers!$I$1:$I$1001,,0)</f>
        <v>Yes</v>
      </c>
    </row>
    <row r="468" spans="1:16" x14ac:dyDescent="0.4">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L468*E468</f>
        <v>8.9550000000000001</v>
      </c>
      <c r="N468" t="str">
        <f>IF(I468="Rob","Robusta",IF(I468="Exc","Excelsa",IF(I468="Ara","Arabica",IF(I468="Lib","Liberica",""))))</f>
        <v>Arabica</v>
      </c>
      <c r="O468" t="str">
        <f>CHOOSE(MATCH(J468, {"M","L","D"}, 0), "Medium", "Light", "Dark")</f>
        <v>Dark</v>
      </c>
      <c r="P468" t="str">
        <f>_xlfn.XLOOKUP(Orders[[#This Row],[Customer ID]],customers!$A$1:$A$1001,customers!$I$1:$I$1001,,0)</f>
        <v>Yes</v>
      </c>
    </row>
    <row r="469" spans="1:16" x14ac:dyDescent="0.4">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L469*E469</f>
        <v>5.97</v>
      </c>
      <c r="N469" t="str">
        <f>IF(I469="Rob","Robusta",IF(I469="Exc","Excelsa",IF(I469="Ara","Arabica",IF(I469="Lib","Liberica",""))))</f>
        <v>Arabica</v>
      </c>
      <c r="O469" t="str">
        <f>CHOOSE(MATCH(J469, {"M","L","D"}, 0), "Medium", "Light", "Dark")</f>
        <v>Dark</v>
      </c>
      <c r="P469" t="str">
        <f>_xlfn.XLOOKUP(Orders[[#This Row],[Customer ID]],customers!$A$1:$A$1001,customers!$I$1:$I$1001,,0)</f>
        <v>No</v>
      </c>
    </row>
    <row r="470" spans="1:16" x14ac:dyDescent="0.4">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L470*E470</f>
        <v>41.25</v>
      </c>
      <c r="N470" t="str">
        <f>IF(I470="Rob","Robusta",IF(I470="Exc","Excelsa",IF(I470="Ara","Arabica",IF(I470="Lib","Liberica",""))))</f>
        <v>Excelsa</v>
      </c>
      <c r="O470" t="str">
        <f>CHOOSE(MATCH(J470, {"M","L","D"}, 0), "Medium", "Light", "Dark")</f>
        <v>Medium</v>
      </c>
      <c r="P470" t="str">
        <f>_xlfn.XLOOKUP(Orders[[#This Row],[Customer ID]],customers!$A$1:$A$1001,customers!$I$1:$I$1001,,0)</f>
        <v>Yes</v>
      </c>
    </row>
    <row r="471" spans="1:16" x14ac:dyDescent="0.4">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L471*E471</f>
        <v>22.274999999999999</v>
      </c>
      <c r="N471" t="str">
        <f>IF(I471="Rob","Robusta",IF(I471="Exc","Excelsa",IF(I471="Ara","Arabica",IF(I471="Lib","Liberica",""))))</f>
        <v>Excelsa</v>
      </c>
      <c r="O471" t="str">
        <f>CHOOSE(MATCH(J471, {"M","L","D"}, 0), "Medium", "Light", "Dark")</f>
        <v>Light</v>
      </c>
      <c r="P471" t="str">
        <f>_xlfn.XLOOKUP(Orders[[#This Row],[Customer ID]],customers!$A$1:$A$1001,customers!$I$1:$I$1001,,0)</f>
        <v>Yes</v>
      </c>
    </row>
    <row r="472" spans="1:16" x14ac:dyDescent="0.4">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L472*E472</f>
        <v>6.75</v>
      </c>
      <c r="N472" t="str">
        <f>IF(I472="Rob","Robusta",IF(I472="Exc","Excelsa",IF(I472="Ara","Arabica",IF(I472="Lib","Liberica",""))))</f>
        <v>Arabica</v>
      </c>
      <c r="O472" t="str">
        <f>CHOOSE(MATCH(J472, {"M","L","D"}, 0), "Medium", "Light", "Dark")</f>
        <v>Medium</v>
      </c>
      <c r="P472" t="str">
        <f>_xlfn.XLOOKUP(Orders[[#This Row],[Customer ID]],customers!$A$1:$A$1001,customers!$I$1:$I$1001,,0)</f>
        <v>Yes</v>
      </c>
    </row>
    <row r="473" spans="1:16" x14ac:dyDescent="0.4">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L473*E473</f>
        <v>133.85999999999999</v>
      </c>
      <c r="N473" t="str">
        <f>IF(I473="Rob","Robusta",IF(I473="Exc","Excelsa",IF(I473="Ara","Arabica",IF(I473="Lib","Liberica",""))))</f>
        <v>Liberica</v>
      </c>
      <c r="O473" t="str">
        <f>CHOOSE(MATCH(J473, {"M","L","D"}, 0), "Medium", "Light", "Dark")</f>
        <v>Medium</v>
      </c>
      <c r="P473" t="str">
        <f>_xlfn.XLOOKUP(Orders[[#This Row],[Customer ID]],customers!$A$1:$A$1001,customers!$I$1:$I$1001,,0)</f>
        <v>Yes</v>
      </c>
    </row>
    <row r="474" spans="1:16" x14ac:dyDescent="0.4">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L474*E474</f>
        <v>5.97</v>
      </c>
      <c r="N474" t="str">
        <f>IF(I474="Rob","Robusta",IF(I474="Exc","Excelsa",IF(I474="Ara","Arabica",IF(I474="Lib","Liberica",""))))</f>
        <v>Arabica</v>
      </c>
      <c r="O474" t="str">
        <f>CHOOSE(MATCH(J474, {"M","L","D"}, 0), "Medium", "Light", "Dark")</f>
        <v>Dark</v>
      </c>
      <c r="P474" t="str">
        <f>_xlfn.XLOOKUP(Orders[[#This Row],[Customer ID]],customers!$A$1:$A$1001,customers!$I$1:$I$1001,,0)</f>
        <v>No</v>
      </c>
    </row>
    <row r="475" spans="1:16" x14ac:dyDescent="0.4">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L475*E475</f>
        <v>25.9</v>
      </c>
      <c r="N475" t="str">
        <f>IF(I475="Rob","Robusta",IF(I475="Exc","Excelsa",IF(I475="Ara","Arabica",IF(I475="Lib","Liberica",""))))</f>
        <v>Arabica</v>
      </c>
      <c r="O475" t="str">
        <f>CHOOSE(MATCH(J475, {"M","L","D"}, 0), "Medium", "Light", "Dark")</f>
        <v>Light</v>
      </c>
      <c r="P475" t="str">
        <f>_xlfn.XLOOKUP(Orders[[#This Row],[Customer ID]],customers!$A$1:$A$1001,customers!$I$1:$I$1001,,0)</f>
        <v>No</v>
      </c>
    </row>
    <row r="476" spans="1:16" x14ac:dyDescent="0.4">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L476*E476</f>
        <v>31.624999999999996</v>
      </c>
      <c r="N476" t="str">
        <f>IF(I476="Rob","Robusta",IF(I476="Exc","Excelsa",IF(I476="Ara","Arabica",IF(I476="Lib","Liberica",""))))</f>
        <v>Excelsa</v>
      </c>
      <c r="O476" t="str">
        <f>CHOOSE(MATCH(J476, {"M","L","D"}, 0), "Medium", "Light", "Dark")</f>
        <v>Medium</v>
      </c>
      <c r="P476" t="str">
        <f>_xlfn.XLOOKUP(Orders[[#This Row],[Customer ID]],customers!$A$1:$A$1001,customers!$I$1:$I$1001,,0)</f>
        <v>Yes</v>
      </c>
    </row>
    <row r="477" spans="1:16" x14ac:dyDescent="0.4">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L477*E477</f>
        <v>8.73</v>
      </c>
      <c r="N477" t="str">
        <f>IF(I477="Rob","Robusta",IF(I477="Exc","Excelsa",IF(I477="Ara","Arabica",IF(I477="Lib","Liberica",""))))</f>
        <v>Liberica</v>
      </c>
      <c r="O477" t="str">
        <f>CHOOSE(MATCH(J477, {"M","L","D"}, 0), "Medium", "Light", "Dark")</f>
        <v>Medium</v>
      </c>
      <c r="P477" t="str">
        <f>_xlfn.XLOOKUP(Orders[[#This Row],[Customer ID]],customers!$A$1:$A$1001,customers!$I$1:$I$1001,,0)</f>
        <v>No</v>
      </c>
    </row>
    <row r="478" spans="1:16" x14ac:dyDescent="0.4">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L478*E478</f>
        <v>26.73</v>
      </c>
      <c r="N478" t="str">
        <f>IF(I478="Rob","Robusta",IF(I478="Exc","Excelsa",IF(I478="Ara","Arabica",IF(I478="Lib","Liberica",""))))</f>
        <v>Excelsa</v>
      </c>
      <c r="O478" t="str">
        <f>CHOOSE(MATCH(J478, {"M","L","D"}, 0), "Medium", "Light", "Dark")</f>
        <v>Light</v>
      </c>
      <c r="P478" t="str">
        <f>_xlfn.XLOOKUP(Orders[[#This Row],[Customer ID]],customers!$A$1:$A$1001,customers!$I$1:$I$1001,,0)</f>
        <v>Yes</v>
      </c>
    </row>
    <row r="479" spans="1:16" x14ac:dyDescent="0.4">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L479*E479</f>
        <v>26.19</v>
      </c>
      <c r="N479" t="str">
        <f>IF(I479="Rob","Robusta",IF(I479="Exc","Excelsa",IF(I479="Ara","Arabica",IF(I479="Lib","Liberica",""))))</f>
        <v>Liberica</v>
      </c>
      <c r="O479" t="str">
        <f>CHOOSE(MATCH(J479, {"M","L","D"}, 0), "Medium", "Light", "Dark")</f>
        <v>Medium</v>
      </c>
      <c r="P479" t="str">
        <f>_xlfn.XLOOKUP(Orders[[#This Row],[Customer ID]],customers!$A$1:$A$1001,customers!$I$1:$I$1001,,0)</f>
        <v>No</v>
      </c>
    </row>
    <row r="480" spans="1:16" x14ac:dyDescent="0.4">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L480*E480</f>
        <v>53.699999999999996</v>
      </c>
      <c r="N480" t="str">
        <f>IF(I480="Rob","Robusta",IF(I480="Exc","Excelsa",IF(I480="Ara","Arabica",IF(I480="Lib","Liberica",""))))</f>
        <v>Robusta</v>
      </c>
      <c r="O480" t="str">
        <f>CHOOSE(MATCH(J480, {"M","L","D"}, 0), "Medium", "Light", "Dark")</f>
        <v>Dark</v>
      </c>
      <c r="P480" t="str">
        <f>_xlfn.XLOOKUP(Orders[[#This Row],[Customer ID]],customers!$A$1:$A$1001,customers!$I$1:$I$1001,,0)</f>
        <v>Yes</v>
      </c>
    </row>
    <row r="481" spans="1:16" x14ac:dyDescent="0.4">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L481*E481</f>
        <v>126.49999999999999</v>
      </c>
      <c r="N481" t="str">
        <f>IF(I481="Rob","Robusta",IF(I481="Exc","Excelsa",IF(I481="Ara","Arabica",IF(I481="Lib","Liberica",""))))</f>
        <v>Excelsa</v>
      </c>
      <c r="O481" t="str">
        <f>CHOOSE(MATCH(J481, {"M","L","D"}, 0), "Medium", "Light", "Dark")</f>
        <v>Medium</v>
      </c>
      <c r="P481" t="str">
        <f>_xlfn.XLOOKUP(Orders[[#This Row],[Customer ID]],customers!$A$1:$A$1001,customers!$I$1:$I$1001,,0)</f>
        <v>Yes</v>
      </c>
    </row>
    <row r="482" spans="1:16" x14ac:dyDescent="0.4">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L482*E482</f>
        <v>4.125</v>
      </c>
      <c r="N482" t="str">
        <f>IF(I482="Rob","Robusta",IF(I482="Exc","Excelsa",IF(I482="Ara","Arabica",IF(I482="Lib","Liberica",""))))</f>
        <v>Excelsa</v>
      </c>
      <c r="O482" t="str">
        <f>CHOOSE(MATCH(J482, {"M","L","D"}, 0), "Medium", "Light", "Dark")</f>
        <v>Medium</v>
      </c>
      <c r="P482" t="str">
        <f>_xlfn.XLOOKUP(Orders[[#This Row],[Customer ID]],customers!$A$1:$A$1001,customers!$I$1:$I$1001,,0)</f>
        <v>Yes</v>
      </c>
    </row>
    <row r="483" spans="1:16" x14ac:dyDescent="0.4">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L483*E483</f>
        <v>23.9</v>
      </c>
      <c r="N483" t="str">
        <f>IF(I483="Rob","Robusta",IF(I483="Exc","Excelsa",IF(I483="Ara","Arabica",IF(I483="Lib","Liberica",""))))</f>
        <v>Robusta</v>
      </c>
      <c r="O483" t="str">
        <f>CHOOSE(MATCH(J483, {"M","L","D"}, 0), "Medium", "Light", "Dark")</f>
        <v>Light</v>
      </c>
      <c r="P483" t="str">
        <f>_xlfn.XLOOKUP(Orders[[#This Row],[Customer ID]],customers!$A$1:$A$1001,customers!$I$1:$I$1001,,0)</f>
        <v>No</v>
      </c>
    </row>
    <row r="484" spans="1:16" x14ac:dyDescent="0.4">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L484*E484</f>
        <v>139.72499999999999</v>
      </c>
      <c r="N484" t="str">
        <f>IF(I484="Rob","Robusta",IF(I484="Exc","Excelsa",IF(I484="Ara","Arabica",IF(I484="Lib","Liberica",""))))</f>
        <v>Excelsa</v>
      </c>
      <c r="O484" t="str">
        <f>CHOOSE(MATCH(J484, {"M","L","D"}, 0), "Medium", "Light", "Dark")</f>
        <v>Dark</v>
      </c>
      <c r="P484" t="str">
        <f>_xlfn.XLOOKUP(Orders[[#This Row],[Customer ID]],customers!$A$1:$A$1001,customers!$I$1:$I$1001,,0)</f>
        <v>Yes</v>
      </c>
    </row>
    <row r="485" spans="1:16" x14ac:dyDescent="0.4">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L485*E485</f>
        <v>59.569999999999993</v>
      </c>
      <c r="N485" t="str">
        <f>IF(I485="Rob","Robusta",IF(I485="Exc","Excelsa",IF(I485="Ara","Arabica",IF(I485="Lib","Liberica",""))))</f>
        <v>Liberica</v>
      </c>
      <c r="O485" t="str">
        <f>CHOOSE(MATCH(J485, {"M","L","D"}, 0), "Medium", "Light", "Dark")</f>
        <v>Dark</v>
      </c>
      <c r="P485" t="str">
        <f>_xlfn.XLOOKUP(Orders[[#This Row],[Customer ID]],customers!$A$1:$A$1001,customers!$I$1:$I$1001,,0)</f>
        <v>Yes</v>
      </c>
    </row>
    <row r="486" spans="1:16" x14ac:dyDescent="0.4">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L486*E486</f>
        <v>57.06</v>
      </c>
      <c r="N486" t="str">
        <f>IF(I486="Rob","Robusta",IF(I486="Exc","Excelsa",IF(I486="Ara","Arabica",IF(I486="Lib","Liberica",""))))</f>
        <v>Liberica</v>
      </c>
      <c r="O486" t="str">
        <f>CHOOSE(MATCH(J486, {"M","L","D"}, 0), "Medium", "Light", "Dark")</f>
        <v>Light</v>
      </c>
      <c r="P486" t="str">
        <f>_xlfn.XLOOKUP(Orders[[#This Row],[Customer ID]],customers!$A$1:$A$1001,customers!$I$1:$I$1001,,0)</f>
        <v>No</v>
      </c>
    </row>
    <row r="487" spans="1:16" x14ac:dyDescent="0.4">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L487*E487</f>
        <v>21.509999999999998</v>
      </c>
      <c r="N487" t="str">
        <f>IF(I487="Rob","Robusta",IF(I487="Exc","Excelsa",IF(I487="Ara","Arabica",IF(I487="Lib","Liberica",""))))</f>
        <v>Robusta</v>
      </c>
      <c r="O487" t="str">
        <f>CHOOSE(MATCH(J487, {"M","L","D"}, 0), "Medium", "Light", "Dark")</f>
        <v>Light</v>
      </c>
      <c r="P487" t="str">
        <f>_xlfn.XLOOKUP(Orders[[#This Row],[Customer ID]],customers!$A$1:$A$1001,customers!$I$1:$I$1001,,0)</f>
        <v>Yes</v>
      </c>
    </row>
    <row r="488" spans="1:16" x14ac:dyDescent="0.4">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L488*E488</f>
        <v>52.38</v>
      </c>
      <c r="N488" t="str">
        <f>IF(I488="Rob","Robusta",IF(I488="Exc","Excelsa",IF(I488="Ara","Arabica",IF(I488="Lib","Liberica",""))))</f>
        <v>Liberica</v>
      </c>
      <c r="O488" t="str">
        <f>CHOOSE(MATCH(J488, {"M","L","D"}, 0), "Medium", "Light", "Dark")</f>
        <v>Medium</v>
      </c>
      <c r="P488" t="str">
        <f>_xlfn.XLOOKUP(Orders[[#This Row],[Customer ID]],customers!$A$1:$A$1001,customers!$I$1:$I$1001,,0)</f>
        <v>Yes</v>
      </c>
    </row>
    <row r="489" spans="1:16" x14ac:dyDescent="0.4">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L489*E489</f>
        <v>72.900000000000006</v>
      </c>
      <c r="N489" t="str">
        <f>IF(I489="Rob","Robusta",IF(I489="Exc","Excelsa",IF(I489="Ara","Arabica",IF(I489="Lib","Liberica",""))))</f>
        <v>Excelsa</v>
      </c>
      <c r="O489" t="str">
        <f>CHOOSE(MATCH(J489, {"M","L","D"}, 0), "Medium", "Light", "Dark")</f>
        <v>Dark</v>
      </c>
      <c r="P489" t="str">
        <f>_xlfn.XLOOKUP(Orders[[#This Row],[Customer ID]],customers!$A$1:$A$1001,customers!$I$1:$I$1001,,0)</f>
        <v>No</v>
      </c>
    </row>
    <row r="490" spans="1:16" x14ac:dyDescent="0.4">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L490*E490</f>
        <v>14.924999999999999</v>
      </c>
      <c r="N490" t="str">
        <f>IF(I490="Rob","Robusta",IF(I490="Exc","Excelsa",IF(I490="Ara","Arabica",IF(I490="Lib","Liberica",""))))</f>
        <v>Robusta</v>
      </c>
      <c r="O490" t="str">
        <f>CHOOSE(MATCH(J490, {"M","L","D"}, 0), "Medium", "Light", "Dark")</f>
        <v>Medium</v>
      </c>
      <c r="P490" t="str">
        <f>_xlfn.XLOOKUP(Orders[[#This Row],[Customer ID]],customers!$A$1:$A$1001,customers!$I$1:$I$1001,,0)</f>
        <v>Yes</v>
      </c>
    </row>
    <row r="491" spans="1:16" x14ac:dyDescent="0.4">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L491*E491</f>
        <v>95.1</v>
      </c>
      <c r="N491" t="str">
        <f>IF(I491="Rob","Robusta",IF(I491="Exc","Excelsa",IF(I491="Ara","Arabica",IF(I491="Lib","Liberica",""))))</f>
        <v>Liberica</v>
      </c>
      <c r="O491" t="str">
        <f>CHOOSE(MATCH(J491, {"M","L","D"}, 0), "Medium", "Light", "Dark")</f>
        <v>Light</v>
      </c>
      <c r="P491" t="str">
        <f>_xlfn.XLOOKUP(Orders[[#This Row],[Customer ID]],customers!$A$1:$A$1001,customers!$I$1:$I$1001,,0)</f>
        <v>No</v>
      </c>
    </row>
    <row r="492" spans="1:16" x14ac:dyDescent="0.4">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L492*E492</f>
        <v>15.54</v>
      </c>
      <c r="N492" t="str">
        <f>IF(I492="Rob","Robusta",IF(I492="Exc","Excelsa",IF(I492="Ara","Arabica",IF(I492="Lib","Liberica",""))))</f>
        <v>Liberica</v>
      </c>
      <c r="O492" t="str">
        <f>CHOOSE(MATCH(J492, {"M","L","D"}, 0), "Medium", "Light", "Dark")</f>
        <v>Dark</v>
      </c>
      <c r="P492" t="str">
        <f>_xlfn.XLOOKUP(Orders[[#This Row],[Customer ID]],customers!$A$1:$A$1001,customers!$I$1:$I$1001,,0)</f>
        <v>No</v>
      </c>
    </row>
    <row r="493" spans="1:16" x14ac:dyDescent="0.4">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L493*E493</f>
        <v>23.31</v>
      </c>
      <c r="N493" t="str">
        <f>IF(I493="Rob","Robusta",IF(I493="Exc","Excelsa",IF(I493="Ara","Arabica",IF(I493="Lib","Liberica",""))))</f>
        <v>Liberica</v>
      </c>
      <c r="O493" t="str">
        <f>CHOOSE(MATCH(J493, {"M","L","D"}, 0), "Medium", "Light", "Dark")</f>
        <v>Dark</v>
      </c>
      <c r="P493" t="str">
        <f>_xlfn.XLOOKUP(Orders[[#This Row],[Customer ID]],customers!$A$1:$A$1001,customers!$I$1:$I$1001,,0)</f>
        <v>No</v>
      </c>
    </row>
    <row r="494" spans="1:16" x14ac:dyDescent="0.4">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L494*E494</f>
        <v>4.125</v>
      </c>
      <c r="N494" t="str">
        <f>IF(I494="Rob","Robusta",IF(I494="Exc","Excelsa",IF(I494="Ara","Arabica",IF(I494="Lib","Liberica",""))))</f>
        <v>Excelsa</v>
      </c>
      <c r="O494" t="str">
        <f>CHOOSE(MATCH(J494, {"M","L","D"}, 0), "Medium", "Light", "Dark")</f>
        <v>Medium</v>
      </c>
      <c r="P494" t="str">
        <f>_xlfn.XLOOKUP(Orders[[#This Row],[Customer ID]],customers!$A$1:$A$1001,customers!$I$1:$I$1001,,0)</f>
        <v>Yes</v>
      </c>
    </row>
    <row r="495" spans="1:16" x14ac:dyDescent="0.4">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L495*E495</f>
        <v>35.82</v>
      </c>
      <c r="N495" t="str">
        <f>IF(I495="Rob","Robusta",IF(I495="Exc","Excelsa",IF(I495="Ara","Arabica",IF(I495="Lib","Liberica",""))))</f>
        <v>Robusta</v>
      </c>
      <c r="O495" t="str">
        <f>CHOOSE(MATCH(J495, {"M","L","D"}, 0), "Medium", "Light", "Dark")</f>
        <v>Medium</v>
      </c>
      <c r="P495" t="str">
        <f>_xlfn.XLOOKUP(Orders[[#This Row],[Customer ID]],customers!$A$1:$A$1001,customers!$I$1:$I$1001,,0)</f>
        <v>No</v>
      </c>
    </row>
    <row r="496" spans="1:16" x14ac:dyDescent="0.4">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L496*E496</f>
        <v>31.7</v>
      </c>
      <c r="N496" t="str">
        <f>IF(I496="Rob","Robusta",IF(I496="Exc","Excelsa",IF(I496="Ara","Arabica",IF(I496="Lib","Liberica",""))))</f>
        <v>Liberica</v>
      </c>
      <c r="O496" t="str">
        <f>CHOOSE(MATCH(J496, {"M","L","D"}, 0), "Medium", "Light", "Dark")</f>
        <v>Light</v>
      </c>
      <c r="P496" t="str">
        <f>_xlfn.XLOOKUP(Orders[[#This Row],[Customer ID]],customers!$A$1:$A$1001,customers!$I$1:$I$1001,,0)</f>
        <v>No</v>
      </c>
    </row>
    <row r="497" spans="1:16" x14ac:dyDescent="0.4">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L497*E497</f>
        <v>79.25</v>
      </c>
      <c r="N497" t="str">
        <f>IF(I497="Rob","Robusta",IF(I497="Exc","Excelsa",IF(I497="Ara","Arabica",IF(I497="Lib","Liberica",""))))</f>
        <v>Liberica</v>
      </c>
      <c r="O497" t="str">
        <f>CHOOSE(MATCH(J497, {"M","L","D"}, 0), "Medium", "Light", "Dark")</f>
        <v>Light</v>
      </c>
      <c r="P497" t="str">
        <f>_xlfn.XLOOKUP(Orders[[#This Row],[Customer ID]],customers!$A$1:$A$1001,customers!$I$1:$I$1001,,0)</f>
        <v>Yes</v>
      </c>
    </row>
    <row r="498" spans="1:16" x14ac:dyDescent="0.4">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L498*E498</f>
        <v>10.935</v>
      </c>
      <c r="N498" t="str">
        <f>IF(I498="Rob","Robusta",IF(I498="Exc","Excelsa",IF(I498="Ara","Arabica",IF(I498="Lib","Liberica",""))))</f>
        <v>Excelsa</v>
      </c>
      <c r="O498" t="str">
        <f>CHOOSE(MATCH(J498, {"M","L","D"}, 0), "Medium", "Light", "Dark")</f>
        <v>Dark</v>
      </c>
      <c r="P498" t="str">
        <f>_xlfn.XLOOKUP(Orders[[#This Row],[Customer ID]],customers!$A$1:$A$1001,customers!$I$1:$I$1001,,0)</f>
        <v>No</v>
      </c>
    </row>
    <row r="499" spans="1:16" x14ac:dyDescent="0.4">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L499*E499</f>
        <v>39.799999999999997</v>
      </c>
      <c r="N499" t="str">
        <f>IF(I499="Rob","Robusta",IF(I499="Exc","Excelsa",IF(I499="Ara","Arabica",IF(I499="Lib","Liberica",""))))</f>
        <v>Arabica</v>
      </c>
      <c r="O499" t="str">
        <f>CHOOSE(MATCH(J499, {"M","L","D"}, 0), "Medium", "Light", "Dark")</f>
        <v>Dark</v>
      </c>
      <c r="P499" t="str">
        <f>_xlfn.XLOOKUP(Orders[[#This Row],[Customer ID]],customers!$A$1:$A$1001,customers!$I$1:$I$1001,,0)</f>
        <v>No</v>
      </c>
    </row>
    <row r="500" spans="1:16" x14ac:dyDescent="0.4">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L500*E500</f>
        <v>49.75</v>
      </c>
      <c r="N500" t="str">
        <f>IF(I500="Rob","Robusta",IF(I500="Exc","Excelsa",IF(I500="Ara","Arabica",IF(I500="Lib","Liberica",""))))</f>
        <v>Robusta</v>
      </c>
      <c r="O500" t="str">
        <f>CHOOSE(MATCH(J500, {"M","L","D"}, 0), "Medium", "Light", "Dark")</f>
        <v>Medium</v>
      </c>
      <c r="P500" t="str">
        <f>_xlfn.XLOOKUP(Orders[[#This Row],[Customer ID]],customers!$A$1:$A$1001,customers!$I$1:$I$1001,,0)</f>
        <v>Yes</v>
      </c>
    </row>
    <row r="501" spans="1:16" x14ac:dyDescent="0.4">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L501*E501</f>
        <v>8.0549999999999997</v>
      </c>
      <c r="N501" t="str">
        <f>IF(I501="Rob","Robusta",IF(I501="Exc","Excelsa",IF(I501="Ara","Arabica",IF(I501="Lib","Liberica",""))))</f>
        <v>Robusta</v>
      </c>
      <c r="O501" t="str">
        <f>CHOOSE(MATCH(J501, {"M","L","D"}, 0), "Medium", "Light", "Dark")</f>
        <v>Dark</v>
      </c>
      <c r="P501" t="str">
        <f>_xlfn.XLOOKUP(Orders[[#This Row],[Customer ID]],customers!$A$1:$A$1001,customers!$I$1:$I$1001,,0)</f>
        <v>Yes</v>
      </c>
    </row>
    <row r="502" spans="1:16" x14ac:dyDescent="0.4">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L502*E502</f>
        <v>47.8</v>
      </c>
      <c r="N502" t="str">
        <f>IF(I502="Rob","Robusta",IF(I502="Exc","Excelsa",IF(I502="Ara","Arabica",IF(I502="Lib","Liberica",""))))</f>
        <v>Robusta</v>
      </c>
      <c r="O502" t="str">
        <f>CHOOSE(MATCH(J502, {"M","L","D"}, 0), "Medium", "Light", "Dark")</f>
        <v>Light</v>
      </c>
      <c r="P502" t="str">
        <f>_xlfn.XLOOKUP(Orders[[#This Row],[Customer ID]],customers!$A$1:$A$1001,customers!$I$1:$I$1001,,0)</f>
        <v>No</v>
      </c>
    </row>
    <row r="503" spans="1:16" x14ac:dyDescent="0.4">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L503*E503</f>
        <v>11.94</v>
      </c>
      <c r="N503" t="str">
        <f>IF(I503="Rob","Robusta",IF(I503="Exc","Excelsa",IF(I503="Ara","Arabica",IF(I503="Lib","Liberica",""))))</f>
        <v>Robusta</v>
      </c>
      <c r="O503" t="str">
        <f>CHOOSE(MATCH(J503, {"M","L","D"}, 0), "Medium", "Light", "Dark")</f>
        <v>Medium</v>
      </c>
      <c r="P503" t="str">
        <f>_xlfn.XLOOKUP(Orders[[#This Row],[Customer ID]],customers!$A$1:$A$1001,customers!$I$1:$I$1001,,0)</f>
        <v>No</v>
      </c>
    </row>
    <row r="504" spans="1:16" x14ac:dyDescent="0.4">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L504*E504</f>
        <v>16.5</v>
      </c>
      <c r="N504" t="str">
        <f>IF(I504="Rob","Robusta",IF(I504="Exc","Excelsa",IF(I504="Ara","Arabica",IF(I504="Lib","Liberica",""))))</f>
        <v>Excelsa</v>
      </c>
      <c r="O504" t="str">
        <f>CHOOSE(MATCH(J504, {"M","L","D"}, 0), "Medium", "Light", "Dark")</f>
        <v>Medium</v>
      </c>
      <c r="P504" t="str">
        <f>_xlfn.XLOOKUP(Orders[[#This Row],[Customer ID]],customers!$A$1:$A$1001,customers!$I$1:$I$1001,,0)</f>
        <v>No</v>
      </c>
    </row>
    <row r="505" spans="1:16" x14ac:dyDescent="0.4">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L505*E505</f>
        <v>51.8</v>
      </c>
      <c r="N505" t="str">
        <f>IF(I505="Rob","Robusta",IF(I505="Exc","Excelsa",IF(I505="Ara","Arabica",IF(I505="Lib","Liberica",""))))</f>
        <v>Liberica</v>
      </c>
      <c r="O505" t="str">
        <f>CHOOSE(MATCH(J505, {"M","L","D"}, 0), "Medium", "Light", "Dark")</f>
        <v>Dark</v>
      </c>
      <c r="P505" t="str">
        <f>_xlfn.XLOOKUP(Orders[[#This Row],[Customer ID]],customers!$A$1:$A$1001,customers!$I$1:$I$1001,,0)</f>
        <v>No</v>
      </c>
    </row>
    <row r="506" spans="1:16" x14ac:dyDescent="0.4">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L506*E506</f>
        <v>14.265000000000001</v>
      </c>
      <c r="N506" t="str">
        <f>IF(I506="Rob","Robusta",IF(I506="Exc","Excelsa",IF(I506="Ara","Arabica",IF(I506="Lib","Liberica",""))))</f>
        <v>Liberica</v>
      </c>
      <c r="O506" t="str">
        <f>CHOOSE(MATCH(J506, {"M","L","D"}, 0), "Medium", "Light", "Dark")</f>
        <v>Light</v>
      </c>
      <c r="P506" t="str">
        <f>_xlfn.XLOOKUP(Orders[[#This Row],[Customer ID]],customers!$A$1:$A$1001,customers!$I$1:$I$1001,,0)</f>
        <v>No</v>
      </c>
    </row>
    <row r="507" spans="1:16" x14ac:dyDescent="0.4">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L507*E507</f>
        <v>26.19</v>
      </c>
      <c r="N507" t="str">
        <f>IF(I507="Rob","Robusta",IF(I507="Exc","Excelsa",IF(I507="Ara","Arabica",IF(I507="Lib","Liberica",""))))</f>
        <v>Liberica</v>
      </c>
      <c r="O507" t="str">
        <f>CHOOSE(MATCH(J507, {"M","L","D"}, 0), "Medium", "Light", "Dark")</f>
        <v>Medium</v>
      </c>
      <c r="P507" t="str">
        <f>_xlfn.XLOOKUP(Orders[[#This Row],[Customer ID]],customers!$A$1:$A$1001,customers!$I$1:$I$1001,,0)</f>
        <v>No</v>
      </c>
    </row>
    <row r="508" spans="1:16" x14ac:dyDescent="0.4">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L508*E508</f>
        <v>25.9</v>
      </c>
      <c r="N508" t="str">
        <f>IF(I508="Rob","Robusta",IF(I508="Exc","Excelsa",IF(I508="Ara","Arabica",IF(I508="Lib","Liberica",""))))</f>
        <v>Arabica</v>
      </c>
      <c r="O508" t="str">
        <f>CHOOSE(MATCH(J508, {"M","L","D"}, 0), "Medium", "Light", "Dark")</f>
        <v>Light</v>
      </c>
      <c r="P508" t="str">
        <f>_xlfn.XLOOKUP(Orders[[#This Row],[Customer ID]],customers!$A$1:$A$1001,customers!$I$1:$I$1001,,0)</f>
        <v>Yes</v>
      </c>
    </row>
    <row r="509" spans="1:16" x14ac:dyDescent="0.4">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L509*E509</f>
        <v>89.35499999999999</v>
      </c>
      <c r="N509" t="str">
        <f>IF(I509="Rob","Robusta",IF(I509="Exc","Excelsa",IF(I509="Ara","Arabica",IF(I509="Lib","Liberica",""))))</f>
        <v>Arabica</v>
      </c>
      <c r="O509" t="str">
        <f>CHOOSE(MATCH(J509, {"M","L","D"}, 0), "Medium", "Light", "Dark")</f>
        <v>Light</v>
      </c>
      <c r="P509" t="str">
        <f>_xlfn.XLOOKUP(Orders[[#This Row],[Customer ID]],customers!$A$1:$A$1001,customers!$I$1:$I$1001,,0)</f>
        <v>Yes</v>
      </c>
    </row>
    <row r="510" spans="1:16" x14ac:dyDescent="0.4">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L510*E510</f>
        <v>46.62</v>
      </c>
      <c r="N510" t="str">
        <f>IF(I510="Rob","Robusta",IF(I510="Exc","Excelsa",IF(I510="Ara","Arabica",IF(I510="Lib","Liberica",""))))</f>
        <v>Liberica</v>
      </c>
      <c r="O510" t="str">
        <f>CHOOSE(MATCH(J510, {"M","L","D"}, 0), "Medium", "Light", "Dark")</f>
        <v>Dark</v>
      </c>
      <c r="P510" t="str">
        <f>_xlfn.XLOOKUP(Orders[[#This Row],[Customer ID]],customers!$A$1:$A$1001,customers!$I$1:$I$1001,,0)</f>
        <v>No</v>
      </c>
    </row>
    <row r="511" spans="1:16" x14ac:dyDescent="0.4">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L511*E511</f>
        <v>29.849999999999998</v>
      </c>
      <c r="N511" t="str">
        <f>IF(I511="Rob","Robusta",IF(I511="Exc","Excelsa",IF(I511="Ara","Arabica",IF(I511="Lib","Liberica",""))))</f>
        <v>Arabica</v>
      </c>
      <c r="O511" t="str">
        <f>CHOOSE(MATCH(J511, {"M","L","D"}, 0), "Medium", "Light", "Dark")</f>
        <v>Dark</v>
      </c>
      <c r="P511" t="str">
        <f>_xlfn.XLOOKUP(Orders[[#This Row],[Customer ID]],customers!$A$1:$A$1001,customers!$I$1:$I$1001,,0)</f>
        <v>Yes</v>
      </c>
    </row>
    <row r="512" spans="1:16" x14ac:dyDescent="0.4">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L512*E512</f>
        <v>10.754999999999999</v>
      </c>
      <c r="N512" t="str">
        <f>IF(I512="Rob","Robusta",IF(I512="Exc","Excelsa",IF(I512="Ara","Arabica",IF(I512="Lib","Liberica",""))))</f>
        <v>Robusta</v>
      </c>
      <c r="O512" t="str">
        <f>CHOOSE(MATCH(J512, {"M","L","D"}, 0), "Medium", "Light", "Dark")</f>
        <v>Light</v>
      </c>
      <c r="P512" t="str">
        <f>_xlfn.XLOOKUP(Orders[[#This Row],[Customer ID]],customers!$A$1:$A$1001,customers!$I$1:$I$1001,,0)</f>
        <v>Yes</v>
      </c>
    </row>
    <row r="513" spans="1:16" x14ac:dyDescent="0.4">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L513*E513</f>
        <v>13.5</v>
      </c>
      <c r="N513" t="str">
        <f>IF(I513="Rob","Robusta",IF(I513="Exc","Excelsa",IF(I513="Ara","Arabica",IF(I513="Lib","Liberica",""))))</f>
        <v>Arabica</v>
      </c>
      <c r="O513" t="str">
        <f>CHOOSE(MATCH(J513, {"M","L","D"}, 0), "Medium", "Light", "Dark")</f>
        <v>Medium</v>
      </c>
      <c r="P513" t="str">
        <f>_xlfn.XLOOKUP(Orders[[#This Row],[Customer ID]],customers!$A$1:$A$1001,customers!$I$1:$I$1001,,0)</f>
        <v>Yes</v>
      </c>
    </row>
    <row r="514" spans="1:16" x14ac:dyDescent="0.4">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L514*E514</f>
        <v>47.55</v>
      </c>
      <c r="N514" t="str">
        <f>IF(I514="Rob","Robusta",IF(I514="Exc","Excelsa",IF(I514="Ara","Arabica",IF(I514="Lib","Liberica",""))))</f>
        <v>Liberica</v>
      </c>
      <c r="O514" t="str">
        <f>CHOOSE(MATCH(J514, {"M","L","D"}, 0), "Medium", "Light", "Dark")</f>
        <v>Light</v>
      </c>
      <c r="P514" t="str">
        <f>_xlfn.XLOOKUP(Orders[[#This Row],[Customer ID]],customers!$A$1:$A$1001,customers!$I$1:$I$1001,,0)</f>
        <v>No</v>
      </c>
    </row>
    <row r="515" spans="1:16" x14ac:dyDescent="0.4">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L515*E515</f>
        <v>79.25</v>
      </c>
      <c r="N515" t="str">
        <f>IF(I515="Rob","Robusta",IF(I515="Exc","Excelsa",IF(I515="Ara","Arabica",IF(I515="Lib","Liberica",""))))</f>
        <v>Liberica</v>
      </c>
      <c r="O515" t="str">
        <f>CHOOSE(MATCH(J515, {"M","L","D"}, 0), "Medium", "Light", "Dark")</f>
        <v>Light</v>
      </c>
      <c r="P515" t="str">
        <f>_xlfn.XLOOKUP(Orders[[#This Row],[Customer ID]],customers!$A$1:$A$1001,customers!$I$1:$I$1001,,0)</f>
        <v>No</v>
      </c>
    </row>
    <row r="516" spans="1:16" x14ac:dyDescent="0.4">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L516*E516</f>
        <v>26.19</v>
      </c>
      <c r="N516" t="str">
        <f>IF(I516="Rob","Robusta",IF(I516="Exc","Excelsa",IF(I516="Ara","Arabica",IF(I516="Lib","Liberica",""))))</f>
        <v>Liberica</v>
      </c>
      <c r="O516" t="str">
        <f>CHOOSE(MATCH(J516, {"M","L","D"}, 0), "Medium", "Light", "Dark")</f>
        <v>Medium</v>
      </c>
      <c r="P516" t="str">
        <f>_xlfn.XLOOKUP(Orders[[#This Row],[Customer ID]],customers!$A$1:$A$1001,customers!$I$1:$I$1001,,0)</f>
        <v>Yes</v>
      </c>
    </row>
    <row r="517" spans="1:16" x14ac:dyDescent="0.4">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L517*E517</f>
        <v>21.509999999999998</v>
      </c>
      <c r="N517" t="str">
        <f>IF(I517="Rob","Robusta",IF(I517="Exc","Excelsa",IF(I517="Ara","Arabica",IF(I517="Lib","Liberica",""))))</f>
        <v>Robusta</v>
      </c>
      <c r="O517" t="str">
        <f>CHOOSE(MATCH(J517, {"M","L","D"}, 0), "Medium", "Light", "Dark")</f>
        <v>Light</v>
      </c>
      <c r="P517" t="str">
        <f>_xlfn.XLOOKUP(Orders[[#This Row],[Customer ID]],customers!$A$1:$A$1001,customers!$I$1:$I$1001,,0)</f>
        <v>No</v>
      </c>
    </row>
    <row r="518" spans="1:16" x14ac:dyDescent="0.4">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L518*E518</f>
        <v>102.92499999999998</v>
      </c>
      <c r="N518" t="str">
        <f>IF(I518="Rob","Robusta",IF(I518="Exc","Excelsa",IF(I518="Ara","Arabica",IF(I518="Lib","Liberica",""))))</f>
        <v>Robusta</v>
      </c>
      <c r="O518" t="str">
        <f>CHOOSE(MATCH(J518, {"M","L","D"}, 0), "Medium", "Light", "Dark")</f>
        <v>Dark</v>
      </c>
      <c r="P518" t="str">
        <f>_xlfn.XLOOKUP(Orders[[#This Row],[Customer ID]],customers!$A$1:$A$1001,customers!$I$1:$I$1001,,0)</f>
        <v>Yes</v>
      </c>
    </row>
    <row r="519" spans="1:16" x14ac:dyDescent="0.4">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L519*E519</f>
        <v>7.77</v>
      </c>
      <c r="N519" t="str">
        <f>IF(I519="Rob","Robusta",IF(I519="Exc","Excelsa",IF(I519="Ara","Arabica",IF(I519="Lib","Liberica",""))))</f>
        <v>Liberica</v>
      </c>
      <c r="O519" t="str">
        <f>CHOOSE(MATCH(J519, {"M","L","D"}, 0), "Medium", "Light", "Dark")</f>
        <v>Dark</v>
      </c>
      <c r="P519" t="str">
        <f>_xlfn.XLOOKUP(Orders[[#This Row],[Customer ID]],customers!$A$1:$A$1001,customers!$I$1:$I$1001,,0)</f>
        <v>No</v>
      </c>
    </row>
    <row r="520" spans="1:16" x14ac:dyDescent="0.4">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L520*E520</f>
        <v>139.72499999999999</v>
      </c>
      <c r="N520" t="str">
        <f>IF(I520="Rob","Robusta",IF(I520="Exc","Excelsa",IF(I520="Ara","Arabica",IF(I520="Lib","Liberica",""))))</f>
        <v>Excelsa</v>
      </c>
      <c r="O520" t="str">
        <f>CHOOSE(MATCH(J520, {"M","L","D"}, 0), "Medium", "Light", "Dark")</f>
        <v>Dark</v>
      </c>
      <c r="P520" t="str">
        <f>_xlfn.XLOOKUP(Orders[[#This Row],[Customer ID]],customers!$A$1:$A$1001,customers!$I$1:$I$1001,,0)</f>
        <v>No</v>
      </c>
    </row>
    <row r="521" spans="1:16" x14ac:dyDescent="0.4">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L521*E521</f>
        <v>11.94</v>
      </c>
      <c r="N521" t="str">
        <f>IF(I521="Rob","Robusta",IF(I521="Exc","Excelsa",IF(I521="Ara","Arabica",IF(I521="Lib","Liberica",""))))</f>
        <v>Arabica</v>
      </c>
      <c r="O521" t="str">
        <f>CHOOSE(MATCH(J521, {"M","L","D"}, 0), "Medium", "Light", "Dark")</f>
        <v>Dark</v>
      </c>
      <c r="P521" t="str">
        <f>_xlfn.XLOOKUP(Orders[[#This Row],[Customer ID]],customers!$A$1:$A$1001,customers!$I$1:$I$1001,,0)</f>
        <v>Yes</v>
      </c>
    </row>
    <row r="522" spans="1:16" x14ac:dyDescent="0.4">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L522*E522</f>
        <v>3.8849999999999998</v>
      </c>
      <c r="N522" t="str">
        <f>IF(I522="Rob","Robusta",IF(I522="Exc","Excelsa",IF(I522="Ara","Arabica",IF(I522="Lib","Liberica",""))))</f>
        <v>Liberica</v>
      </c>
      <c r="O522" t="str">
        <f>CHOOSE(MATCH(J522, {"M","L","D"}, 0), "Medium", "Light", "Dark")</f>
        <v>Dark</v>
      </c>
      <c r="P522" t="str">
        <f>_xlfn.XLOOKUP(Orders[[#This Row],[Customer ID]],customers!$A$1:$A$1001,customers!$I$1:$I$1001,,0)</f>
        <v>No</v>
      </c>
    </row>
    <row r="523" spans="1:16" x14ac:dyDescent="0.4">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L523*E523</f>
        <v>39.799999999999997</v>
      </c>
      <c r="N523" t="str">
        <f>IF(I523="Rob","Robusta",IF(I523="Exc","Excelsa",IF(I523="Ara","Arabica",IF(I523="Lib","Liberica",""))))</f>
        <v>Robusta</v>
      </c>
      <c r="O523" t="str">
        <f>CHOOSE(MATCH(J523, {"M","L","D"}, 0), "Medium", "Light", "Dark")</f>
        <v>Medium</v>
      </c>
      <c r="P523" t="str">
        <f>_xlfn.XLOOKUP(Orders[[#This Row],[Customer ID]],customers!$A$1:$A$1001,customers!$I$1:$I$1001,,0)</f>
        <v>No</v>
      </c>
    </row>
    <row r="524" spans="1:16" x14ac:dyDescent="0.4">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L524*E524</f>
        <v>29.849999999999998</v>
      </c>
      <c r="N524" t="str">
        <f>IF(I524="Rob","Robusta",IF(I524="Exc","Excelsa",IF(I524="Ara","Arabica",IF(I524="Lib","Liberica",""))))</f>
        <v>Robusta</v>
      </c>
      <c r="O524" t="str">
        <f>CHOOSE(MATCH(J524, {"M","L","D"}, 0), "Medium", "Light", "Dark")</f>
        <v>Medium</v>
      </c>
      <c r="P524" t="str">
        <f>_xlfn.XLOOKUP(Orders[[#This Row],[Customer ID]],customers!$A$1:$A$1001,customers!$I$1:$I$1001,,0)</f>
        <v>No</v>
      </c>
    </row>
    <row r="525" spans="1:16" x14ac:dyDescent="0.4">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L525*E525</f>
        <v>29.784999999999997</v>
      </c>
      <c r="N525" t="str">
        <f>IF(I525="Rob","Robusta",IF(I525="Exc","Excelsa",IF(I525="Ara","Arabica",IF(I525="Lib","Liberica",""))))</f>
        <v>Liberica</v>
      </c>
      <c r="O525" t="str">
        <f>CHOOSE(MATCH(J525, {"M","L","D"}, 0), "Medium", "Light", "Dark")</f>
        <v>Dark</v>
      </c>
      <c r="P525" t="str">
        <f>_xlfn.XLOOKUP(Orders[[#This Row],[Customer ID]],customers!$A$1:$A$1001,customers!$I$1:$I$1001,,0)</f>
        <v>No</v>
      </c>
    </row>
    <row r="526" spans="1:16" x14ac:dyDescent="0.4">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L526*E526</f>
        <v>72.91</v>
      </c>
      <c r="N526" t="str">
        <f>IF(I526="Rob","Robusta",IF(I526="Exc","Excelsa",IF(I526="Ara","Arabica",IF(I526="Lib","Liberica",""))))</f>
        <v>Liberica</v>
      </c>
      <c r="O526" t="str">
        <f>CHOOSE(MATCH(J526, {"M","L","D"}, 0), "Medium", "Light", "Dark")</f>
        <v>Light</v>
      </c>
      <c r="P526" t="str">
        <f>_xlfn.XLOOKUP(Orders[[#This Row],[Customer ID]],customers!$A$1:$A$1001,customers!$I$1:$I$1001,,0)</f>
        <v>No</v>
      </c>
    </row>
    <row r="527" spans="1:16" x14ac:dyDescent="0.4">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L527*E527</f>
        <v>13.424999999999997</v>
      </c>
      <c r="N527" t="str">
        <f>IF(I527="Rob","Robusta",IF(I527="Exc","Excelsa",IF(I527="Ara","Arabica",IF(I527="Lib","Liberica",""))))</f>
        <v>Robusta</v>
      </c>
      <c r="O527" t="str">
        <f>CHOOSE(MATCH(J527, {"M","L","D"}, 0), "Medium", "Light", "Dark")</f>
        <v>Dark</v>
      </c>
      <c r="P527" t="str">
        <f>_xlfn.XLOOKUP(Orders[[#This Row],[Customer ID]],customers!$A$1:$A$1001,customers!$I$1:$I$1001,,0)</f>
        <v>Yes</v>
      </c>
    </row>
    <row r="528" spans="1:16" x14ac:dyDescent="0.4">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L528*E528</f>
        <v>126.49999999999999</v>
      </c>
      <c r="N528" t="str">
        <f>IF(I528="Rob","Robusta",IF(I528="Exc","Excelsa",IF(I528="Ara","Arabica",IF(I528="Lib","Liberica",""))))</f>
        <v>Excelsa</v>
      </c>
      <c r="O528" t="str">
        <f>CHOOSE(MATCH(J528, {"M","L","D"}, 0), "Medium", "Light", "Dark")</f>
        <v>Medium</v>
      </c>
      <c r="P528" t="str">
        <f>_xlfn.XLOOKUP(Orders[[#This Row],[Customer ID]],customers!$A$1:$A$1001,customers!$I$1:$I$1001,,0)</f>
        <v>Yes</v>
      </c>
    </row>
    <row r="529" spans="1:16" x14ac:dyDescent="0.4">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L529*E529</f>
        <v>41.25</v>
      </c>
      <c r="N529" t="str">
        <f>IF(I529="Rob","Robusta",IF(I529="Exc","Excelsa",IF(I529="Ara","Arabica",IF(I529="Lib","Liberica",""))))</f>
        <v>Excelsa</v>
      </c>
      <c r="O529" t="str">
        <f>CHOOSE(MATCH(J529, {"M","L","D"}, 0), "Medium", "Light", "Dark")</f>
        <v>Medium</v>
      </c>
      <c r="P529" t="str">
        <f>_xlfn.XLOOKUP(Orders[[#This Row],[Customer ID]],customers!$A$1:$A$1001,customers!$I$1:$I$1001,,0)</f>
        <v>No</v>
      </c>
    </row>
    <row r="530" spans="1:16" x14ac:dyDescent="0.4">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L530*E530</f>
        <v>53.46</v>
      </c>
      <c r="N530" t="str">
        <f>IF(I530="Rob","Robusta",IF(I530="Exc","Excelsa",IF(I530="Ara","Arabica",IF(I530="Lib","Liberica",""))))</f>
        <v>Excelsa</v>
      </c>
      <c r="O530" t="str">
        <f>CHOOSE(MATCH(J530, {"M","L","D"}, 0), "Medium", "Light", "Dark")</f>
        <v>Light</v>
      </c>
      <c r="P530" t="str">
        <f>_xlfn.XLOOKUP(Orders[[#This Row],[Customer ID]],customers!$A$1:$A$1001,customers!$I$1:$I$1001,,0)</f>
        <v>No</v>
      </c>
    </row>
    <row r="531" spans="1:16" x14ac:dyDescent="0.4">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L531*E531</f>
        <v>59.699999999999996</v>
      </c>
      <c r="N531" t="str">
        <f>IF(I531="Rob","Robusta",IF(I531="Exc","Excelsa",IF(I531="Ara","Arabica",IF(I531="Lib","Liberica",""))))</f>
        <v>Robusta</v>
      </c>
      <c r="O531" t="str">
        <f>CHOOSE(MATCH(J531, {"M","L","D"}, 0), "Medium", "Light", "Dark")</f>
        <v>Medium</v>
      </c>
      <c r="P531" t="str">
        <f>_xlfn.XLOOKUP(Orders[[#This Row],[Customer ID]],customers!$A$1:$A$1001,customers!$I$1:$I$1001,,0)</f>
        <v>No</v>
      </c>
    </row>
    <row r="532" spans="1:16" x14ac:dyDescent="0.4">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L532*E532</f>
        <v>59.699999999999996</v>
      </c>
      <c r="N532" t="str">
        <f>IF(I532="Rob","Robusta",IF(I532="Exc","Excelsa",IF(I532="Ara","Arabica",IF(I532="Lib","Liberica",""))))</f>
        <v>Robusta</v>
      </c>
      <c r="O532" t="str">
        <f>CHOOSE(MATCH(J532, {"M","L","D"}, 0), "Medium", "Light", "Dark")</f>
        <v>Medium</v>
      </c>
      <c r="P532" t="str">
        <f>_xlfn.XLOOKUP(Orders[[#This Row],[Customer ID]],customers!$A$1:$A$1001,customers!$I$1:$I$1001,,0)</f>
        <v>No</v>
      </c>
    </row>
    <row r="533" spans="1:16" x14ac:dyDescent="0.4">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L533*E533</f>
        <v>44.75</v>
      </c>
      <c r="N533" t="str">
        <f>IF(I533="Rob","Robusta",IF(I533="Exc","Excelsa",IF(I533="Ara","Arabica",IF(I533="Lib","Liberica",""))))</f>
        <v>Robusta</v>
      </c>
      <c r="O533" t="str">
        <f>CHOOSE(MATCH(J533, {"M","L","D"}, 0), "Medium", "Light", "Dark")</f>
        <v>Dark</v>
      </c>
      <c r="P533" t="str">
        <f>_xlfn.XLOOKUP(Orders[[#This Row],[Customer ID]],customers!$A$1:$A$1001,customers!$I$1:$I$1001,,0)</f>
        <v>No</v>
      </c>
    </row>
    <row r="534" spans="1:16" x14ac:dyDescent="0.4">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L534*E534</f>
        <v>16.5</v>
      </c>
      <c r="N534" t="str">
        <f>IF(I534="Rob","Robusta",IF(I534="Exc","Excelsa",IF(I534="Ara","Arabica",IF(I534="Lib","Liberica",""))))</f>
        <v>Excelsa</v>
      </c>
      <c r="O534" t="str">
        <f>CHOOSE(MATCH(J534, {"M","L","D"}, 0), "Medium", "Light", "Dark")</f>
        <v>Medium</v>
      </c>
      <c r="P534" t="str">
        <f>_xlfn.XLOOKUP(Orders[[#This Row],[Customer ID]],customers!$A$1:$A$1001,customers!$I$1:$I$1001,,0)</f>
        <v>Yes</v>
      </c>
    </row>
    <row r="535" spans="1:16" x14ac:dyDescent="0.4">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L535*E535</f>
        <v>21.479999999999997</v>
      </c>
      <c r="N535" t="str">
        <f>IF(I535="Rob","Robusta",IF(I535="Exc","Excelsa",IF(I535="Ara","Arabica",IF(I535="Lib","Liberica",""))))</f>
        <v>Robusta</v>
      </c>
      <c r="O535" t="str">
        <f>CHOOSE(MATCH(J535, {"M","L","D"}, 0), "Medium", "Light", "Dark")</f>
        <v>Dark</v>
      </c>
      <c r="P535" t="str">
        <f>_xlfn.XLOOKUP(Orders[[#This Row],[Customer ID]],customers!$A$1:$A$1001,customers!$I$1:$I$1001,,0)</f>
        <v>No</v>
      </c>
    </row>
    <row r="536" spans="1:16" x14ac:dyDescent="0.4">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L536*E536</f>
        <v>45.769999999999996</v>
      </c>
      <c r="N536" t="str">
        <f>IF(I536="Rob","Robusta",IF(I536="Exc","Excelsa",IF(I536="Ara","Arabica",IF(I536="Lib","Liberica",""))))</f>
        <v>Robusta</v>
      </c>
      <c r="O536" t="str">
        <f>CHOOSE(MATCH(J536, {"M","L","D"}, 0), "Medium", "Light", "Dark")</f>
        <v>Medium</v>
      </c>
      <c r="P536" t="str">
        <f>_xlfn.XLOOKUP(Orders[[#This Row],[Customer ID]],customers!$A$1:$A$1001,customers!$I$1:$I$1001,,0)</f>
        <v>Yes</v>
      </c>
    </row>
    <row r="537" spans="1:16" x14ac:dyDescent="0.4">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L537*E537</f>
        <v>9.51</v>
      </c>
      <c r="N537" t="str">
        <f>IF(I537="Rob","Robusta",IF(I537="Exc","Excelsa",IF(I537="Ara","Arabica",IF(I537="Lib","Liberica",""))))</f>
        <v>Liberica</v>
      </c>
      <c r="O537" t="str">
        <f>CHOOSE(MATCH(J537, {"M","L","D"}, 0), "Medium", "Light", "Dark")</f>
        <v>Light</v>
      </c>
      <c r="P537" t="str">
        <f>_xlfn.XLOOKUP(Orders[[#This Row],[Customer ID]],customers!$A$1:$A$1001,customers!$I$1:$I$1001,,0)</f>
        <v>No</v>
      </c>
    </row>
    <row r="538" spans="1:16" x14ac:dyDescent="0.4">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L538*E538</f>
        <v>8.0549999999999997</v>
      </c>
      <c r="N538" t="str">
        <f>IF(I538="Rob","Robusta",IF(I538="Exc","Excelsa",IF(I538="Ara","Arabica",IF(I538="Lib","Liberica",""))))</f>
        <v>Robusta</v>
      </c>
      <c r="O538" t="str">
        <f>CHOOSE(MATCH(J538, {"M","L","D"}, 0), "Medium", "Light", "Dark")</f>
        <v>Dark</v>
      </c>
      <c r="P538" t="str">
        <f>_xlfn.XLOOKUP(Orders[[#This Row],[Customer ID]],customers!$A$1:$A$1001,customers!$I$1:$I$1001,,0)</f>
        <v>Yes</v>
      </c>
    </row>
    <row r="539" spans="1:16" x14ac:dyDescent="0.4">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L539*E539</f>
        <v>111.78</v>
      </c>
      <c r="N539" t="str">
        <f>IF(I539="Rob","Robusta",IF(I539="Exc","Excelsa",IF(I539="Ara","Arabica",IF(I539="Lib","Liberica",""))))</f>
        <v>Excelsa</v>
      </c>
      <c r="O539" t="str">
        <f>CHOOSE(MATCH(J539, {"M","L","D"}, 0), "Medium", "Light", "Dark")</f>
        <v>Dark</v>
      </c>
      <c r="P539" t="str">
        <f>_xlfn.XLOOKUP(Orders[[#This Row],[Customer ID]],customers!$A$1:$A$1001,customers!$I$1:$I$1001,,0)</f>
        <v>Yes</v>
      </c>
    </row>
    <row r="540" spans="1:16" x14ac:dyDescent="0.4">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L540*E540</f>
        <v>10.739999999999998</v>
      </c>
      <c r="N540" t="str">
        <f>IF(I540="Rob","Robusta",IF(I540="Exc","Excelsa",IF(I540="Ara","Arabica",IF(I540="Lib","Liberica",""))))</f>
        <v>Robusta</v>
      </c>
      <c r="O540" t="str">
        <f>CHOOSE(MATCH(J540, {"M","L","D"}, 0), "Medium", "Light", "Dark")</f>
        <v>Dark</v>
      </c>
      <c r="P540" t="str">
        <f>_xlfn.XLOOKUP(Orders[[#This Row],[Customer ID]],customers!$A$1:$A$1001,customers!$I$1:$I$1001,,0)</f>
        <v>Yes</v>
      </c>
    </row>
    <row r="541" spans="1:16" x14ac:dyDescent="0.4">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L541*E541</f>
        <v>26.849999999999994</v>
      </c>
      <c r="N541" t="str">
        <f>IF(I541="Rob","Robusta",IF(I541="Exc","Excelsa",IF(I541="Ara","Arabica",IF(I541="Lib","Liberica",""))))</f>
        <v>Robusta</v>
      </c>
      <c r="O541" t="str">
        <f>CHOOSE(MATCH(J541, {"M","L","D"}, 0), "Medium", "Light", "Dark")</f>
        <v>Dark</v>
      </c>
      <c r="P541" t="str">
        <f>_xlfn.XLOOKUP(Orders[[#This Row],[Customer ID]],customers!$A$1:$A$1001,customers!$I$1:$I$1001,,0)</f>
        <v>No</v>
      </c>
    </row>
    <row r="542" spans="1:16" x14ac:dyDescent="0.4">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L542*E542</f>
        <v>63.4</v>
      </c>
      <c r="N542" t="str">
        <f>IF(I542="Rob","Robusta",IF(I542="Exc","Excelsa",IF(I542="Ara","Arabica",IF(I542="Lib","Liberica",""))))</f>
        <v>Liberica</v>
      </c>
      <c r="O542" t="str">
        <f>CHOOSE(MATCH(J542, {"M","L","D"}, 0), "Medium", "Light", "Dark")</f>
        <v>Light</v>
      </c>
      <c r="P542" t="str">
        <f>_xlfn.XLOOKUP(Orders[[#This Row],[Customer ID]],customers!$A$1:$A$1001,customers!$I$1:$I$1001,,0)</f>
        <v>Yes</v>
      </c>
    </row>
    <row r="543" spans="1:16" x14ac:dyDescent="0.4">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L543*E543</f>
        <v>22.884999999999998</v>
      </c>
      <c r="N543" t="str">
        <f>IF(I543="Rob","Robusta",IF(I543="Exc","Excelsa",IF(I543="Ara","Arabica",IF(I543="Lib","Liberica",""))))</f>
        <v>Arabica</v>
      </c>
      <c r="O543" t="str">
        <f>CHOOSE(MATCH(J543, {"M","L","D"}, 0), "Medium", "Light", "Dark")</f>
        <v>Dark</v>
      </c>
      <c r="P543" t="str">
        <f>_xlfn.XLOOKUP(Orders[[#This Row],[Customer ID]],customers!$A$1:$A$1001,customers!$I$1:$I$1001,,0)</f>
        <v>Yes</v>
      </c>
    </row>
    <row r="544" spans="1:16" x14ac:dyDescent="0.4">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L544*E544</f>
        <v>103.49999999999999</v>
      </c>
      <c r="N544" t="str">
        <f>IF(I544="Rob","Robusta",IF(I544="Exc","Excelsa",IF(I544="Ara","Arabica",IF(I544="Lib","Liberica",""))))</f>
        <v>Arabica</v>
      </c>
      <c r="O544" t="str">
        <f>CHOOSE(MATCH(J544, {"M","L","D"}, 0), "Medium", "Light", "Dark")</f>
        <v>Medium</v>
      </c>
      <c r="P544" t="str">
        <f>_xlfn.XLOOKUP(Orders[[#This Row],[Customer ID]],customers!$A$1:$A$1001,customers!$I$1:$I$1001,,0)</f>
        <v>No</v>
      </c>
    </row>
    <row r="545" spans="1:16" x14ac:dyDescent="0.4">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L545*E545</f>
        <v>54.969999999999992</v>
      </c>
      <c r="N545" t="str">
        <f>IF(I545="Rob","Robusta",IF(I545="Exc","Excelsa",IF(I545="Ara","Arabica",IF(I545="Lib","Liberica",""))))</f>
        <v>Robusta</v>
      </c>
      <c r="O545" t="str">
        <f>CHOOSE(MATCH(J545, {"M","L","D"}, 0), "Medium", "Light", "Dark")</f>
        <v>Light</v>
      </c>
      <c r="P545" t="str">
        <f>_xlfn.XLOOKUP(Orders[[#This Row],[Customer ID]],customers!$A$1:$A$1001,customers!$I$1:$I$1001,,0)</f>
        <v>No</v>
      </c>
    </row>
    <row r="546" spans="1:16" x14ac:dyDescent="0.4">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L546*E546</f>
        <v>15.54</v>
      </c>
      <c r="N546" t="str">
        <f>IF(I546="Rob","Robusta",IF(I546="Exc","Excelsa",IF(I546="Ara","Arabica",IF(I546="Lib","Liberica",""))))</f>
        <v>Arabica</v>
      </c>
      <c r="O546" t="str">
        <f>CHOOSE(MATCH(J546, {"M","L","D"}, 0), "Medium", "Light", "Dark")</f>
        <v>Light</v>
      </c>
      <c r="P546" t="str">
        <f>_xlfn.XLOOKUP(Orders[[#This Row],[Customer ID]],customers!$A$1:$A$1001,customers!$I$1:$I$1001,,0)</f>
        <v>No</v>
      </c>
    </row>
    <row r="547" spans="1:16" x14ac:dyDescent="0.4">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L547*E547</f>
        <v>15.54</v>
      </c>
      <c r="N547" t="str">
        <f>IF(I547="Rob","Robusta",IF(I547="Exc","Excelsa",IF(I547="Ara","Arabica",IF(I547="Lib","Liberica",""))))</f>
        <v>Liberica</v>
      </c>
      <c r="O547" t="str">
        <f>CHOOSE(MATCH(J547, {"M","L","D"}, 0), "Medium", "Light", "Dark")</f>
        <v>Dark</v>
      </c>
      <c r="P547" t="str">
        <f>_xlfn.XLOOKUP(Orders[[#This Row],[Customer ID]],customers!$A$1:$A$1001,customers!$I$1:$I$1001,,0)</f>
        <v>No</v>
      </c>
    </row>
    <row r="548" spans="1:16" x14ac:dyDescent="0.4">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L548*E548</f>
        <v>83.835000000000008</v>
      </c>
      <c r="N548" t="str">
        <f>IF(I548="Rob","Robusta",IF(I548="Exc","Excelsa",IF(I548="Ara","Arabica",IF(I548="Lib","Liberica",""))))</f>
        <v>Excelsa</v>
      </c>
      <c r="O548" t="str">
        <f>CHOOSE(MATCH(J548, {"M","L","D"}, 0), "Medium", "Light", "Dark")</f>
        <v>Dark</v>
      </c>
      <c r="P548" t="str">
        <f>_xlfn.XLOOKUP(Orders[[#This Row],[Customer ID]],customers!$A$1:$A$1001,customers!$I$1:$I$1001,,0)</f>
        <v>No</v>
      </c>
    </row>
    <row r="549" spans="1:16" x14ac:dyDescent="0.4">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L549*E549</f>
        <v>10.754999999999999</v>
      </c>
      <c r="N549" t="str">
        <f>IF(I549="Rob","Robusta",IF(I549="Exc","Excelsa",IF(I549="Ara","Arabica",IF(I549="Lib","Liberica",""))))</f>
        <v>Robusta</v>
      </c>
      <c r="O549" t="str">
        <f>CHOOSE(MATCH(J549, {"M","L","D"}, 0), "Medium", "Light", "Dark")</f>
        <v>Light</v>
      </c>
      <c r="P549" t="str">
        <f>_xlfn.XLOOKUP(Orders[[#This Row],[Customer ID]],customers!$A$1:$A$1001,customers!$I$1:$I$1001,,0)</f>
        <v>Yes</v>
      </c>
    </row>
    <row r="550" spans="1:16" x14ac:dyDescent="0.4">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L550*E550</f>
        <v>13.365</v>
      </c>
      <c r="N550" t="str">
        <f>IF(I550="Rob","Robusta",IF(I550="Exc","Excelsa",IF(I550="Ara","Arabica",IF(I550="Lib","Liberica",""))))</f>
        <v>Excelsa</v>
      </c>
      <c r="O550" t="str">
        <f>CHOOSE(MATCH(J550, {"M","L","D"}, 0), "Medium", "Light", "Dark")</f>
        <v>Light</v>
      </c>
      <c r="P550" t="str">
        <f>_xlfn.XLOOKUP(Orders[[#This Row],[Customer ID]],customers!$A$1:$A$1001,customers!$I$1:$I$1001,,0)</f>
        <v>Yes</v>
      </c>
    </row>
    <row r="551" spans="1:16" x14ac:dyDescent="0.4">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L551*E551</f>
        <v>17.82</v>
      </c>
      <c r="N551" t="str">
        <f>IF(I551="Rob","Robusta",IF(I551="Exc","Excelsa",IF(I551="Ara","Arabica",IF(I551="Lib","Liberica",""))))</f>
        <v>Excelsa</v>
      </c>
      <c r="O551" t="str">
        <f>CHOOSE(MATCH(J551, {"M","L","D"}, 0), "Medium", "Light", "Dark")</f>
        <v>Light</v>
      </c>
      <c r="P551" t="str">
        <f>_xlfn.XLOOKUP(Orders[[#This Row],[Customer ID]],customers!$A$1:$A$1001,customers!$I$1:$I$1001,,0)</f>
        <v>Yes</v>
      </c>
    </row>
    <row r="552" spans="1:16" x14ac:dyDescent="0.4">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L552*E552</f>
        <v>23.31</v>
      </c>
      <c r="N552" t="str">
        <f>IF(I552="Rob","Robusta",IF(I552="Exc","Excelsa",IF(I552="Ara","Arabica",IF(I552="Lib","Liberica",""))))</f>
        <v>Liberica</v>
      </c>
      <c r="O552" t="str">
        <f>CHOOSE(MATCH(J552, {"M","L","D"}, 0), "Medium", "Light", "Dark")</f>
        <v>Dark</v>
      </c>
      <c r="P552" t="str">
        <f>_xlfn.XLOOKUP(Orders[[#This Row],[Customer ID]],customers!$A$1:$A$1001,customers!$I$1:$I$1001,,0)</f>
        <v>Yes</v>
      </c>
    </row>
    <row r="553" spans="1:16" x14ac:dyDescent="0.4">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L553*E553</f>
        <v>7.29</v>
      </c>
      <c r="N553" t="str">
        <f>IF(I553="Rob","Robusta",IF(I553="Exc","Excelsa",IF(I553="Ara","Arabica",IF(I553="Lib","Liberica",""))))</f>
        <v>Excelsa</v>
      </c>
      <c r="O553" t="str">
        <f>CHOOSE(MATCH(J553, {"M","L","D"}, 0), "Medium", "Light", "Dark")</f>
        <v>Dark</v>
      </c>
      <c r="P553" t="str">
        <f>_xlfn.XLOOKUP(Orders[[#This Row],[Customer ID]],customers!$A$1:$A$1001,customers!$I$1:$I$1001,,0)</f>
        <v>No</v>
      </c>
    </row>
    <row r="554" spans="1:16" x14ac:dyDescent="0.4">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L554*E554</f>
        <v>17.82</v>
      </c>
      <c r="N554" t="str">
        <f>IF(I554="Rob","Robusta",IF(I554="Exc","Excelsa",IF(I554="Ara","Arabica",IF(I554="Lib","Liberica",""))))</f>
        <v>Excelsa</v>
      </c>
      <c r="O554" t="str">
        <f>CHOOSE(MATCH(J554, {"M","L","D"}, 0), "Medium", "Light", "Dark")</f>
        <v>Light</v>
      </c>
      <c r="P554" t="str">
        <f>_xlfn.XLOOKUP(Orders[[#This Row],[Customer ID]],customers!$A$1:$A$1001,customers!$I$1:$I$1001,,0)</f>
        <v>Yes</v>
      </c>
    </row>
    <row r="555" spans="1:16" x14ac:dyDescent="0.4">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L555*E555</f>
        <v>68.75</v>
      </c>
      <c r="N555" t="str">
        <f>IF(I555="Rob","Robusta",IF(I555="Exc","Excelsa",IF(I555="Ara","Arabica",IF(I555="Lib","Liberica",""))))</f>
        <v>Excelsa</v>
      </c>
      <c r="O555" t="str">
        <f>CHOOSE(MATCH(J555, {"M","L","D"}, 0), "Medium", "Light", "Dark")</f>
        <v>Medium</v>
      </c>
      <c r="P555" t="str">
        <f>_xlfn.XLOOKUP(Orders[[#This Row],[Customer ID]],customers!$A$1:$A$1001,customers!$I$1:$I$1001,,0)</f>
        <v>No</v>
      </c>
    </row>
    <row r="556" spans="1:16" x14ac:dyDescent="0.4">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L556*E556</f>
        <v>54.969999999999992</v>
      </c>
      <c r="N556" t="str">
        <f>IF(I556="Rob","Robusta",IF(I556="Exc","Excelsa",IF(I556="Ara","Arabica",IF(I556="Lib","Liberica",""))))</f>
        <v>Robusta</v>
      </c>
      <c r="O556" t="str">
        <f>CHOOSE(MATCH(J556, {"M","L","D"}, 0), "Medium", "Light", "Dark")</f>
        <v>Light</v>
      </c>
      <c r="P556" t="str">
        <f>_xlfn.XLOOKUP(Orders[[#This Row],[Customer ID]],customers!$A$1:$A$1001,customers!$I$1:$I$1001,,0)</f>
        <v>Yes</v>
      </c>
    </row>
    <row r="557" spans="1:16" x14ac:dyDescent="0.4">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L557*E557</f>
        <v>82.5</v>
      </c>
      <c r="N557" t="str">
        <f>IF(I557="Rob","Robusta",IF(I557="Exc","Excelsa",IF(I557="Ara","Arabica",IF(I557="Lib","Liberica",""))))</f>
        <v>Excelsa</v>
      </c>
      <c r="O557" t="str">
        <f>CHOOSE(MATCH(J557, {"M","L","D"}, 0), "Medium", "Light", "Dark")</f>
        <v>Medium</v>
      </c>
      <c r="P557" t="str">
        <f>_xlfn.XLOOKUP(Orders[[#This Row],[Customer ID]],customers!$A$1:$A$1001,customers!$I$1:$I$1001,,0)</f>
        <v>No</v>
      </c>
    </row>
    <row r="558" spans="1:16" x14ac:dyDescent="0.4">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L558*E558</f>
        <v>8.73</v>
      </c>
      <c r="N558" t="str">
        <f>IF(I558="Rob","Robusta",IF(I558="Exc","Excelsa",IF(I558="Ara","Arabica",IF(I558="Lib","Liberica",""))))</f>
        <v>Liberica</v>
      </c>
      <c r="O558" t="str">
        <f>CHOOSE(MATCH(J558, {"M","L","D"}, 0), "Medium", "Light", "Dark")</f>
        <v>Medium</v>
      </c>
      <c r="P558" t="str">
        <f>_xlfn.XLOOKUP(Orders[[#This Row],[Customer ID]],customers!$A$1:$A$1001,customers!$I$1:$I$1001,,0)</f>
        <v>Yes</v>
      </c>
    </row>
    <row r="559" spans="1:16" x14ac:dyDescent="0.4">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L559*E559</f>
        <v>59.4</v>
      </c>
      <c r="N559" t="str">
        <f>IF(I559="Rob","Robusta",IF(I559="Exc","Excelsa",IF(I559="Ara","Arabica",IF(I559="Lib","Liberica",""))))</f>
        <v>Excelsa</v>
      </c>
      <c r="O559" t="str">
        <f>CHOOSE(MATCH(J559, {"M","L","D"}, 0), "Medium", "Light", "Dark")</f>
        <v>Light</v>
      </c>
      <c r="P559" t="str">
        <f>_xlfn.XLOOKUP(Orders[[#This Row],[Customer ID]],customers!$A$1:$A$1001,customers!$I$1:$I$1001,,0)</f>
        <v>Yes</v>
      </c>
    </row>
    <row r="560" spans="1:16" x14ac:dyDescent="0.4">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L560*E560</f>
        <v>15.54</v>
      </c>
      <c r="N560" t="str">
        <f>IF(I560="Rob","Robusta",IF(I560="Exc","Excelsa",IF(I560="Ara","Arabica",IF(I560="Lib","Liberica",""))))</f>
        <v>Liberica</v>
      </c>
      <c r="O560" t="str">
        <f>CHOOSE(MATCH(J560, {"M","L","D"}, 0), "Medium", "Light", "Dark")</f>
        <v>Dark</v>
      </c>
      <c r="P560" t="str">
        <f>_xlfn.XLOOKUP(Orders[[#This Row],[Customer ID]],customers!$A$1:$A$1001,customers!$I$1:$I$1001,,0)</f>
        <v>Yes</v>
      </c>
    </row>
    <row r="561" spans="1:16" x14ac:dyDescent="0.4">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L561*E561</f>
        <v>38.849999999999994</v>
      </c>
      <c r="N561" t="str">
        <f>IF(I561="Rob","Robusta",IF(I561="Exc","Excelsa",IF(I561="Ara","Arabica",IF(I561="Lib","Liberica",""))))</f>
        <v>Arabica</v>
      </c>
      <c r="O561" t="str">
        <f>CHOOSE(MATCH(J561, {"M","L","D"}, 0), "Medium", "Light", "Dark")</f>
        <v>Light</v>
      </c>
      <c r="P561" t="str">
        <f>_xlfn.XLOOKUP(Orders[[#This Row],[Customer ID]],customers!$A$1:$A$1001,customers!$I$1:$I$1001,,0)</f>
        <v>Yes</v>
      </c>
    </row>
    <row r="562" spans="1:16" x14ac:dyDescent="0.4">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L562*E562</f>
        <v>189.74999999999997</v>
      </c>
      <c r="N562" t="str">
        <f>IF(I562="Rob","Robusta",IF(I562="Exc","Excelsa",IF(I562="Ara","Arabica",IF(I562="Lib","Liberica",""))))</f>
        <v>Excelsa</v>
      </c>
      <c r="O562" t="str">
        <f>CHOOSE(MATCH(J562, {"M","L","D"}, 0), "Medium", "Light", "Dark")</f>
        <v>Medium</v>
      </c>
      <c r="P562" t="str">
        <f>_xlfn.XLOOKUP(Orders[[#This Row],[Customer ID]],customers!$A$1:$A$1001,customers!$I$1:$I$1001,,0)</f>
        <v>Yes</v>
      </c>
    </row>
    <row r="563" spans="1:16" x14ac:dyDescent="0.4">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L563*E563</f>
        <v>17.91</v>
      </c>
      <c r="N563" t="str">
        <f>IF(I563="Rob","Robusta",IF(I563="Exc","Excelsa",IF(I563="Ara","Arabica",IF(I563="Lib","Liberica",""))))</f>
        <v>Arabica</v>
      </c>
      <c r="O563" t="str">
        <f>CHOOSE(MATCH(J563, {"M","L","D"}, 0), "Medium", "Light", "Dark")</f>
        <v>Dark</v>
      </c>
      <c r="P563" t="str">
        <f>_xlfn.XLOOKUP(Orders[[#This Row],[Customer ID]],customers!$A$1:$A$1001,customers!$I$1:$I$1001,,0)</f>
        <v>Yes</v>
      </c>
    </row>
    <row r="564" spans="1:16" x14ac:dyDescent="0.4">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L564*E564</f>
        <v>28.53</v>
      </c>
      <c r="N564" t="str">
        <f>IF(I564="Rob","Robusta",IF(I564="Exc","Excelsa",IF(I564="Ara","Arabica",IF(I564="Lib","Liberica",""))))</f>
        <v>Liberica</v>
      </c>
      <c r="O564" t="str">
        <f>CHOOSE(MATCH(J564, {"M","L","D"}, 0), "Medium", "Light", "Dark")</f>
        <v>Light</v>
      </c>
      <c r="P564" t="str">
        <f>_xlfn.XLOOKUP(Orders[[#This Row],[Customer ID]],customers!$A$1:$A$1001,customers!$I$1:$I$1001,,0)</f>
        <v>No</v>
      </c>
    </row>
    <row r="565" spans="1:16" x14ac:dyDescent="0.4">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L565*E565</f>
        <v>82.5</v>
      </c>
      <c r="N565" t="str">
        <f>IF(I565="Rob","Robusta",IF(I565="Exc","Excelsa",IF(I565="Ara","Arabica",IF(I565="Lib","Liberica",""))))</f>
        <v>Excelsa</v>
      </c>
      <c r="O565" t="str">
        <f>CHOOSE(MATCH(J565, {"M","L","D"}, 0), "Medium", "Light", "Dark")</f>
        <v>Medium</v>
      </c>
      <c r="P565" t="str">
        <f>_xlfn.XLOOKUP(Orders[[#This Row],[Customer ID]],customers!$A$1:$A$1001,customers!$I$1:$I$1001,,0)</f>
        <v>No</v>
      </c>
    </row>
    <row r="566" spans="1:16" x14ac:dyDescent="0.4">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L566*E566</f>
        <v>14.339999999999998</v>
      </c>
      <c r="N566" t="str">
        <f>IF(I566="Rob","Robusta",IF(I566="Exc","Excelsa",IF(I566="Ara","Arabica",IF(I566="Lib","Liberica",""))))</f>
        <v>Robusta</v>
      </c>
      <c r="O566" t="str">
        <f>CHOOSE(MATCH(J566, {"M","L","D"}, 0), "Medium", "Light", "Dark")</f>
        <v>Light</v>
      </c>
      <c r="P566" t="str">
        <f>_xlfn.XLOOKUP(Orders[[#This Row],[Customer ID]],customers!$A$1:$A$1001,customers!$I$1:$I$1001,,0)</f>
        <v>No</v>
      </c>
    </row>
    <row r="567" spans="1:16" x14ac:dyDescent="0.4">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L567*E567</f>
        <v>82.339999999999989</v>
      </c>
      <c r="N567" t="str">
        <f>IF(I567="Rob","Robusta",IF(I567="Exc","Excelsa",IF(I567="Ara","Arabica",IF(I567="Lib","Liberica",""))))</f>
        <v>Robusta</v>
      </c>
      <c r="O567" t="str">
        <f>CHOOSE(MATCH(J567, {"M","L","D"}, 0), "Medium", "Light", "Dark")</f>
        <v>Dark</v>
      </c>
      <c r="P567" t="str">
        <f>_xlfn.XLOOKUP(Orders[[#This Row],[Customer ID]],customers!$A$1:$A$1001,customers!$I$1:$I$1001,,0)</f>
        <v>No</v>
      </c>
    </row>
    <row r="568" spans="1:16" x14ac:dyDescent="0.4">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L568*E568</f>
        <v>20.25</v>
      </c>
      <c r="N568" t="str">
        <f>IF(I568="Rob","Robusta",IF(I568="Exc","Excelsa",IF(I568="Ara","Arabica",IF(I568="Lib","Liberica",""))))</f>
        <v>Arabica</v>
      </c>
      <c r="O568" t="str">
        <f>CHOOSE(MATCH(J568, {"M","L","D"}, 0), "Medium", "Light", "Dark")</f>
        <v>Medium</v>
      </c>
      <c r="P568" t="str">
        <f>_xlfn.XLOOKUP(Orders[[#This Row],[Customer ID]],customers!$A$1:$A$1001,customers!$I$1:$I$1001,,0)</f>
        <v>Yes</v>
      </c>
    </row>
    <row r="569" spans="1:16" x14ac:dyDescent="0.4">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L569*E569</f>
        <v>164.90999999999997</v>
      </c>
      <c r="N569" t="str">
        <f>IF(I569="Rob","Robusta",IF(I569="Exc","Excelsa",IF(I569="Ara","Arabica",IF(I569="Lib","Liberica",""))))</f>
        <v>Robusta</v>
      </c>
      <c r="O569" t="str">
        <f>CHOOSE(MATCH(J569, {"M","L","D"}, 0), "Medium", "Light", "Dark")</f>
        <v>Light</v>
      </c>
      <c r="P569" t="str">
        <f>_xlfn.XLOOKUP(Orders[[#This Row],[Customer ID]],customers!$A$1:$A$1001,customers!$I$1:$I$1001,,0)</f>
        <v>No</v>
      </c>
    </row>
    <row r="570" spans="1:16" x14ac:dyDescent="0.4">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L570*E570</f>
        <v>19.02</v>
      </c>
      <c r="N570" t="str">
        <f>IF(I570="Rob","Robusta",IF(I570="Exc","Excelsa",IF(I570="Ara","Arabica",IF(I570="Lib","Liberica",""))))</f>
        <v>Liberica</v>
      </c>
      <c r="O570" t="str">
        <f>CHOOSE(MATCH(J570, {"M","L","D"}, 0), "Medium", "Light", "Dark")</f>
        <v>Light</v>
      </c>
      <c r="P570" t="str">
        <f>_xlfn.XLOOKUP(Orders[[#This Row],[Customer ID]],customers!$A$1:$A$1001,customers!$I$1:$I$1001,,0)</f>
        <v>Yes</v>
      </c>
    </row>
    <row r="571" spans="1:16" x14ac:dyDescent="0.4">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L571*E571</f>
        <v>137.31</v>
      </c>
      <c r="N571" t="str">
        <f>IF(I571="Rob","Robusta",IF(I571="Exc","Excelsa",IF(I571="Ara","Arabica",IF(I571="Lib","Liberica",""))))</f>
        <v>Arabica</v>
      </c>
      <c r="O571" t="str">
        <f>CHOOSE(MATCH(J571, {"M","L","D"}, 0), "Medium", "Light", "Dark")</f>
        <v>Dark</v>
      </c>
      <c r="P571" t="str">
        <f>_xlfn.XLOOKUP(Orders[[#This Row],[Customer ID]],customers!$A$1:$A$1001,customers!$I$1:$I$1001,,0)</f>
        <v>No</v>
      </c>
    </row>
    <row r="572" spans="1:16" x14ac:dyDescent="0.4">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L572*E572</f>
        <v>27</v>
      </c>
      <c r="N572" t="str">
        <f>IF(I572="Rob","Robusta",IF(I572="Exc","Excelsa",IF(I572="Ara","Arabica",IF(I572="Lib","Liberica",""))))</f>
        <v>Arabica</v>
      </c>
      <c r="O572" t="str">
        <f>CHOOSE(MATCH(J572, {"M","L","D"}, 0), "Medium", "Light", "Dark")</f>
        <v>Medium</v>
      </c>
      <c r="P572" t="str">
        <f>_xlfn.XLOOKUP(Orders[[#This Row],[Customer ID]],customers!$A$1:$A$1001,customers!$I$1:$I$1001,,0)</f>
        <v>No</v>
      </c>
    </row>
    <row r="573" spans="1:16" x14ac:dyDescent="0.4">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L573*E573</f>
        <v>35.64</v>
      </c>
      <c r="N573" t="str">
        <f>IF(I573="Rob","Robusta",IF(I573="Exc","Excelsa",IF(I573="Ara","Arabica",IF(I573="Lib","Liberica",""))))</f>
        <v>Excelsa</v>
      </c>
      <c r="O573" t="str">
        <f>CHOOSE(MATCH(J573, {"M","L","D"}, 0), "Medium", "Light", "Dark")</f>
        <v>Light</v>
      </c>
      <c r="P573" t="str">
        <f>_xlfn.XLOOKUP(Orders[[#This Row],[Customer ID]],customers!$A$1:$A$1001,customers!$I$1:$I$1001,,0)</f>
        <v>No</v>
      </c>
    </row>
    <row r="574" spans="1:16" x14ac:dyDescent="0.4">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L574*E574</f>
        <v>5.97</v>
      </c>
      <c r="N574" t="str">
        <f>IF(I574="Rob","Robusta",IF(I574="Exc","Excelsa",IF(I574="Ara","Arabica",IF(I574="Lib","Liberica",""))))</f>
        <v>Arabica</v>
      </c>
      <c r="O574" t="str">
        <f>CHOOSE(MATCH(J574, {"M","L","D"}, 0), "Medium", "Light", "Dark")</f>
        <v>Dark</v>
      </c>
      <c r="P574" t="str">
        <f>_xlfn.XLOOKUP(Orders[[#This Row],[Customer ID]],customers!$A$1:$A$1001,customers!$I$1:$I$1001,,0)</f>
        <v>Yes</v>
      </c>
    </row>
    <row r="575" spans="1:16" x14ac:dyDescent="0.4">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L575*E575</f>
        <v>67.5</v>
      </c>
      <c r="N575" t="str">
        <f>IF(I575="Rob","Robusta",IF(I575="Exc","Excelsa",IF(I575="Ara","Arabica",IF(I575="Lib","Liberica",""))))</f>
        <v>Arabica</v>
      </c>
      <c r="O575" t="str">
        <f>CHOOSE(MATCH(J575, {"M","L","D"}, 0), "Medium", "Light", "Dark")</f>
        <v>Medium</v>
      </c>
      <c r="P575" t="str">
        <f>_xlfn.XLOOKUP(Orders[[#This Row],[Customer ID]],customers!$A$1:$A$1001,customers!$I$1:$I$1001,,0)</f>
        <v>No</v>
      </c>
    </row>
    <row r="576" spans="1:16" x14ac:dyDescent="0.4">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L576*E576</f>
        <v>21.509999999999998</v>
      </c>
      <c r="N576" t="str">
        <f>IF(I576="Rob","Robusta",IF(I576="Exc","Excelsa",IF(I576="Ara","Arabica",IF(I576="Lib","Liberica",""))))</f>
        <v>Robusta</v>
      </c>
      <c r="O576" t="str">
        <f>CHOOSE(MATCH(J576, {"M","L","D"}, 0), "Medium", "Light", "Dark")</f>
        <v>Light</v>
      </c>
      <c r="P576" t="str">
        <f>_xlfn.XLOOKUP(Orders[[#This Row],[Customer ID]],customers!$A$1:$A$1001,customers!$I$1:$I$1001,,0)</f>
        <v>Yes</v>
      </c>
    </row>
    <row r="577" spans="1:16" x14ac:dyDescent="0.4">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L577*E577</f>
        <v>66.929999999999993</v>
      </c>
      <c r="N577" t="str">
        <f>IF(I577="Rob","Robusta",IF(I577="Exc","Excelsa",IF(I577="Ara","Arabica",IF(I577="Lib","Liberica",""))))</f>
        <v>Liberica</v>
      </c>
      <c r="O577" t="str">
        <f>CHOOSE(MATCH(J577, {"M","L","D"}, 0), "Medium", "Light", "Dark")</f>
        <v>Medium</v>
      </c>
      <c r="P577" t="str">
        <f>_xlfn.XLOOKUP(Orders[[#This Row],[Customer ID]],customers!$A$1:$A$1001,customers!$I$1:$I$1001,,0)</f>
        <v>No</v>
      </c>
    </row>
    <row r="578" spans="1:16" x14ac:dyDescent="0.4">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L578*E578</f>
        <v>17.91</v>
      </c>
      <c r="N578" t="str">
        <f>IF(I578="Rob","Robusta",IF(I578="Exc","Excelsa",IF(I578="Ara","Arabica",IF(I578="Lib","Liberica",""))))</f>
        <v>Arabica</v>
      </c>
      <c r="O578" t="str">
        <f>CHOOSE(MATCH(J578, {"M","L","D"}, 0), "Medium", "Light", "Dark")</f>
        <v>Dark</v>
      </c>
      <c r="P578" t="str">
        <f>_xlfn.XLOOKUP(Orders[[#This Row],[Customer ID]],customers!$A$1:$A$1001,customers!$I$1:$I$1001,,0)</f>
        <v>No</v>
      </c>
    </row>
    <row r="579" spans="1:16" x14ac:dyDescent="0.4">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L579*E579</f>
        <v>58.2</v>
      </c>
      <c r="N579" t="str">
        <f>IF(I579="Rob","Robusta",IF(I579="Exc","Excelsa",IF(I579="Ara","Arabica",IF(I579="Lib","Liberica",""))))</f>
        <v>Liberica</v>
      </c>
      <c r="O579" t="str">
        <f>CHOOSE(MATCH(J579, {"M","L","D"}, 0), "Medium", "Light", "Dark")</f>
        <v>Medium</v>
      </c>
      <c r="P579" t="str">
        <f>_xlfn.XLOOKUP(Orders[[#This Row],[Customer ID]],customers!$A$1:$A$1001,customers!$I$1:$I$1001,,0)</f>
        <v>No</v>
      </c>
    </row>
    <row r="580" spans="1:16" x14ac:dyDescent="0.4">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L580*E580</f>
        <v>13.365</v>
      </c>
      <c r="N580" t="str">
        <f>IF(I580="Rob","Robusta",IF(I580="Exc","Excelsa",IF(I580="Ara","Arabica",IF(I580="Lib","Liberica",""))))</f>
        <v>Excelsa</v>
      </c>
      <c r="O580" t="str">
        <f>CHOOSE(MATCH(J580, {"M","L","D"}, 0), "Medium", "Light", "Dark")</f>
        <v>Light</v>
      </c>
      <c r="P580" t="str">
        <f>_xlfn.XLOOKUP(Orders[[#This Row],[Customer ID]],customers!$A$1:$A$1001,customers!$I$1:$I$1001,,0)</f>
        <v>No</v>
      </c>
    </row>
    <row r="581" spans="1:16" x14ac:dyDescent="0.4">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L581*E581</f>
        <v>33.75</v>
      </c>
      <c r="N581" t="str">
        <f>IF(I581="Rob","Robusta",IF(I581="Exc","Excelsa",IF(I581="Ara","Arabica",IF(I581="Lib","Liberica",""))))</f>
        <v>Arabica</v>
      </c>
      <c r="O581" t="str">
        <f>CHOOSE(MATCH(J581, {"M","L","D"}, 0), "Medium", "Light", "Dark")</f>
        <v>Medium</v>
      </c>
      <c r="P581" t="str">
        <f>_xlfn.XLOOKUP(Orders[[#This Row],[Customer ID]],customers!$A$1:$A$1001,customers!$I$1:$I$1001,,0)</f>
        <v>No</v>
      </c>
    </row>
    <row r="582" spans="1:16" x14ac:dyDescent="0.4">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L582*E582</f>
        <v>44.55</v>
      </c>
      <c r="N582" t="str">
        <f>IF(I582="Rob","Robusta",IF(I582="Exc","Excelsa",IF(I582="Ara","Arabica",IF(I582="Lib","Liberica",""))))</f>
        <v>Excelsa</v>
      </c>
      <c r="O582" t="str">
        <f>CHOOSE(MATCH(J582, {"M","L","D"}, 0), "Medium", "Light", "Dark")</f>
        <v>Light</v>
      </c>
      <c r="P582" t="str">
        <f>_xlfn.XLOOKUP(Orders[[#This Row],[Customer ID]],customers!$A$1:$A$1001,customers!$I$1:$I$1001,,0)</f>
        <v>Yes</v>
      </c>
    </row>
    <row r="583" spans="1:16" x14ac:dyDescent="0.4">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L583*E583</f>
        <v>44.55</v>
      </c>
      <c r="N583" t="str">
        <f>IF(I583="Rob","Robusta",IF(I583="Exc","Excelsa",IF(I583="Ara","Arabica",IF(I583="Lib","Liberica",""))))</f>
        <v>Excelsa</v>
      </c>
      <c r="O583" t="str">
        <f>CHOOSE(MATCH(J583, {"M","L","D"}, 0), "Medium", "Light", "Dark")</f>
        <v>Light</v>
      </c>
      <c r="P583" t="str">
        <f>_xlfn.XLOOKUP(Orders[[#This Row],[Customer ID]],customers!$A$1:$A$1001,customers!$I$1:$I$1001,,0)</f>
        <v>Yes</v>
      </c>
    </row>
    <row r="584" spans="1:16" x14ac:dyDescent="0.4">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L584*E584</f>
        <v>60.75</v>
      </c>
      <c r="N584" t="str">
        <f>IF(I584="Rob","Robusta",IF(I584="Exc","Excelsa",IF(I584="Ara","Arabica",IF(I584="Lib","Liberica",""))))</f>
        <v>Excelsa</v>
      </c>
      <c r="O584" t="str">
        <f>CHOOSE(MATCH(J584, {"M","L","D"}, 0), "Medium", "Light", "Dark")</f>
        <v>Dark</v>
      </c>
      <c r="P584" t="str">
        <f>_xlfn.XLOOKUP(Orders[[#This Row],[Customer ID]],customers!$A$1:$A$1001,customers!$I$1:$I$1001,,0)</f>
        <v>No</v>
      </c>
    </row>
    <row r="585" spans="1:16" x14ac:dyDescent="0.4">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L585*E585</f>
        <v>3.5849999999999995</v>
      </c>
      <c r="N585" t="str">
        <f>IF(I585="Rob","Robusta",IF(I585="Exc","Excelsa",IF(I585="Ara","Arabica",IF(I585="Lib","Liberica",""))))</f>
        <v>Robusta</v>
      </c>
      <c r="O585" t="str">
        <f>CHOOSE(MATCH(J585, {"M","L","D"}, 0), "Medium", "Light", "Dark")</f>
        <v>Light</v>
      </c>
      <c r="P585" t="str">
        <f>_xlfn.XLOOKUP(Orders[[#This Row],[Customer ID]],customers!$A$1:$A$1001,customers!$I$1:$I$1001,,0)</f>
        <v>Yes</v>
      </c>
    </row>
    <row r="586" spans="1:16" x14ac:dyDescent="0.4">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L586*E586</f>
        <v>21.509999999999998</v>
      </c>
      <c r="N586" t="str">
        <f>IF(I586="Rob","Robusta",IF(I586="Exc","Excelsa",IF(I586="Ara","Arabica",IF(I586="Lib","Liberica",""))))</f>
        <v>Robusta</v>
      </c>
      <c r="O586" t="str">
        <f>CHOOSE(MATCH(J586, {"M","L","D"}, 0), "Medium", "Light", "Dark")</f>
        <v>Light</v>
      </c>
      <c r="P586" t="str">
        <f>_xlfn.XLOOKUP(Orders[[#This Row],[Customer ID]],customers!$A$1:$A$1001,customers!$I$1:$I$1001,,0)</f>
        <v>No</v>
      </c>
    </row>
    <row r="587" spans="1:16" x14ac:dyDescent="0.4">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L587*E587</f>
        <v>16.5</v>
      </c>
      <c r="N587" t="str">
        <f>IF(I587="Rob","Robusta",IF(I587="Exc","Excelsa",IF(I587="Ara","Arabica",IF(I587="Lib","Liberica",""))))</f>
        <v>Excelsa</v>
      </c>
      <c r="O587" t="str">
        <f>CHOOSE(MATCH(J587, {"M","L","D"}, 0), "Medium", "Light", "Dark")</f>
        <v>Medium</v>
      </c>
      <c r="P587" t="str">
        <f>_xlfn.XLOOKUP(Orders[[#This Row],[Customer ID]],customers!$A$1:$A$1001,customers!$I$1:$I$1001,,0)</f>
        <v>Yes</v>
      </c>
    </row>
    <row r="588" spans="1:16" x14ac:dyDescent="0.4">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L588*E588</f>
        <v>82.454999999999984</v>
      </c>
      <c r="N588" t="str">
        <f>IF(I588="Rob","Robusta",IF(I588="Exc","Excelsa",IF(I588="Ara","Arabica",IF(I588="Lib","Liberica",""))))</f>
        <v>Robusta</v>
      </c>
      <c r="O588" t="str">
        <f>CHOOSE(MATCH(J588, {"M","L","D"}, 0), "Medium", "Light", "Dark")</f>
        <v>Light</v>
      </c>
      <c r="P588" t="str">
        <f>_xlfn.XLOOKUP(Orders[[#This Row],[Customer ID]],customers!$A$1:$A$1001,customers!$I$1:$I$1001,,0)</f>
        <v>No</v>
      </c>
    </row>
    <row r="589" spans="1:16" x14ac:dyDescent="0.4">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L589*E589</f>
        <v>7.77</v>
      </c>
      <c r="N589" t="str">
        <f>IF(I589="Rob","Robusta",IF(I589="Exc","Excelsa",IF(I589="Ara","Arabica",IF(I589="Lib","Liberica",""))))</f>
        <v>Liberica</v>
      </c>
      <c r="O589" t="str">
        <f>CHOOSE(MATCH(J589, {"M","L","D"}, 0), "Medium", "Light", "Dark")</f>
        <v>Dark</v>
      </c>
      <c r="P589" t="str">
        <f>_xlfn.XLOOKUP(Orders[[#This Row],[Customer ID]],customers!$A$1:$A$1001,customers!$I$1:$I$1001,,0)</f>
        <v>Yes</v>
      </c>
    </row>
    <row r="590" spans="1:16" x14ac:dyDescent="0.4">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L590*E590</f>
        <v>11.94</v>
      </c>
      <c r="N590" t="str">
        <f>IF(I590="Rob","Robusta",IF(I590="Exc","Excelsa",IF(I590="Ara","Arabica",IF(I590="Lib","Liberica",""))))</f>
        <v>Robusta</v>
      </c>
      <c r="O590" t="str">
        <f>CHOOSE(MATCH(J590, {"M","L","D"}, 0), "Medium", "Light", "Dark")</f>
        <v>Medium</v>
      </c>
      <c r="P590" t="str">
        <f>_xlfn.XLOOKUP(Orders[[#This Row],[Customer ID]],customers!$A$1:$A$1001,customers!$I$1:$I$1001,,0)</f>
        <v>Yes</v>
      </c>
    </row>
    <row r="591" spans="1:16" x14ac:dyDescent="0.4">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L591*E591</f>
        <v>204.92999999999995</v>
      </c>
      <c r="N591" t="str">
        <f>IF(I591="Rob","Robusta",IF(I591="Exc","Excelsa",IF(I591="Ara","Arabica",IF(I591="Lib","Liberica",""))))</f>
        <v>Excelsa</v>
      </c>
      <c r="O591" t="str">
        <f>CHOOSE(MATCH(J591, {"M","L","D"}, 0), "Medium", "Light", "Dark")</f>
        <v>Light</v>
      </c>
      <c r="P591" t="str">
        <f>_xlfn.XLOOKUP(Orders[[#This Row],[Customer ID]],customers!$A$1:$A$1001,customers!$I$1:$I$1001,,0)</f>
        <v>No</v>
      </c>
    </row>
    <row r="592" spans="1:16" x14ac:dyDescent="0.4">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L592*E592</f>
        <v>63.249999999999993</v>
      </c>
      <c r="N592" t="str">
        <f>IF(I592="Rob","Robusta",IF(I592="Exc","Excelsa",IF(I592="Ara","Arabica",IF(I592="Lib","Liberica",""))))</f>
        <v>Excelsa</v>
      </c>
      <c r="O592" t="str">
        <f>CHOOSE(MATCH(J592, {"M","L","D"}, 0), "Medium", "Light", "Dark")</f>
        <v>Medium</v>
      </c>
      <c r="P592" t="str">
        <f>_xlfn.XLOOKUP(Orders[[#This Row],[Customer ID]],customers!$A$1:$A$1001,customers!$I$1:$I$1001,,0)</f>
        <v>Yes</v>
      </c>
    </row>
    <row r="593" spans="1:16" x14ac:dyDescent="0.4">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L593*E593</f>
        <v>8.0549999999999997</v>
      </c>
      <c r="N593" t="str">
        <f>IF(I593="Rob","Robusta",IF(I593="Exc","Excelsa",IF(I593="Ara","Arabica",IF(I593="Lib","Liberica",""))))</f>
        <v>Robusta</v>
      </c>
      <c r="O593" t="str">
        <f>CHOOSE(MATCH(J593, {"M","L","D"}, 0), "Medium", "Light", "Dark")</f>
        <v>Dark</v>
      </c>
      <c r="P593" t="str">
        <f>_xlfn.XLOOKUP(Orders[[#This Row],[Customer ID]],customers!$A$1:$A$1001,customers!$I$1:$I$1001,,0)</f>
        <v>Yes</v>
      </c>
    </row>
    <row r="594" spans="1:16" x14ac:dyDescent="0.4">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L594*E594</f>
        <v>51.749999999999993</v>
      </c>
      <c r="N594" t="str">
        <f>IF(I594="Rob","Robusta",IF(I594="Exc","Excelsa",IF(I594="Ara","Arabica",IF(I594="Lib","Liberica",""))))</f>
        <v>Arabica</v>
      </c>
      <c r="O594" t="str">
        <f>CHOOSE(MATCH(J594, {"M","L","D"}, 0), "Medium", "Light", "Dark")</f>
        <v>Medium</v>
      </c>
      <c r="P594" t="str">
        <f>_xlfn.XLOOKUP(Orders[[#This Row],[Customer ID]],customers!$A$1:$A$1001,customers!$I$1:$I$1001,,0)</f>
        <v>No</v>
      </c>
    </row>
    <row r="595" spans="1:16" x14ac:dyDescent="0.4">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L595*E595</f>
        <v>27.945</v>
      </c>
      <c r="N595" t="str">
        <f>IF(I595="Rob","Robusta",IF(I595="Exc","Excelsa",IF(I595="Ara","Arabica",IF(I595="Lib","Liberica",""))))</f>
        <v>Excelsa</v>
      </c>
      <c r="O595" t="str">
        <f>CHOOSE(MATCH(J595, {"M","L","D"}, 0), "Medium", "Light", "Dark")</f>
        <v>Dark</v>
      </c>
      <c r="P595" t="str">
        <f>_xlfn.XLOOKUP(Orders[[#This Row],[Customer ID]],customers!$A$1:$A$1001,customers!$I$1:$I$1001,,0)</f>
        <v>Yes</v>
      </c>
    </row>
    <row r="596" spans="1:16" x14ac:dyDescent="0.4">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L596*E596</f>
        <v>59.569999999999993</v>
      </c>
      <c r="N596" t="str">
        <f>IF(I596="Rob","Robusta",IF(I596="Exc","Excelsa",IF(I596="Ara","Arabica",IF(I596="Lib","Liberica",""))))</f>
        <v>Arabica</v>
      </c>
      <c r="O596" t="str">
        <f>CHOOSE(MATCH(J596, {"M","L","D"}, 0), "Medium", "Light", "Dark")</f>
        <v>Light</v>
      </c>
      <c r="P596" t="str">
        <f>_xlfn.XLOOKUP(Orders[[#This Row],[Customer ID]],customers!$A$1:$A$1001,customers!$I$1:$I$1001,,0)</f>
        <v>No</v>
      </c>
    </row>
    <row r="597" spans="1:16" x14ac:dyDescent="0.4">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L597*E597</f>
        <v>14.85</v>
      </c>
      <c r="N597" t="str">
        <f>IF(I597="Rob","Robusta",IF(I597="Exc","Excelsa",IF(I597="Ara","Arabica",IF(I597="Lib","Liberica",""))))</f>
        <v>Excelsa</v>
      </c>
      <c r="O597" t="str">
        <f>CHOOSE(MATCH(J597, {"M","L","D"}, 0), "Medium", "Light", "Dark")</f>
        <v>Light</v>
      </c>
      <c r="P597" t="str">
        <f>_xlfn.XLOOKUP(Orders[[#This Row],[Customer ID]],customers!$A$1:$A$1001,customers!$I$1:$I$1001,,0)</f>
        <v>No</v>
      </c>
    </row>
    <row r="598" spans="1:16" x14ac:dyDescent="0.4">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L598*E598</f>
        <v>33.75</v>
      </c>
      <c r="N598" t="str">
        <f>IF(I598="Rob","Robusta",IF(I598="Exc","Excelsa",IF(I598="Ara","Arabica",IF(I598="Lib","Liberica",""))))</f>
        <v>Arabica</v>
      </c>
      <c r="O598" t="str">
        <f>CHOOSE(MATCH(J598, {"M","L","D"}, 0), "Medium", "Light", "Dark")</f>
        <v>Medium</v>
      </c>
      <c r="P598" t="str">
        <f>_xlfn.XLOOKUP(Orders[[#This Row],[Customer ID]],customers!$A$1:$A$1001,customers!$I$1:$I$1001,,0)</f>
        <v>No</v>
      </c>
    </row>
    <row r="599" spans="1:16" x14ac:dyDescent="0.4">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L599*E599</f>
        <v>145.82</v>
      </c>
      <c r="N599" t="str">
        <f>IF(I599="Rob","Robusta",IF(I599="Exc","Excelsa",IF(I599="Ara","Arabica",IF(I599="Lib","Liberica",""))))</f>
        <v>Liberica</v>
      </c>
      <c r="O599" t="str">
        <f>CHOOSE(MATCH(J599, {"M","L","D"}, 0), "Medium", "Light", "Dark")</f>
        <v>Light</v>
      </c>
      <c r="P599" t="str">
        <f>_xlfn.XLOOKUP(Orders[[#This Row],[Customer ID]],customers!$A$1:$A$1001,customers!$I$1:$I$1001,,0)</f>
        <v>Yes</v>
      </c>
    </row>
    <row r="600" spans="1:16" x14ac:dyDescent="0.4">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L600*E600</f>
        <v>11.94</v>
      </c>
      <c r="N600" t="str">
        <f>IF(I600="Rob","Robusta",IF(I600="Exc","Excelsa",IF(I600="Ara","Arabica",IF(I600="Lib","Liberica",""))))</f>
        <v>Robusta</v>
      </c>
      <c r="O600" t="str">
        <f>CHOOSE(MATCH(J600, {"M","L","D"}, 0), "Medium", "Light", "Dark")</f>
        <v>Medium</v>
      </c>
      <c r="P600" t="str">
        <f>_xlfn.XLOOKUP(Orders[[#This Row],[Customer ID]],customers!$A$1:$A$1001,customers!$I$1:$I$1001,,0)</f>
        <v>Yes</v>
      </c>
    </row>
    <row r="601" spans="1:16" x14ac:dyDescent="0.4">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L601*E601</f>
        <v>11.94</v>
      </c>
      <c r="N601" t="str">
        <f>IF(I601="Rob","Robusta",IF(I601="Exc","Excelsa",IF(I601="Ara","Arabica",IF(I601="Lib","Liberica",""))))</f>
        <v>Arabica</v>
      </c>
      <c r="O601" t="str">
        <f>CHOOSE(MATCH(J601, {"M","L","D"}, 0), "Medium", "Light", "Dark")</f>
        <v>Dark</v>
      </c>
      <c r="P601" t="str">
        <f>_xlfn.XLOOKUP(Orders[[#This Row],[Customer ID]],customers!$A$1:$A$1001,customers!$I$1:$I$1001,,0)</f>
        <v>Yes</v>
      </c>
    </row>
    <row r="602" spans="1:16" x14ac:dyDescent="0.4">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L602*E602</f>
        <v>7.77</v>
      </c>
      <c r="N602" t="str">
        <f>IF(I602="Rob","Robusta",IF(I602="Exc","Excelsa",IF(I602="Ara","Arabica",IF(I602="Lib","Liberica",""))))</f>
        <v>Liberica</v>
      </c>
      <c r="O602" t="str">
        <f>CHOOSE(MATCH(J602, {"M","L","D"}, 0), "Medium", "Light", "Dark")</f>
        <v>Dark</v>
      </c>
      <c r="P602" t="str">
        <f>_xlfn.XLOOKUP(Orders[[#This Row],[Customer ID]],customers!$A$1:$A$1001,customers!$I$1:$I$1001,,0)</f>
        <v>No</v>
      </c>
    </row>
    <row r="603" spans="1:16" x14ac:dyDescent="0.4">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L603*E603</f>
        <v>109.93999999999998</v>
      </c>
      <c r="N603" t="str">
        <f>IF(I603="Rob","Robusta",IF(I603="Exc","Excelsa",IF(I603="Ara","Arabica",IF(I603="Lib","Liberica",""))))</f>
        <v>Robusta</v>
      </c>
      <c r="O603" t="str">
        <f>CHOOSE(MATCH(J603, {"M","L","D"}, 0), "Medium", "Light", "Dark")</f>
        <v>Light</v>
      </c>
      <c r="P603" t="str">
        <f>_xlfn.XLOOKUP(Orders[[#This Row],[Customer ID]],customers!$A$1:$A$1001,customers!$I$1:$I$1001,,0)</f>
        <v>Yes</v>
      </c>
    </row>
    <row r="604" spans="1:16" x14ac:dyDescent="0.4">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L604*E604</f>
        <v>22.274999999999999</v>
      </c>
      <c r="N604" t="str">
        <f>IF(I604="Rob","Robusta",IF(I604="Exc","Excelsa",IF(I604="Ara","Arabica",IF(I604="Lib","Liberica",""))))</f>
        <v>Excelsa</v>
      </c>
      <c r="O604" t="str">
        <f>CHOOSE(MATCH(J604, {"M","L","D"}, 0), "Medium", "Light", "Dark")</f>
        <v>Light</v>
      </c>
      <c r="P604" t="str">
        <f>_xlfn.XLOOKUP(Orders[[#This Row],[Customer ID]],customers!$A$1:$A$1001,customers!$I$1:$I$1001,,0)</f>
        <v>Yes</v>
      </c>
    </row>
    <row r="605" spans="1:16" x14ac:dyDescent="0.4">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L605*E605</f>
        <v>8.9550000000000001</v>
      </c>
      <c r="N605" t="str">
        <f>IF(I605="Rob","Robusta",IF(I605="Exc","Excelsa",IF(I605="Ara","Arabica",IF(I605="Lib","Liberica",""))))</f>
        <v>Robusta</v>
      </c>
      <c r="O605" t="str">
        <f>CHOOSE(MATCH(J605, {"M","L","D"}, 0), "Medium", "Light", "Dark")</f>
        <v>Medium</v>
      </c>
      <c r="P605" t="str">
        <f>_xlfn.XLOOKUP(Orders[[#This Row],[Customer ID]],customers!$A$1:$A$1001,customers!$I$1:$I$1001,,0)</f>
        <v>No</v>
      </c>
    </row>
    <row r="606" spans="1:16" x14ac:dyDescent="0.4">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L606*E606</f>
        <v>119.13999999999999</v>
      </c>
      <c r="N606" t="str">
        <f>IF(I606="Rob","Robusta",IF(I606="Exc","Excelsa",IF(I606="Ara","Arabica",IF(I606="Lib","Liberica",""))))</f>
        <v>Liberica</v>
      </c>
      <c r="O606" t="str">
        <f>CHOOSE(MATCH(J606, {"M","L","D"}, 0), "Medium", "Light", "Dark")</f>
        <v>Dark</v>
      </c>
      <c r="P606" t="str">
        <f>_xlfn.XLOOKUP(Orders[[#This Row],[Customer ID]],customers!$A$1:$A$1001,customers!$I$1:$I$1001,,0)</f>
        <v>No</v>
      </c>
    </row>
    <row r="607" spans="1:16" x14ac:dyDescent="0.4">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L607*E607</f>
        <v>148.92499999999998</v>
      </c>
      <c r="N607" t="str">
        <f>IF(I607="Rob","Robusta",IF(I607="Exc","Excelsa",IF(I607="Ara","Arabica",IF(I607="Lib","Liberica",""))))</f>
        <v>Arabica</v>
      </c>
      <c r="O607" t="str">
        <f>CHOOSE(MATCH(J607, {"M","L","D"}, 0), "Medium", "Light", "Dark")</f>
        <v>Light</v>
      </c>
      <c r="P607" t="str">
        <f>_xlfn.XLOOKUP(Orders[[#This Row],[Customer ID]],customers!$A$1:$A$1001,customers!$I$1:$I$1001,,0)</f>
        <v>Yes</v>
      </c>
    </row>
    <row r="608" spans="1:16" x14ac:dyDescent="0.4">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L608*E608</f>
        <v>109.36499999999999</v>
      </c>
      <c r="N608" t="str">
        <f>IF(I608="Rob","Robusta",IF(I608="Exc","Excelsa",IF(I608="Ara","Arabica",IF(I608="Lib","Liberica",""))))</f>
        <v>Liberica</v>
      </c>
      <c r="O608" t="str">
        <f>CHOOSE(MATCH(J608, {"M","L","D"}, 0), "Medium", "Light", "Dark")</f>
        <v>Light</v>
      </c>
      <c r="P608" t="str">
        <f>_xlfn.XLOOKUP(Orders[[#This Row],[Customer ID]],customers!$A$1:$A$1001,customers!$I$1:$I$1001,,0)</f>
        <v>Yes</v>
      </c>
    </row>
    <row r="609" spans="1:16" x14ac:dyDescent="0.4">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L609*E609</f>
        <v>3.645</v>
      </c>
      <c r="N609" t="str">
        <f>IF(I609="Rob","Robusta",IF(I609="Exc","Excelsa",IF(I609="Ara","Arabica",IF(I609="Lib","Liberica",""))))</f>
        <v>Excelsa</v>
      </c>
      <c r="O609" t="str">
        <f>CHOOSE(MATCH(J609, {"M","L","D"}, 0), "Medium", "Light", "Dark")</f>
        <v>Dark</v>
      </c>
      <c r="P609" t="str">
        <f>_xlfn.XLOOKUP(Orders[[#This Row],[Customer ID]],customers!$A$1:$A$1001,customers!$I$1:$I$1001,,0)</f>
        <v>Yes</v>
      </c>
    </row>
    <row r="610" spans="1:16" x14ac:dyDescent="0.4">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L610*E610</f>
        <v>55.89</v>
      </c>
      <c r="N610" t="str">
        <f>IF(I610="Rob","Robusta",IF(I610="Exc","Excelsa",IF(I610="Ara","Arabica",IF(I610="Lib","Liberica",""))))</f>
        <v>Excelsa</v>
      </c>
      <c r="O610" t="str">
        <f>CHOOSE(MATCH(J610, {"M","L","D"}, 0), "Medium", "Light", "Dark")</f>
        <v>Dark</v>
      </c>
      <c r="P610" t="str">
        <f>_xlfn.XLOOKUP(Orders[[#This Row],[Customer ID]],customers!$A$1:$A$1001,customers!$I$1:$I$1001,,0)</f>
        <v>No</v>
      </c>
    </row>
    <row r="611" spans="1:16" x14ac:dyDescent="0.4">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L611*E611</f>
        <v>26.19</v>
      </c>
      <c r="N611" t="str">
        <f>IF(I611="Rob","Robusta",IF(I611="Exc","Excelsa",IF(I611="Ara","Arabica",IF(I611="Lib","Liberica",""))))</f>
        <v>Liberica</v>
      </c>
      <c r="O611" t="str">
        <f>CHOOSE(MATCH(J611, {"M","L","D"}, 0), "Medium", "Light", "Dark")</f>
        <v>Medium</v>
      </c>
      <c r="P611" t="str">
        <f>_xlfn.XLOOKUP(Orders[[#This Row],[Customer ID]],customers!$A$1:$A$1001,customers!$I$1:$I$1001,,0)</f>
        <v>Yes</v>
      </c>
    </row>
    <row r="612" spans="1:16" x14ac:dyDescent="0.4">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L612*E612</f>
        <v>39.799999999999997</v>
      </c>
      <c r="N612" t="str">
        <f>IF(I612="Rob","Robusta",IF(I612="Exc","Excelsa",IF(I612="Ara","Arabica",IF(I612="Lib","Liberica",""))))</f>
        <v>Robusta</v>
      </c>
      <c r="O612" t="str">
        <f>CHOOSE(MATCH(J612, {"M","L","D"}, 0), "Medium", "Light", "Dark")</f>
        <v>Medium</v>
      </c>
      <c r="P612" t="str">
        <f>_xlfn.XLOOKUP(Orders[[#This Row],[Customer ID]],customers!$A$1:$A$1001,customers!$I$1:$I$1001,,0)</f>
        <v>No</v>
      </c>
    </row>
    <row r="613" spans="1:16" x14ac:dyDescent="0.4">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L613*E613</f>
        <v>68.309999999999988</v>
      </c>
      <c r="N613" t="str">
        <f>IF(I613="Rob","Robusta",IF(I613="Exc","Excelsa",IF(I613="Ara","Arabica",IF(I613="Lib","Liberica",""))))</f>
        <v>Excelsa</v>
      </c>
      <c r="O613" t="str">
        <f>CHOOSE(MATCH(J613, {"M","L","D"}, 0), "Medium", "Light", "Dark")</f>
        <v>Light</v>
      </c>
      <c r="P613" t="str">
        <f>_xlfn.XLOOKUP(Orders[[#This Row],[Customer ID]],customers!$A$1:$A$1001,customers!$I$1:$I$1001,,0)</f>
        <v>No</v>
      </c>
    </row>
    <row r="614" spans="1:16" x14ac:dyDescent="0.4">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L614*E614</f>
        <v>13.5</v>
      </c>
      <c r="N614" t="str">
        <f>IF(I614="Rob","Robusta",IF(I614="Exc","Excelsa",IF(I614="Ara","Arabica",IF(I614="Lib","Liberica",""))))</f>
        <v>Arabica</v>
      </c>
      <c r="O614" t="str">
        <f>CHOOSE(MATCH(J614, {"M","L","D"}, 0), "Medium", "Light", "Dark")</f>
        <v>Medium</v>
      </c>
      <c r="P614" t="str">
        <f>_xlfn.XLOOKUP(Orders[[#This Row],[Customer ID]],customers!$A$1:$A$1001,customers!$I$1:$I$1001,,0)</f>
        <v>No</v>
      </c>
    </row>
    <row r="615" spans="1:16" x14ac:dyDescent="0.4">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L615*E615</f>
        <v>5.97</v>
      </c>
      <c r="N615" t="str">
        <f>IF(I615="Rob","Robusta",IF(I615="Exc","Excelsa",IF(I615="Ara","Arabica",IF(I615="Lib","Liberica",""))))</f>
        <v>Robusta</v>
      </c>
      <c r="O615" t="str">
        <f>CHOOSE(MATCH(J615, {"M","L","D"}, 0), "Medium", "Light", "Dark")</f>
        <v>Medium</v>
      </c>
      <c r="P615" t="str">
        <f>_xlfn.XLOOKUP(Orders[[#This Row],[Customer ID]],customers!$A$1:$A$1001,customers!$I$1:$I$1001,,0)</f>
        <v>No</v>
      </c>
    </row>
    <row r="616" spans="1:16" x14ac:dyDescent="0.4">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L616*E616</f>
        <v>29.849999999999998</v>
      </c>
      <c r="N616" t="str">
        <f>IF(I616="Rob","Robusta",IF(I616="Exc","Excelsa",IF(I616="Ara","Arabica",IF(I616="Lib","Liberica",""))))</f>
        <v>Robusta</v>
      </c>
      <c r="O616" t="str">
        <f>CHOOSE(MATCH(J616, {"M","L","D"}, 0), "Medium", "Light", "Dark")</f>
        <v>Medium</v>
      </c>
      <c r="P616" t="str">
        <f>_xlfn.XLOOKUP(Orders[[#This Row],[Customer ID]],customers!$A$1:$A$1001,customers!$I$1:$I$1001,,0)</f>
        <v>Yes</v>
      </c>
    </row>
    <row r="617" spans="1:16" x14ac:dyDescent="0.4">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L617*E617</f>
        <v>72.91</v>
      </c>
      <c r="N617" t="str">
        <f>IF(I617="Rob","Robusta",IF(I617="Exc","Excelsa",IF(I617="Ara","Arabica",IF(I617="Lib","Liberica",""))))</f>
        <v>Liberica</v>
      </c>
      <c r="O617" t="str">
        <f>CHOOSE(MATCH(J617, {"M","L","D"}, 0), "Medium", "Light", "Dark")</f>
        <v>Light</v>
      </c>
      <c r="P617" t="str">
        <f>_xlfn.XLOOKUP(Orders[[#This Row],[Customer ID]],customers!$A$1:$A$1001,customers!$I$1:$I$1001,,0)</f>
        <v>Yes</v>
      </c>
    </row>
    <row r="618" spans="1:16" x14ac:dyDescent="0.4">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L618*E618</f>
        <v>126.49999999999999</v>
      </c>
      <c r="N618" t="str">
        <f>IF(I618="Rob","Robusta",IF(I618="Exc","Excelsa",IF(I618="Ara","Arabica",IF(I618="Lib","Liberica",""))))</f>
        <v>Excelsa</v>
      </c>
      <c r="O618" t="str">
        <f>CHOOSE(MATCH(J618, {"M","L","D"}, 0), "Medium", "Light", "Dark")</f>
        <v>Medium</v>
      </c>
      <c r="P618" t="str">
        <f>_xlfn.XLOOKUP(Orders[[#This Row],[Customer ID]],customers!$A$1:$A$1001,customers!$I$1:$I$1001,,0)</f>
        <v>No</v>
      </c>
    </row>
    <row r="619" spans="1:16" x14ac:dyDescent="0.4">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L619*E619</f>
        <v>33.464999999999996</v>
      </c>
      <c r="N619" t="str">
        <f>IF(I619="Rob","Robusta",IF(I619="Exc","Excelsa",IF(I619="Ara","Arabica",IF(I619="Lib","Liberica",""))))</f>
        <v>Liberica</v>
      </c>
      <c r="O619" t="str">
        <f>CHOOSE(MATCH(J619, {"M","L","D"}, 0), "Medium", "Light", "Dark")</f>
        <v>Medium</v>
      </c>
      <c r="P619" t="str">
        <f>_xlfn.XLOOKUP(Orders[[#This Row],[Customer ID]],customers!$A$1:$A$1001,customers!$I$1:$I$1001,,0)</f>
        <v>No</v>
      </c>
    </row>
    <row r="620" spans="1:16" x14ac:dyDescent="0.4">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L620*E620</f>
        <v>72.900000000000006</v>
      </c>
      <c r="N620" t="str">
        <f>IF(I620="Rob","Robusta",IF(I620="Exc","Excelsa",IF(I620="Ara","Arabica",IF(I620="Lib","Liberica",""))))</f>
        <v>Excelsa</v>
      </c>
      <c r="O620" t="str">
        <f>CHOOSE(MATCH(J620, {"M","L","D"}, 0), "Medium", "Light", "Dark")</f>
        <v>Dark</v>
      </c>
      <c r="P620" t="str">
        <f>_xlfn.XLOOKUP(Orders[[#This Row],[Customer ID]],customers!$A$1:$A$1001,customers!$I$1:$I$1001,,0)</f>
        <v>Yes</v>
      </c>
    </row>
    <row r="621" spans="1:16" x14ac:dyDescent="0.4">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L621*E621</f>
        <v>15.54</v>
      </c>
      <c r="N621" t="str">
        <f>IF(I621="Rob","Robusta",IF(I621="Exc","Excelsa",IF(I621="Ara","Arabica",IF(I621="Lib","Liberica",""))))</f>
        <v>Liberica</v>
      </c>
      <c r="O621" t="str">
        <f>CHOOSE(MATCH(J621, {"M","L","D"}, 0), "Medium", "Light", "Dark")</f>
        <v>Dark</v>
      </c>
      <c r="P621" t="str">
        <f>_xlfn.XLOOKUP(Orders[[#This Row],[Customer ID]],customers!$A$1:$A$1001,customers!$I$1:$I$1001,,0)</f>
        <v>Yes</v>
      </c>
    </row>
    <row r="622" spans="1:16" x14ac:dyDescent="0.4">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L622*E622</f>
        <v>20.25</v>
      </c>
      <c r="N622" t="str">
        <f>IF(I622="Rob","Robusta",IF(I622="Exc","Excelsa",IF(I622="Ara","Arabica",IF(I622="Lib","Liberica",""))))</f>
        <v>Arabica</v>
      </c>
      <c r="O622" t="str">
        <f>CHOOSE(MATCH(J622, {"M","L","D"}, 0), "Medium", "Light", "Dark")</f>
        <v>Medium</v>
      </c>
      <c r="P622" t="str">
        <f>_xlfn.XLOOKUP(Orders[[#This Row],[Customer ID]],customers!$A$1:$A$1001,customers!$I$1:$I$1001,,0)</f>
        <v>No</v>
      </c>
    </row>
    <row r="623" spans="1:16" x14ac:dyDescent="0.4">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L623*E623</f>
        <v>77.699999999999989</v>
      </c>
      <c r="N623" t="str">
        <f>IF(I623="Rob","Robusta",IF(I623="Exc","Excelsa",IF(I623="Ara","Arabica",IF(I623="Lib","Liberica",""))))</f>
        <v>Arabica</v>
      </c>
      <c r="O623" t="str">
        <f>CHOOSE(MATCH(J623, {"M","L","D"}, 0), "Medium", "Light", "Dark")</f>
        <v>Light</v>
      </c>
      <c r="P623" t="str">
        <f>_xlfn.XLOOKUP(Orders[[#This Row],[Customer ID]],customers!$A$1:$A$1001,customers!$I$1:$I$1001,,0)</f>
        <v>No</v>
      </c>
    </row>
    <row r="624" spans="1:16" x14ac:dyDescent="0.4">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L624*E624</f>
        <v>133.85999999999999</v>
      </c>
      <c r="N624" t="str">
        <f>IF(I624="Rob","Robusta",IF(I624="Exc","Excelsa",IF(I624="Ara","Arabica",IF(I624="Lib","Liberica",""))))</f>
        <v>Liberica</v>
      </c>
      <c r="O624" t="str">
        <f>CHOOSE(MATCH(J624, {"M","L","D"}, 0), "Medium", "Light", "Dark")</f>
        <v>Medium</v>
      </c>
      <c r="P624" t="str">
        <f>_xlfn.XLOOKUP(Orders[[#This Row],[Customer ID]],customers!$A$1:$A$1001,customers!$I$1:$I$1001,,0)</f>
        <v>No</v>
      </c>
    </row>
    <row r="625" spans="1:16" x14ac:dyDescent="0.4">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L625*E625</f>
        <v>12.15</v>
      </c>
      <c r="N625" t="str">
        <f>IF(I625="Rob","Robusta",IF(I625="Exc","Excelsa",IF(I625="Ara","Arabica",IF(I625="Lib","Liberica",""))))</f>
        <v>Excelsa</v>
      </c>
      <c r="O625" t="str">
        <f>CHOOSE(MATCH(J625, {"M","L","D"}, 0), "Medium", "Light", "Dark")</f>
        <v>Dark</v>
      </c>
      <c r="P625" t="str">
        <f>_xlfn.XLOOKUP(Orders[[#This Row],[Customer ID]],customers!$A$1:$A$1001,customers!$I$1:$I$1001,,0)</f>
        <v>No</v>
      </c>
    </row>
    <row r="626" spans="1:16" x14ac:dyDescent="0.4">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L626*E626</f>
        <v>63.249999999999993</v>
      </c>
      <c r="N626" t="str">
        <f>IF(I626="Rob","Robusta",IF(I626="Exc","Excelsa",IF(I626="Ara","Arabica",IF(I626="Lib","Liberica",""))))</f>
        <v>Excelsa</v>
      </c>
      <c r="O626" t="str">
        <f>CHOOSE(MATCH(J626, {"M","L","D"}, 0), "Medium", "Light", "Dark")</f>
        <v>Medium</v>
      </c>
      <c r="P626" t="str">
        <f>_xlfn.XLOOKUP(Orders[[#This Row],[Customer ID]],customers!$A$1:$A$1001,customers!$I$1:$I$1001,,0)</f>
        <v>Yes</v>
      </c>
    </row>
    <row r="627" spans="1:16" x14ac:dyDescent="0.4">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L627*E627</f>
        <v>35.849999999999994</v>
      </c>
      <c r="N627" t="str">
        <f>IF(I627="Rob","Robusta",IF(I627="Exc","Excelsa",IF(I627="Ara","Arabica",IF(I627="Lib","Liberica",""))))</f>
        <v>Robusta</v>
      </c>
      <c r="O627" t="str">
        <f>CHOOSE(MATCH(J627, {"M","L","D"}, 0), "Medium", "Light", "Dark")</f>
        <v>Light</v>
      </c>
      <c r="P627" t="str">
        <f>_xlfn.XLOOKUP(Orders[[#This Row],[Customer ID]],customers!$A$1:$A$1001,customers!$I$1:$I$1001,,0)</f>
        <v>No</v>
      </c>
    </row>
    <row r="628" spans="1:16" x14ac:dyDescent="0.4">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L628*E628</f>
        <v>77.624999999999986</v>
      </c>
      <c r="N628" t="str">
        <f>IF(I628="Rob","Robusta",IF(I628="Exc","Excelsa",IF(I628="Ara","Arabica",IF(I628="Lib","Liberica",""))))</f>
        <v>Arabica</v>
      </c>
      <c r="O628" t="str">
        <f>CHOOSE(MATCH(J628, {"M","L","D"}, 0), "Medium", "Light", "Dark")</f>
        <v>Medium</v>
      </c>
      <c r="P628" t="str">
        <f>_xlfn.XLOOKUP(Orders[[#This Row],[Customer ID]],customers!$A$1:$A$1001,customers!$I$1:$I$1001,,0)</f>
        <v>No</v>
      </c>
    </row>
    <row r="629" spans="1:16" x14ac:dyDescent="0.4">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L629*E629</f>
        <v>63.249999999999993</v>
      </c>
      <c r="N629" t="str">
        <f>IF(I629="Rob","Robusta",IF(I629="Exc","Excelsa",IF(I629="Ara","Arabica",IF(I629="Lib","Liberica",""))))</f>
        <v>Excelsa</v>
      </c>
      <c r="O629" t="str">
        <f>CHOOSE(MATCH(J629, {"M","L","D"}, 0), "Medium", "Light", "Dark")</f>
        <v>Medium</v>
      </c>
      <c r="P629" t="str">
        <f>_xlfn.XLOOKUP(Orders[[#This Row],[Customer ID]],customers!$A$1:$A$1001,customers!$I$1:$I$1001,,0)</f>
        <v>Yes</v>
      </c>
    </row>
    <row r="630" spans="1:16" x14ac:dyDescent="0.4">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L630*E630</f>
        <v>26.73</v>
      </c>
      <c r="N630" t="str">
        <f>IF(I630="Rob","Robusta",IF(I630="Exc","Excelsa",IF(I630="Ara","Arabica",IF(I630="Lib","Liberica",""))))</f>
        <v>Excelsa</v>
      </c>
      <c r="O630" t="str">
        <f>CHOOSE(MATCH(J630, {"M","L","D"}, 0), "Medium", "Light", "Dark")</f>
        <v>Light</v>
      </c>
      <c r="P630" t="str">
        <f>_xlfn.XLOOKUP(Orders[[#This Row],[Customer ID]],customers!$A$1:$A$1001,customers!$I$1:$I$1001,,0)</f>
        <v>Yes</v>
      </c>
    </row>
    <row r="631" spans="1:16" x14ac:dyDescent="0.4">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L631*E631</f>
        <v>31.08</v>
      </c>
      <c r="N631" t="str">
        <f>IF(I631="Rob","Robusta",IF(I631="Exc","Excelsa",IF(I631="Ara","Arabica",IF(I631="Lib","Liberica",""))))</f>
        <v>Liberica</v>
      </c>
      <c r="O631" t="str">
        <f>CHOOSE(MATCH(J631, {"M","L","D"}, 0), "Medium", "Light", "Dark")</f>
        <v>Dark</v>
      </c>
      <c r="P631" t="str">
        <f>_xlfn.XLOOKUP(Orders[[#This Row],[Customer ID]],customers!$A$1:$A$1001,customers!$I$1:$I$1001,,0)</f>
        <v>Yes</v>
      </c>
    </row>
    <row r="632" spans="1:16" x14ac:dyDescent="0.4">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L632*E632</f>
        <v>2.9849999999999999</v>
      </c>
      <c r="N632" t="str">
        <f>IF(I632="Rob","Robusta",IF(I632="Exc","Excelsa",IF(I632="Ara","Arabica",IF(I632="Lib","Liberica",""))))</f>
        <v>Arabica</v>
      </c>
      <c r="O632" t="str">
        <f>CHOOSE(MATCH(J632, {"M","L","D"}, 0), "Medium", "Light", "Dark")</f>
        <v>Dark</v>
      </c>
      <c r="P632" t="str">
        <f>_xlfn.XLOOKUP(Orders[[#This Row],[Customer ID]],customers!$A$1:$A$1001,customers!$I$1:$I$1001,,0)</f>
        <v>Yes</v>
      </c>
    </row>
    <row r="633" spans="1:16" x14ac:dyDescent="0.4">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L633*E633</f>
        <v>102.92499999999998</v>
      </c>
      <c r="N633" t="str">
        <f>IF(I633="Rob","Robusta",IF(I633="Exc","Excelsa",IF(I633="Ara","Arabica",IF(I633="Lib","Liberica",""))))</f>
        <v>Robusta</v>
      </c>
      <c r="O633" t="str">
        <f>CHOOSE(MATCH(J633, {"M","L","D"}, 0), "Medium", "Light", "Dark")</f>
        <v>Dark</v>
      </c>
      <c r="P633" t="str">
        <f>_xlfn.XLOOKUP(Orders[[#This Row],[Customer ID]],customers!$A$1:$A$1001,customers!$I$1:$I$1001,,0)</f>
        <v>Yes</v>
      </c>
    </row>
    <row r="634" spans="1:16" x14ac:dyDescent="0.4">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L634*E634</f>
        <v>35.64</v>
      </c>
      <c r="N634" t="str">
        <f>IF(I634="Rob","Robusta",IF(I634="Exc","Excelsa",IF(I634="Ara","Arabica",IF(I634="Lib","Liberica",""))))</f>
        <v>Excelsa</v>
      </c>
      <c r="O634" t="str">
        <f>CHOOSE(MATCH(J634, {"M","L","D"}, 0), "Medium", "Light", "Dark")</f>
        <v>Light</v>
      </c>
      <c r="P634" t="str">
        <f>_xlfn.XLOOKUP(Orders[[#This Row],[Customer ID]],customers!$A$1:$A$1001,customers!$I$1:$I$1001,,0)</f>
        <v>No</v>
      </c>
    </row>
    <row r="635" spans="1:16" x14ac:dyDescent="0.4">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L635*E635</f>
        <v>47.8</v>
      </c>
      <c r="N635" t="str">
        <f>IF(I635="Rob","Robusta",IF(I635="Exc","Excelsa",IF(I635="Ara","Arabica",IF(I635="Lib","Liberica",""))))</f>
        <v>Robusta</v>
      </c>
      <c r="O635" t="str">
        <f>CHOOSE(MATCH(J635, {"M","L","D"}, 0), "Medium", "Light", "Dark")</f>
        <v>Light</v>
      </c>
      <c r="P635" t="str">
        <f>_xlfn.XLOOKUP(Orders[[#This Row],[Customer ID]],customers!$A$1:$A$1001,customers!$I$1:$I$1001,,0)</f>
        <v>No</v>
      </c>
    </row>
    <row r="636" spans="1:16" x14ac:dyDescent="0.4">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L636*E636</f>
        <v>43.650000000000006</v>
      </c>
      <c r="N636" t="str">
        <f>IF(I636="Rob","Robusta",IF(I636="Exc","Excelsa",IF(I636="Ara","Arabica",IF(I636="Lib","Liberica",""))))</f>
        <v>Liberica</v>
      </c>
      <c r="O636" t="str">
        <f>CHOOSE(MATCH(J636, {"M","L","D"}, 0), "Medium", "Light", "Dark")</f>
        <v>Medium</v>
      </c>
      <c r="P636" t="str">
        <f>_xlfn.XLOOKUP(Orders[[#This Row],[Customer ID]],customers!$A$1:$A$1001,customers!$I$1:$I$1001,,0)</f>
        <v>No</v>
      </c>
    </row>
    <row r="637" spans="1:16" x14ac:dyDescent="0.4">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L637*E637</f>
        <v>35.64</v>
      </c>
      <c r="N637" t="str">
        <f>IF(I637="Rob","Robusta",IF(I637="Exc","Excelsa",IF(I637="Ara","Arabica",IF(I637="Lib","Liberica",""))))</f>
        <v>Excelsa</v>
      </c>
      <c r="O637" t="str">
        <f>CHOOSE(MATCH(J637, {"M","L","D"}, 0), "Medium", "Light", "Dark")</f>
        <v>Light</v>
      </c>
      <c r="P637" t="str">
        <f>_xlfn.XLOOKUP(Orders[[#This Row],[Customer ID]],customers!$A$1:$A$1001,customers!$I$1:$I$1001,,0)</f>
        <v>Yes</v>
      </c>
    </row>
    <row r="638" spans="1:16" x14ac:dyDescent="0.4">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L638*E638</f>
        <v>95.1</v>
      </c>
      <c r="N638" t="str">
        <f>IF(I638="Rob","Robusta",IF(I638="Exc","Excelsa",IF(I638="Ara","Arabica",IF(I638="Lib","Liberica",""))))</f>
        <v>Liberica</v>
      </c>
      <c r="O638" t="str">
        <f>CHOOSE(MATCH(J638, {"M","L","D"}, 0), "Medium", "Light", "Dark")</f>
        <v>Light</v>
      </c>
      <c r="P638" t="str">
        <f>_xlfn.XLOOKUP(Orders[[#This Row],[Customer ID]],customers!$A$1:$A$1001,customers!$I$1:$I$1001,,0)</f>
        <v>Yes</v>
      </c>
    </row>
    <row r="639" spans="1:16" x14ac:dyDescent="0.4">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L639*E639</f>
        <v>31.624999999999996</v>
      </c>
      <c r="N639" t="str">
        <f>IF(I639="Rob","Robusta",IF(I639="Exc","Excelsa",IF(I639="Ara","Arabica",IF(I639="Lib","Liberica",""))))</f>
        <v>Excelsa</v>
      </c>
      <c r="O639" t="str">
        <f>CHOOSE(MATCH(J639, {"M","L","D"}, 0), "Medium", "Light", "Dark")</f>
        <v>Medium</v>
      </c>
      <c r="P639" t="str">
        <f>_xlfn.XLOOKUP(Orders[[#This Row],[Customer ID]],customers!$A$1:$A$1001,customers!$I$1:$I$1001,,0)</f>
        <v>Yes</v>
      </c>
    </row>
    <row r="640" spans="1:16" x14ac:dyDescent="0.4">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L640*E640</f>
        <v>77.624999999999986</v>
      </c>
      <c r="N640" t="str">
        <f>IF(I640="Rob","Robusta",IF(I640="Exc","Excelsa",IF(I640="Ara","Arabica",IF(I640="Lib","Liberica",""))))</f>
        <v>Arabica</v>
      </c>
      <c r="O640" t="str">
        <f>CHOOSE(MATCH(J640, {"M","L","D"}, 0), "Medium", "Light", "Dark")</f>
        <v>Medium</v>
      </c>
      <c r="P640" t="str">
        <f>_xlfn.XLOOKUP(Orders[[#This Row],[Customer ID]],customers!$A$1:$A$1001,customers!$I$1:$I$1001,,0)</f>
        <v>Yes</v>
      </c>
    </row>
    <row r="641" spans="1:16" x14ac:dyDescent="0.4">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L641*E641</f>
        <v>3.8849999999999998</v>
      </c>
      <c r="N641" t="str">
        <f>IF(I641="Rob","Robusta",IF(I641="Exc","Excelsa",IF(I641="Ara","Arabica",IF(I641="Lib","Liberica",""))))</f>
        <v>Liberica</v>
      </c>
      <c r="O641" t="str">
        <f>CHOOSE(MATCH(J641, {"M","L","D"}, 0), "Medium", "Light", "Dark")</f>
        <v>Dark</v>
      </c>
      <c r="P641" t="str">
        <f>_xlfn.XLOOKUP(Orders[[#This Row],[Customer ID]],customers!$A$1:$A$1001,customers!$I$1:$I$1001,,0)</f>
        <v>Yes</v>
      </c>
    </row>
    <row r="642" spans="1:16" x14ac:dyDescent="0.4">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L642*E642</f>
        <v>137.42499999999998</v>
      </c>
      <c r="N642" t="str">
        <f>IF(I642="Rob","Robusta",IF(I642="Exc","Excelsa",IF(I642="Ara","Arabica",IF(I642="Lib","Liberica",""))))</f>
        <v>Robusta</v>
      </c>
      <c r="O642" t="str">
        <f>CHOOSE(MATCH(J642, {"M","L","D"}, 0), "Medium", "Light", "Dark")</f>
        <v>Light</v>
      </c>
      <c r="P642" t="str">
        <f>_xlfn.XLOOKUP(Orders[[#This Row],[Customer ID]],customers!$A$1:$A$1001,customers!$I$1:$I$1001,,0)</f>
        <v>No</v>
      </c>
    </row>
    <row r="643" spans="1:16" x14ac:dyDescent="0.4">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L643*E643</f>
        <v>35.849999999999994</v>
      </c>
      <c r="N643" t="str">
        <f>IF(I643="Rob","Robusta",IF(I643="Exc","Excelsa",IF(I643="Ara","Arabica",IF(I643="Lib","Liberica",""))))</f>
        <v>Robusta</v>
      </c>
      <c r="O643" t="str">
        <f>CHOOSE(MATCH(J643, {"M","L","D"}, 0), "Medium", "Light", "Dark")</f>
        <v>Light</v>
      </c>
      <c r="P643" t="str">
        <f>_xlfn.XLOOKUP(Orders[[#This Row],[Customer ID]],customers!$A$1:$A$1001,customers!$I$1:$I$1001,,0)</f>
        <v>Yes</v>
      </c>
    </row>
    <row r="644" spans="1:16" x14ac:dyDescent="0.4">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L644*E644</f>
        <v>8.25</v>
      </c>
      <c r="N644" t="str">
        <f>IF(I644="Rob","Robusta",IF(I644="Exc","Excelsa",IF(I644="Ara","Arabica",IF(I644="Lib","Liberica",""))))</f>
        <v>Excelsa</v>
      </c>
      <c r="O644" t="str">
        <f>CHOOSE(MATCH(J644, {"M","L","D"}, 0), "Medium", "Light", "Dark")</f>
        <v>Medium</v>
      </c>
      <c r="P644" t="str">
        <f>_xlfn.XLOOKUP(Orders[[#This Row],[Customer ID]],customers!$A$1:$A$1001,customers!$I$1:$I$1001,,0)</f>
        <v>Yes</v>
      </c>
    </row>
    <row r="645" spans="1:16" x14ac:dyDescent="0.4">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L645*E645</f>
        <v>102.46499999999997</v>
      </c>
      <c r="N645" t="str">
        <f>IF(I645="Rob","Robusta",IF(I645="Exc","Excelsa",IF(I645="Ara","Arabica",IF(I645="Lib","Liberica",""))))</f>
        <v>Excelsa</v>
      </c>
      <c r="O645" t="str">
        <f>CHOOSE(MATCH(J645, {"M","L","D"}, 0), "Medium", "Light", "Dark")</f>
        <v>Light</v>
      </c>
      <c r="P645" t="str">
        <f>_xlfn.XLOOKUP(Orders[[#This Row],[Customer ID]],customers!$A$1:$A$1001,customers!$I$1:$I$1001,,0)</f>
        <v>Yes</v>
      </c>
    </row>
    <row r="646" spans="1:16" x14ac:dyDescent="0.4">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L646*E646</f>
        <v>41.169999999999995</v>
      </c>
      <c r="N646" t="str">
        <f>IF(I646="Rob","Robusta",IF(I646="Exc","Excelsa",IF(I646="Ara","Arabica",IF(I646="Lib","Liberica",""))))</f>
        <v>Robusta</v>
      </c>
      <c r="O646" t="str">
        <f>CHOOSE(MATCH(J646, {"M","L","D"}, 0), "Medium", "Light", "Dark")</f>
        <v>Dark</v>
      </c>
      <c r="P646" t="str">
        <f>_xlfn.XLOOKUP(Orders[[#This Row],[Customer ID]],customers!$A$1:$A$1001,customers!$I$1:$I$1001,,0)</f>
        <v>No</v>
      </c>
    </row>
    <row r="647" spans="1:16" x14ac:dyDescent="0.4">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L647*E647</f>
        <v>68.655000000000001</v>
      </c>
      <c r="N647" t="str">
        <f>IF(I647="Rob","Robusta",IF(I647="Exc","Excelsa",IF(I647="Ara","Arabica",IF(I647="Lib","Liberica",""))))</f>
        <v>Arabica</v>
      </c>
      <c r="O647" t="str">
        <f>CHOOSE(MATCH(J647, {"M","L","D"}, 0), "Medium", "Light", "Dark")</f>
        <v>Dark</v>
      </c>
      <c r="P647" t="str">
        <f>_xlfn.XLOOKUP(Orders[[#This Row],[Customer ID]],customers!$A$1:$A$1001,customers!$I$1:$I$1001,,0)</f>
        <v>Yes</v>
      </c>
    </row>
    <row r="648" spans="1:16" x14ac:dyDescent="0.4">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L648*E648</f>
        <v>9.9499999999999993</v>
      </c>
      <c r="N648" t="str">
        <f>IF(I648="Rob","Robusta",IF(I648="Exc","Excelsa",IF(I648="Ara","Arabica",IF(I648="Lib","Liberica",""))))</f>
        <v>Arabica</v>
      </c>
      <c r="O648" t="str">
        <f>CHOOSE(MATCH(J648, {"M","L","D"}, 0), "Medium", "Light", "Dark")</f>
        <v>Dark</v>
      </c>
      <c r="P648" t="str">
        <f>_xlfn.XLOOKUP(Orders[[#This Row],[Customer ID]],customers!$A$1:$A$1001,customers!$I$1:$I$1001,,0)</f>
        <v>Yes</v>
      </c>
    </row>
    <row r="649" spans="1:16" x14ac:dyDescent="0.4">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L649*E649</f>
        <v>28.53</v>
      </c>
      <c r="N649" t="str">
        <f>IF(I649="Rob","Robusta",IF(I649="Exc","Excelsa",IF(I649="Ara","Arabica",IF(I649="Lib","Liberica",""))))</f>
        <v>Liberica</v>
      </c>
      <c r="O649" t="str">
        <f>CHOOSE(MATCH(J649, {"M","L","D"}, 0), "Medium", "Light", "Dark")</f>
        <v>Light</v>
      </c>
      <c r="P649" t="str">
        <f>_xlfn.XLOOKUP(Orders[[#This Row],[Customer ID]],customers!$A$1:$A$1001,customers!$I$1:$I$1001,,0)</f>
        <v>Yes</v>
      </c>
    </row>
    <row r="650" spans="1:16" x14ac:dyDescent="0.4">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L650*E650</f>
        <v>16.11</v>
      </c>
      <c r="N650" t="str">
        <f>IF(I650="Rob","Robusta",IF(I650="Exc","Excelsa",IF(I650="Ara","Arabica",IF(I650="Lib","Liberica",""))))</f>
        <v>Robusta</v>
      </c>
      <c r="O650" t="str">
        <f>CHOOSE(MATCH(J650, {"M","L","D"}, 0), "Medium", "Light", "Dark")</f>
        <v>Dark</v>
      </c>
      <c r="P650" t="str">
        <f>_xlfn.XLOOKUP(Orders[[#This Row],[Customer ID]],customers!$A$1:$A$1001,customers!$I$1:$I$1001,,0)</f>
        <v>No</v>
      </c>
    </row>
    <row r="651" spans="1:16" x14ac:dyDescent="0.4">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L651*E651</f>
        <v>95.1</v>
      </c>
      <c r="N651" t="str">
        <f>IF(I651="Rob","Robusta",IF(I651="Exc","Excelsa",IF(I651="Ara","Arabica",IF(I651="Lib","Liberica",""))))</f>
        <v>Liberica</v>
      </c>
      <c r="O651" t="str">
        <f>CHOOSE(MATCH(J651, {"M","L","D"}, 0), "Medium", "Light", "Dark")</f>
        <v>Light</v>
      </c>
      <c r="P651" t="str">
        <f>_xlfn.XLOOKUP(Orders[[#This Row],[Customer ID]],customers!$A$1:$A$1001,customers!$I$1:$I$1001,,0)</f>
        <v>No</v>
      </c>
    </row>
    <row r="652" spans="1:16" x14ac:dyDescent="0.4">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L652*E652</f>
        <v>5.3699999999999992</v>
      </c>
      <c r="N652" t="str">
        <f>IF(I652="Rob","Robusta",IF(I652="Exc","Excelsa",IF(I652="Ara","Arabica",IF(I652="Lib","Liberica",""))))</f>
        <v>Robusta</v>
      </c>
      <c r="O652" t="str">
        <f>CHOOSE(MATCH(J652, {"M","L","D"}, 0), "Medium", "Light", "Dark")</f>
        <v>Dark</v>
      </c>
      <c r="P652" t="str">
        <f>_xlfn.XLOOKUP(Orders[[#This Row],[Customer ID]],customers!$A$1:$A$1001,customers!$I$1:$I$1001,,0)</f>
        <v>Yes</v>
      </c>
    </row>
    <row r="653" spans="1:16" x14ac:dyDescent="0.4">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L653*E653</f>
        <v>47.8</v>
      </c>
      <c r="N653" t="str">
        <f>IF(I653="Rob","Robusta",IF(I653="Exc","Excelsa",IF(I653="Ara","Arabica",IF(I653="Lib","Liberica",""))))</f>
        <v>Robusta</v>
      </c>
      <c r="O653" t="str">
        <f>CHOOSE(MATCH(J653, {"M","L","D"}, 0), "Medium", "Light", "Dark")</f>
        <v>Light</v>
      </c>
      <c r="P653" t="str">
        <f>_xlfn.XLOOKUP(Orders[[#This Row],[Customer ID]],customers!$A$1:$A$1001,customers!$I$1:$I$1001,,0)</f>
        <v>No</v>
      </c>
    </row>
    <row r="654" spans="1:16" x14ac:dyDescent="0.4">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L654*E654</f>
        <v>63.4</v>
      </c>
      <c r="N654" t="str">
        <f>IF(I654="Rob","Robusta",IF(I654="Exc","Excelsa",IF(I654="Ara","Arabica",IF(I654="Lib","Liberica",""))))</f>
        <v>Liberica</v>
      </c>
      <c r="O654" t="str">
        <f>CHOOSE(MATCH(J654, {"M","L","D"}, 0), "Medium", "Light", "Dark")</f>
        <v>Light</v>
      </c>
      <c r="P654" t="str">
        <f>_xlfn.XLOOKUP(Orders[[#This Row],[Customer ID]],customers!$A$1:$A$1001,customers!$I$1:$I$1001,,0)</f>
        <v>No</v>
      </c>
    </row>
    <row r="655" spans="1:16" x14ac:dyDescent="0.4">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L655*E655</f>
        <v>103.49999999999999</v>
      </c>
      <c r="N655" t="str">
        <f>IF(I655="Rob","Robusta",IF(I655="Exc","Excelsa",IF(I655="Ara","Arabica",IF(I655="Lib","Liberica",""))))</f>
        <v>Arabica</v>
      </c>
      <c r="O655" t="str">
        <f>CHOOSE(MATCH(J655, {"M","L","D"}, 0), "Medium", "Light", "Dark")</f>
        <v>Medium</v>
      </c>
      <c r="P655" t="str">
        <f>_xlfn.XLOOKUP(Orders[[#This Row],[Customer ID]],customers!$A$1:$A$1001,customers!$I$1:$I$1001,,0)</f>
        <v>No</v>
      </c>
    </row>
    <row r="656" spans="1:16" x14ac:dyDescent="0.4">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L656*E656</f>
        <v>68.655000000000001</v>
      </c>
      <c r="N656" t="str">
        <f>IF(I656="Rob","Robusta",IF(I656="Exc","Excelsa",IF(I656="Ara","Arabica",IF(I656="Lib","Liberica",""))))</f>
        <v>Arabica</v>
      </c>
      <c r="O656" t="str">
        <f>CHOOSE(MATCH(J656, {"M","L","D"}, 0), "Medium", "Light", "Dark")</f>
        <v>Dark</v>
      </c>
      <c r="P656" t="str">
        <f>_xlfn.XLOOKUP(Orders[[#This Row],[Customer ID]],customers!$A$1:$A$1001,customers!$I$1:$I$1001,,0)</f>
        <v>No</v>
      </c>
    </row>
    <row r="657" spans="1:16" x14ac:dyDescent="0.4">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L657*E657</f>
        <v>45.769999999999996</v>
      </c>
      <c r="N657" t="str">
        <f>IF(I657="Rob","Robusta",IF(I657="Exc","Excelsa",IF(I657="Ara","Arabica",IF(I657="Lib","Liberica",""))))</f>
        <v>Robusta</v>
      </c>
      <c r="O657" t="str">
        <f>CHOOSE(MATCH(J657, {"M","L","D"}, 0), "Medium", "Light", "Dark")</f>
        <v>Medium</v>
      </c>
      <c r="P657" t="str">
        <f>_xlfn.XLOOKUP(Orders[[#This Row],[Customer ID]],customers!$A$1:$A$1001,customers!$I$1:$I$1001,,0)</f>
        <v>Yes</v>
      </c>
    </row>
    <row r="658" spans="1:16" x14ac:dyDescent="0.4">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L658*E658</f>
        <v>51.8</v>
      </c>
      <c r="N658" t="str">
        <f>IF(I658="Rob","Robusta",IF(I658="Exc","Excelsa",IF(I658="Ara","Arabica",IF(I658="Lib","Liberica",""))))</f>
        <v>Liberica</v>
      </c>
      <c r="O658" t="str">
        <f>CHOOSE(MATCH(J658, {"M","L","D"}, 0), "Medium", "Light", "Dark")</f>
        <v>Dark</v>
      </c>
      <c r="P658" t="str">
        <f>_xlfn.XLOOKUP(Orders[[#This Row],[Customer ID]],customers!$A$1:$A$1001,customers!$I$1:$I$1001,,0)</f>
        <v>No</v>
      </c>
    </row>
    <row r="659" spans="1:16" x14ac:dyDescent="0.4">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L659*E659</f>
        <v>13.5</v>
      </c>
      <c r="N659" t="str">
        <f>IF(I659="Rob","Robusta",IF(I659="Exc","Excelsa",IF(I659="Ara","Arabica",IF(I659="Lib","Liberica",""))))</f>
        <v>Arabica</v>
      </c>
      <c r="O659" t="str">
        <f>CHOOSE(MATCH(J659, {"M","L","D"}, 0), "Medium", "Light", "Dark")</f>
        <v>Medium</v>
      </c>
      <c r="P659" t="str">
        <f>_xlfn.XLOOKUP(Orders[[#This Row],[Customer ID]],customers!$A$1:$A$1001,customers!$I$1:$I$1001,,0)</f>
        <v>Yes</v>
      </c>
    </row>
    <row r="660" spans="1:16" x14ac:dyDescent="0.4">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L660*E660</f>
        <v>24.75</v>
      </c>
      <c r="N660" t="str">
        <f>IF(I660="Rob","Robusta",IF(I660="Exc","Excelsa",IF(I660="Ara","Arabica",IF(I660="Lib","Liberica",""))))</f>
        <v>Excelsa</v>
      </c>
      <c r="O660" t="str">
        <f>CHOOSE(MATCH(J660, {"M","L","D"}, 0), "Medium", "Light", "Dark")</f>
        <v>Medium</v>
      </c>
      <c r="P660" t="str">
        <f>_xlfn.XLOOKUP(Orders[[#This Row],[Customer ID]],customers!$A$1:$A$1001,customers!$I$1:$I$1001,,0)</f>
        <v>Yes</v>
      </c>
    </row>
    <row r="661" spans="1:16" x14ac:dyDescent="0.4">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L661*E661</f>
        <v>45.769999999999996</v>
      </c>
      <c r="N661" t="str">
        <f>IF(I661="Rob","Robusta",IF(I661="Exc","Excelsa",IF(I661="Ara","Arabica",IF(I661="Lib","Liberica",""))))</f>
        <v>Arabica</v>
      </c>
      <c r="O661" t="str">
        <f>CHOOSE(MATCH(J661, {"M","L","D"}, 0), "Medium", "Light", "Dark")</f>
        <v>Dark</v>
      </c>
      <c r="P661" t="str">
        <f>_xlfn.XLOOKUP(Orders[[#This Row],[Customer ID]],customers!$A$1:$A$1001,customers!$I$1:$I$1001,,0)</f>
        <v>Yes</v>
      </c>
    </row>
    <row r="662" spans="1:16" x14ac:dyDescent="0.4">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L662*E662</f>
        <v>53.46</v>
      </c>
      <c r="N662" t="str">
        <f>IF(I662="Rob","Robusta",IF(I662="Exc","Excelsa",IF(I662="Ara","Arabica",IF(I662="Lib","Liberica",""))))</f>
        <v>Excelsa</v>
      </c>
      <c r="O662" t="str">
        <f>CHOOSE(MATCH(J662, {"M","L","D"}, 0), "Medium", "Light", "Dark")</f>
        <v>Light</v>
      </c>
      <c r="P662" t="str">
        <f>_xlfn.XLOOKUP(Orders[[#This Row],[Customer ID]],customers!$A$1:$A$1001,customers!$I$1:$I$1001,,0)</f>
        <v>No</v>
      </c>
    </row>
    <row r="663" spans="1:16" x14ac:dyDescent="0.4">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L663*E663</f>
        <v>20.25</v>
      </c>
      <c r="N663" t="str">
        <f>IF(I663="Rob","Robusta",IF(I663="Exc","Excelsa",IF(I663="Ara","Arabica",IF(I663="Lib","Liberica",""))))</f>
        <v>Arabica</v>
      </c>
      <c r="O663" t="str">
        <f>CHOOSE(MATCH(J663, {"M","L","D"}, 0), "Medium", "Light", "Dark")</f>
        <v>Medium</v>
      </c>
      <c r="P663" t="str">
        <f>_xlfn.XLOOKUP(Orders[[#This Row],[Customer ID]],customers!$A$1:$A$1001,customers!$I$1:$I$1001,,0)</f>
        <v>Yes</v>
      </c>
    </row>
    <row r="664" spans="1:16" x14ac:dyDescent="0.4">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L664*E664</f>
        <v>148.92499999999998</v>
      </c>
      <c r="N664" t="str">
        <f>IF(I664="Rob","Robusta",IF(I664="Exc","Excelsa",IF(I664="Ara","Arabica",IF(I664="Lib","Liberica",""))))</f>
        <v>Liberica</v>
      </c>
      <c r="O664" t="str">
        <f>CHOOSE(MATCH(J664, {"M","L","D"}, 0), "Medium", "Light", "Dark")</f>
        <v>Dark</v>
      </c>
      <c r="P664" t="str">
        <f>_xlfn.XLOOKUP(Orders[[#This Row],[Customer ID]],customers!$A$1:$A$1001,customers!$I$1:$I$1001,,0)</f>
        <v>No</v>
      </c>
    </row>
    <row r="665" spans="1:16" x14ac:dyDescent="0.4">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L665*E665</f>
        <v>67.5</v>
      </c>
      <c r="N665" t="str">
        <f>IF(I665="Rob","Robusta",IF(I665="Exc","Excelsa",IF(I665="Ara","Arabica",IF(I665="Lib","Liberica",""))))</f>
        <v>Arabica</v>
      </c>
      <c r="O665" t="str">
        <f>CHOOSE(MATCH(J665, {"M","L","D"}, 0), "Medium", "Light", "Dark")</f>
        <v>Medium</v>
      </c>
      <c r="P665" t="str">
        <f>_xlfn.XLOOKUP(Orders[[#This Row],[Customer ID]],customers!$A$1:$A$1001,customers!$I$1:$I$1001,,0)</f>
        <v>No</v>
      </c>
    </row>
    <row r="666" spans="1:16" x14ac:dyDescent="0.4">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L666*E666</f>
        <v>72.900000000000006</v>
      </c>
      <c r="N666" t="str">
        <f>IF(I666="Rob","Robusta",IF(I666="Exc","Excelsa",IF(I666="Ara","Arabica",IF(I666="Lib","Liberica",""))))</f>
        <v>Excelsa</v>
      </c>
      <c r="O666" t="str">
        <f>CHOOSE(MATCH(J666, {"M","L","D"}, 0), "Medium", "Light", "Dark")</f>
        <v>Dark</v>
      </c>
      <c r="P666" t="str">
        <f>_xlfn.XLOOKUP(Orders[[#This Row],[Customer ID]],customers!$A$1:$A$1001,customers!$I$1:$I$1001,,0)</f>
        <v>No</v>
      </c>
    </row>
    <row r="667" spans="1:16" x14ac:dyDescent="0.4">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L667*E667</f>
        <v>7.77</v>
      </c>
      <c r="N667" t="str">
        <f>IF(I667="Rob","Robusta",IF(I667="Exc","Excelsa",IF(I667="Ara","Arabica",IF(I667="Lib","Liberica",""))))</f>
        <v>Liberica</v>
      </c>
      <c r="O667" t="str">
        <f>CHOOSE(MATCH(J667, {"M","L","D"}, 0), "Medium", "Light", "Dark")</f>
        <v>Dark</v>
      </c>
      <c r="P667" t="str">
        <f>_xlfn.XLOOKUP(Orders[[#This Row],[Customer ID]],customers!$A$1:$A$1001,customers!$I$1:$I$1001,,0)</f>
        <v>No</v>
      </c>
    </row>
    <row r="668" spans="1:16" x14ac:dyDescent="0.4">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L668*E668</f>
        <v>91.539999999999992</v>
      </c>
      <c r="N668" t="str">
        <f>IF(I668="Rob","Robusta",IF(I668="Exc","Excelsa",IF(I668="Ara","Arabica",IF(I668="Lib","Liberica",""))))</f>
        <v>Arabica</v>
      </c>
      <c r="O668" t="str">
        <f>CHOOSE(MATCH(J668, {"M","L","D"}, 0), "Medium", "Light", "Dark")</f>
        <v>Dark</v>
      </c>
      <c r="P668" t="str">
        <f>_xlfn.XLOOKUP(Orders[[#This Row],[Customer ID]],customers!$A$1:$A$1001,customers!$I$1:$I$1001,,0)</f>
        <v>No</v>
      </c>
    </row>
    <row r="669" spans="1:16" x14ac:dyDescent="0.4">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L669*E669</f>
        <v>59.699999999999996</v>
      </c>
      <c r="N669" t="str">
        <f>IF(I669="Rob","Robusta",IF(I669="Exc","Excelsa",IF(I669="Ara","Arabica",IF(I669="Lib","Liberica",""))))</f>
        <v>Arabica</v>
      </c>
      <c r="O669" t="str">
        <f>CHOOSE(MATCH(J669, {"M","L","D"}, 0), "Medium", "Light", "Dark")</f>
        <v>Dark</v>
      </c>
      <c r="P669" t="str">
        <f>_xlfn.XLOOKUP(Orders[[#This Row],[Customer ID]],customers!$A$1:$A$1001,customers!$I$1:$I$1001,,0)</f>
        <v>No</v>
      </c>
    </row>
    <row r="670" spans="1:16" x14ac:dyDescent="0.4">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L670*E670</f>
        <v>137.42499999999998</v>
      </c>
      <c r="N670" t="str">
        <f>IF(I670="Rob","Robusta",IF(I670="Exc","Excelsa",IF(I670="Ara","Arabica",IF(I670="Lib","Liberica",""))))</f>
        <v>Robusta</v>
      </c>
      <c r="O670" t="str">
        <f>CHOOSE(MATCH(J670, {"M","L","D"}, 0), "Medium", "Light", "Dark")</f>
        <v>Light</v>
      </c>
      <c r="P670" t="str">
        <f>_xlfn.XLOOKUP(Orders[[#This Row],[Customer ID]],customers!$A$1:$A$1001,customers!$I$1:$I$1001,,0)</f>
        <v>Yes</v>
      </c>
    </row>
    <row r="671" spans="1:16" x14ac:dyDescent="0.4">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L671*E671</f>
        <v>66.929999999999993</v>
      </c>
      <c r="N671" t="str">
        <f>IF(I671="Rob","Robusta",IF(I671="Exc","Excelsa",IF(I671="Ara","Arabica",IF(I671="Lib","Liberica",""))))</f>
        <v>Liberica</v>
      </c>
      <c r="O671" t="str">
        <f>CHOOSE(MATCH(J671, {"M","L","D"}, 0), "Medium", "Light", "Dark")</f>
        <v>Medium</v>
      </c>
      <c r="P671" t="str">
        <f>_xlfn.XLOOKUP(Orders[[#This Row],[Customer ID]],customers!$A$1:$A$1001,customers!$I$1:$I$1001,,0)</f>
        <v>No</v>
      </c>
    </row>
    <row r="672" spans="1:16" x14ac:dyDescent="0.4">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L672*E672</f>
        <v>13.095000000000001</v>
      </c>
      <c r="N672" t="str">
        <f>IF(I672="Rob","Robusta",IF(I672="Exc","Excelsa",IF(I672="Ara","Arabica",IF(I672="Lib","Liberica",""))))</f>
        <v>Liberica</v>
      </c>
      <c r="O672" t="str">
        <f>CHOOSE(MATCH(J672, {"M","L","D"}, 0), "Medium", "Light", "Dark")</f>
        <v>Medium</v>
      </c>
      <c r="P672" t="str">
        <f>_xlfn.XLOOKUP(Orders[[#This Row],[Customer ID]],customers!$A$1:$A$1001,customers!$I$1:$I$1001,,0)</f>
        <v>Yes</v>
      </c>
    </row>
    <row r="673" spans="1:16" x14ac:dyDescent="0.4">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L673*E673</f>
        <v>59.75</v>
      </c>
      <c r="N673" t="str">
        <f>IF(I673="Rob","Robusta",IF(I673="Exc","Excelsa",IF(I673="Ara","Arabica",IF(I673="Lib","Liberica",""))))</f>
        <v>Robusta</v>
      </c>
      <c r="O673" t="str">
        <f>CHOOSE(MATCH(J673, {"M","L","D"}, 0), "Medium", "Light", "Dark")</f>
        <v>Light</v>
      </c>
      <c r="P673" t="str">
        <f>_xlfn.XLOOKUP(Orders[[#This Row],[Customer ID]],customers!$A$1:$A$1001,customers!$I$1:$I$1001,,0)</f>
        <v>No</v>
      </c>
    </row>
    <row r="674" spans="1:16" x14ac:dyDescent="0.4">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L674*E674</f>
        <v>43.650000000000006</v>
      </c>
      <c r="N674" t="str">
        <f>IF(I674="Rob","Robusta",IF(I674="Exc","Excelsa",IF(I674="Ara","Arabica",IF(I674="Lib","Liberica",""))))</f>
        <v>Liberica</v>
      </c>
      <c r="O674" t="str">
        <f>CHOOSE(MATCH(J674, {"M","L","D"}, 0), "Medium", "Light", "Dark")</f>
        <v>Medium</v>
      </c>
      <c r="P674" t="str">
        <f>_xlfn.XLOOKUP(Orders[[#This Row],[Customer ID]],customers!$A$1:$A$1001,customers!$I$1:$I$1001,,0)</f>
        <v>Yes</v>
      </c>
    </row>
    <row r="675" spans="1:16" x14ac:dyDescent="0.4">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L675*E675</f>
        <v>82.5</v>
      </c>
      <c r="N675" t="str">
        <f>IF(I675="Rob","Robusta",IF(I675="Exc","Excelsa",IF(I675="Ara","Arabica",IF(I675="Lib","Liberica",""))))</f>
        <v>Excelsa</v>
      </c>
      <c r="O675" t="str">
        <f>CHOOSE(MATCH(J675, {"M","L","D"}, 0), "Medium", "Light", "Dark")</f>
        <v>Medium</v>
      </c>
      <c r="P675" t="str">
        <f>_xlfn.XLOOKUP(Orders[[#This Row],[Customer ID]],customers!$A$1:$A$1001,customers!$I$1:$I$1001,,0)</f>
        <v>Yes</v>
      </c>
    </row>
    <row r="676" spans="1:16" x14ac:dyDescent="0.4">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L676*E676</f>
        <v>178.70999999999998</v>
      </c>
      <c r="N676" t="str">
        <f>IF(I676="Rob","Robusta",IF(I676="Exc","Excelsa",IF(I676="Ara","Arabica",IF(I676="Lib","Liberica",""))))</f>
        <v>Arabica</v>
      </c>
      <c r="O676" t="str">
        <f>CHOOSE(MATCH(J676, {"M","L","D"}, 0), "Medium", "Light", "Dark")</f>
        <v>Light</v>
      </c>
      <c r="P676" t="str">
        <f>_xlfn.XLOOKUP(Orders[[#This Row],[Customer ID]],customers!$A$1:$A$1001,customers!$I$1:$I$1001,,0)</f>
        <v>Yes</v>
      </c>
    </row>
    <row r="677" spans="1:16" x14ac:dyDescent="0.4">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L677*E677</f>
        <v>119.13999999999999</v>
      </c>
      <c r="N677" t="str">
        <f>IF(I677="Rob","Robusta",IF(I677="Exc","Excelsa",IF(I677="Ara","Arabica",IF(I677="Lib","Liberica",""))))</f>
        <v>Liberica</v>
      </c>
      <c r="O677" t="str">
        <f>CHOOSE(MATCH(J677, {"M","L","D"}, 0), "Medium", "Light", "Dark")</f>
        <v>Dark</v>
      </c>
      <c r="P677" t="str">
        <f>_xlfn.XLOOKUP(Orders[[#This Row],[Customer ID]],customers!$A$1:$A$1001,customers!$I$1:$I$1001,,0)</f>
        <v>Yes</v>
      </c>
    </row>
    <row r="678" spans="1:16" x14ac:dyDescent="0.4">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L678*E678</f>
        <v>47.55</v>
      </c>
      <c r="N678" t="str">
        <f>IF(I678="Rob","Robusta",IF(I678="Exc","Excelsa",IF(I678="Ara","Arabica",IF(I678="Lib","Liberica",""))))</f>
        <v>Liberica</v>
      </c>
      <c r="O678" t="str">
        <f>CHOOSE(MATCH(J678, {"M","L","D"}, 0), "Medium", "Light", "Dark")</f>
        <v>Light</v>
      </c>
      <c r="P678" t="str">
        <f>_xlfn.XLOOKUP(Orders[[#This Row],[Customer ID]],customers!$A$1:$A$1001,customers!$I$1:$I$1001,,0)</f>
        <v>No</v>
      </c>
    </row>
    <row r="679" spans="1:16" x14ac:dyDescent="0.4">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L679*E679</f>
        <v>43.650000000000006</v>
      </c>
      <c r="N679" t="str">
        <f>IF(I679="Rob","Robusta",IF(I679="Exc","Excelsa",IF(I679="Ara","Arabica",IF(I679="Lib","Liberica",""))))</f>
        <v>Liberica</v>
      </c>
      <c r="O679" t="str">
        <f>CHOOSE(MATCH(J679, {"M","L","D"}, 0), "Medium", "Light", "Dark")</f>
        <v>Medium</v>
      </c>
      <c r="P679" t="str">
        <f>_xlfn.XLOOKUP(Orders[[#This Row],[Customer ID]],customers!$A$1:$A$1001,customers!$I$1:$I$1001,,0)</f>
        <v>No</v>
      </c>
    </row>
    <row r="680" spans="1:16" x14ac:dyDescent="0.4">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L680*E680</f>
        <v>178.70999999999998</v>
      </c>
      <c r="N680" t="str">
        <f>IF(I680="Rob","Robusta",IF(I680="Exc","Excelsa",IF(I680="Ara","Arabica",IF(I680="Lib","Liberica",""))))</f>
        <v>Arabica</v>
      </c>
      <c r="O680" t="str">
        <f>CHOOSE(MATCH(J680, {"M","L","D"}, 0), "Medium", "Light", "Dark")</f>
        <v>Light</v>
      </c>
      <c r="P680" t="str">
        <f>_xlfn.XLOOKUP(Orders[[#This Row],[Customer ID]],customers!$A$1:$A$1001,customers!$I$1:$I$1001,,0)</f>
        <v>Yes</v>
      </c>
    </row>
    <row r="681" spans="1:16" x14ac:dyDescent="0.4">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L681*E681</f>
        <v>27.484999999999996</v>
      </c>
      <c r="N681" t="str">
        <f>IF(I681="Rob","Robusta",IF(I681="Exc","Excelsa",IF(I681="Ara","Arabica",IF(I681="Lib","Liberica",""))))</f>
        <v>Robusta</v>
      </c>
      <c r="O681" t="str">
        <f>CHOOSE(MATCH(J681, {"M","L","D"}, 0), "Medium", "Light", "Dark")</f>
        <v>Light</v>
      </c>
      <c r="P681" t="str">
        <f>_xlfn.XLOOKUP(Orders[[#This Row],[Customer ID]],customers!$A$1:$A$1001,customers!$I$1:$I$1001,,0)</f>
        <v>No</v>
      </c>
    </row>
    <row r="682" spans="1:16" x14ac:dyDescent="0.4">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L682*E682</f>
        <v>56.25</v>
      </c>
      <c r="N682" t="str">
        <f>IF(I682="Rob","Robusta",IF(I682="Exc","Excelsa",IF(I682="Ara","Arabica",IF(I682="Lib","Liberica",""))))</f>
        <v>Arabica</v>
      </c>
      <c r="O682" t="str">
        <f>CHOOSE(MATCH(J682, {"M","L","D"}, 0), "Medium", "Light", "Dark")</f>
        <v>Medium</v>
      </c>
      <c r="P682" t="str">
        <f>_xlfn.XLOOKUP(Orders[[#This Row],[Customer ID]],customers!$A$1:$A$1001,customers!$I$1:$I$1001,,0)</f>
        <v>No</v>
      </c>
    </row>
    <row r="683" spans="1:16" x14ac:dyDescent="0.4">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L683*E683</f>
        <v>9.51</v>
      </c>
      <c r="N683" t="str">
        <f>IF(I683="Rob","Robusta",IF(I683="Exc","Excelsa",IF(I683="Ara","Arabica",IF(I683="Lib","Liberica",""))))</f>
        <v>Liberica</v>
      </c>
      <c r="O683" t="str">
        <f>CHOOSE(MATCH(J683, {"M","L","D"}, 0), "Medium", "Light", "Dark")</f>
        <v>Light</v>
      </c>
      <c r="P683" t="str">
        <f>_xlfn.XLOOKUP(Orders[[#This Row],[Customer ID]],customers!$A$1:$A$1001,customers!$I$1:$I$1001,,0)</f>
        <v>Yes</v>
      </c>
    </row>
    <row r="684" spans="1:16" x14ac:dyDescent="0.4">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L684*E684</f>
        <v>8.25</v>
      </c>
      <c r="N684" t="str">
        <f>IF(I684="Rob","Robusta",IF(I684="Exc","Excelsa",IF(I684="Ara","Arabica",IF(I684="Lib","Liberica",""))))</f>
        <v>Excelsa</v>
      </c>
      <c r="O684" t="str">
        <f>CHOOSE(MATCH(J684, {"M","L","D"}, 0), "Medium", "Light", "Dark")</f>
        <v>Medium</v>
      </c>
      <c r="P684" t="str">
        <f>_xlfn.XLOOKUP(Orders[[#This Row],[Customer ID]],customers!$A$1:$A$1001,customers!$I$1:$I$1001,,0)</f>
        <v>Yes</v>
      </c>
    </row>
    <row r="685" spans="1:16" x14ac:dyDescent="0.4">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L685*E685</f>
        <v>46.62</v>
      </c>
      <c r="N685" t="str">
        <f>IF(I685="Rob","Robusta",IF(I685="Exc","Excelsa",IF(I685="Ara","Arabica",IF(I685="Lib","Liberica",""))))</f>
        <v>Liberica</v>
      </c>
      <c r="O685" t="str">
        <f>CHOOSE(MATCH(J685, {"M","L","D"}, 0), "Medium", "Light", "Dark")</f>
        <v>Dark</v>
      </c>
      <c r="P685" t="str">
        <f>_xlfn.XLOOKUP(Orders[[#This Row],[Customer ID]],customers!$A$1:$A$1001,customers!$I$1:$I$1001,,0)</f>
        <v>No</v>
      </c>
    </row>
    <row r="686" spans="1:16" x14ac:dyDescent="0.4">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L686*E686</f>
        <v>71.699999999999989</v>
      </c>
      <c r="N686" t="str">
        <f>IF(I686="Rob","Robusta",IF(I686="Exc","Excelsa",IF(I686="Ara","Arabica",IF(I686="Lib","Liberica",""))))</f>
        <v>Robusta</v>
      </c>
      <c r="O686" t="str">
        <f>CHOOSE(MATCH(J686, {"M","L","D"}, 0), "Medium", "Light", "Dark")</f>
        <v>Light</v>
      </c>
      <c r="P686" t="str">
        <f>_xlfn.XLOOKUP(Orders[[#This Row],[Customer ID]],customers!$A$1:$A$1001,customers!$I$1:$I$1001,,0)</f>
        <v>No</v>
      </c>
    </row>
    <row r="687" spans="1:16" x14ac:dyDescent="0.4">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L687*E687</f>
        <v>72.91</v>
      </c>
      <c r="N687" t="str">
        <f>IF(I687="Rob","Robusta",IF(I687="Exc","Excelsa",IF(I687="Ara","Arabica",IF(I687="Lib","Liberica",""))))</f>
        <v>Liberica</v>
      </c>
      <c r="O687" t="str">
        <f>CHOOSE(MATCH(J687, {"M","L","D"}, 0), "Medium", "Light", "Dark")</f>
        <v>Light</v>
      </c>
      <c r="P687" t="str">
        <f>_xlfn.XLOOKUP(Orders[[#This Row],[Customer ID]],customers!$A$1:$A$1001,customers!$I$1:$I$1001,,0)</f>
        <v>Yes</v>
      </c>
    </row>
    <row r="688" spans="1:16" x14ac:dyDescent="0.4">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L688*E688</f>
        <v>8.0549999999999997</v>
      </c>
      <c r="N688" t="str">
        <f>IF(I688="Rob","Robusta",IF(I688="Exc","Excelsa",IF(I688="Ara","Arabica",IF(I688="Lib","Liberica",""))))</f>
        <v>Robusta</v>
      </c>
      <c r="O688" t="str">
        <f>CHOOSE(MATCH(J688, {"M","L","D"}, 0), "Medium", "Light", "Dark")</f>
        <v>Dark</v>
      </c>
      <c r="P688" t="str">
        <f>_xlfn.XLOOKUP(Orders[[#This Row],[Customer ID]],customers!$A$1:$A$1001,customers!$I$1:$I$1001,,0)</f>
        <v>Yes</v>
      </c>
    </row>
    <row r="689" spans="1:16" x14ac:dyDescent="0.4">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L689*E689</f>
        <v>16.5</v>
      </c>
      <c r="N689" t="str">
        <f>IF(I689="Rob","Robusta",IF(I689="Exc","Excelsa",IF(I689="Ara","Arabica",IF(I689="Lib","Liberica",""))))</f>
        <v>Excelsa</v>
      </c>
      <c r="O689" t="str">
        <f>CHOOSE(MATCH(J689, {"M","L","D"}, 0), "Medium", "Light", "Dark")</f>
        <v>Medium</v>
      </c>
      <c r="P689" t="str">
        <f>_xlfn.XLOOKUP(Orders[[#This Row],[Customer ID]],customers!$A$1:$A$1001,customers!$I$1:$I$1001,,0)</f>
        <v>No</v>
      </c>
    </row>
    <row r="690" spans="1:16" x14ac:dyDescent="0.4">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L690*E690</f>
        <v>64.75</v>
      </c>
      <c r="N690" t="str">
        <f>IF(I690="Rob","Robusta",IF(I690="Exc","Excelsa",IF(I690="Ara","Arabica",IF(I690="Lib","Liberica",""))))</f>
        <v>Arabica</v>
      </c>
      <c r="O690" t="str">
        <f>CHOOSE(MATCH(J690, {"M","L","D"}, 0), "Medium", "Light", "Dark")</f>
        <v>Light</v>
      </c>
      <c r="P690" t="str">
        <f>_xlfn.XLOOKUP(Orders[[#This Row],[Customer ID]],customers!$A$1:$A$1001,customers!$I$1:$I$1001,,0)</f>
        <v>No</v>
      </c>
    </row>
    <row r="691" spans="1:16" x14ac:dyDescent="0.4">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L691*E691</f>
        <v>33.75</v>
      </c>
      <c r="N691" t="str">
        <f>IF(I691="Rob","Robusta",IF(I691="Exc","Excelsa",IF(I691="Ara","Arabica",IF(I691="Lib","Liberica",""))))</f>
        <v>Arabica</v>
      </c>
      <c r="O691" t="str">
        <f>CHOOSE(MATCH(J691, {"M","L","D"}, 0), "Medium", "Light", "Dark")</f>
        <v>Medium</v>
      </c>
      <c r="P691" t="str">
        <f>_xlfn.XLOOKUP(Orders[[#This Row],[Customer ID]],customers!$A$1:$A$1001,customers!$I$1:$I$1001,,0)</f>
        <v>No</v>
      </c>
    </row>
    <row r="692" spans="1:16" x14ac:dyDescent="0.4">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L692*E692</f>
        <v>178.70999999999998</v>
      </c>
      <c r="N692" t="str">
        <f>IF(I692="Rob","Robusta",IF(I692="Exc","Excelsa",IF(I692="Ara","Arabica",IF(I692="Lib","Liberica",""))))</f>
        <v>Liberica</v>
      </c>
      <c r="O692" t="str">
        <f>CHOOSE(MATCH(J692, {"M","L","D"}, 0), "Medium", "Light", "Dark")</f>
        <v>Dark</v>
      </c>
      <c r="P692" t="str">
        <f>_xlfn.XLOOKUP(Orders[[#This Row],[Customer ID]],customers!$A$1:$A$1001,customers!$I$1:$I$1001,,0)</f>
        <v>No</v>
      </c>
    </row>
    <row r="693" spans="1:16" x14ac:dyDescent="0.4">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L693*E693</f>
        <v>22.5</v>
      </c>
      <c r="N693" t="str">
        <f>IF(I693="Rob","Robusta",IF(I693="Exc","Excelsa",IF(I693="Ara","Arabica",IF(I693="Lib","Liberica",""))))</f>
        <v>Arabica</v>
      </c>
      <c r="O693" t="str">
        <f>CHOOSE(MATCH(J693, {"M","L","D"}, 0), "Medium", "Light", "Dark")</f>
        <v>Medium</v>
      </c>
      <c r="P693" t="str">
        <f>_xlfn.XLOOKUP(Orders[[#This Row],[Customer ID]],customers!$A$1:$A$1001,customers!$I$1:$I$1001,,0)</f>
        <v>No</v>
      </c>
    </row>
    <row r="694" spans="1:16" x14ac:dyDescent="0.4">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L694*E694</f>
        <v>12.95</v>
      </c>
      <c r="N694" t="str">
        <f>IF(I694="Rob","Robusta",IF(I694="Exc","Excelsa",IF(I694="Ara","Arabica",IF(I694="Lib","Liberica",""))))</f>
        <v>Liberica</v>
      </c>
      <c r="O694" t="str">
        <f>CHOOSE(MATCH(J694, {"M","L","D"}, 0), "Medium", "Light", "Dark")</f>
        <v>Dark</v>
      </c>
      <c r="P694" t="str">
        <f>_xlfn.XLOOKUP(Orders[[#This Row],[Customer ID]],customers!$A$1:$A$1001,customers!$I$1:$I$1001,,0)</f>
        <v>No</v>
      </c>
    </row>
    <row r="695" spans="1:16" x14ac:dyDescent="0.4">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L695*E695</f>
        <v>51.749999999999993</v>
      </c>
      <c r="N695" t="str">
        <f>IF(I695="Rob","Robusta",IF(I695="Exc","Excelsa",IF(I695="Ara","Arabica",IF(I695="Lib","Liberica",""))))</f>
        <v>Arabica</v>
      </c>
      <c r="O695" t="str">
        <f>CHOOSE(MATCH(J695, {"M","L","D"}, 0), "Medium", "Light", "Dark")</f>
        <v>Medium</v>
      </c>
      <c r="P695" t="str">
        <f>_xlfn.XLOOKUP(Orders[[#This Row],[Customer ID]],customers!$A$1:$A$1001,customers!$I$1:$I$1001,,0)</f>
        <v>Yes</v>
      </c>
    </row>
    <row r="696" spans="1:16" x14ac:dyDescent="0.4">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L696*E696</f>
        <v>36.450000000000003</v>
      </c>
      <c r="N696" t="str">
        <f>IF(I696="Rob","Robusta",IF(I696="Exc","Excelsa",IF(I696="Ara","Arabica",IF(I696="Lib","Liberica",""))))</f>
        <v>Excelsa</v>
      </c>
      <c r="O696" t="str">
        <f>CHOOSE(MATCH(J696, {"M","L","D"}, 0), "Medium", "Light", "Dark")</f>
        <v>Dark</v>
      </c>
      <c r="P696" t="str">
        <f>_xlfn.XLOOKUP(Orders[[#This Row],[Customer ID]],customers!$A$1:$A$1001,customers!$I$1:$I$1001,,0)</f>
        <v>No</v>
      </c>
    </row>
    <row r="697" spans="1:16" x14ac:dyDescent="0.4">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L697*E697</f>
        <v>182.27499999999998</v>
      </c>
      <c r="N697" t="str">
        <f>IF(I697="Rob","Robusta",IF(I697="Exc","Excelsa",IF(I697="Ara","Arabica",IF(I697="Lib","Liberica",""))))</f>
        <v>Liberica</v>
      </c>
      <c r="O697" t="str">
        <f>CHOOSE(MATCH(J697, {"M","L","D"}, 0), "Medium", "Light", "Dark")</f>
        <v>Light</v>
      </c>
      <c r="P697" t="str">
        <f>_xlfn.XLOOKUP(Orders[[#This Row],[Customer ID]],customers!$A$1:$A$1001,customers!$I$1:$I$1001,,0)</f>
        <v>Yes</v>
      </c>
    </row>
    <row r="698" spans="1:16" x14ac:dyDescent="0.4">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L698*E698</f>
        <v>31.08</v>
      </c>
      <c r="N698" t="str">
        <f>IF(I698="Rob","Robusta",IF(I698="Exc","Excelsa",IF(I698="Ara","Arabica",IF(I698="Lib","Liberica",""))))</f>
        <v>Liberica</v>
      </c>
      <c r="O698" t="str">
        <f>CHOOSE(MATCH(J698, {"M","L","D"}, 0), "Medium", "Light", "Dark")</f>
        <v>Dark</v>
      </c>
      <c r="P698" t="str">
        <f>_xlfn.XLOOKUP(Orders[[#This Row],[Customer ID]],customers!$A$1:$A$1001,customers!$I$1:$I$1001,,0)</f>
        <v>No</v>
      </c>
    </row>
    <row r="699" spans="1:16" x14ac:dyDescent="0.4">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L699*E699</f>
        <v>20.25</v>
      </c>
      <c r="N699" t="str">
        <f>IF(I699="Rob","Robusta",IF(I699="Exc","Excelsa",IF(I699="Ara","Arabica",IF(I699="Lib","Liberica",""))))</f>
        <v>Arabica</v>
      </c>
      <c r="O699" t="str">
        <f>CHOOSE(MATCH(J699, {"M","L","D"}, 0), "Medium", "Light", "Dark")</f>
        <v>Medium</v>
      </c>
      <c r="P699" t="str">
        <f>_xlfn.XLOOKUP(Orders[[#This Row],[Customer ID]],customers!$A$1:$A$1001,customers!$I$1:$I$1001,,0)</f>
        <v>No</v>
      </c>
    </row>
    <row r="700" spans="1:16" x14ac:dyDescent="0.4">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L700*E700</f>
        <v>25.9</v>
      </c>
      <c r="N700" t="str">
        <f>IF(I700="Rob","Robusta",IF(I700="Exc","Excelsa",IF(I700="Ara","Arabica",IF(I700="Lib","Liberica",""))))</f>
        <v>Liberica</v>
      </c>
      <c r="O700" t="str">
        <f>CHOOSE(MATCH(J700, {"M","L","D"}, 0), "Medium", "Light", "Dark")</f>
        <v>Dark</v>
      </c>
      <c r="P700" t="str">
        <f>_xlfn.XLOOKUP(Orders[[#This Row],[Customer ID]],customers!$A$1:$A$1001,customers!$I$1:$I$1001,,0)</f>
        <v>No</v>
      </c>
    </row>
    <row r="701" spans="1:16" x14ac:dyDescent="0.4">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L701*E701</f>
        <v>23.88</v>
      </c>
      <c r="N701" t="str">
        <f>IF(I701="Rob","Robusta",IF(I701="Exc","Excelsa",IF(I701="Ara","Arabica",IF(I701="Lib","Liberica",""))))</f>
        <v>Arabica</v>
      </c>
      <c r="O701" t="str">
        <f>CHOOSE(MATCH(J701, {"M","L","D"}, 0), "Medium", "Light", "Dark")</f>
        <v>Dark</v>
      </c>
      <c r="P701" t="str">
        <f>_xlfn.XLOOKUP(Orders[[#This Row],[Customer ID]],customers!$A$1:$A$1001,customers!$I$1:$I$1001,,0)</f>
        <v>Yes</v>
      </c>
    </row>
    <row r="702" spans="1:16" x14ac:dyDescent="0.4">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L702*E702</f>
        <v>19.02</v>
      </c>
      <c r="N702" t="str">
        <f>IF(I702="Rob","Robusta",IF(I702="Exc","Excelsa",IF(I702="Ara","Arabica",IF(I702="Lib","Liberica",""))))</f>
        <v>Liberica</v>
      </c>
      <c r="O702" t="str">
        <f>CHOOSE(MATCH(J702, {"M","L","D"}, 0), "Medium", "Light", "Dark")</f>
        <v>Light</v>
      </c>
      <c r="P702" t="str">
        <f>_xlfn.XLOOKUP(Orders[[#This Row],[Customer ID]],customers!$A$1:$A$1001,customers!$I$1:$I$1001,,0)</f>
        <v>No</v>
      </c>
    </row>
    <row r="703" spans="1:16" x14ac:dyDescent="0.4">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L703*E703</f>
        <v>29.849999999999998</v>
      </c>
      <c r="N703" t="str">
        <f>IF(I703="Rob","Robusta",IF(I703="Exc","Excelsa",IF(I703="Ara","Arabica",IF(I703="Lib","Liberica",""))))</f>
        <v>Arabica</v>
      </c>
      <c r="O703" t="str">
        <f>CHOOSE(MATCH(J703, {"M","L","D"}, 0), "Medium", "Light", "Dark")</f>
        <v>Dark</v>
      </c>
      <c r="P703" t="str">
        <f>_xlfn.XLOOKUP(Orders[[#This Row],[Customer ID]],customers!$A$1:$A$1001,customers!$I$1:$I$1001,,0)</f>
        <v>Yes</v>
      </c>
    </row>
    <row r="704" spans="1:16" x14ac:dyDescent="0.4">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L704*E704</f>
        <v>7.77</v>
      </c>
      <c r="N704" t="str">
        <f>IF(I704="Rob","Robusta",IF(I704="Exc","Excelsa",IF(I704="Ara","Arabica",IF(I704="Lib","Liberica",""))))</f>
        <v>Arabica</v>
      </c>
      <c r="O704" t="str">
        <f>CHOOSE(MATCH(J704, {"M","L","D"}, 0), "Medium", "Light", "Dark")</f>
        <v>Light</v>
      </c>
      <c r="P704" t="str">
        <f>_xlfn.XLOOKUP(Orders[[#This Row],[Customer ID]],customers!$A$1:$A$1001,customers!$I$1:$I$1001,,0)</f>
        <v>Yes</v>
      </c>
    </row>
    <row r="705" spans="1:16" x14ac:dyDescent="0.4">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L705*E705</f>
        <v>119.13999999999999</v>
      </c>
      <c r="N705" t="str">
        <f>IF(I705="Rob","Robusta",IF(I705="Exc","Excelsa",IF(I705="Ara","Arabica",IF(I705="Lib","Liberica",""))))</f>
        <v>Liberica</v>
      </c>
      <c r="O705" t="str">
        <f>CHOOSE(MATCH(J705, {"M","L","D"}, 0), "Medium", "Light", "Dark")</f>
        <v>Dark</v>
      </c>
      <c r="P705" t="str">
        <f>_xlfn.XLOOKUP(Orders[[#This Row],[Customer ID]],customers!$A$1:$A$1001,customers!$I$1:$I$1001,,0)</f>
        <v>Yes</v>
      </c>
    </row>
    <row r="706" spans="1:16" x14ac:dyDescent="0.4">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L706*E706</f>
        <v>21.87</v>
      </c>
      <c r="N706" t="str">
        <f>IF(I706="Rob","Robusta",IF(I706="Exc","Excelsa",IF(I706="Ara","Arabica",IF(I706="Lib","Liberica",""))))</f>
        <v>Excelsa</v>
      </c>
      <c r="O706" t="str">
        <f>CHOOSE(MATCH(J706, {"M","L","D"}, 0), "Medium", "Light", "Dark")</f>
        <v>Dark</v>
      </c>
      <c r="P706" t="str">
        <f>_xlfn.XLOOKUP(Orders[[#This Row],[Customer ID]],customers!$A$1:$A$1001,customers!$I$1:$I$1001,,0)</f>
        <v>Yes</v>
      </c>
    </row>
    <row r="707" spans="1:16" x14ac:dyDescent="0.4">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L707*E707</f>
        <v>17.82</v>
      </c>
      <c r="N707" t="str">
        <f>IF(I707="Rob","Robusta",IF(I707="Exc","Excelsa",IF(I707="Ara","Arabica",IF(I707="Lib","Liberica",""))))</f>
        <v>Excelsa</v>
      </c>
      <c r="O707" t="str">
        <f>CHOOSE(MATCH(J707, {"M","L","D"}, 0), "Medium", "Light", "Dark")</f>
        <v>Light</v>
      </c>
      <c r="P707" t="str">
        <f>_xlfn.XLOOKUP(Orders[[#This Row],[Customer ID]],customers!$A$1:$A$1001,customers!$I$1:$I$1001,,0)</f>
        <v>No</v>
      </c>
    </row>
    <row r="708" spans="1:16" x14ac:dyDescent="0.4">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L708*E708</f>
        <v>12.375</v>
      </c>
      <c r="N708" t="str">
        <f>IF(I708="Rob","Robusta",IF(I708="Exc","Excelsa",IF(I708="Ara","Arabica",IF(I708="Lib","Liberica",""))))</f>
        <v>Excelsa</v>
      </c>
      <c r="O708" t="str">
        <f>CHOOSE(MATCH(J708, {"M","L","D"}, 0), "Medium", "Light", "Dark")</f>
        <v>Medium</v>
      </c>
      <c r="P708" t="str">
        <f>_xlfn.XLOOKUP(Orders[[#This Row],[Customer ID]],customers!$A$1:$A$1001,customers!$I$1:$I$1001,,0)</f>
        <v>No</v>
      </c>
    </row>
    <row r="709" spans="1:16" x14ac:dyDescent="0.4">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L709*E709</f>
        <v>25.9</v>
      </c>
      <c r="N709" t="str">
        <f>IF(I709="Rob","Robusta",IF(I709="Exc","Excelsa",IF(I709="Ara","Arabica",IF(I709="Lib","Liberica",""))))</f>
        <v>Liberica</v>
      </c>
      <c r="O709" t="str">
        <f>CHOOSE(MATCH(J709, {"M","L","D"}, 0), "Medium", "Light", "Dark")</f>
        <v>Dark</v>
      </c>
      <c r="P709" t="str">
        <f>_xlfn.XLOOKUP(Orders[[#This Row],[Customer ID]],customers!$A$1:$A$1001,customers!$I$1:$I$1001,,0)</f>
        <v>No</v>
      </c>
    </row>
    <row r="710" spans="1:16" x14ac:dyDescent="0.4">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L710*E710</f>
        <v>13.5</v>
      </c>
      <c r="N710" t="str">
        <f>IF(I710="Rob","Robusta",IF(I710="Exc","Excelsa",IF(I710="Ara","Arabica",IF(I710="Lib","Liberica",""))))</f>
        <v>Arabica</v>
      </c>
      <c r="O710" t="str">
        <f>CHOOSE(MATCH(J710, {"M","L","D"}, 0), "Medium", "Light", "Dark")</f>
        <v>Medium</v>
      </c>
      <c r="P710" t="str">
        <f>_xlfn.XLOOKUP(Orders[[#This Row],[Customer ID]],customers!$A$1:$A$1001,customers!$I$1:$I$1001,,0)</f>
        <v>Yes</v>
      </c>
    </row>
    <row r="711" spans="1:16" x14ac:dyDescent="0.4">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L711*E711</f>
        <v>17.82</v>
      </c>
      <c r="N711" t="str">
        <f>IF(I711="Rob","Robusta",IF(I711="Exc","Excelsa",IF(I711="Ara","Arabica",IF(I711="Lib","Liberica",""))))</f>
        <v>Excelsa</v>
      </c>
      <c r="O711" t="str">
        <f>CHOOSE(MATCH(J711, {"M","L","D"}, 0), "Medium", "Light", "Dark")</f>
        <v>Light</v>
      </c>
      <c r="P711" t="str">
        <f>_xlfn.XLOOKUP(Orders[[#This Row],[Customer ID]],customers!$A$1:$A$1001,customers!$I$1:$I$1001,,0)</f>
        <v>Yes</v>
      </c>
    </row>
    <row r="712" spans="1:16" x14ac:dyDescent="0.4">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L712*E712</f>
        <v>24.75</v>
      </c>
      <c r="N712" t="str">
        <f>IF(I712="Rob","Robusta",IF(I712="Exc","Excelsa",IF(I712="Ara","Arabica",IF(I712="Lib","Liberica",""))))</f>
        <v>Excelsa</v>
      </c>
      <c r="O712" t="str">
        <f>CHOOSE(MATCH(J712, {"M","L","D"}, 0), "Medium", "Light", "Dark")</f>
        <v>Medium</v>
      </c>
      <c r="P712" t="str">
        <f>_xlfn.XLOOKUP(Orders[[#This Row],[Customer ID]],customers!$A$1:$A$1001,customers!$I$1:$I$1001,,0)</f>
        <v>No</v>
      </c>
    </row>
    <row r="713" spans="1:16" x14ac:dyDescent="0.4">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L713*E713</f>
        <v>17.91</v>
      </c>
      <c r="N713" t="str">
        <f>IF(I713="Rob","Robusta",IF(I713="Exc","Excelsa",IF(I713="Ara","Arabica",IF(I713="Lib","Liberica",""))))</f>
        <v>Robusta</v>
      </c>
      <c r="O713" t="str">
        <f>CHOOSE(MATCH(J713, {"M","L","D"}, 0), "Medium", "Light", "Dark")</f>
        <v>Medium</v>
      </c>
      <c r="P713" t="str">
        <f>_xlfn.XLOOKUP(Orders[[#This Row],[Customer ID]],customers!$A$1:$A$1001,customers!$I$1:$I$1001,,0)</f>
        <v>No</v>
      </c>
    </row>
    <row r="714" spans="1:16" x14ac:dyDescent="0.4">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L714*E714</f>
        <v>16.5</v>
      </c>
      <c r="N714" t="str">
        <f>IF(I714="Rob","Robusta",IF(I714="Exc","Excelsa",IF(I714="Ara","Arabica",IF(I714="Lib","Liberica",""))))</f>
        <v>Excelsa</v>
      </c>
      <c r="O714" t="str">
        <f>CHOOSE(MATCH(J714, {"M","L","D"}, 0), "Medium", "Light", "Dark")</f>
        <v>Medium</v>
      </c>
      <c r="P714" t="str">
        <f>_xlfn.XLOOKUP(Orders[[#This Row],[Customer ID]],customers!$A$1:$A$1001,customers!$I$1:$I$1001,,0)</f>
        <v>No</v>
      </c>
    </row>
    <row r="715" spans="1:16" x14ac:dyDescent="0.4">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L715*E715</f>
        <v>2.9849999999999999</v>
      </c>
      <c r="N715" t="str">
        <f>IF(I715="Rob","Robusta",IF(I715="Exc","Excelsa",IF(I715="Ara","Arabica",IF(I715="Lib","Liberica",""))))</f>
        <v>Robusta</v>
      </c>
      <c r="O715" t="str">
        <f>CHOOSE(MATCH(J715, {"M","L","D"}, 0), "Medium", "Light", "Dark")</f>
        <v>Medium</v>
      </c>
      <c r="P715" t="str">
        <f>_xlfn.XLOOKUP(Orders[[#This Row],[Customer ID]],customers!$A$1:$A$1001,customers!$I$1:$I$1001,,0)</f>
        <v>No</v>
      </c>
    </row>
    <row r="716" spans="1:16" x14ac:dyDescent="0.4">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L716*E716</f>
        <v>14.58</v>
      </c>
      <c r="N716" t="str">
        <f>IF(I716="Rob","Robusta",IF(I716="Exc","Excelsa",IF(I716="Ara","Arabica",IF(I716="Lib","Liberica",""))))</f>
        <v>Excelsa</v>
      </c>
      <c r="O716" t="str">
        <f>CHOOSE(MATCH(J716, {"M","L","D"}, 0), "Medium", "Light", "Dark")</f>
        <v>Dark</v>
      </c>
      <c r="P716" t="str">
        <f>_xlfn.XLOOKUP(Orders[[#This Row],[Customer ID]],customers!$A$1:$A$1001,customers!$I$1:$I$1001,,0)</f>
        <v>Yes</v>
      </c>
    </row>
    <row r="717" spans="1:16" x14ac:dyDescent="0.4">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L717*E717</f>
        <v>89.1</v>
      </c>
      <c r="N717" t="str">
        <f>IF(I717="Rob","Robusta",IF(I717="Exc","Excelsa",IF(I717="Ara","Arabica",IF(I717="Lib","Liberica",""))))</f>
        <v>Excelsa</v>
      </c>
      <c r="O717" t="str">
        <f>CHOOSE(MATCH(J717, {"M","L","D"}, 0), "Medium", "Light", "Dark")</f>
        <v>Light</v>
      </c>
      <c r="P717" t="str">
        <f>_xlfn.XLOOKUP(Orders[[#This Row],[Customer ID]],customers!$A$1:$A$1001,customers!$I$1:$I$1001,,0)</f>
        <v>No</v>
      </c>
    </row>
    <row r="718" spans="1:16" x14ac:dyDescent="0.4">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L718*E718</f>
        <v>35.849999999999994</v>
      </c>
      <c r="N718" t="str">
        <f>IF(I718="Rob","Robusta",IF(I718="Exc","Excelsa",IF(I718="Ara","Arabica",IF(I718="Lib","Liberica",""))))</f>
        <v>Robusta</v>
      </c>
      <c r="O718" t="str">
        <f>CHOOSE(MATCH(J718, {"M","L","D"}, 0), "Medium", "Light", "Dark")</f>
        <v>Light</v>
      </c>
      <c r="P718" t="str">
        <f>_xlfn.XLOOKUP(Orders[[#This Row],[Customer ID]],customers!$A$1:$A$1001,customers!$I$1:$I$1001,,0)</f>
        <v>No</v>
      </c>
    </row>
    <row r="719" spans="1:16" x14ac:dyDescent="0.4">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L719*E719</f>
        <v>68.655000000000001</v>
      </c>
      <c r="N719" t="str">
        <f>IF(I719="Rob","Robusta",IF(I719="Exc","Excelsa",IF(I719="Ara","Arabica",IF(I719="Lib","Liberica",""))))</f>
        <v>Arabica</v>
      </c>
      <c r="O719" t="str">
        <f>CHOOSE(MATCH(J719, {"M","L","D"}, 0), "Medium", "Light", "Dark")</f>
        <v>Dark</v>
      </c>
      <c r="P719" t="str">
        <f>_xlfn.XLOOKUP(Orders[[#This Row],[Customer ID]],customers!$A$1:$A$1001,customers!$I$1:$I$1001,,0)</f>
        <v>No</v>
      </c>
    </row>
    <row r="720" spans="1:16" x14ac:dyDescent="0.4">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L720*E720</f>
        <v>38.849999999999994</v>
      </c>
      <c r="N720" t="str">
        <f>IF(I720="Rob","Robusta",IF(I720="Exc","Excelsa",IF(I720="Ara","Arabica",IF(I720="Lib","Liberica",""))))</f>
        <v>Liberica</v>
      </c>
      <c r="O720" t="str">
        <f>CHOOSE(MATCH(J720, {"M","L","D"}, 0), "Medium", "Light", "Dark")</f>
        <v>Dark</v>
      </c>
      <c r="P720" t="str">
        <f>_xlfn.XLOOKUP(Orders[[#This Row],[Customer ID]],customers!$A$1:$A$1001,customers!$I$1:$I$1001,,0)</f>
        <v>No</v>
      </c>
    </row>
    <row r="721" spans="1:16" x14ac:dyDescent="0.4">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L721*E721</f>
        <v>79.25</v>
      </c>
      <c r="N721" t="str">
        <f>IF(I721="Rob","Robusta",IF(I721="Exc","Excelsa",IF(I721="Ara","Arabica",IF(I721="Lib","Liberica",""))))</f>
        <v>Liberica</v>
      </c>
      <c r="O721" t="str">
        <f>CHOOSE(MATCH(J721, {"M","L","D"}, 0), "Medium", "Light", "Dark")</f>
        <v>Light</v>
      </c>
      <c r="P721" t="str">
        <f>_xlfn.XLOOKUP(Orders[[#This Row],[Customer ID]],customers!$A$1:$A$1001,customers!$I$1:$I$1001,,0)</f>
        <v>Yes</v>
      </c>
    </row>
    <row r="722" spans="1:16" x14ac:dyDescent="0.4">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L722*E722</f>
        <v>36.450000000000003</v>
      </c>
      <c r="N722" t="str">
        <f>IF(I722="Rob","Robusta",IF(I722="Exc","Excelsa",IF(I722="Ara","Arabica",IF(I722="Lib","Liberica",""))))</f>
        <v>Excelsa</v>
      </c>
      <c r="O722" t="str">
        <f>CHOOSE(MATCH(J722, {"M","L","D"}, 0), "Medium", "Light", "Dark")</f>
        <v>Dark</v>
      </c>
      <c r="P722" t="str">
        <f>_xlfn.XLOOKUP(Orders[[#This Row],[Customer ID]],customers!$A$1:$A$1001,customers!$I$1:$I$1001,,0)</f>
        <v>Yes</v>
      </c>
    </row>
    <row r="723" spans="1:16" x14ac:dyDescent="0.4">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L723*E723</f>
        <v>8.9550000000000001</v>
      </c>
      <c r="N723" t="str">
        <f>IF(I723="Rob","Robusta",IF(I723="Exc","Excelsa",IF(I723="Ara","Arabica",IF(I723="Lib","Liberica",""))))</f>
        <v>Robusta</v>
      </c>
      <c r="O723" t="str">
        <f>CHOOSE(MATCH(J723, {"M","L","D"}, 0), "Medium", "Light", "Dark")</f>
        <v>Medium</v>
      </c>
      <c r="P723" t="str">
        <f>_xlfn.XLOOKUP(Orders[[#This Row],[Customer ID]],customers!$A$1:$A$1001,customers!$I$1:$I$1001,,0)</f>
        <v>Yes</v>
      </c>
    </row>
    <row r="724" spans="1:16" x14ac:dyDescent="0.4">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L724*E724</f>
        <v>24.3</v>
      </c>
      <c r="N724" t="str">
        <f>IF(I724="Rob","Robusta",IF(I724="Exc","Excelsa",IF(I724="Ara","Arabica",IF(I724="Lib","Liberica",""))))</f>
        <v>Excelsa</v>
      </c>
      <c r="O724" t="str">
        <f>CHOOSE(MATCH(J724, {"M","L","D"}, 0), "Medium", "Light", "Dark")</f>
        <v>Dark</v>
      </c>
      <c r="P724" t="str">
        <f>_xlfn.XLOOKUP(Orders[[#This Row],[Customer ID]],customers!$A$1:$A$1001,customers!$I$1:$I$1001,,0)</f>
        <v>No</v>
      </c>
    </row>
    <row r="725" spans="1:16" x14ac:dyDescent="0.4">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L725*E725</f>
        <v>63.249999999999993</v>
      </c>
      <c r="N725" t="str">
        <f>IF(I725="Rob","Robusta",IF(I725="Exc","Excelsa",IF(I725="Ara","Arabica",IF(I725="Lib","Liberica",""))))</f>
        <v>Excelsa</v>
      </c>
      <c r="O725" t="str">
        <f>CHOOSE(MATCH(J725, {"M","L","D"}, 0), "Medium", "Light", "Dark")</f>
        <v>Medium</v>
      </c>
      <c r="P725" t="str">
        <f>_xlfn.XLOOKUP(Orders[[#This Row],[Customer ID]],customers!$A$1:$A$1001,customers!$I$1:$I$1001,,0)</f>
        <v>No</v>
      </c>
    </row>
    <row r="726" spans="1:16" x14ac:dyDescent="0.4">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L726*E726</f>
        <v>6.75</v>
      </c>
      <c r="N726" t="str">
        <f>IF(I726="Rob","Robusta",IF(I726="Exc","Excelsa",IF(I726="Ara","Arabica",IF(I726="Lib","Liberica",""))))</f>
        <v>Arabica</v>
      </c>
      <c r="O726" t="str">
        <f>CHOOSE(MATCH(J726, {"M","L","D"}, 0), "Medium", "Light", "Dark")</f>
        <v>Medium</v>
      </c>
      <c r="P726" t="str">
        <f>_xlfn.XLOOKUP(Orders[[#This Row],[Customer ID]],customers!$A$1:$A$1001,customers!$I$1:$I$1001,,0)</f>
        <v>Yes</v>
      </c>
    </row>
    <row r="727" spans="1:16" x14ac:dyDescent="0.4">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L727*E727</f>
        <v>23.31</v>
      </c>
      <c r="N727" t="str">
        <f>IF(I727="Rob","Robusta",IF(I727="Exc","Excelsa",IF(I727="Ara","Arabica",IF(I727="Lib","Liberica",""))))</f>
        <v>Arabica</v>
      </c>
      <c r="O727" t="str">
        <f>CHOOSE(MATCH(J727, {"M","L","D"}, 0), "Medium", "Light", "Dark")</f>
        <v>Light</v>
      </c>
      <c r="P727" t="str">
        <f>_xlfn.XLOOKUP(Orders[[#This Row],[Customer ID]],customers!$A$1:$A$1001,customers!$I$1:$I$1001,,0)</f>
        <v>No</v>
      </c>
    </row>
    <row r="728" spans="1:16" x14ac:dyDescent="0.4">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L728*E728</f>
        <v>145.82</v>
      </c>
      <c r="N728" t="str">
        <f>IF(I728="Rob","Robusta",IF(I728="Exc","Excelsa",IF(I728="Ara","Arabica",IF(I728="Lib","Liberica",""))))</f>
        <v>Liberica</v>
      </c>
      <c r="O728" t="str">
        <f>CHOOSE(MATCH(J728, {"M","L","D"}, 0), "Medium", "Light", "Dark")</f>
        <v>Light</v>
      </c>
      <c r="P728" t="str">
        <f>_xlfn.XLOOKUP(Orders[[#This Row],[Customer ID]],customers!$A$1:$A$1001,customers!$I$1:$I$1001,,0)</f>
        <v>No</v>
      </c>
    </row>
    <row r="729" spans="1:16" x14ac:dyDescent="0.4">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L729*E729</f>
        <v>29.849999999999998</v>
      </c>
      <c r="N729" t="str">
        <f>IF(I729="Rob","Robusta",IF(I729="Exc","Excelsa",IF(I729="Ara","Arabica",IF(I729="Lib","Liberica",""))))</f>
        <v>Robusta</v>
      </c>
      <c r="O729" t="str">
        <f>CHOOSE(MATCH(J729, {"M","L","D"}, 0), "Medium", "Light", "Dark")</f>
        <v>Medium</v>
      </c>
      <c r="P729" t="str">
        <f>_xlfn.XLOOKUP(Orders[[#This Row],[Customer ID]],customers!$A$1:$A$1001,customers!$I$1:$I$1001,,0)</f>
        <v>Yes</v>
      </c>
    </row>
    <row r="730" spans="1:16" x14ac:dyDescent="0.4">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L730*E730</f>
        <v>21.87</v>
      </c>
      <c r="N730" t="str">
        <f>IF(I730="Rob","Robusta",IF(I730="Exc","Excelsa",IF(I730="Ara","Arabica",IF(I730="Lib","Liberica",""))))</f>
        <v>Excelsa</v>
      </c>
      <c r="O730" t="str">
        <f>CHOOSE(MATCH(J730, {"M","L","D"}, 0), "Medium", "Light", "Dark")</f>
        <v>Dark</v>
      </c>
      <c r="P730" t="str">
        <f>_xlfn.XLOOKUP(Orders[[#This Row],[Customer ID]],customers!$A$1:$A$1001,customers!$I$1:$I$1001,,0)</f>
        <v>Yes</v>
      </c>
    </row>
    <row r="731" spans="1:16" x14ac:dyDescent="0.4">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L731*E731</f>
        <v>4.3650000000000002</v>
      </c>
      <c r="N731" t="str">
        <f>IF(I731="Rob","Robusta",IF(I731="Exc","Excelsa",IF(I731="Ara","Arabica",IF(I731="Lib","Liberica",""))))</f>
        <v>Liberica</v>
      </c>
      <c r="O731" t="str">
        <f>CHOOSE(MATCH(J731, {"M","L","D"}, 0), "Medium", "Light", "Dark")</f>
        <v>Medium</v>
      </c>
      <c r="P731" t="str">
        <f>_xlfn.XLOOKUP(Orders[[#This Row],[Customer ID]],customers!$A$1:$A$1001,customers!$I$1:$I$1001,,0)</f>
        <v>No</v>
      </c>
    </row>
    <row r="732" spans="1:16" x14ac:dyDescent="0.4">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L732*E732</f>
        <v>36.454999999999998</v>
      </c>
      <c r="N732" t="str">
        <f>IF(I732="Rob","Robusta",IF(I732="Exc","Excelsa",IF(I732="Ara","Arabica",IF(I732="Lib","Liberica",""))))</f>
        <v>Liberica</v>
      </c>
      <c r="O732" t="str">
        <f>CHOOSE(MATCH(J732, {"M","L","D"}, 0), "Medium", "Light", "Dark")</f>
        <v>Light</v>
      </c>
      <c r="P732" t="str">
        <f>_xlfn.XLOOKUP(Orders[[#This Row],[Customer ID]],customers!$A$1:$A$1001,customers!$I$1:$I$1001,,0)</f>
        <v>No</v>
      </c>
    </row>
    <row r="733" spans="1:16" x14ac:dyDescent="0.4">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L733*E733</f>
        <v>15.54</v>
      </c>
      <c r="N733" t="str">
        <f>IF(I733="Rob","Robusta",IF(I733="Exc","Excelsa",IF(I733="Ara","Arabica",IF(I733="Lib","Liberica",""))))</f>
        <v>Liberica</v>
      </c>
      <c r="O733" t="str">
        <f>CHOOSE(MATCH(J733, {"M","L","D"}, 0), "Medium", "Light", "Dark")</f>
        <v>Dark</v>
      </c>
      <c r="P733" t="str">
        <f>_xlfn.XLOOKUP(Orders[[#This Row],[Customer ID]],customers!$A$1:$A$1001,customers!$I$1:$I$1001,,0)</f>
        <v>Yes</v>
      </c>
    </row>
    <row r="734" spans="1:16" x14ac:dyDescent="0.4">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L734*E734</f>
        <v>8.91</v>
      </c>
      <c r="N734" t="str">
        <f>IF(I734="Rob","Robusta",IF(I734="Exc","Excelsa",IF(I734="Ara","Arabica",IF(I734="Lib","Liberica",""))))</f>
        <v>Excelsa</v>
      </c>
      <c r="O734" t="str">
        <f>CHOOSE(MATCH(J734, {"M","L","D"}, 0), "Medium", "Light", "Dark")</f>
        <v>Light</v>
      </c>
      <c r="P734" t="str">
        <f>_xlfn.XLOOKUP(Orders[[#This Row],[Customer ID]],customers!$A$1:$A$1001,customers!$I$1:$I$1001,,0)</f>
        <v>No</v>
      </c>
    </row>
    <row r="735" spans="1:16" x14ac:dyDescent="0.4">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L735*E735</f>
        <v>100.39499999999998</v>
      </c>
      <c r="N735" t="str">
        <f>IF(I735="Rob","Robusta",IF(I735="Exc","Excelsa",IF(I735="Ara","Arabica",IF(I735="Lib","Liberica",""))))</f>
        <v>Liberica</v>
      </c>
      <c r="O735" t="str">
        <f>CHOOSE(MATCH(J735, {"M","L","D"}, 0), "Medium", "Light", "Dark")</f>
        <v>Medium</v>
      </c>
      <c r="P735" t="str">
        <f>_xlfn.XLOOKUP(Orders[[#This Row],[Customer ID]],customers!$A$1:$A$1001,customers!$I$1:$I$1001,,0)</f>
        <v>Yes</v>
      </c>
    </row>
    <row r="736" spans="1:16" x14ac:dyDescent="0.4">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L736*E736</f>
        <v>13.424999999999997</v>
      </c>
      <c r="N736" t="str">
        <f>IF(I736="Rob","Robusta",IF(I736="Exc","Excelsa",IF(I736="Ara","Arabica",IF(I736="Lib","Liberica",""))))</f>
        <v>Robusta</v>
      </c>
      <c r="O736" t="str">
        <f>CHOOSE(MATCH(J736, {"M","L","D"}, 0), "Medium", "Light", "Dark")</f>
        <v>Dark</v>
      </c>
      <c r="P736" t="str">
        <f>_xlfn.XLOOKUP(Orders[[#This Row],[Customer ID]],customers!$A$1:$A$1001,customers!$I$1:$I$1001,,0)</f>
        <v>No</v>
      </c>
    </row>
    <row r="737" spans="1:16" x14ac:dyDescent="0.4">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L737*E737</f>
        <v>21.87</v>
      </c>
      <c r="N737" t="str">
        <f>IF(I737="Rob","Robusta",IF(I737="Exc","Excelsa",IF(I737="Ara","Arabica",IF(I737="Lib","Liberica",""))))</f>
        <v>Excelsa</v>
      </c>
      <c r="O737" t="str">
        <f>CHOOSE(MATCH(J737, {"M","L","D"}, 0), "Medium", "Light", "Dark")</f>
        <v>Dark</v>
      </c>
      <c r="P737" t="str">
        <f>_xlfn.XLOOKUP(Orders[[#This Row],[Customer ID]],customers!$A$1:$A$1001,customers!$I$1:$I$1001,,0)</f>
        <v>No</v>
      </c>
    </row>
    <row r="738" spans="1:16" x14ac:dyDescent="0.4">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L738*E738</f>
        <v>25.9</v>
      </c>
      <c r="N738" t="str">
        <f>IF(I738="Rob","Robusta",IF(I738="Exc","Excelsa",IF(I738="Ara","Arabica",IF(I738="Lib","Liberica",""))))</f>
        <v>Liberica</v>
      </c>
      <c r="O738" t="str">
        <f>CHOOSE(MATCH(J738, {"M","L","D"}, 0), "Medium", "Light", "Dark")</f>
        <v>Dark</v>
      </c>
      <c r="P738" t="str">
        <f>_xlfn.XLOOKUP(Orders[[#This Row],[Customer ID]],customers!$A$1:$A$1001,customers!$I$1:$I$1001,,0)</f>
        <v>Yes</v>
      </c>
    </row>
    <row r="739" spans="1:16" x14ac:dyDescent="0.4">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L739*E739</f>
        <v>56.25</v>
      </c>
      <c r="N739" t="str">
        <f>IF(I739="Rob","Robusta",IF(I739="Exc","Excelsa",IF(I739="Ara","Arabica",IF(I739="Lib","Liberica",""))))</f>
        <v>Arabica</v>
      </c>
      <c r="O739" t="str">
        <f>CHOOSE(MATCH(J739, {"M","L","D"}, 0), "Medium", "Light", "Dark")</f>
        <v>Medium</v>
      </c>
      <c r="P739" t="str">
        <f>_xlfn.XLOOKUP(Orders[[#This Row],[Customer ID]],customers!$A$1:$A$1001,customers!$I$1:$I$1001,,0)</f>
        <v>No</v>
      </c>
    </row>
    <row r="740" spans="1:16" x14ac:dyDescent="0.4">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L740*E740</f>
        <v>10.754999999999999</v>
      </c>
      <c r="N740" t="str">
        <f>IF(I740="Rob","Robusta",IF(I740="Exc","Excelsa",IF(I740="Ara","Arabica",IF(I740="Lib","Liberica",""))))</f>
        <v>Robusta</v>
      </c>
      <c r="O740" t="str">
        <f>CHOOSE(MATCH(J740, {"M","L","D"}, 0), "Medium", "Light", "Dark")</f>
        <v>Light</v>
      </c>
      <c r="P740" t="str">
        <f>_xlfn.XLOOKUP(Orders[[#This Row],[Customer ID]],customers!$A$1:$A$1001,customers!$I$1:$I$1001,,0)</f>
        <v>No</v>
      </c>
    </row>
    <row r="741" spans="1:16" x14ac:dyDescent="0.4">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L741*E741</f>
        <v>18.225000000000001</v>
      </c>
      <c r="N741" t="str">
        <f>IF(I741="Rob","Robusta",IF(I741="Exc","Excelsa",IF(I741="Ara","Arabica",IF(I741="Lib","Liberica",""))))</f>
        <v>Excelsa</v>
      </c>
      <c r="O741" t="str">
        <f>CHOOSE(MATCH(J741, {"M","L","D"}, 0), "Medium", "Light", "Dark")</f>
        <v>Dark</v>
      </c>
      <c r="P741" t="str">
        <f>_xlfn.XLOOKUP(Orders[[#This Row],[Customer ID]],customers!$A$1:$A$1001,customers!$I$1:$I$1001,,0)</f>
        <v>No</v>
      </c>
    </row>
    <row r="742" spans="1:16" x14ac:dyDescent="0.4">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L742*E742</f>
        <v>28.679999999999996</v>
      </c>
      <c r="N742" t="str">
        <f>IF(I742="Rob","Robusta",IF(I742="Exc","Excelsa",IF(I742="Ara","Arabica",IF(I742="Lib","Liberica",""))))</f>
        <v>Robusta</v>
      </c>
      <c r="O742" t="str">
        <f>CHOOSE(MATCH(J742, {"M","L","D"}, 0), "Medium", "Light", "Dark")</f>
        <v>Light</v>
      </c>
      <c r="P742" t="str">
        <f>_xlfn.XLOOKUP(Orders[[#This Row],[Customer ID]],customers!$A$1:$A$1001,customers!$I$1:$I$1001,,0)</f>
        <v>No</v>
      </c>
    </row>
    <row r="743" spans="1:16" x14ac:dyDescent="0.4">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L743*E743</f>
        <v>8.73</v>
      </c>
      <c r="N743" t="str">
        <f>IF(I743="Rob","Robusta",IF(I743="Exc","Excelsa",IF(I743="Ara","Arabica",IF(I743="Lib","Liberica",""))))</f>
        <v>Liberica</v>
      </c>
      <c r="O743" t="str">
        <f>CHOOSE(MATCH(J743, {"M","L","D"}, 0), "Medium", "Light", "Dark")</f>
        <v>Medium</v>
      </c>
      <c r="P743" t="str">
        <f>_xlfn.XLOOKUP(Orders[[#This Row],[Customer ID]],customers!$A$1:$A$1001,customers!$I$1:$I$1001,,0)</f>
        <v>No</v>
      </c>
    </row>
    <row r="744" spans="1:16" x14ac:dyDescent="0.4">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L744*E744</f>
        <v>58.2</v>
      </c>
      <c r="N744" t="str">
        <f>IF(I744="Rob","Robusta",IF(I744="Exc","Excelsa",IF(I744="Ara","Arabica",IF(I744="Lib","Liberica",""))))</f>
        <v>Liberica</v>
      </c>
      <c r="O744" t="str">
        <f>CHOOSE(MATCH(J744, {"M","L","D"}, 0), "Medium", "Light", "Dark")</f>
        <v>Medium</v>
      </c>
      <c r="P744" t="str">
        <f>_xlfn.XLOOKUP(Orders[[#This Row],[Customer ID]],customers!$A$1:$A$1001,customers!$I$1:$I$1001,,0)</f>
        <v>No</v>
      </c>
    </row>
    <row r="745" spans="1:16" x14ac:dyDescent="0.4">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L745*E745</f>
        <v>17.91</v>
      </c>
      <c r="N745" t="str">
        <f>IF(I745="Rob","Robusta",IF(I745="Exc","Excelsa",IF(I745="Ara","Arabica",IF(I745="Lib","Liberica",""))))</f>
        <v>Arabica</v>
      </c>
      <c r="O745" t="str">
        <f>CHOOSE(MATCH(J745, {"M","L","D"}, 0), "Medium", "Light", "Dark")</f>
        <v>Dark</v>
      </c>
      <c r="P745" t="str">
        <f>_xlfn.XLOOKUP(Orders[[#This Row],[Customer ID]],customers!$A$1:$A$1001,customers!$I$1:$I$1001,,0)</f>
        <v>No</v>
      </c>
    </row>
    <row r="746" spans="1:16" x14ac:dyDescent="0.4">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L746*E746</f>
        <v>17.91</v>
      </c>
      <c r="N746" t="str">
        <f>IF(I746="Rob","Robusta",IF(I746="Exc","Excelsa",IF(I746="Ara","Arabica",IF(I746="Lib","Liberica",""))))</f>
        <v>Robusta</v>
      </c>
      <c r="O746" t="str">
        <f>CHOOSE(MATCH(J746, {"M","L","D"}, 0), "Medium", "Light", "Dark")</f>
        <v>Medium</v>
      </c>
      <c r="P746" t="str">
        <f>_xlfn.XLOOKUP(Orders[[#This Row],[Customer ID]],customers!$A$1:$A$1001,customers!$I$1:$I$1001,,0)</f>
        <v>Yes</v>
      </c>
    </row>
    <row r="747" spans="1:16" x14ac:dyDescent="0.4">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L747*E747</f>
        <v>14.58</v>
      </c>
      <c r="N747" t="str">
        <f>IF(I747="Rob","Robusta",IF(I747="Exc","Excelsa",IF(I747="Ara","Arabica",IF(I747="Lib","Liberica",""))))</f>
        <v>Excelsa</v>
      </c>
      <c r="O747" t="str">
        <f>CHOOSE(MATCH(J747, {"M","L","D"}, 0), "Medium", "Light", "Dark")</f>
        <v>Dark</v>
      </c>
      <c r="P747" t="str">
        <f>_xlfn.XLOOKUP(Orders[[#This Row],[Customer ID]],customers!$A$1:$A$1001,customers!$I$1:$I$1001,,0)</f>
        <v>No</v>
      </c>
    </row>
    <row r="748" spans="1:16" x14ac:dyDescent="0.4">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L748*E748</f>
        <v>33.75</v>
      </c>
      <c r="N748" t="str">
        <f>IF(I748="Rob","Robusta",IF(I748="Exc","Excelsa",IF(I748="Ara","Arabica",IF(I748="Lib","Liberica",""))))</f>
        <v>Arabica</v>
      </c>
      <c r="O748" t="str">
        <f>CHOOSE(MATCH(J748, {"M","L","D"}, 0), "Medium", "Light", "Dark")</f>
        <v>Medium</v>
      </c>
      <c r="P748" t="str">
        <f>_xlfn.XLOOKUP(Orders[[#This Row],[Customer ID]],customers!$A$1:$A$1001,customers!$I$1:$I$1001,,0)</f>
        <v>No</v>
      </c>
    </row>
    <row r="749" spans="1:16" x14ac:dyDescent="0.4">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L749*E749</f>
        <v>34.92</v>
      </c>
      <c r="N749" t="str">
        <f>IF(I749="Rob","Robusta",IF(I749="Exc","Excelsa",IF(I749="Ara","Arabica",IF(I749="Lib","Liberica",""))))</f>
        <v>Liberica</v>
      </c>
      <c r="O749" t="str">
        <f>CHOOSE(MATCH(J749, {"M","L","D"}, 0), "Medium", "Light", "Dark")</f>
        <v>Medium</v>
      </c>
      <c r="P749" t="str">
        <f>_xlfn.XLOOKUP(Orders[[#This Row],[Customer ID]],customers!$A$1:$A$1001,customers!$I$1:$I$1001,,0)</f>
        <v>Yes</v>
      </c>
    </row>
    <row r="750" spans="1:16" x14ac:dyDescent="0.4">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L750*E750</f>
        <v>14.58</v>
      </c>
      <c r="N750" t="str">
        <f>IF(I750="Rob","Robusta",IF(I750="Exc","Excelsa",IF(I750="Ara","Arabica",IF(I750="Lib","Liberica",""))))</f>
        <v>Excelsa</v>
      </c>
      <c r="O750" t="str">
        <f>CHOOSE(MATCH(J750, {"M","L","D"}, 0), "Medium", "Light", "Dark")</f>
        <v>Dark</v>
      </c>
      <c r="P750" t="str">
        <f>_xlfn.XLOOKUP(Orders[[#This Row],[Customer ID]],customers!$A$1:$A$1001,customers!$I$1:$I$1001,,0)</f>
        <v>No</v>
      </c>
    </row>
    <row r="751" spans="1:16" x14ac:dyDescent="0.4">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L751*E751</f>
        <v>5.3699999999999992</v>
      </c>
      <c r="N751" t="str">
        <f>IF(I751="Rob","Robusta",IF(I751="Exc","Excelsa",IF(I751="Ara","Arabica",IF(I751="Lib","Liberica",""))))</f>
        <v>Robusta</v>
      </c>
      <c r="O751" t="str">
        <f>CHOOSE(MATCH(J751, {"M","L","D"}, 0), "Medium", "Light", "Dark")</f>
        <v>Dark</v>
      </c>
      <c r="P751" t="str">
        <f>_xlfn.XLOOKUP(Orders[[#This Row],[Customer ID]],customers!$A$1:$A$1001,customers!$I$1:$I$1001,,0)</f>
        <v>Yes</v>
      </c>
    </row>
    <row r="752" spans="1:16" x14ac:dyDescent="0.4">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L752*E752</f>
        <v>5.97</v>
      </c>
      <c r="N752" t="str">
        <f>IF(I752="Rob","Robusta",IF(I752="Exc","Excelsa",IF(I752="Ara","Arabica",IF(I752="Lib","Liberica",""))))</f>
        <v>Robusta</v>
      </c>
      <c r="O752" t="str">
        <f>CHOOSE(MATCH(J752, {"M","L","D"}, 0), "Medium", "Light", "Dark")</f>
        <v>Medium</v>
      </c>
      <c r="P752" t="str">
        <f>_xlfn.XLOOKUP(Orders[[#This Row],[Customer ID]],customers!$A$1:$A$1001,customers!$I$1:$I$1001,,0)</f>
        <v>Yes</v>
      </c>
    </row>
    <row r="753" spans="1:16" x14ac:dyDescent="0.4">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L753*E753</f>
        <v>19.02</v>
      </c>
      <c r="N753" t="str">
        <f>IF(I753="Rob","Robusta",IF(I753="Exc","Excelsa",IF(I753="Ara","Arabica",IF(I753="Lib","Liberica",""))))</f>
        <v>Liberica</v>
      </c>
      <c r="O753" t="str">
        <f>CHOOSE(MATCH(J753, {"M","L","D"}, 0), "Medium", "Light", "Dark")</f>
        <v>Light</v>
      </c>
      <c r="P753" t="str">
        <f>_xlfn.XLOOKUP(Orders[[#This Row],[Customer ID]],customers!$A$1:$A$1001,customers!$I$1:$I$1001,,0)</f>
        <v>No</v>
      </c>
    </row>
    <row r="754" spans="1:16" x14ac:dyDescent="0.4">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L754*E754</f>
        <v>27.5</v>
      </c>
      <c r="N754" t="str">
        <f>IF(I754="Rob","Robusta",IF(I754="Exc","Excelsa",IF(I754="Ara","Arabica",IF(I754="Lib","Liberica",""))))</f>
        <v>Excelsa</v>
      </c>
      <c r="O754" t="str">
        <f>CHOOSE(MATCH(J754, {"M","L","D"}, 0), "Medium", "Light", "Dark")</f>
        <v>Medium</v>
      </c>
      <c r="P754" t="str">
        <f>_xlfn.XLOOKUP(Orders[[#This Row],[Customer ID]],customers!$A$1:$A$1001,customers!$I$1:$I$1001,,0)</f>
        <v>Yes</v>
      </c>
    </row>
    <row r="755" spans="1:16" x14ac:dyDescent="0.4">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L755*E755</f>
        <v>29.849999999999998</v>
      </c>
      <c r="N755" t="str">
        <f>IF(I755="Rob","Robusta",IF(I755="Exc","Excelsa",IF(I755="Ara","Arabica",IF(I755="Lib","Liberica",""))))</f>
        <v>Arabica</v>
      </c>
      <c r="O755" t="str">
        <f>CHOOSE(MATCH(J755, {"M","L","D"}, 0), "Medium", "Light", "Dark")</f>
        <v>Dark</v>
      </c>
      <c r="P755" t="str">
        <f>_xlfn.XLOOKUP(Orders[[#This Row],[Customer ID]],customers!$A$1:$A$1001,customers!$I$1:$I$1001,,0)</f>
        <v>No</v>
      </c>
    </row>
    <row r="756" spans="1:16" x14ac:dyDescent="0.4">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L756*E756</f>
        <v>17.91</v>
      </c>
      <c r="N756" t="str">
        <f>IF(I756="Rob","Robusta",IF(I756="Exc","Excelsa",IF(I756="Ara","Arabica",IF(I756="Lib","Liberica",""))))</f>
        <v>Arabica</v>
      </c>
      <c r="O756" t="str">
        <f>CHOOSE(MATCH(J756, {"M","L","D"}, 0), "Medium", "Light", "Dark")</f>
        <v>Dark</v>
      </c>
      <c r="P756" t="str">
        <f>_xlfn.XLOOKUP(Orders[[#This Row],[Customer ID]],customers!$A$1:$A$1001,customers!$I$1:$I$1001,,0)</f>
        <v>No</v>
      </c>
    </row>
    <row r="757" spans="1:16" x14ac:dyDescent="0.4">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L757*E757</f>
        <v>28.53</v>
      </c>
      <c r="N757" t="str">
        <f>IF(I757="Rob","Robusta",IF(I757="Exc","Excelsa",IF(I757="Ara","Arabica",IF(I757="Lib","Liberica",""))))</f>
        <v>Liberica</v>
      </c>
      <c r="O757" t="str">
        <f>CHOOSE(MATCH(J757, {"M","L","D"}, 0), "Medium", "Light", "Dark")</f>
        <v>Light</v>
      </c>
      <c r="P757" t="str">
        <f>_xlfn.XLOOKUP(Orders[[#This Row],[Customer ID]],customers!$A$1:$A$1001,customers!$I$1:$I$1001,,0)</f>
        <v>No</v>
      </c>
    </row>
    <row r="758" spans="1:16" x14ac:dyDescent="0.4">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L758*E758</f>
        <v>35.799999999999997</v>
      </c>
      <c r="N758" t="str">
        <f>IF(I758="Rob","Robusta",IF(I758="Exc","Excelsa",IF(I758="Ara","Arabica",IF(I758="Lib","Liberica",""))))</f>
        <v>Robusta</v>
      </c>
      <c r="O758" t="str">
        <f>CHOOSE(MATCH(J758, {"M","L","D"}, 0), "Medium", "Light", "Dark")</f>
        <v>Dark</v>
      </c>
      <c r="P758" t="str">
        <f>_xlfn.XLOOKUP(Orders[[#This Row],[Customer ID]],customers!$A$1:$A$1001,customers!$I$1:$I$1001,,0)</f>
        <v>Yes</v>
      </c>
    </row>
    <row r="759" spans="1:16" x14ac:dyDescent="0.4">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L759*E759</f>
        <v>17.91</v>
      </c>
      <c r="N759" t="str">
        <f>IF(I759="Rob","Robusta",IF(I759="Exc","Excelsa",IF(I759="Ara","Arabica",IF(I759="Lib","Liberica",""))))</f>
        <v>Arabica</v>
      </c>
      <c r="O759" t="str">
        <f>CHOOSE(MATCH(J759, {"M","L","D"}, 0), "Medium", "Light", "Dark")</f>
        <v>Dark</v>
      </c>
      <c r="P759" t="str">
        <f>_xlfn.XLOOKUP(Orders[[#This Row],[Customer ID]],customers!$A$1:$A$1001,customers!$I$1:$I$1001,,0)</f>
        <v>Yes</v>
      </c>
    </row>
    <row r="760" spans="1:16" x14ac:dyDescent="0.4">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L760*E760</f>
        <v>8.9499999999999993</v>
      </c>
      <c r="N760" t="str">
        <f>IF(I760="Rob","Robusta",IF(I760="Exc","Excelsa",IF(I760="Ara","Arabica",IF(I760="Lib","Liberica",""))))</f>
        <v>Robusta</v>
      </c>
      <c r="O760" t="str">
        <f>CHOOSE(MATCH(J760, {"M","L","D"}, 0), "Medium", "Light", "Dark")</f>
        <v>Dark</v>
      </c>
      <c r="P760" t="str">
        <f>_xlfn.XLOOKUP(Orders[[#This Row],[Customer ID]],customers!$A$1:$A$1001,customers!$I$1:$I$1001,,0)</f>
        <v>No</v>
      </c>
    </row>
    <row r="761" spans="1:16" x14ac:dyDescent="0.4">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L761*E761</f>
        <v>29.784999999999997</v>
      </c>
      <c r="N761" t="str">
        <f>IF(I761="Rob","Robusta",IF(I761="Exc","Excelsa",IF(I761="Ara","Arabica",IF(I761="Lib","Liberica",""))))</f>
        <v>Liberica</v>
      </c>
      <c r="O761" t="str">
        <f>CHOOSE(MATCH(J761, {"M","L","D"}, 0), "Medium", "Light", "Dark")</f>
        <v>Dark</v>
      </c>
      <c r="P761" t="str">
        <f>_xlfn.XLOOKUP(Orders[[#This Row],[Customer ID]],customers!$A$1:$A$1001,customers!$I$1:$I$1001,,0)</f>
        <v>Yes</v>
      </c>
    </row>
    <row r="762" spans="1:16" x14ac:dyDescent="0.4">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L762*E762</f>
        <v>44.55</v>
      </c>
      <c r="N762" t="str">
        <f>IF(I762="Rob","Robusta",IF(I762="Exc","Excelsa",IF(I762="Ara","Arabica",IF(I762="Lib","Liberica",""))))</f>
        <v>Excelsa</v>
      </c>
      <c r="O762" t="str">
        <f>CHOOSE(MATCH(J762, {"M","L","D"}, 0), "Medium", "Light", "Dark")</f>
        <v>Light</v>
      </c>
      <c r="P762" t="str">
        <f>_xlfn.XLOOKUP(Orders[[#This Row],[Customer ID]],customers!$A$1:$A$1001,customers!$I$1:$I$1001,,0)</f>
        <v>No</v>
      </c>
    </row>
    <row r="763" spans="1:16" x14ac:dyDescent="0.4">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L763*E763</f>
        <v>89.1</v>
      </c>
      <c r="N763" t="str">
        <f>IF(I763="Rob","Robusta",IF(I763="Exc","Excelsa",IF(I763="Ara","Arabica",IF(I763="Lib","Liberica",""))))</f>
        <v>Excelsa</v>
      </c>
      <c r="O763" t="str">
        <f>CHOOSE(MATCH(J763, {"M","L","D"}, 0), "Medium", "Light", "Dark")</f>
        <v>Light</v>
      </c>
      <c r="P763" t="str">
        <f>_xlfn.XLOOKUP(Orders[[#This Row],[Customer ID]],customers!$A$1:$A$1001,customers!$I$1:$I$1001,,0)</f>
        <v>Yes</v>
      </c>
    </row>
    <row r="764" spans="1:16" x14ac:dyDescent="0.4">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L764*E764</f>
        <v>43.650000000000006</v>
      </c>
      <c r="N764" t="str">
        <f>IF(I764="Rob","Robusta",IF(I764="Exc","Excelsa",IF(I764="Ara","Arabica",IF(I764="Lib","Liberica",""))))</f>
        <v>Liberica</v>
      </c>
      <c r="O764" t="str">
        <f>CHOOSE(MATCH(J764, {"M","L","D"}, 0), "Medium", "Light", "Dark")</f>
        <v>Medium</v>
      </c>
      <c r="P764" t="str">
        <f>_xlfn.XLOOKUP(Orders[[#This Row],[Customer ID]],customers!$A$1:$A$1001,customers!$I$1:$I$1001,,0)</f>
        <v>No</v>
      </c>
    </row>
    <row r="765" spans="1:16" x14ac:dyDescent="0.4">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L765*E765</f>
        <v>23.31</v>
      </c>
      <c r="N765" t="str">
        <f>IF(I765="Rob","Robusta",IF(I765="Exc","Excelsa",IF(I765="Ara","Arabica",IF(I765="Lib","Liberica",""))))</f>
        <v>Arabica</v>
      </c>
      <c r="O765" t="str">
        <f>CHOOSE(MATCH(J765, {"M","L","D"}, 0), "Medium", "Light", "Dark")</f>
        <v>Light</v>
      </c>
      <c r="P765" t="str">
        <f>_xlfn.XLOOKUP(Orders[[#This Row],[Customer ID]],customers!$A$1:$A$1001,customers!$I$1:$I$1001,,0)</f>
        <v>No</v>
      </c>
    </row>
    <row r="766" spans="1:16" x14ac:dyDescent="0.4">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L766*E766</f>
        <v>178.70999999999998</v>
      </c>
      <c r="N766" t="str">
        <f>IF(I766="Rob","Robusta",IF(I766="Exc","Excelsa",IF(I766="Ara","Arabica",IF(I766="Lib","Liberica",""))))</f>
        <v>Arabica</v>
      </c>
      <c r="O766" t="str">
        <f>CHOOSE(MATCH(J766, {"M","L","D"}, 0), "Medium", "Light", "Dark")</f>
        <v>Light</v>
      </c>
      <c r="P766" t="str">
        <f>_xlfn.XLOOKUP(Orders[[#This Row],[Customer ID]],customers!$A$1:$A$1001,customers!$I$1:$I$1001,,0)</f>
        <v>Yes</v>
      </c>
    </row>
    <row r="767" spans="1:16" x14ac:dyDescent="0.4">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L767*E767</f>
        <v>59.699999999999996</v>
      </c>
      <c r="N767" t="str">
        <f>IF(I767="Rob","Robusta",IF(I767="Exc","Excelsa",IF(I767="Ara","Arabica",IF(I767="Lib","Liberica",""))))</f>
        <v>Robusta</v>
      </c>
      <c r="O767" t="str">
        <f>CHOOSE(MATCH(J767, {"M","L","D"}, 0), "Medium", "Light", "Dark")</f>
        <v>Medium</v>
      </c>
      <c r="P767" t="str">
        <f>_xlfn.XLOOKUP(Orders[[#This Row],[Customer ID]],customers!$A$1:$A$1001,customers!$I$1:$I$1001,,0)</f>
        <v>Yes</v>
      </c>
    </row>
    <row r="768" spans="1:16" x14ac:dyDescent="0.4">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L768*E768</f>
        <v>15.54</v>
      </c>
      <c r="N768" t="str">
        <f>IF(I768="Rob","Robusta",IF(I768="Exc","Excelsa",IF(I768="Ara","Arabica",IF(I768="Lib","Liberica",""))))</f>
        <v>Arabica</v>
      </c>
      <c r="O768" t="str">
        <f>CHOOSE(MATCH(J768, {"M","L","D"}, 0), "Medium", "Light", "Dark")</f>
        <v>Light</v>
      </c>
      <c r="P768" t="str">
        <f>_xlfn.XLOOKUP(Orders[[#This Row],[Customer ID]],customers!$A$1:$A$1001,customers!$I$1:$I$1001,,0)</f>
        <v>Yes</v>
      </c>
    </row>
    <row r="769" spans="1:16" x14ac:dyDescent="0.4">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L769*E769</f>
        <v>89.35499999999999</v>
      </c>
      <c r="N769" t="str">
        <f>IF(I769="Rob","Robusta",IF(I769="Exc","Excelsa",IF(I769="Ara","Arabica",IF(I769="Lib","Liberica",""))))</f>
        <v>Arabica</v>
      </c>
      <c r="O769" t="str">
        <f>CHOOSE(MATCH(J769, {"M","L","D"}, 0), "Medium", "Light", "Dark")</f>
        <v>Light</v>
      </c>
      <c r="P769" t="str">
        <f>_xlfn.XLOOKUP(Orders[[#This Row],[Customer ID]],customers!$A$1:$A$1001,customers!$I$1:$I$1001,,0)</f>
        <v>No</v>
      </c>
    </row>
    <row r="770" spans="1:16" x14ac:dyDescent="0.4">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L770*E770</f>
        <v>23.9</v>
      </c>
      <c r="N770" t="str">
        <f>IF(I770="Rob","Robusta",IF(I770="Exc","Excelsa",IF(I770="Ara","Arabica",IF(I770="Lib","Liberica",""))))</f>
        <v>Robusta</v>
      </c>
      <c r="O770" t="str">
        <f>CHOOSE(MATCH(J770, {"M","L","D"}, 0), "Medium", "Light", "Dark")</f>
        <v>Light</v>
      </c>
      <c r="P770" t="str">
        <f>_xlfn.XLOOKUP(Orders[[#This Row],[Customer ID]],customers!$A$1:$A$1001,customers!$I$1:$I$1001,,0)</f>
        <v>No</v>
      </c>
    </row>
    <row r="771" spans="1:16" x14ac:dyDescent="0.4">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L771*E771</f>
        <v>137.31</v>
      </c>
      <c r="N771" t="str">
        <f>IF(I771="Rob","Robusta",IF(I771="Exc","Excelsa",IF(I771="Ara","Arabica",IF(I771="Lib","Liberica",""))))</f>
        <v>Robusta</v>
      </c>
      <c r="O771" t="str">
        <f>CHOOSE(MATCH(J771, {"M","L","D"}, 0), "Medium", "Light", "Dark")</f>
        <v>Medium</v>
      </c>
      <c r="P771" t="str">
        <f>_xlfn.XLOOKUP(Orders[[#This Row],[Customer ID]],customers!$A$1:$A$1001,customers!$I$1:$I$1001,,0)</f>
        <v>No</v>
      </c>
    </row>
    <row r="772" spans="1:16" x14ac:dyDescent="0.4">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L772*E772</f>
        <v>9.9499999999999993</v>
      </c>
      <c r="N772" t="str">
        <f>IF(I772="Rob","Robusta",IF(I772="Exc","Excelsa",IF(I772="Ara","Arabica",IF(I772="Lib","Liberica",""))))</f>
        <v>Arabica</v>
      </c>
      <c r="O772" t="str">
        <f>CHOOSE(MATCH(J772, {"M","L","D"}, 0), "Medium", "Light", "Dark")</f>
        <v>Dark</v>
      </c>
      <c r="P772" t="str">
        <f>_xlfn.XLOOKUP(Orders[[#This Row],[Customer ID]],customers!$A$1:$A$1001,customers!$I$1:$I$1001,,0)</f>
        <v>No</v>
      </c>
    </row>
    <row r="773" spans="1:16" x14ac:dyDescent="0.4">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L773*E773</f>
        <v>21.509999999999998</v>
      </c>
      <c r="N773" t="str">
        <f>IF(I773="Rob","Robusta",IF(I773="Exc","Excelsa",IF(I773="Ara","Arabica",IF(I773="Lib","Liberica",""))))</f>
        <v>Robusta</v>
      </c>
      <c r="O773" t="str">
        <f>CHOOSE(MATCH(J773, {"M","L","D"}, 0), "Medium", "Light", "Dark")</f>
        <v>Light</v>
      </c>
      <c r="P773" t="str">
        <f>_xlfn.XLOOKUP(Orders[[#This Row],[Customer ID]],customers!$A$1:$A$1001,customers!$I$1:$I$1001,,0)</f>
        <v>No</v>
      </c>
    </row>
    <row r="774" spans="1:16" x14ac:dyDescent="0.4">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L774*E774</f>
        <v>82.5</v>
      </c>
      <c r="N774" t="str">
        <f>IF(I774="Rob","Robusta",IF(I774="Exc","Excelsa",IF(I774="Ara","Arabica",IF(I774="Lib","Liberica",""))))</f>
        <v>Excelsa</v>
      </c>
      <c r="O774" t="str">
        <f>CHOOSE(MATCH(J774, {"M","L","D"}, 0), "Medium", "Light", "Dark")</f>
        <v>Medium</v>
      </c>
      <c r="P774" t="str">
        <f>_xlfn.XLOOKUP(Orders[[#This Row],[Customer ID]],customers!$A$1:$A$1001,customers!$I$1:$I$1001,,0)</f>
        <v>No</v>
      </c>
    </row>
    <row r="775" spans="1:16" x14ac:dyDescent="0.4">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L775*E775</f>
        <v>8.73</v>
      </c>
      <c r="N775" t="str">
        <f>IF(I775="Rob","Robusta",IF(I775="Exc","Excelsa",IF(I775="Ara","Arabica",IF(I775="Lib","Liberica",""))))</f>
        <v>Liberica</v>
      </c>
      <c r="O775" t="str">
        <f>CHOOSE(MATCH(J775, {"M","L","D"}, 0), "Medium", "Light", "Dark")</f>
        <v>Medium</v>
      </c>
      <c r="P775" t="str">
        <f>_xlfn.XLOOKUP(Orders[[#This Row],[Customer ID]],customers!$A$1:$A$1001,customers!$I$1:$I$1001,,0)</f>
        <v>No</v>
      </c>
    </row>
    <row r="776" spans="1:16" x14ac:dyDescent="0.4">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L776*E776</f>
        <v>19.899999999999999</v>
      </c>
      <c r="N776" t="str">
        <f>IF(I776="Rob","Robusta",IF(I776="Exc","Excelsa",IF(I776="Ara","Arabica",IF(I776="Lib","Liberica",""))))</f>
        <v>Robusta</v>
      </c>
      <c r="O776" t="str">
        <f>CHOOSE(MATCH(J776, {"M","L","D"}, 0), "Medium", "Light", "Dark")</f>
        <v>Medium</v>
      </c>
      <c r="P776" t="str">
        <f>_xlfn.XLOOKUP(Orders[[#This Row],[Customer ID]],customers!$A$1:$A$1001,customers!$I$1:$I$1001,,0)</f>
        <v>Yes</v>
      </c>
    </row>
    <row r="777" spans="1:16" x14ac:dyDescent="0.4">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L777*E777</f>
        <v>17.82</v>
      </c>
      <c r="N777" t="str">
        <f>IF(I777="Rob","Robusta",IF(I777="Exc","Excelsa",IF(I777="Ara","Arabica",IF(I777="Lib","Liberica",""))))</f>
        <v>Excelsa</v>
      </c>
      <c r="O777" t="str">
        <f>CHOOSE(MATCH(J777, {"M","L","D"}, 0), "Medium", "Light", "Dark")</f>
        <v>Light</v>
      </c>
      <c r="P777" t="str">
        <f>_xlfn.XLOOKUP(Orders[[#This Row],[Customer ID]],customers!$A$1:$A$1001,customers!$I$1:$I$1001,,0)</f>
        <v>Yes</v>
      </c>
    </row>
    <row r="778" spans="1:16" x14ac:dyDescent="0.4">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L778*E778</f>
        <v>20.25</v>
      </c>
      <c r="N778" t="str">
        <f>IF(I778="Rob","Robusta",IF(I778="Exc","Excelsa",IF(I778="Ara","Arabica",IF(I778="Lib","Liberica",""))))</f>
        <v>Arabica</v>
      </c>
      <c r="O778" t="str">
        <f>CHOOSE(MATCH(J778, {"M","L","D"}, 0), "Medium", "Light", "Dark")</f>
        <v>Medium</v>
      </c>
      <c r="P778" t="str">
        <f>_xlfn.XLOOKUP(Orders[[#This Row],[Customer ID]],customers!$A$1:$A$1001,customers!$I$1:$I$1001,,0)</f>
        <v>No</v>
      </c>
    </row>
    <row r="779" spans="1:16" x14ac:dyDescent="0.4">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L779*E779</f>
        <v>59.569999999999993</v>
      </c>
      <c r="N779" t="str">
        <f>IF(I779="Rob","Robusta",IF(I779="Exc","Excelsa",IF(I779="Ara","Arabica",IF(I779="Lib","Liberica",""))))</f>
        <v>Arabica</v>
      </c>
      <c r="O779" t="str">
        <f>CHOOSE(MATCH(J779, {"M","L","D"}, 0), "Medium", "Light", "Dark")</f>
        <v>Light</v>
      </c>
      <c r="P779" t="str">
        <f>_xlfn.XLOOKUP(Orders[[#This Row],[Customer ID]],customers!$A$1:$A$1001,customers!$I$1:$I$1001,,0)</f>
        <v>No</v>
      </c>
    </row>
    <row r="780" spans="1:16" x14ac:dyDescent="0.4">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L780*E780</f>
        <v>19.02</v>
      </c>
      <c r="N780" t="str">
        <f>IF(I780="Rob","Robusta",IF(I780="Exc","Excelsa",IF(I780="Ara","Arabica",IF(I780="Lib","Liberica",""))))</f>
        <v>Liberica</v>
      </c>
      <c r="O780" t="str">
        <f>CHOOSE(MATCH(J780, {"M","L","D"}, 0), "Medium", "Light", "Dark")</f>
        <v>Light</v>
      </c>
      <c r="P780" t="str">
        <f>_xlfn.XLOOKUP(Orders[[#This Row],[Customer ID]],customers!$A$1:$A$1001,customers!$I$1:$I$1001,,0)</f>
        <v>Yes</v>
      </c>
    </row>
    <row r="781" spans="1:16" x14ac:dyDescent="0.4">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L781*E781</f>
        <v>77.699999999999989</v>
      </c>
      <c r="N781" t="str">
        <f>IF(I781="Rob","Robusta",IF(I781="Exc","Excelsa",IF(I781="Ara","Arabica",IF(I781="Lib","Liberica",""))))</f>
        <v>Liberica</v>
      </c>
      <c r="O781" t="str">
        <f>CHOOSE(MATCH(J781, {"M","L","D"}, 0), "Medium", "Light", "Dark")</f>
        <v>Dark</v>
      </c>
      <c r="P781" t="str">
        <f>_xlfn.XLOOKUP(Orders[[#This Row],[Customer ID]],customers!$A$1:$A$1001,customers!$I$1:$I$1001,,0)</f>
        <v>Yes</v>
      </c>
    </row>
    <row r="782" spans="1:16" x14ac:dyDescent="0.4">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L782*E782</f>
        <v>41.25</v>
      </c>
      <c r="N782" t="str">
        <f>IF(I782="Rob","Robusta",IF(I782="Exc","Excelsa",IF(I782="Ara","Arabica",IF(I782="Lib","Liberica",""))))</f>
        <v>Excelsa</v>
      </c>
      <c r="O782" t="str">
        <f>CHOOSE(MATCH(J782, {"M","L","D"}, 0), "Medium", "Light", "Dark")</f>
        <v>Medium</v>
      </c>
      <c r="P782" t="str">
        <f>_xlfn.XLOOKUP(Orders[[#This Row],[Customer ID]],customers!$A$1:$A$1001,customers!$I$1:$I$1001,,0)</f>
        <v>No</v>
      </c>
    </row>
    <row r="783" spans="1:16" x14ac:dyDescent="0.4">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L783*E783</f>
        <v>145.82</v>
      </c>
      <c r="N783" t="str">
        <f>IF(I783="Rob","Robusta",IF(I783="Exc","Excelsa",IF(I783="Ara","Arabica",IF(I783="Lib","Liberica",""))))</f>
        <v>Liberica</v>
      </c>
      <c r="O783" t="str">
        <f>CHOOSE(MATCH(J783, {"M","L","D"}, 0), "Medium", "Light", "Dark")</f>
        <v>Light</v>
      </c>
      <c r="P783" t="str">
        <f>_xlfn.XLOOKUP(Orders[[#This Row],[Customer ID]],customers!$A$1:$A$1001,customers!$I$1:$I$1001,,0)</f>
        <v>No</v>
      </c>
    </row>
    <row r="784" spans="1:16" x14ac:dyDescent="0.4">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L784*E784</f>
        <v>26.73</v>
      </c>
      <c r="N784" t="str">
        <f>IF(I784="Rob","Robusta",IF(I784="Exc","Excelsa",IF(I784="Ara","Arabica",IF(I784="Lib","Liberica",""))))</f>
        <v>Excelsa</v>
      </c>
      <c r="O784" t="str">
        <f>CHOOSE(MATCH(J784, {"M","L","D"}, 0), "Medium", "Light", "Dark")</f>
        <v>Light</v>
      </c>
      <c r="P784" t="str">
        <f>_xlfn.XLOOKUP(Orders[[#This Row],[Customer ID]],customers!$A$1:$A$1001,customers!$I$1:$I$1001,,0)</f>
        <v>No</v>
      </c>
    </row>
    <row r="785" spans="1:16" x14ac:dyDescent="0.4">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L785*E785</f>
        <v>43.650000000000006</v>
      </c>
      <c r="N785" t="str">
        <f>IF(I785="Rob","Robusta",IF(I785="Exc","Excelsa",IF(I785="Ara","Arabica",IF(I785="Lib","Liberica",""))))</f>
        <v>Liberica</v>
      </c>
      <c r="O785" t="str">
        <f>CHOOSE(MATCH(J785, {"M","L","D"}, 0), "Medium", "Light", "Dark")</f>
        <v>Medium</v>
      </c>
      <c r="P785" t="str">
        <f>_xlfn.XLOOKUP(Orders[[#This Row],[Customer ID]],customers!$A$1:$A$1001,customers!$I$1:$I$1001,,0)</f>
        <v>Yes</v>
      </c>
    </row>
    <row r="786" spans="1:16" x14ac:dyDescent="0.4">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L786*E786</f>
        <v>31.7</v>
      </c>
      <c r="N786" t="str">
        <f>IF(I786="Rob","Robusta",IF(I786="Exc","Excelsa",IF(I786="Ara","Arabica",IF(I786="Lib","Liberica",""))))</f>
        <v>Liberica</v>
      </c>
      <c r="O786" t="str">
        <f>CHOOSE(MATCH(J786, {"M","L","D"}, 0), "Medium", "Light", "Dark")</f>
        <v>Light</v>
      </c>
      <c r="P786" t="str">
        <f>_xlfn.XLOOKUP(Orders[[#This Row],[Customer ID]],customers!$A$1:$A$1001,customers!$I$1:$I$1001,,0)</f>
        <v>No</v>
      </c>
    </row>
    <row r="787" spans="1:16" x14ac:dyDescent="0.4">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L787*E787</f>
        <v>22.884999999999998</v>
      </c>
      <c r="N787" t="str">
        <f>IF(I787="Rob","Robusta",IF(I787="Exc","Excelsa",IF(I787="Ara","Arabica",IF(I787="Lib","Liberica",""))))</f>
        <v>Arabica</v>
      </c>
      <c r="O787" t="str">
        <f>CHOOSE(MATCH(J787, {"M","L","D"}, 0), "Medium", "Light", "Dark")</f>
        <v>Dark</v>
      </c>
      <c r="P787" t="str">
        <f>_xlfn.XLOOKUP(Orders[[#This Row],[Customer ID]],customers!$A$1:$A$1001,customers!$I$1:$I$1001,,0)</f>
        <v>No</v>
      </c>
    </row>
    <row r="788" spans="1:16" x14ac:dyDescent="0.4">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L788*E788</f>
        <v>27.945</v>
      </c>
      <c r="N788" t="str">
        <f>IF(I788="Rob","Robusta",IF(I788="Exc","Excelsa",IF(I788="Ara","Arabica",IF(I788="Lib","Liberica",""))))</f>
        <v>Excelsa</v>
      </c>
      <c r="O788" t="str">
        <f>CHOOSE(MATCH(J788, {"M","L","D"}, 0), "Medium", "Light", "Dark")</f>
        <v>Dark</v>
      </c>
      <c r="P788" t="str">
        <f>_xlfn.XLOOKUP(Orders[[#This Row],[Customer ID]],customers!$A$1:$A$1001,customers!$I$1:$I$1001,,0)</f>
        <v>Yes</v>
      </c>
    </row>
    <row r="789" spans="1:16" x14ac:dyDescent="0.4">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L789*E789</f>
        <v>82.5</v>
      </c>
      <c r="N789" t="str">
        <f>IF(I789="Rob","Robusta",IF(I789="Exc","Excelsa",IF(I789="Ara","Arabica",IF(I789="Lib","Liberica",""))))</f>
        <v>Excelsa</v>
      </c>
      <c r="O789" t="str">
        <f>CHOOSE(MATCH(J789, {"M","L","D"}, 0), "Medium", "Light", "Dark")</f>
        <v>Medium</v>
      </c>
      <c r="P789" t="str">
        <f>_xlfn.XLOOKUP(Orders[[#This Row],[Customer ID]],customers!$A$1:$A$1001,customers!$I$1:$I$1001,,0)</f>
        <v>Yes</v>
      </c>
    </row>
    <row r="790" spans="1:16" x14ac:dyDescent="0.4">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L790*E790</f>
        <v>45.769999999999996</v>
      </c>
      <c r="N790" t="str">
        <f>IF(I790="Rob","Robusta",IF(I790="Exc","Excelsa",IF(I790="Ara","Arabica",IF(I790="Lib","Liberica",""))))</f>
        <v>Robusta</v>
      </c>
      <c r="O790" t="str">
        <f>CHOOSE(MATCH(J790, {"M","L","D"}, 0), "Medium", "Light", "Dark")</f>
        <v>Medium</v>
      </c>
      <c r="P790" t="str">
        <f>_xlfn.XLOOKUP(Orders[[#This Row],[Customer ID]],customers!$A$1:$A$1001,customers!$I$1:$I$1001,,0)</f>
        <v>Yes</v>
      </c>
    </row>
    <row r="791" spans="1:16" x14ac:dyDescent="0.4">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L791*E791</f>
        <v>77.699999999999989</v>
      </c>
      <c r="N791" t="str">
        <f>IF(I791="Rob","Robusta",IF(I791="Exc","Excelsa",IF(I791="Ara","Arabica",IF(I791="Lib","Liberica",""))))</f>
        <v>Arabica</v>
      </c>
      <c r="O791" t="str">
        <f>CHOOSE(MATCH(J791, {"M","L","D"}, 0), "Medium", "Light", "Dark")</f>
        <v>Light</v>
      </c>
      <c r="P791" t="str">
        <f>_xlfn.XLOOKUP(Orders[[#This Row],[Customer ID]],customers!$A$1:$A$1001,customers!$I$1:$I$1001,,0)</f>
        <v>No</v>
      </c>
    </row>
    <row r="792" spans="1:16" x14ac:dyDescent="0.4">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L792*E792</f>
        <v>23.31</v>
      </c>
      <c r="N792" t="str">
        <f>IF(I792="Rob","Robusta",IF(I792="Exc","Excelsa",IF(I792="Ara","Arabica",IF(I792="Lib","Liberica",""))))</f>
        <v>Arabica</v>
      </c>
      <c r="O792" t="str">
        <f>CHOOSE(MATCH(J792, {"M","L","D"}, 0), "Medium", "Light", "Dark")</f>
        <v>Light</v>
      </c>
      <c r="P792" t="str">
        <f>_xlfn.XLOOKUP(Orders[[#This Row],[Customer ID]],customers!$A$1:$A$1001,customers!$I$1:$I$1001,,0)</f>
        <v>No</v>
      </c>
    </row>
    <row r="793" spans="1:16" x14ac:dyDescent="0.4">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L793*E793</f>
        <v>23.774999999999999</v>
      </c>
      <c r="N793" t="str">
        <f>IF(I793="Rob","Robusta",IF(I793="Exc","Excelsa",IF(I793="Ara","Arabica",IF(I793="Lib","Liberica",""))))</f>
        <v>Liberica</v>
      </c>
      <c r="O793" t="str">
        <f>CHOOSE(MATCH(J793, {"M","L","D"}, 0), "Medium", "Light", "Dark")</f>
        <v>Light</v>
      </c>
      <c r="P793" t="str">
        <f>_xlfn.XLOOKUP(Orders[[#This Row],[Customer ID]],customers!$A$1:$A$1001,customers!$I$1:$I$1001,,0)</f>
        <v>Yes</v>
      </c>
    </row>
    <row r="794" spans="1:16" x14ac:dyDescent="0.4">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L794*E794</f>
        <v>52.38</v>
      </c>
      <c r="N794" t="str">
        <f>IF(I794="Rob","Robusta",IF(I794="Exc","Excelsa",IF(I794="Ara","Arabica",IF(I794="Lib","Liberica",""))))</f>
        <v>Liberica</v>
      </c>
      <c r="O794" t="str">
        <f>CHOOSE(MATCH(J794, {"M","L","D"}, 0), "Medium", "Light", "Dark")</f>
        <v>Medium</v>
      </c>
      <c r="P794" t="str">
        <f>_xlfn.XLOOKUP(Orders[[#This Row],[Customer ID]],customers!$A$1:$A$1001,customers!$I$1:$I$1001,,0)</f>
        <v>Yes</v>
      </c>
    </row>
    <row r="795" spans="1:16" x14ac:dyDescent="0.4">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L795*E795</f>
        <v>17.924999999999997</v>
      </c>
      <c r="N795" t="str">
        <f>IF(I795="Rob","Robusta",IF(I795="Exc","Excelsa",IF(I795="Ara","Arabica",IF(I795="Lib","Liberica",""))))</f>
        <v>Robusta</v>
      </c>
      <c r="O795" t="str">
        <f>CHOOSE(MATCH(J795, {"M","L","D"}, 0), "Medium", "Light", "Dark")</f>
        <v>Light</v>
      </c>
      <c r="P795" t="str">
        <f>_xlfn.XLOOKUP(Orders[[#This Row],[Customer ID]],customers!$A$1:$A$1001,customers!$I$1:$I$1001,,0)</f>
        <v>No</v>
      </c>
    </row>
    <row r="796" spans="1:16" x14ac:dyDescent="0.4">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L796*E796</f>
        <v>148.92499999999998</v>
      </c>
      <c r="N796" t="str">
        <f>IF(I796="Rob","Robusta",IF(I796="Exc","Excelsa",IF(I796="Ara","Arabica",IF(I796="Lib","Liberica",""))))</f>
        <v>Arabica</v>
      </c>
      <c r="O796" t="str">
        <f>CHOOSE(MATCH(J796, {"M","L","D"}, 0), "Medium", "Light", "Dark")</f>
        <v>Light</v>
      </c>
      <c r="P796" t="str">
        <f>_xlfn.XLOOKUP(Orders[[#This Row],[Customer ID]],customers!$A$1:$A$1001,customers!$I$1:$I$1001,,0)</f>
        <v>No</v>
      </c>
    </row>
    <row r="797" spans="1:16" x14ac:dyDescent="0.4">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L797*E797</f>
        <v>28.679999999999996</v>
      </c>
      <c r="N797" t="str">
        <f>IF(I797="Rob","Robusta",IF(I797="Exc","Excelsa",IF(I797="Ara","Arabica",IF(I797="Lib","Liberica",""))))</f>
        <v>Robusta</v>
      </c>
      <c r="O797" t="str">
        <f>CHOOSE(MATCH(J797, {"M","L","D"}, 0), "Medium", "Light", "Dark")</f>
        <v>Light</v>
      </c>
      <c r="P797" t="str">
        <f>_xlfn.XLOOKUP(Orders[[#This Row],[Customer ID]],customers!$A$1:$A$1001,customers!$I$1:$I$1001,,0)</f>
        <v>No</v>
      </c>
    </row>
    <row r="798" spans="1:16" x14ac:dyDescent="0.4">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L798*E798</f>
        <v>9.51</v>
      </c>
      <c r="N798" t="str">
        <f>IF(I798="Rob","Robusta",IF(I798="Exc","Excelsa",IF(I798="Ara","Arabica",IF(I798="Lib","Liberica",""))))</f>
        <v>Liberica</v>
      </c>
      <c r="O798" t="str">
        <f>CHOOSE(MATCH(J798, {"M","L","D"}, 0), "Medium", "Light", "Dark")</f>
        <v>Light</v>
      </c>
      <c r="P798" t="str">
        <f>_xlfn.XLOOKUP(Orders[[#This Row],[Customer ID]],customers!$A$1:$A$1001,customers!$I$1:$I$1001,,0)</f>
        <v>No</v>
      </c>
    </row>
    <row r="799" spans="1:16" x14ac:dyDescent="0.4">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L799*E799</f>
        <v>31.08</v>
      </c>
      <c r="N799" t="str">
        <f>IF(I799="Rob","Robusta",IF(I799="Exc","Excelsa",IF(I799="Ara","Arabica",IF(I799="Lib","Liberica",""))))</f>
        <v>Arabica</v>
      </c>
      <c r="O799" t="str">
        <f>CHOOSE(MATCH(J799, {"M","L","D"}, 0), "Medium", "Light", "Dark")</f>
        <v>Light</v>
      </c>
      <c r="P799" t="str">
        <f>_xlfn.XLOOKUP(Orders[[#This Row],[Customer ID]],customers!$A$1:$A$1001,customers!$I$1:$I$1001,,0)</f>
        <v>No</v>
      </c>
    </row>
    <row r="800" spans="1:16" x14ac:dyDescent="0.4">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L800*E800</f>
        <v>8.0549999999999997</v>
      </c>
      <c r="N800" t="str">
        <f>IF(I800="Rob","Robusta",IF(I800="Exc","Excelsa",IF(I800="Ara","Arabica",IF(I800="Lib","Liberica",""))))</f>
        <v>Robusta</v>
      </c>
      <c r="O800" t="str">
        <f>CHOOSE(MATCH(J800, {"M","L","D"}, 0), "Medium", "Light", "Dark")</f>
        <v>Dark</v>
      </c>
      <c r="P800" t="str">
        <f>_xlfn.XLOOKUP(Orders[[#This Row],[Customer ID]],customers!$A$1:$A$1001,customers!$I$1:$I$1001,,0)</f>
        <v>Yes</v>
      </c>
    </row>
    <row r="801" spans="1:16" x14ac:dyDescent="0.4">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L801*E801</f>
        <v>36.450000000000003</v>
      </c>
      <c r="N801" t="str">
        <f>IF(I801="Rob","Robusta",IF(I801="Exc","Excelsa",IF(I801="Ara","Arabica",IF(I801="Lib","Liberica",""))))</f>
        <v>Excelsa</v>
      </c>
      <c r="O801" t="str">
        <f>CHOOSE(MATCH(J801, {"M","L","D"}, 0), "Medium", "Light", "Dark")</f>
        <v>Dark</v>
      </c>
      <c r="P801" t="str">
        <f>_xlfn.XLOOKUP(Orders[[#This Row],[Customer ID]],customers!$A$1:$A$1001,customers!$I$1:$I$1001,,0)</f>
        <v>Yes</v>
      </c>
    </row>
    <row r="802" spans="1:16" x14ac:dyDescent="0.4">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L802*E802</f>
        <v>16.11</v>
      </c>
      <c r="N802" t="str">
        <f>IF(I802="Rob","Robusta",IF(I802="Exc","Excelsa",IF(I802="Ara","Arabica",IF(I802="Lib","Liberica",""))))</f>
        <v>Robusta</v>
      </c>
      <c r="O802" t="str">
        <f>CHOOSE(MATCH(J802, {"M","L","D"}, 0), "Medium", "Light", "Dark")</f>
        <v>Dark</v>
      </c>
      <c r="P802" t="str">
        <f>_xlfn.XLOOKUP(Orders[[#This Row],[Customer ID]],customers!$A$1:$A$1001,customers!$I$1:$I$1001,,0)</f>
        <v>No</v>
      </c>
    </row>
    <row r="803" spans="1:16" x14ac:dyDescent="0.4">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L803*E803</f>
        <v>41.169999999999995</v>
      </c>
      <c r="N803" t="str">
        <f>IF(I803="Rob","Robusta",IF(I803="Exc","Excelsa",IF(I803="Ara","Arabica",IF(I803="Lib","Liberica",""))))</f>
        <v>Robusta</v>
      </c>
      <c r="O803" t="str">
        <f>CHOOSE(MATCH(J803, {"M","L","D"}, 0), "Medium", "Light", "Dark")</f>
        <v>Dark</v>
      </c>
      <c r="P803" t="str">
        <f>_xlfn.XLOOKUP(Orders[[#This Row],[Customer ID]],customers!$A$1:$A$1001,customers!$I$1:$I$1001,,0)</f>
        <v>Yes</v>
      </c>
    </row>
    <row r="804" spans="1:16" x14ac:dyDescent="0.4">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L804*E804</f>
        <v>10.739999999999998</v>
      </c>
      <c r="N804" t="str">
        <f>IF(I804="Rob","Robusta",IF(I804="Exc","Excelsa",IF(I804="Ara","Arabica",IF(I804="Lib","Liberica",""))))</f>
        <v>Robusta</v>
      </c>
      <c r="O804" t="str">
        <f>CHOOSE(MATCH(J804, {"M","L","D"}, 0), "Medium", "Light", "Dark")</f>
        <v>Dark</v>
      </c>
      <c r="P804" t="str">
        <f>_xlfn.XLOOKUP(Orders[[#This Row],[Customer ID]],customers!$A$1:$A$1001,customers!$I$1:$I$1001,,0)</f>
        <v>No</v>
      </c>
    </row>
    <row r="805" spans="1:16" x14ac:dyDescent="0.4">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L805*E805</f>
        <v>126.49999999999999</v>
      </c>
      <c r="N805" t="str">
        <f>IF(I805="Rob","Robusta",IF(I805="Exc","Excelsa",IF(I805="Ara","Arabica",IF(I805="Lib","Liberica",""))))</f>
        <v>Excelsa</v>
      </c>
      <c r="O805" t="str">
        <f>CHOOSE(MATCH(J805, {"M","L","D"}, 0), "Medium", "Light", "Dark")</f>
        <v>Medium</v>
      </c>
      <c r="P805" t="str">
        <f>_xlfn.XLOOKUP(Orders[[#This Row],[Customer ID]],customers!$A$1:$A$1001,customers!$I$1:$I$1001,,0)</f>
        <v>No</v>
      </c>
    </row>
    <row r="806" spans="1:16" x14ac:dyDescent="0.4">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L806*E806</f>
        <v>23.9</v>
      </c>
      <c r="N806" t="str">
        <f>IF(I806="Rob","Robusta",IF(I806="Exc","Excelsa",IF(I806="Ara","Arabica",IF(I806="Lib","Liberica",""))))</f>
        <v>Robusta</v>
      </c>
      <c r="O806" t="str">
        <f>CHOOSE(MATCH(J806, {"M","L","D"}, 0), "Medium", "Light", "Dark")</f>
        <v>Light</v>
      </c>
      <c r="P806" t="str">
        <f>_xlfn.XLOOKUP(Orders[[#This Row],[Customer ID]],customers!$A$1:$A$1001,customers!$I$1:$I$1001,,0)</f>
        <v>No</v>
      </c>
    </row>
    <row r="807" spans="1:16" x14ac:dyDescent="0.4">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L807*E807</f>
        <v>5.97</v>
      </c>
      <c r="N807" t="str">
        <f>IF(I807="Rob","Robusta",IF(I807="Exc","Excelsa",IF(I807="Ara","Arabica",IF(I807="Lib","Liberica",""))))</f>
        <v>Robusta</v>
      </c>
      <c r="O807" t="str">
        <f>CHOOSE(MATCH(J807, {"M","L","D"}, 0), "Medium", "Light", "Dark")</f>
        <v>Medium</v>
      </c>
      <c r="P807" t="str">
        <f>_xlfn.XLOOKUP(Orders[[#This Row],[Customer ID]],customers!$A$1:$A$1001,customers!$I$1:$I$1001,,0)</f>
        <v>No</v>
      </c>
    </row>
    <row r="808" spans="1:16" x14ac:dyDescent="0.4">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L808*E808</f>
        <v>7.77</v>
      </c>
      <c r="N808" t="str">
        <f>IF(I808="Rob","Robusta",IF(I808="Exc","Excelsa",IF(I808="Ara","Arabica",IF(I808="Lib","Liberica",""))))</f>
        <v>Liberica</v>
      </c>
      <c r="O808" t="str">
        <f>CHOOSE(MATCH(J808, {"M","L","D"}, 0), "Medium", "Light", "Dark")</f>
        <v>Dark</v>
      </c>
      <c r="P808" t="str">
        <f>_xlfn.XLOOKUP(Orders[[#This Row],[Customer ID]],customers!$A$1:$A$1001,customers!$I$1:$I$1001,,0)</f>
        <v>Yes</v>
      </c>
    </row>
    <row r="809" spans="1:16" x14ac:dyDescent="0.4">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L809*E809</f>
        <v>23.31</v>
      </c>
      <c r="N809" t="str">
        <f>IF(I809="Rob","Robusta",IF(I809="Exc","Excelsa",IF(I809="Ara","Arabica",IF(I809="Lib","Liberica",""))))</f>
        <v>Liberica</v>
      </c>
      <c r="O809" t="str">
        <f>CHOOSE(MATCH(J809, {"M","L","D"}, 0), "Medium", "Light", "Dark")</f>
        <v>Dark</v>
      </c>
      <c r="P809" t="str">
        <f>_xlfn.XLOOKUP(Orders[[#This Row],[Customer ID]],customers!$A$1:$A$1001,customers!$I$1:$I$1001,,0)</f>
        <v>No</v>
      </c>
    </row>
    <row r="810" spans="1:16" x14ac:dyDescent="0.4">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L810*E810</f>
        <v>137.42499999999998</v>
      </c>
      <c r="N810" t="str">
        <f>IF(I810="Rob","Robusta",IF(I810="Exc","Excelsa",IF(I810="Ara","Arabica",IF(I810="Lib","Liberica",""))))</f>
        <v>Robusta</v>
      </c>
      <c r="O810" t="str">
        <f>CHOOSE(MATCH(J810, {"M","L","D"}, 0), "Medium", "Light", "Dark")</f>
        <v>Light</v>
      </c>
      <c r="P810" t="str">
        <f>_xlfn.XLOOKUP(Orders[[#This Row],[Customer ID]],customers!$A$1:$A$1001,customers!$I$1:$I$1001,,0)</f>
        <v>No</v>
      </c>
    </row>
    <row r="811" spans="1:16" x14ac:dyDescent="0.4">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L811*E811</f>
        <v>8.0549999999999997</v>
      </c>
      <c r="N811" t="str">
        <f>IF(I811="Rob","Robusta",IF(I811="Exc","Excelsa",IF(I811="Ara","Arabica",IF(I811="Lib","Liberica",""))))</f>
        <v>Robusta</v>
      </c>
      <c r="O811" t="str">
        <f>CHOOSE(MATCH(J811, {"M","L","D"}, 0), "Medium", "Light", "Dark")</f>
        <v>Dark</v>
      </c>
      <c r="P811" t="str">
        <f>_xlfn.XLOOKUP(Orders[[#This Row],[Customer ID]],customers!$A$1:$A$1001,customers!$I$1:$I$1001,,0)</f>
        <v>Yes</v>
      </c>
    </row>
    <row r="812" spans="1:16" x14ac:dyDescent="0.4">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L812*E812</f>
        <v>28.53</v>
      </c>
      <c r="N812" t="str">
        <f>IF(I812="Rob","Robusta",IF(I812="Exc","Excelsa",IF(I812="Ara","Arabica",IF(I812="Lib","Liberica",""))))</f>
        <v>Liberica</v>
      </c>
      <c r="O812" t="str">
        <f>CHOOSE(MATCH(J812, {"M","L","D"}, 0), "Medium", "Light", "Dark")</f>
        <v>Light</v>
      </c>
      <c r="P812" t="str">
        <f>_xlfn.XLOOKUP(Orders[[#This Row],[Customer ID]],customers!$A$1:$A$1001,customers!$I$1:$I$1001,,0)</f>
        <v>No</v>
      </c>
    </row>
    <row r="813" spans="1:16" x14ac:dyDescent="0.4">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L813*E813</f>
        <v>67.5</v>
      </c>
      <c r="N813" t="str">
        <f>IF(I813="Rob","Robusta",IF(I813="Exc","Excelsa",IF(I813="Ara","Arabica",IF(I813="Lib","Liberica",""))))</f>
        <v>Arabica</v>
      </c>
      <c r="O813" t="str">
        <f>CHOOSE(MATCH(J813, {"M","L","D"}, 0), "Medium", "Light", "Dark")</f>
        <v>Medium</v>
      </c>
      <c r="P813" t="str">
        <f>_xlfn.XLOOKUP(Orders[[#This Row],[Customer ID]],customers!$A$1:$A$1001,customers!$I$1:$I$1001,,0)</f>
        <v>Yes</v>
      </c>
    </row>
    <row r="814" spans="1:16" x14ac:dyDescent="0.4">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L814*E814</f>
        <v>178.70999999999998</v>
      </c>
      <c r="N814" t="str">
        <f>IF(I814="Rob","Robusta",IF(I814="Exc","Excelsa",IF(I814="Ara","Arabica",IF(I814="Lib","Liberica",""))))</f>
        <v>Liberica</v>
      </c>
      <c r="O814" t="str">
        <f>CHOOSE(MATCH(J814, {"M","L","D"}, 0), "Medium", "Light", "Dark")</f>
        <v>Dark</v>
      </c>
      <c r="P814" t="str">
        <f>_xlfn.XLOOKUP(Orders[[#This Row],[Customer ID]],customers!$A$1:$A$1001,customers!$I$1:$I$1001,,0)</f>
        <v>Yes</v>
      </c>
    </row>
    <row r="815" spans="1:16" x14ac:dyDescent="0.4">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L815*E815</f>
        <v>31.624999999999996</v>
      </c>
      <c r="N815" t="str">
        <f>IF(I815="Rob","Robusta",IF(I815="Exc","Excelsa",IF(I815="Ara","Arabica",IF(I815="Lib","Liberica",""))))</f>
        <v>Excelsa</v>
      </c>
      <c r="O815" t="str">
        <f>CHOOSE(MATCH(J815, {"M","L","D"}, 0), "Medium", "Light", "Dark")</f>
        <v>Medium</v>
      </c>
      <c r="P815" t="str">
        <f>_xlfn.XLOOKUP(Orders[[#This Row],[Customer ID]],customers!$A$1:$A$1001,customers!$I$1:$I$1001,,0)</f>
        <v>Yes</v>
      </c>
    </row>
    <row r="816" spans="1:16" x14ac:dyDescent="0.4">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L816*E816</f>
        <v>8.91</v>
      </c>
      <c r="N816" t="str">
        <f>IF(I816="Rob","Robusta",IF(I816="Exc","Excelsa",IF(I816="Ara","Arabica",IF(I816="Lib","Liberica",""))))</f>
        <v>Excelsa</v>
      </c>
      <c r="O816" t="str">
        <f>CHOOSE(MATCH(J816, {"M","L","D"}, 0), "Medium", "Light", "Dark")</f>
        <v>Light</v>
      </c>
      <c r="P816" t="str">
        <f>_xlfn.XLOOKUP(Orders[[#This Row],[Customer ID]],customers!$A$1:$A$1001,customers!$I$1:$I$1001,,0)</f>
        <v>No</v>
      </c>
    </row>
    <row r="817" spans="1:16" x14ac:dyDescent="0.4">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L817*E817</f>
        <v>35.82</v>
      </c>
      <c r="N817" t="str">
        <f>IF(I817="Rob","Robusta",IF(I817="Exc","Excelsa",IF(I817="Ara","Arabica",IF(I817="Lib","Liberica",""))))</f>
        <v>Robusta</v>
      </c>
      <c r="O817" t="str">
        <f>CHOOSE(MATCH(J817, {"M","L","D"}, 0), "Medium", "Light", "Dark")</f>
        <v>Medium</v>
      </c>
      <c r="P817" t="str">
        <f>_xlfn.XLOOKUP(Orders[[#This Row],[Customer ID]],customers!$A$1:$A$1001,customers!$I$1:$I$1001,,0)</f>
        <v>No</v>
      </c>
    </row>
    <row r="818" spans="1:16" x14ac:dyDescent="0.4">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L818*E818</f>
        <v>38.04</v>
      </c>
      <c r="N818" t="str">
        <f>IF(I818="Rob","Robusta",IF(I818="Exc","Excelsa",IF(I818="Ara","Arabica",IF(I818="Lib","Liberica",""))))</f>
        <v>Liberica</v>
      </c>
      <c r="O818" t="str">
        <f>CHOOSE(MATCH(J818, {"M","L","D"}, 0), "Medium", "Light", "Dark")</f>
        <v>Light</v>
      </c>
      <c r="P818" t="str">
        <f>_xlfn.XLOOKUP(Orders[[#This Row],[Customer ID]],customers!$A$1:$A$1001,customers!$I$1:$I$1001,,0)</f>
        <v>No</v>
      </c>
    </row>
    <row r="819" spans="1:16" x14ac:dyDescent="0.4">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L819*E819</f>
        <v>15.54</v>
      </c>
      <c r="N819" t="str">
        <f>IF(I819="Rob","Robusta",IF(I819="Exc","Excelsa",IF(I819="Ara","Arabica",IF(I819="Lib","Liberica",""))))</f>
        <v>Liberica</v>
      </c>
      <c r="O819" t="str">
        <f>CHOOSE(MATCH(J819, {"M","L","D"}, 0), "Medium", "Light", "Dark")</f>
        <v>Dark</v>
      </c>
      <c r="P819" t="str">
        <f>_xlfn.XLOOKUP(Orders[[#This Row],[Customer ID]],customers!$A$1:$A$1001,customers!$I$1:$I$1001,,0)</f>
        <v>No</v>
      </c>
    </row>
    <row r="820" spans="1:16" x14ac:dyDescent="0.4">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L820*E820</f>
        <v>79.25</v>
      </c>
      <c r="N820" t="str">
        <f>IF(I820="Rob","Robusta",IF(I820="Exc","Excelsa",IF(I820="Ara","Arabica",IF(I820="Lib","Liberica",""))))</f>
        <v>Liberica</v>
      </c>
      <c r="O820" t="str">
        <f>CHOOSE(MATCH(J820, {"M","L","D"}, 0), "Medium", "Light", "Dark")</f>
        <v>Light</v>
      </c>
      <c r="P820" t="str">
        <f>_xlfn.XLOOKUP(Orders[[#This Row],[Customer ID]],customers!$A$1:$A$1001,customers!$I$1:$I$1001,,0)</f>
        <v>No</v>
      </c>
    </row>
    <row r="821" spans="1:16" x14ac:dyDescent="0.4">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L821*E821</f>
        <v>4.7549999999999999</v>
      </c>
      <c r="N821" t="str">
        <f>IF(I821="Rob","Robusta",IF(I821="Exc","Excelsa",IF(I821="Ara","Arabica",IF(I821="Lib","Liberica",""))))</f>
        <v>Liberica</v>
      </c>
      <c r="O821" t="str">
        <f>CHOOSE(MATCH(J821, {"M","L","D"}, 0), "Medium", "Light", "Dark")</f>
        <v>Light</v>
      </c>
      <c r="P821" t="str">
        <f>_xlfn.XLOOKUP(Orders[[#This Row],[Customer ID]],customers!$A$1:$A$1001,customers!$I$1:$I$1001,,0)</f>
        <v>Yes</v>
      </c>
    </row>
    <row r="822" spans="1:16" x14ac:dyDescent="0.4">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L822*E822</f>
        <v>55</v>
      </c>
      <c r="N822" t="str">
        <f>IF(I822="Rob","Robusta",IF(I822="Exc","Excelsa",IF(I822="Ara","Arabica",IF(I822="Lib","Liberica",""))))</f>
        <v>Excelsa</v>
      </c>
      <c r="O822" t="str">
        <f>CHOOSE(MATCH(J822, {"M","L","D"}, 0), "Medium", "Light", "Dark")</f>
        <v>Medium</v>
      </c>
      <c r="P822" t="str">
        <f>_xlfn.XLOOKUP(Orders[[#This Row],[Customer ID]],customers!$A$1:$A$1001,customers!$I$1:$I$1001,,0)</f>
        <v>Yes</v>
      </c>
    </row>
    <row r="823" spans="1:16" x14ac:dyDescent="0.4">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L823*E823</f>
        <v>26.849999999999994</v>
      </c>
      <c r="N823" t="str">
        <f>IF(I823="Rob","Robusta",IF(I823="Exc","Excelsa",IF(I823="Ara","Arabica",IF(I823="Lib","Liberica",""))))</f>
        <v>Robusta</v>
      </c>
      <c r="O823" t="str">
        <f>CHOOSE(MATCH(J823, {"M","L","D"}, 0), "Medium", "Light", "Dark")</f>
        <v>Dark</v>
      </c>
      <c r="P823" t="str">
        <f>_xlfn.XLOOKUP(Orders[[#This Row],[Customer ID]],customers!$A$1:$A$1001,customers!$I$1:$I$1001,,0)</f>
        <v>No</v>
      </c>
    </row>
    <row r="824" spans="1:16" x14ac:dyDescent="0.4">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L824*E824</f>
        <v>136.61999999999998</v>
      </c>
      <c r="N824" t="str">
        <f>IF(I824="Rob","Robusta",IF(I824="Exc","Excelsa",IF(I824="Ara","Arabica",IF(I824="Lib","Liberica",""))))</f>
        <v>Excelsa</v>
      </c>
      <c r="O824" t="str">
        <f>CHOOSE(MATCH(J824, {"M","L","D"}, 0), "Medium", "Light", "Dark")</f>
        <v>Light</v>
      </c>
      <c r="P824" t="str">
        <f>_xlfn.XLOOKUP(Orders[[#This Row],[Customer ID]],customers!$A$1:$A$1001,customers!$I$1:$I$1001,,0)</f>
        <v>No</v>
      </c>
    </row>
    <row r="825" spans="1:16" x14ac:dyDescent="0.4">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L825*E825</f>
        <v>47.55</v>
      </c>
      <c r="N825" t="str">
        <f>IF(I825="Rob","Robusta",IF(I825="Exc","Excelsa",IF(I825="Ara","Arabica",IF(I825="Lib","Liberica",""))))</f>
        <v>Liberica</v>
      </c>
      <c r="O825" t="str">
        <f>CHOOSE(MATCH(J825, {"M","L","D"}, 0), "Medium", "Light", "Dark")</f>
        <v>Light</v>
      </c>
      <c r="P825" t="str">
        <f>_xlfn.XLOOKUP(Orders[[#This Row],[Customer ID]],customers!$A$1:$A$1001,customers!$I$1:$I$1001,,0)</f>
        <v>Yes</v>
      </c>
    </row>
    <row r="826" spans="1:16" x14ac:dyDescent="0.4">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L826*E826</f>
        <v>16.875</v>
      </c>
      <c r="N826" t="str">
        <f>IF(I826="Rob","Robusta",IF(I826="Exc","Excelsa",IF(I826="Ara","Arabica",IF(I826="Lib","Liberica",""))))</f>
        <v>Arabica</v>
      </c>
      <c r="O826" t="str">
        <f>CHOOSE(MATCH(J826, {"M","L","D"}, 0), "Medium", "Light", "Dark")</f>
        <v>Medium</v>
      </c>
      <c r="P826" t="str">
        <f>_xlfn.XLOOKUP(Orders[[#This Row],[Customer ID]],customers!$A$1:$A$1001,customers!$I$1:$I$1001,,0)</f>
        <v>Yes</v>
      </c>
    </row>
    <row r="827" spans="1:16" x14ac:dyDescent="0.4">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L827*E827</f>
        <v>29.849999999999998</v>
      </c>
      <c r="N827" t="str">
        <f>IF(I827="Rob","Robusta",IF(I827="Exc","Excelsa",IF(I827="Ara","Arabica",IF(I827="Lib","Liberica",""))))</f>
        <v>Arabica</v>
      </c>
      <c r="O827" t="str">
        <f>CHOOSE(MATCH(J827, {"M","L","D"}, 0), "Medium", "Light", "Dark")</f>
        <v>Dark</v>
      </c>
      <c r="P827" t="str">
        <f>_xlfn.XLOOKUP(Orders[[#This Row],[Customer ID]],customers!$A$1:$A$1001,customers!$I$1:$I$1001,,0)</f>
        <v>Yes</v>
      </c>
    </row>
    <row r="828" spans="1:16" x14ac:dyDescent="0.4">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L828*E828</f>
        <v>41.25</v>
      </c>
      <c r="N828" t="str">
        <f>IF(I828="Rob","Robusta",IF(I828="Exc","Excelsa",IF(I828="Ara","Arabica",IF(I828="Lib","Liberica",""))))</f>
        <v>Excelsa</v>
      </c>
      <c r="O828" t="str">
        <f>CHOOSE(MATCH(J828, {"M","L","D"}, 0), "Medium", "Light", "Dark")</f>
        <v>Medium</v>
      </c>
      <c r="P828" t="str">
        <f>_xlfn.XLOOKUP(Orders[[#This Row],[Customer ID]],customers!$A$1:$A$1001,customers!$I$1:$I$1001,,0)</f>
        <v>Yes</v>
      </c>
    </row>
    <row r="829" spans="1:16" x14ac:dyDescent="0.4">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L829*E829</f>
        <v>20.625</v>
      </c>
      <c r="N829" t="str">
        <f>IF(I829="Rob","Robusta",IF(I829="Exc","Excelsa",IF(I829="Ara","Arabica",IF(I829="Lib","Liberica",""))))</f>
        <v>Excelsa</v>
      </c>
      <c r="O829" t="str">
        <f>CHOOSE(MATCH(J829, {"M","L","D"}, 0), "Medium", "Light", "Dark")</f>
        <v>Medium</v>
      </c>
      <c r="P829" t="str">
        <f>_xlfn.XLOOKUP(Orders[[#This Row],[Customer ID]],customers!$A$1:$A$1001,customers!$I$1:$I$1001,,0)</f>
        <v>No</v>
      </c>
    </row>
    <row r="830" spans="1:16" x14ac:dyDescent="0.4">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L830*E830</f>
        <v>137.31</v>
      </c>
      <c r="N830" t="str">
        <f>IF(I830="Rob","Robusta",IF(I830="Exc","Excelsa",IF(I830="Ara","Arabica",IF(I830="Lib","Liberica",""))))</f>
        <v>Arabica</v>
      </c>
      <c r="O830" t="str">
        <f>CHOOSE(MATCH(J830, {"M","L","D"}, 0), "Medium", "Light", "Dark")</f>
        <v>Dark</v>
      </c>
      <c r="P830" t="str">
        <f>_xlfn.XLOOKUP(Orders[[#This Row],[Customer ID]],customers!$A$1:$A$1001,customers!$I$1:$I$1001,,0)</f>
        <v>Yes</v>
      </c>
    </row>
    <row r="831" spans="1:16" x14ac:dyDescent="0.4">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L831*E831</f>
        <v>2.9849999999999999</v>
      </c>
      <c r="N831" t="str">
        <f>IF(I831="Rob","Robusta",IF(I831="Exc","Excelsa",IF(I831="Ara","Arabica",IF(I831="Lib","Liberica",""))))</f>
        <v>Arabica</v>
      </c>
      <c r="O831" t="str">
        <f>CHOOSE(MATCH(J831, {"M","L","D"}, 0), "Medium", "Light", "Dark")</f>
        <v>Dark</v>
      </c>
      <c r="P831" t="str">
        <f>_xlfn.XLOOKUP(Orders[[#This Row],[Customer ID]],customers!$A$1:$A$1001,customers!$I$1:$I$1001,,0)</f>
        <v>No</v>
      </c>
    </row>
    <row r="832" spans="1:16" x14ac:dyDescent="0.4">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L832*E832</f>
        <v>27.5</v>
      </c>
      <c r="N832" t="str">
        <f>IF(I832="Rob","Robusta",IF(I832="Exc","Excelsa",IF(I832="Ara","Arabica",IF(I832="Lib","Liberica",""))))</f>
        <v>Excelsa</v>
      </c>
      <c r="O832" t="str">
        <f>CHOOSE(MATCH(J832, {"M","L","D"}, 0), "Medium", "Light", "Dark")</f>
        <v>Medium</v>
      </c>
      <c r="P832" t="str">
        <f>_xlfn.XLOOKUP(Orders[[#This Row],[Customer ID]],customers!$A$1:$A$1001,customers!$I$1:$I$1001,,0)</f>
        <v>No</v>
      </c>
    </row>
    <row r="833" spans="1:16" x14ac:dyDescent="0.4">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L833*E833</f>
        <v>5.97</v>
      </c>
      <c r="N833" t="str">
        <f>IF(I833="Rob","Robusta",IF(I833="Exc","Excelsa",IF(I833="Ara","Arabica",IF(I833="Lib","Liberica",""))))</f>
        <v>Arabica</v>
      </c>
      <c r="O833" t="str">
        <f>CHOOSE(MATCH(J833, {"M","L","D"}, 0), "Medium", "Light", "Dark")</f>
        <v>Dark</v>
      </c>
      <c r="P833" t="str">
        <f>_xlfn.XLOOKUP(Orders[[#This Row],[Customer ID]],customers!$A$1:$A$1001,customers!$I$1:$I$1001,,0)</f>
        <v>No</v>
      </c>
    </row>
    <row r="834" spans="1:16" x14ac:dyDescent="0.4">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L834*E834</f>
        <v>59.699999999999996</v>
      </c>
      <c r="N834" t="str">
        <f>IF(I834="Rob","Robusta",IF(I834="Exc","Excelsa",IF(I834="Ara","Arabica",IF(I834="Lib","Liberica",""))))</f>
        <v>Robusta</v>
      </c>
      <c r="O834" t="str">
        <f>CHOOSE(MATCH(J834, {"M","L","D"}, 0), "Medium", "Light", "Dark")</f>
        <v>Medium</v>
      </c>
      <c r="P834" t="str">
        <f>_xlfn.XLOOKUP(Orders[[#This Row],[Customer ID]],customers!$A$1:$A$1001,customers!$I$1:$I$1001,,0)</f>
        <v>No</v>
      </c>
    </row>
    <row r="835" spans="1:16" x14ac:dyDescent="0.4">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L835*E835</f>
        <v>82.339999999999989</v>
      </c>
      <c r="N835" t="str">
        <f>IF(I835="Rob","Robusta",IF(I835="Exc","Excelsa",IF(I835="Ara","Arabica",IF(I835="Lib","Liberica",""))))</f>
        <v>Robusta</v>
      </c>
      <c r="O835" t="str">
        <f>CHOOSE(MATCH(J835, {"M","L","D"}, 0), "Medium", "Light", "Dark")</f>
        <v>Dark</v>
      </c>
      <c r="P835" t="str">
        <f>_xlfn.XLOOKUP(Orders[[#This Row],[Customer ID]],customers!$A$1:$A$1001,customers!$I$1:$I$1001,,0)</f>
        <v>Yes</v>
      </c>
    </row>
    <row r="836" spans="1:16" x14ac:dyDescent="0.4">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L836*E836</f>
        <v>22.884999999999998</v>
      </c>
      <c r="N836" t="str">
        <f>IF(I836="Rob","Robusta",IF(I836="Exc","Excelsa",IF(I836="Ara","Arabica",IF(I836="Lib","Liberica",""))))</f>
        <v>Arabica</v>
      </c>
      <c r="O836" t="str">
        <f>CHOOSE(MATCH(J836, {"M","L","D"}, 0), "Medium", "Light", "Dark")</f>
        <v>Dark</v>
      </c>
      <c r="P836" t="str">
        <f>_xlfn.XLOOKUP(Orders[[#This Row],[Customer ID]],customers!$A$1:$A$1001,customers!$I$1:$I$1001,,0)</f>
        <v>No</v>
      </c>
    </row>
    <row r="837" spans="1:16" x14ac:dyDescent="0.4">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L837*E837</f>
        <v>8.91</v>
      </c>
      <c r="N837" t="str">
        <f>IF(I837="Rob","Robusta",IF(I837="Exc","Excelsa",IF(I837="Ara","Arabica",IF(I837="Lib","Liberica",""))))</f>
        <v>Excelsa</v>
      </c>
      <c r="O837" t="str">
        <f>CHOOSE(MATCH(J837, {"M","L","D"}, 0), "Medium", "Light", "Dark")</f>
        <v>Light</v>
      </c>
      <c r="P837" t="str">
        <f>_xlfn.XLOOKUP(Orders[[#This Row],[Customer ID]],customers!$A$1:$A$1001,customers!$I$1:$I$1001,,0)</f>
        <v>Yes</v>
      </c>
    </row>
    <row r="838" spans="1:16" x14ac:dyDescent="0.4">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L838*E838</f>
        <v>11.94</v>
      </c>
      <c r="N838" t="str">
        <f>IF(I838="Rob","Robusta",IF(I838="Exc","Excelsa",IF(I838="Ara","Arabica",IF(I838="Lib","Liberica",""))))</f>
        <v>Arabica</v>
      </c>
      <c r="O838" t="str">
        <f>CHOOSE(MATCH(J838, {"M","L","D"}, 0), "Medium", "Light", "Dark")</f>
        <v>Dark</v>
      </c>
      <c r="P838" t="str">
        <f>_xlfn.XLOOKUP(Orders[[#This Row],[Customer ID]],customers!$A$1:$A$1001,customers!$I$1:$I$1001,,0)</f>
        <v>No</v>
      </c>
    </row>
    <row r="839" spans="1:16" x14ac:dyDescent="0.4">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L839*E839</f>
        <v>100.39499999999998</v>
      </c>
      <c r="N839" t="str">
        <f>IF(I839="Rob","Robusta",IF(I839="Exc","Excelsa",IF(I839="Ara","Arabica",IF(I839="Lib","Liberica",""))))</f>
        <v>Liberica</v>
      </c>
      <c r="O839" t="str">
        <f>CHOOSE(MATCH(J839, {"M","L","D"}, 0), "Medium", "Light", "Dark")</f>
        <v>Medium</v>
      </c>
      <c r="P839" t="str">
        <f>_xlfn.XLOOKUP(Orders[[#This Row],[Customer ID]],customers!$A$1:$A$1001,customers!$I$1:$I$1001,,0)</f>
        <v>No</v>
      </c>
    </row>
    <row r="840" spans="1:16" x14ac:dyDescent="0.4">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L840*E840</f>
        <v>114.42499999999998</v>
      </c>
      <c r="N840" t="str">
        <f>IF(I840="Rob","Robusta",IF(I840="Exc","Excelsa",IF(I840="Ara","Arabica",IF(I840="Lib","Liberica",""))))</f>
        <v>Arabica</v>
      </c>
      <c r="O840" t="str">
        <f>CHOOSE(MATCH(J840, {"M","L","D"}, 0), "Medium", "Light", "Dark")</f>
        <v>Dark</v>
      </c>
      <c r="P840" t="str">
        <f>_xlfn.XLOOKUP(Orders[[#This Row],[Customer ID]],customers!$A$1:$A$1001,customers!$I$1:$I$1001,,0)</f>
        <v>No</v>
      </c>
    </row>
    <row r="841" spans="1:16" x14ac:dyDescent="0.4">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L841*E841</f>
        <v>41.25</v>
      </c>
      <c r="N841" t="str">
        <f>IF(I841="Rob","Robusta",IF(I841="Exc","Excelsa",IF(I841="Ara","Arabica",IF(I841="Lib","Liberica",""))))</f>
        <v>Excelsa</v>
      </c>
      <c r="O841" t="str">
        <f>CHOOSE(MATCH(J841, {"M","L","D"}, 0), "Medium", "Light", "Dark")</f>
        <v>Medium</v>
      </c>
      <c r="P841" t="str">
        <f>_xlfn.XLOOKUP(Orders[[#This Row],[Customer ID]],customers!$A$1:$A$1001,customers!$I$1:$I$1001,,0)</f>
        <v>No</v>
      </c>
    </row>
    <row r="842" spans="1:16" x14ac:dyDescent="0.4">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L842*E842</f>
        <v>28.679999999999996</v>
      </c>
      <c r="N842" t="str">
        <f>IF(I842="Rob","Robusta",IF(I842="Exc","Excelsa",IF(I842="Ara","Arabica",IF(I842="Lib","Liberica",""))))</f>
        <v>Robusta</v>
      </c>
      <c r="O842" t="str">
        <f>CHOOSE(MATCH(J842, {"M","L","D"}, 0), "Medium", "Light", "Dark")</f>
        <v>Light</v>
      </c>
      <c r="P842" t="str">
        <f>_xlfn.XLOOKUP(Orders[[#This Row],[Customer ID]],customers!$A$1:$A$1001,customers!$I$1:$I$1001,,0)</f>
        <v>Yes</v>
      </c>
    </row>
    <row r="843" spans="1:16" x14ac:dyDescent="0.4">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L843*E843</f>
        <v>4.3650000000000002</v>
      </c>
      <c r="N843" t="str">
        <f>IF(I843="Rob","Robusta",IF(I843="Exc","Excelsa",IF(I843="Ara","Arabica",IF(I843="Lib","Liberica",""))))</f>
        <v>Liberica</v>
      </c>
      <c r="O843" t="str">
        <f>CHOOSE(MATCH(J843, {"M","L","D"}, 0), "Medium", "Light", "Dark")</f>
        <v>Medium</v>
      </c>
      <c r="P843" t="str">
        <f>_xlfn.XLOOKUP(Orders[[#This Row],[Customer ID]],customers!$A$1:$A$1001,customers!$I$1:$I$1001,,0)</f>
        <v>No</v>
      </c>
    </row>
    <row r="844" spans="1:16" x14ac:dyDescent="0.4">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L844*E844</f>
        <v>8.25</v>
      </c>
      <c r="N844" t="str">
        <f>IF(I844="Rob","Robusta",IF(I844="Exc","Excelsa",IF(I844="Ara","Arabica",IF(I844="Lib","Liberica",""))))</f>
        <v>Excelsa</v>
      </c>
      <c r="O844" t="str">
        <f>CHOOSE(MATCH(J844, {"M","L","D"}, 0), "Medium", "Light", "Dark")</f>
        <v>Medium</v>
      </c>
      <c r="P844" t="str">
        <f>_xlfn.XLOOKUP(Orders[[#This Row],[Customer ID]],customers!$A$1:$A$1001,customers!$I$1:$I$1001,,0)</f>
        <v>Yes</v>
      </c>
    </row>
    <row r="845" spans="1:16" x14ac:dyDescent="0.4">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L845*E845</f>
        <v>8.25</v>
      </c>
      <c r="N845" t="str">
        <f>IF(I845="Rob","Robusta",IF(I845="Exc","Excelsa",IF(I845="Ara","Arabica",IF(I845="Lib","Liberica",""))))</f>
        <v>Excelsa</v>
      </c>
      <c r="O845" t="str">
        <f>CHOOSE(MATCH(J845, {"M","L","D"}, 0), "Medium", "Light", "Dark")</f>
        <v>Medium</v>
      </c>
      <c r="P845" t="str">
        <f>_xlfn.XLOOKUP(Orders[[#This Row],[Customer ID]],customers!$A$1:$A$1001,customers!$I$1:$I$1001,,0)</f>
        <v>Yes</v>
      </c>
    </row>
    <row r="846" spans="1:16" x14ac:dyDescent="0.4">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L846*E846</f>
        <v>35.82</v>
      </c>
      <c r="N846" t="str">
        <f>IF(I846="Rob","Robusta",IF(I846="Exc","Excelsa",IF(I846="Ara","Arabica",IF(I846="Lib","Liberica",""))))</f>
        <v>Arabica</v>
      </c>
      <c r="O846" t="str">
        <f>CHOOSE(MATCH(J846, {"M","L","D"}, 0), "Medium", "Light", "Dark")</f>
        <v>Dark</v>
      </c>
      <c r="P846" t="str">
        <f>_xlfn.XLOOKUP(Orders[[#This Row],[Customer ID]],customers!$A$1:$A$1001,customers!$I$1:$I$1001,,0)</f>
        <v>Yes</v>
      </c>
    </row>
    <row r="847" spans="1:16" x14ac:dyDescent="0.4">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L847*E847</f>
        <v>167.67000000000002</v>
      </c>
      <c r="N847" t="str">
        <f>IF(I847="Rob","Robusta",IF(I847="Exc","Excelsa",IF(I847="Ara","Arabica",IF(I847="Lib","Liberica",""))))</f>
        <v>Excelsa</v>
      </c>
      <c r="O847" t="str">
        <f>CHOOSE(MATCH(J847, {"M","L","D"}, 0), "Medium", "Light", "Dark")</f>
        <v>Dark</v>
      </c>
      <c r="P847" t="str">
        <f>_xlfn.XLOOKUP(Orders[[#This Row],[Customer ID]],customers!$A$1:$A$1001,customers!$I$1:$I$1001,,0)</f>
        <v>No</v>
      </c>
    </row>
    <row r="848" spans="1:16" x14ac:dyDescent="0.4">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L848*E848</f>
        <v>51.749999999999993</v>
      </c>
      <c r="N848" t="str">
        <f>IF(I848="Rob","Robusta",IF(I848="Exc","Excelsa",IF(I848="Ara","Arabica",IF(I848="Lib","Liberica",""))))</f>
        <v>Arabica</v>
      </c>
      <c r="O848" t="str">
        <f>CHOOSE(MATCH(J848, {"M","L","D"}, 0), "Medium", "Light", "Dark")</f>
        <v>Medium</v>
      </c>
      <c r="P848" t="str">
        <f>_xlfn.XLOOKUP(Orders[[#This Row],[Customer ID]],customers!$A$1:$A$1001,customers!$I$1:$I$1001,,0)</f>
        <v>Yes</v>
      </c>
    </row>
    <row r="849" spans="1:16" x14ac:dyDescent="0.4">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L849*E849</f>
        <v>8.9550000000000001</v>
      </c>
      <c r="N849" t="str">
        <f>IF(I849="Rob","Robusta",IF(I849="Exc","Excelsa",IF(I849="Ara","Arabica",IF(I849="Lib","Liberica",""))))</f>
        <v>Arabica</v>
      </c>
      <c r="O849" t="str">
        <f>CHOOSE(MATCH(J849, {"M","L","D"}, 0), "Medium", "Light", "Dark")</f>
        <v>Dark</v>
      </c>
      <c r="P849" t="str">
        <f>_xlfn.XLOOKUP(Orders[[#This Row],[Customer ID]],customers!$A$1:$A$1001,customers!$I$1:$I$1001,,0)</f>
        <v>Yes</v>
      </c>
    </row>
    <row r="850" spans="1:16" x14ac:dyDescent="0.4">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L850*E850</f>
        <v>53.46</v>
      </c>
      <c r="N850" t="str">
        <f>IF(I850="Rob","Robusta",IF(I850="Exc","Excelsa",IF(I850="Ara","Arabica",IF(I850="Lib","Liberica",""))))</f>
        <v>Excelsa</v>
      </c>
      <c r="O850" t="str">
        <f>CHOOSE(MATCH(J850, {"M","L","D"}, 0), "Medium", "Light", "Dark")</f>
        <v>Light</v>
      </c>
      <c r="P850" t="str">
        <f>_xlfn.XLOOKUP(Orders[[#This Row],[Customer ID]],customers!$A$1:$A$1001,customers!$I$1:$I$1001,,0)</f>
        <v>No</v>
      </c>
    </row>
    <row r="851" spans="1:16" x14ac:dyDescent="0.4">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L851*E851</f>
        <v>23.31</v>
      </c>
      <c r="N851" t="str">
        <f>IF(I851="Rob","Robusta",IF(I851="Exc","Excelsa",IF(I851="Ara","Arabica",IF(I851="Lib","Liberica",""))))</f>
        <v>Arabica</v>
      </c>
      <c r="O851" t="str">
        <f>CHOOSE(MATCH(J851, {"M","L","D"}, 0), "Medium", "Light", "Dark")</f>
        <v>Light</v>
      </c>
      <c r="P851" t="str">
        <f>_xlfn.XLOOKUP(Orders[[#This Row],[Customer ID]],customers!$A$1:$A$1001,customers!$I$1:$I$1001,,0)</f>
        <v>Yes</v>
      </c>
    </row>
    <row r="852" spans="1:16" x14ac:dyDescent="0.4">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L852*E852</f>
        <v>6.75</v>
      </c>
      <c r="N852" t="str">
        <f>IF(I852="Rob","Robusta",IF(I852="Exc","Excelsa",IF(I852="Ara","Arabica",IF(I852="Lib","Liberica",""))))</f>
        <v>Arabica</v>
      </c>
      <c r="O852" t="str">
        <f>CHOOSE(MATCH(J852, {"M","L","D"}, 0), "Medium", "Light", "Dark")</f>
        <v>Medium</v>
      </c>
      <c r="P852" t="str">
        <f>_xlfn.XLOOKUP(Orders[[#This Row],[Customer ID]],customers!$A$1:$A$1001,customers!$I$1:$I$1001,,0)</f>
        <v>Yes</v>
      </c>
    </row>
    <row r="853" spans="1:16" x14ac:dyDescent="0.4">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L853*E853</f>
        <v>7.77</v>
      </c>
      <c r="N853" t="str">
        <f>IF(I853="Rob","Robusta",IF(I853="Exc","Excelsa",IF(I853="Ara","Arabica",IF(I853="Lib","Liberica",""))))</f>
        <v>Liberica</v>
      </c>
      <c r="O853" t="str">
        <f>CHOOSE(MATCH(J853, {"M","L","D"}, 0), "Medium", "Light", "Dark")</f>
        <v>Dark</v>
      </c>
      <c r="P853" t="str">
        <f>_xlfn.XLOOKUP(Orders[[#This Row],[Customer ID]],customers!$A$1:$A$1001,customers!$I$1:$I$1001,,0)</f>
        <v>Yes</v>
      </c>
    </row>
    <row r="854" spans="1:16" x14ac:dyDescent="0.4">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L854*E854</f>
        <v>119.13999999999999</v>
      </c>
      <c r="N854" t="str">
        <f>IF(I854="Rob","Robusta",IF(I854="Exc","Excelsa",IF(I854="Ara","Arabica",IF(I854="Lib","Liberica",""))))</f>
        <v>Liberica</v>
      </c>
      <c r="O854" t="str">
        <f>CHOOSE(MATCH(J854, {"M","L","D"}, 0), "Medium", "Light", "Dark")</f>
        <v>Dark</v>
      </c>
      <c r="P854" t="str">
        <f>_xlfn.XLOOKUP(Orders[[#This Row],[Customer ID]],customers!$A$1:$A$1001,customers!$I$1:$I$1001,,0)</f>
        <v>Yes</v>
      </c>
    </row>
    <row r="855" spans="1:16" x14ac:dyDescent="0.4">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L855*E855</f>
        <v>19.899999999999999</v>
      </c>
      <c r="N855" t="str">
        <f>IF(I855="Rob","Robusta",IF(I855="Exc","Excelsa",IF(I855="Ara","Arabica",IF(I855="Lib","Liberica",""))))</f>
        <v>Arabica</v>
      </c>
      <c r="O855" t="str">
        <f>CHOOSE(MATCH(J855, {"M","L","D"}, 0), "Medium", "Light", "Dark")</f>
        <v>Dark</v>
      </c>
      <c r="P855" t="str">
        <f>_xlfn.XLOOKUP(Orders[[#This Row],[Customer ID]],customers!$A$1:$A$1001,customers!$I$1:$I$1001,,0)</f>
        <v>No</v>
      </c>
    </row>
    <row r="856" spans="1:16" x14ac:dyDescent="0.4">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L856*E856</f>
        <v>35.849999999999994</v>
      </c>
      <c r="N856" t="str">
        <f>IF(I856="Rob","Robusta",IF(I856="Exc","Excelsa",IF(I856="Ara","Arabica",IF(I856="Lib","Liberica",""))))</f>
        <v>Robusta</v>
      </c>
      <c r="O856" t="str">
        <f>CHOOSE(MATCH(J856, {"M","L","D"}, 0), "Medium", "Light", "Dark")</f>
        <v>Light</v>
      </c>
      <c r="P856" t="str">
        <f>_xlfn.XLOOKUP(Orders[[#This Row],[Customer ID]],customers!$A$1:$A$1001,customers!$I$1:$I$1001,,0)</f>
        <v>Yes</v>
      </c>
    </row>
    <row r="857" spans="1:16" x14ac:dyDescent="0.4">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L857*E857</f>
        <v>89.35499999999999</v>
      </c>
      <c r="N857" t="str">
        <f>IF(I857="Rob","Robusta",IF(I857="Exc","Excelsa",IF(I857="Ara","Arabica",IF(I857="Lib","Liberica",""))))</f>
        <v>Liberica</v>
      </c>
      <c r="O857" t="str">
        <f>CHOOSE(MATCH(J857, {"M","L","D"}, 0), "Medium", "Light", "Dark")</f>
        <v>Dark</v>
      </c>
      <c r="P857" t="str">
        <f>_xlfn.XLOOKUP(Orders[[#This Row],[Customer ID]],customers!$A$1:$A$1001,customers!$I$1:$I$1001,,0)</f>
        <v>No</v>
      </c>
    </row>
    <row r="858" spans="1:16" x14ac:dyDescent="0.4">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L858*E858</f>
        <v>8.73</v>
      </c>
      <c r="N858" t="str">
        <f>IF(I858="Rob","Robusta",IF(I858="Exc","Excelsa",IF(I858="Ara","Arabica",IF(I858="Lib","Liberica",""))))</f>
        <v>Liberica</v>
      </c>
      <c r="O858" t="str">
        <f>CHOOSE(MATCH(J858, {"M","L","D"}, 0), "Medium", "Light", "Dark")</f>
        <v>Medium</v>
      </c>
      <c r="P858" t="str">
        <f>_xlfn.XLOOKUP(Orders[[#This Row],[Customer ID]],customers!$A$1:$A$1001,customers!$I$1:$I$1001,,0)</f>
        <v>Yes</v>
      </c>
    </row>
    <row r="859" spans="1:16" x14ac:dyDescent="0.4">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L859*E859</f>
        <v>137.42499999999998</v>
      </c>
      <c r="N859" t="str">
        <f>IF(I859="Rob","Robusta",IF(I859="Exc","Excelsa",IF(I859="Ara","Arabica",IF(I859="Lib","Liberica",""))))</f>
        <v>Robusta</v>
      </c>
      <c r="O859" t="str">
        <f>CHOOSE(MATCH(J859, {"M","L","D"}, 0), "Medium", "Light", "Dark")</f>
        <v>Light</v>
      </c>
      <c r="P859" t="str">
        <f>_xlfn.XLOOKUP(Orders[[#This Row],[Customer ID]],customers!$A$1:$A$1001,customers!$I$1:$I$1001,,0)</f>
        <v>No</v>
      </c>
    </row>
    <row r="860" spans="1:16" x14ac:dyDescent="0.4">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L860*E860</f>
        <v>34.92</v>
      </c>
      <c r="N860" t="str">
        <f>IF(I860="Rob","Robusta",IF(I860="Exc","Excelsa",IF(I860="Ara","Arabica",IF(I860="Lib","Liberica",""))))</f>
        <v>Liberica</v>
      </c>
      <c r="O860" t="str">
        <f>CHOOSE(MATCH(J860, {"M","L","D"}, 0), "Medium", "Light", "Dark")</f>
        <v>Medium</v>
      </c>
      <c r="P860" t="str">
        <f>_xlfn.XLOOKUP(Orders[[#This Row],[Customer ID]],customers!$A$1:$A$1001,customers!$I$1:$I$1001,,0)</f>
        <v>No</v>
      </c>
    </row>
    <row r="861" spans="1:16" x14ac:dyDescent="0.4">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L861*E861</f>
        <v>178.70999999999998</v>
      </c>
      <c r="N861" t="str">
        <f>IF(I861="Rob","Robusta",IF(I861="Exc","Excelsa",IF(I861="Ara","Arabica",IF(I861="Lib","Liberica",""))))</f>
        <v>Arabica</v>
      </c>
      <c r="O861" t="str">
        <f>CHOOSE(MATCH(J861, {"M","L","D"}, 0), "Medium", "Light", "Dark")</f>
        <v>Light</v>
      </c>
      <c r="P861" t="str">
        <f>_xlfn.XLOOKUP(Orders[[#This Row],[Customer ID]],customers!$A$1:$A$1001,customers!$I$1:$I$1001,,0)</f>
        <v>No</v>
      </c>
    </row>
    <row r="862" spans="1:16" x14ac:dyDescent="0.4">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L862*E862</f>
        <v>25.874999999999996</v>
      </c>
      <c r="N862" t="str">
        <f>IF(I862="Rob","Robusta",IF(I862="Exc","Excelsa",IF(I862="Ara","Arabica",IF(I862="Lib","Liberica",""))))</f>
        <v>Arabica</v>
      </c>
      <c r="O862" t="str">
        <f>CHOOSE(MATCH(J862, {"M","L","D"}, 0), "Medium", "Light", "Dark")</f>
        <v>Medium</v>
      </c>
      <c r="P862" t="str">
        <f>_xlfn.XLOOKUP(Orders[[#This Row],[Customer ID]],customers!$A$1:$A$1001,customers!$I$1:$I$1001,,0)</f>
        <v>No</v>
      </c>
    </row>
    <row r="863" spans="1:16" x14ac:dyDescent="0.4">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L863*E863</f>
        <v>77.699999999999989</v>
      </c>
      <c r="N863" t="str">
        <f>IF(I863="Rob","Robusta",IF(I863="Exc","Excelsa",IF(I863="Ara","Arabica",IF(I863="Lib","Liberica",""))))</f>
        <v>Liberica</v>
      </c>
      <c r="O863" t="str">
        <f>CHOOSE(MATCH(J863, {"M","L","D"}, 0), "Medium", "Light", "Dark")</f>
        <v>Dark</v>
      </c>
      <c r="P863" t="str">
        <f>_xlfn.XLOOKUP(Orders[[#This Row],[Customer ID]],customers!$A$1:$A$1001,customers!$I$1:$I$1001,,0)</f>
        <v>Yes</v>
      </c>
    </row>
    <row r="864" spans="1:16" x14ac:dyDescent="0.4">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L864*E864</f>
        <v>9.9499999999999993</v>
      </c>
      <c r="N864" t="str">
        <f>IF(I864="Rob","Robusta",IF(I864="Exc","Excelsa",IF(I864="Ara","Arabica",IF(I864="Lib","Liberica",""))))</f>
        <v>Robusta</v>
      </c>
      <c r="O864" t="str">
        <f>CHOOSE(MATCH(J864, {"M","L","D"}, 0), "Medium", "Light", "Dark")</f>
        <v>Medium</v>
      </c>
      <c r="P864" t="str">
        <f>_xlfn.XLOOKUP(Orders[[#This Row],[Customer ID]],customers!$A$1:$A$1001,customers!$I$1:$I$1001,,0)</f>
        <v>Yes</v>
      </c>
    </row>
    <row r="865" spans="1:16" x14ac:dyDescent="0.4">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L865*E865</f>
        <v>29.1</v>
      </c>
      <c r="N865" t="str">
        <f>IF(I865="Rob","Robusta",IF(I865="Exc","Excelsa",IF(I865="Ara","Arabica",IF(I865="Lib","Liberica",""))))</f>
        <v>Liberica</v>
      </c>
      <c r="O865" t="str">
        <f>CHOOSE(MATCH(J865, {"M","L","D"}, 0), "Medium", "Light", "Dark")</f>
        <v>Medium</v>
      </c>
      <c r="P865" t="str">
        <f>_xlfn.XLOOKUP(Orders[[#This Row],[Customer ID]],customers!$A$1:$A$1001,customers!$I$1:$I$1001,,0)</f>
        <v>Yes</v>
      </c>
    </row>
    <row r="866" spans="1:16" x14ac:dyDescent="0.4">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L866*E866</f>
        <v>21.509999999999998</v>
      </c>
      <c r="N866" t="str">
        <f>IF(I866="Rob","Robusta",IF(I866="Exc","Excelsa",IF(I866="Ara","Arabica",IF(I866="Lib","Liberica",""))))</f>
        <v>Robusta</v>
      </c>
      <c r="O866" t="str">
        <f>CHOOSE(MATCH(J866, {"M","L","D"}, 0), "Medium", "Light", "Dark")</f>
        <v>Light</v>
      </c>
      <c r="P866" t="str">
        <f>_xlfn.XLOOKUP(Orders[[#This Row],[Customer ID]],customers!$A$1:$A$1001,customers!$I$1:$I$1001,,0)</f>
        <v>No</v>
      </c>
    </row>
    <row r="867" spans="1:16" x14ac:dyDescent="0.4">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L867*E867</f>
        <v>6.75</v>
      </c>
      <c r="N867" t="str">
        <f>IF(I867="Rob","Robusta",IF(I867="Exc","Excelsa",IF(I867="Ara","Arabica",IF(I867="Lib","Liberica",""))))</f>
        <v>Arabica</v>
      </c>
      <c r="O867" t="str">
        <f>CHOOSE(MATCH(J867, {"M","L","D"}, 0), "Medium", "Light", "Dark")</f>
        <v>Medium</v>
      </c>
      <c r="P867" t="str">
        <f>_xlfn.XLOOKUP(Orders[[#This Row],[Customer ID]],customers!$A$1:$A$1001,customers!$I$1:$I$1001,,0)</f>
        <v>Yes</v>
      </c>
    </row>
    <row r="868" spans="1:16" x14ac:dyDescent="0.4">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L868*E868</f>
        <v>17.91</v>
      </c>
      <c r="N868" t="str">
        <f>IF(I868="Rob","Robusta",IF(I868="Exc","Excelsa",IF(I868="Ara","Arabica",IF(I868="Lib","Liberica",""))))</f>
        <v>Arabica</v>
      </c>
      <c r="O868" t="str">
        <f>CHOOSE(MATCH(J868, {"M","L","D"}, 0), "Medium", "Light", "Dark")</f>
        <v>Dark</v>
      </c>
      <c r="P868" t="str">
        <f>_xlfn.XLOOKUP(Orders[[#This Row],[Customer ID]],customers!$A$1:$A$1001,customers!$I$1:$I$1001,,0)</f>
        <v>No</v>
      </c>
    </row>
    <row r="869" spans="1:16" x14ac:dyDescent="0.4">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L869*E869</f>
        <v>29.784999999999997</v>
      </c>
      <c r="N869" t="str">
        <f>IF(I869="Rob","Robusta",IF(I869="Exc","Excelsa",IF(I869="Ara","Arabica",IF(I869="Lib","Liberica",""))))</f>
        <v>Arabica</v>
      </c>
      <c r="O869" t="str">
        <f>CHOOSE(MATCH(J869, {"M","L","D"}, 0), "Medium", "Light", "Dark")</f>
        <v>Light</v>
      </c>
      <c r="P869" t="str">
        <f>_xlfn.XLOOKUP(Orders[[#This Row],[Customer ID]],customers!$A$1:$A$1001,customers!$I$1:$I$1001,,0)</f>
        <v>Yes</v>
      </c>
    </row>
    <row r="870" spans="1:16" x14ac:dyDescent="0.4">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L870*E870</f>
        <v>41.25</v>
      </c>
      <c r="N870" t="str">
        <f>IF(I870="Rob","Robusta",IF(I870="Exc","Excelsa",IF(I870="Ara","Arabica",IF(I870="Lib","Liberica",""))))</f>
        <v>Excelsa</v>
      </c>
      <c r="O870" t="str">
        <f>CHOOSE(MATCH(J870, {"M","L","D"}, 0), "Medium", "Light", "Dark")</f>
        <v>Medium</v>
      </c>
      <c r="P870" t="str">
        <f>_xlfn.XLOOKUP(Orders[[#This Row],[Customer ID]],customers!$A$1:$A$1001,customers!$I$1:$I$1001,,0)</f>
        <v>Yes</v>
      </c>
    </row>
    <row r="871" spans="1:16" x14ac:dyDescent="0.4">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L871*E871</f>
        <v>17.91</v>
      </c>
      <c r="N871" t="str">
        <f>IF(I871="Rob","Robusta",IF(I871="Exc","Excelsa",IF(I871="Ara","Arabica",IF(I871="Lib","Liberica",""))))</f>
        <v>Robusta</v>
      </c>
      <c r="O871" t="str">
        <f>CHOOSE(MATCH(J871, {"M","L","D"}, 0), "Medium", "Light", "Dark")</f>
        <v>Medium</v>
      </c>
      <c r="P871" t="str">
        <f>_xlfn.XLOOKUP(Orders[[#This Row],[Customer ID]],customers!$A$1:$A$1001,customers!$I$1:$I$1001,,0)</f>
        <v>Yes</v>
      </c>
    </row>
    <row r="872" spans="1:16" x14ac:dyDescent="0.4">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L872*E872</f>
        <v>7.29</v>
      </c>
      <c r="N872" t="str">
        <f>IF(I872="Rob","Robusta",IF(I872="Exc","Excelsa",IF(I872="Ara","Arabica",IF(I872="Lib","Liberica",""))))</f>
        <v>Excelsa</v>
      </c>
      <c r="O872" t="str">
        <f>CHOOSE(MATCH(J872, {"M","L","D"}, 0), "Medium", "Light", "Dark")</f>
        <v>Dark</v>
      </c>
      <c r="P872" t="str">
        <f>_xlfn.XLOOKUP(Orders[[#This Row],[Customer ID]],customers!$A$1:$A$1001,customers!$I$1:$I$1001,,0)</f>
        <v>Yes</v>
      </c>
    </row>
    <row r="873" spans="1:16" x14ac:dyDescent="0.4">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L873*E873</f>
        <v>29.7</v>
      </c>
      <c r="N873" t="str">
        <f>IF(I873="Rob","Robusta",IF(I873="Exc","Excelsa",IF(I873="Ara","Arabica",IF(I873="Lib","Liberica",""))))</f>
        <v>Excelsa</v>
      </c>
      <c r="O873" t="str">
        <f>CHOOSE(MATCH(J873, {"M","L","D"}, 0), "Medium", "Light", "Dark")</f>
        <v>Light</v>
      </c>
      <c r="P873" t="str">
        <f>_xlfn.XLOOKUP(Orders[[#This Row],[Customer ID]],customers!$A$1:$A$1001,customers!$I$1:$I$1001,,0)</f>
        <v>Yes</v>
      </c>
    </row>
    <row r="874" spans="1:16" x14ac:dyDescent="0.4">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L874*E874</f>
        <v>22.5</v>
      </c>
      <c r="N874" t="str">
        <f>IF(I874="Rob","Robusta",IF(I874="Exc","Excelsa",IF(I874="Ara","Arabica",IF(I874="Lib","Liberica",""))))</f>
        <v>Arabica</v>
      </c>
      <c r="O874" t="str">
        <f>CHOOSE(MATCH(J874, {"M","L","D"}, 0), "Medium", "Light", "Dark")</f>
        <v>Medium</v>
      </c>
      <c r="P874" t="str">
        <f>_xlfn.XLOOKUP(Orders[[#This Row],[Customer ID]],customers!$A$1:$A$1001,customers!$I$1:$I$1001,,0)</f>
        <v>No</v>
      </c>
    </row>
    <row r="875" spans="1:16" x14ac:dyDescent="0.4">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L875*E875</f>
        <v>11.94</v>
      </c>
      <c r="N875" t="str">
        <f>IF(I875="Rob","Robusta",IF(I875="Exc","Excelsa",IF(I875="Ara","Arabica",IF(I875="Lib","Liberica",""))))</f>
        <v>Robusta</v>
      </c>
      <c r="O875" t="str">
        <f>CHOOSE(MATCH(J875, {"M","L","D"}, 0), "Medium", "Light", "Dark")</f>
        <v>Medium</v>
      </c>
      <c r="P875" t="str">
        <f>_xlfn.XLOOKUP(Orders[[#This Row],[Customer ID]],customers!$A$1:$A$1001,customers!$I$1:$I$1001,,0)</f>
        <v>Yes</v>
      </c>
    </row>
    <row r="876" spans="1:16" x14ac:dyDescent="0.4">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L876*E876</f>
        <v>25.9</v>
      </c>
      <c r="N876" t="str">
        <f>IF(I876="Rob","Robusta",IF(I876="Exc","Excelsa",IF(I876="Ara","Arabica",IF(I876="Lib","Liberica",""))))</f>
        <v>Arabica</v>
      </c>
      <c r="O876" t="str">
        <f>CHOOSE(MATCH(J876, {"M","L","D"}, 0), "Medium", "Light", "Dark")</f>
        <v>Light</v>
      </c>
      <c r="P876" t="str">
        <f>_xlfn.XLOOKUP(Orders[[#This Row],[Customer ID]],customers!$A$1:$A$1001,customers!$I$1:$I$1001,,0)</f>
        <v>No</v>
      </c>
    </row>
    <row r="877" spans="1:16" x14ac:dyDescent="0.4">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L877*E877</f>
        <v>43.650000000000006</v>
      </c>
      <c r="N877" t="str">
        <f>IF(I877="Rob","Robusta",IF(I877="Exc","Excelsa",IF(I877="Ara","Arabica",IF(I877="Lib","Liberica",""))))</f>
        <v>Liberica</v>
      </c>
      <c r="O877" t="str">
        <f>CHOOSE(MATCH(J877, {"M","L","D"}, 0), "Medium", "Light", "Dark")</f>
        <v>Medium</v>
      </c>
      <c r="P877" t="str">
        <f>_xlfn.XLOOKUP(Orders[[#This Row],[Customer ID]],customers!$A$1:$A$1001,customers!$I$1:$I$1001,,0)</f>
        <v>No</v>
      </c>
    </row>
    <row r="878" spans="1:16" x14ac:dyDescent="0.4">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L878*E878</f>
        <v>46.62</v>
      </c>
      <c r="N878" t="str">
        <f>IF(I878="Rob","Robusta",IF(I878="Exc","Excelsa",IF(I878="Ara","Arabica",IF(I878="Lib","Liberica",""))))</f>
        <v>Arabica</v>
      </c>
      <c r="O878" t="str">
        <f>CHOOSE(MATCH(J878, {"M","L","D"}, 0), "Medium", "Light", "Dark")</f>
        <v>Light</v>
      </c>
      <c r="P878" t="str">
        <f>_xlfn.XLOOKUP(Orders[[#This Row],[Customer ID]],customers!$A$1:$A$1001,customers!$I$1:$I$1001,,0)</f>
        <v>No</v>
      </c>
    </row>
    <row r="879" spans="1:16" x14ac:dyDescent="0.4">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L879*E879</f>
        <v>28.53</v>
      </c>
      <c r="N879" t="str">
        <f>IF(I879="Rob","Robusta",IF(I879="Exc","Excelsa",IF(I879="Ara","Arabica",IF(I879="Lib","Liberica",""))))</f>
        <v>Liberica</v>
      </c>
      <c r="O879" t="str">
        <f>CHOOSE(MATCH(J879, {"M","L","D"}, 0), "Medium", "Light", "Dark")</f>
        <v>Light</v>
      </c>
      <c r="P879" t="str">
        <f>_xlfn.XLOOKUP(Orders[[#This Row],[Customer ID]],customers!$A$1:$A$1001,customers!$I$1:$I$1001,,0)</f>
        <v>No</v>
      </c>
    </row>
    <row r="880" spans="1:16" x14ac:dyDescent="0.4">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L880*E880</f>
        <v>27.484999999999996</v>
      </c>
      <c r="N880" t="str">
        <f>IF(I880="Rob","Robusta",IF(I880="Exc","Excelsa",IF(I880="Ara","Arabica",IF(I880="Lib","Liberica",""))))</f>
        <v>Robusta</v>
      </c>
      <c r="O880" t="str">
        <f>CHOOSE(MATCH(J880, {"M","L","D"}, 0), "Medium", "Light", "Dark")</f>
        <v>Light</v>
      </c>
      <c r="P880" t="str">
        <f>_xlfn.XLOOKUP(Orders[[#This Row],[Customer ID]],customers!$A$1:$A$1001,customers!$I$1:$I$1001,,0)</f>
        <v>Yes</v>
      </c>
    </row>
    <row r="881" spans="1:16" x14ac:dyDescent="0.4">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L881*E881</f>
        <v>10.935</v>
      </c>
      <c r="N881" t="str">
        <f>IF(I881="Rob","Robusta",IF(I881="Exc","Excelsa",IF(I881="Ara","Arabica",IF(I881="Lib","Liberica",""))))</f>
        <v>Excelsa</v>
      </c>
      <c r="O881" t="str">
        <f>CHOOSE(MATCH(J881, {"M","L","D"}, 0), "Medium", "Light", "Dark")</f>
        <v>Dark</v>
      </c>
      <c r="P881" t="str">
        <f>_xlfn.XLOOKUP(Orders[[#This Row],[Customer ID]],customers!$A$1:$A$1001,customers!$I$1:$I$1001,,0)</f>
        <v>No</v>
      </c>
    </row>
    <row r="882" spans="1:16" x14ac:dyDescent="0.4">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L882*E882</f>
        <v>7.169999999999999</v>
      </c>
      <c r="N882" t="str">
        <f>IF(I882="Rob","Robusta",IF(I882="Exc","Excelsa",IF(I882="Ara","Arabica",IF(I882="Lib","Liberica",""))))</f>
        <v>Robusta</v>
      </c>
      <c r="O882" t="str">
        <f>CHOOSE(MATCH(J882, {"M","L","D"}, 0), "Medium", "Light", "Dark")</f>
        <v>Light</v>
      </c>
      <c r="P882" t="str">
        <f>_xlfn.XLOOKUP(Orders[[#This Row],[Customer ID]],customers!$A$1:$A$1001,customers!$I$1:$I$1001,,0)</f>
        <v>No</v>
      </c>
    </row>
    <row r="883" spans="1:16" x14ac:dyDescent="0.4">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L883*E883</f>
        <v>23.31</v>
      </c>
      <c r="N883" t="str">
        <f>IF(I883="Rob","Robusta",IF(I883="Exc","Excelsa",IF(I883="Ara","Arabica",IF(I883="Lib","Liberica",""))))</f>
        <v>Arabica</v>
      </c>
      <c r="O883" t="str">
        <f>CHOOSE(MATCH(J883, {"M","L","D"}, 0), "Medium", "Light", "Dark")</f>
        <v>Light</v>
      </c>
      <c r="P883" t="str">
        <f>_xlfn.XLOOKUP(Orders[[#This Row],[Customer ID]],customers!$A$1:$A$1001,customers!$I$1:$I$1001,,0)</f>
        <v>Yes</v>
      </c>
    </row>
    <row r="884" spans="1:16" x14ac:dyDescent="0.4">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L884*E884</f>
        <v>114.42499999999998</v>
      </c>
      <c r="N884" t="str">
        <f>IF(I884="Rob","Robusta",IF(I884="Exc","Excelsa",IF(I884="Ara","Arabica",IF(I884="Lib","Liberica",""))))</f>
        <v>Arabica</v>
      </c>
      <c r="O884" t="str">
        <f>CHOOSE(MATCH(J884, {"M","L","D"}, 0), "Medium", "Light", "Dark")</f>
        <v>Dark</v>
      </c>
      <c r="P884" t="str">
        <f>_xlfn.XLOOKUP(Orders[[#This Row],[Customer ID]],customers!$A$1:$A$1001,customers!$I$1:$I$1001,,0)</f>
        <v>Yes</v>
      </c>
    </row>
    <row r="885" spans="1:16" x14ac:dyDescent="0.4">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L885*E885</f>
        <v>77.624999999999986</v>
      </c>
      <c r="N885" t="str">
        <f>IF(I885="Rob","Robusta",IF(I885="Exc","Excelsa",IF(I885="Ara","Arabica",IF(I885="Lib","Liberica",""))))</f>
        <v>Arabica</v>
      </c>
      <c r="O885" t="str">
        <f>CHOOSE(MATCH(J885, {"M","L","D"}, 0), "Medium", "Light", "Dark")</f>
        <v>Medium</v>
      </c>
      <c r="P885" t="str">
        <f>_xlfn.XLOOKUP(Orders[[#This Row],[Customer ID]],customers!$A$1:$A$1001,customers!$I$1:$I$1001,,0)</f>
        <v>Yes</v>
      </c>
    </row>
    <row r="886" spans="1:16" x14ac:dyDescent="0.4">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L886*E886</f>
        <v>5.3699999999999992</v>
      </c>
      <c r="N886" t="str">
        <f>IF(I886="Rob","Robusta",IF(I886="Exc","Excelsa",IF(I886="Ara","Arabica",IF(I886="Lib","Liberica",""))))</f>
        <v>Robusta</v>
      </c>
      <c r="O886" t="str">
        <f>CHOOSE(MATCH(J886, {"M","L","D"}, 0), "Medium", "Light", "Dark")</f>
        <v>Dark</v>
      </c>
      <c r="P886" t="str">
        <f>_xlfn.XLOOKUP(Orders[[#This Row],[Customer ID]],customers!$A$1:$A$1001,customers!$I$1:$I$1001,,0)</f>
        <v>Yes</v>
      </c>
    </row>
    <row r="887" spans="1:16" x14ac:dyDescent="0.4">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L887*E887</f>
        <v>123.50999999999999</v>
      </c>
      <c r="N887" t="str">
        <f>IF(I887="Rob","Robusta",IF(I887="Exc","Excelsa",IF(I887="Ara","Arabica",IF(I887="Lib","Liberica",""))))</f>
        <v>Robusta</v>
      </c>
      <c r="O887" t="str">
        <f>CHOOSE(MATCH(J887, {"M","L","D"}, 0), "Medium", "Light", "Dark")</f>
        <v>Dark</v>
      </c>
      <c r="P887" t="str">
        <f>_xlfn.XLOOKUP(Orders[[#This Row],[Customer ID]],customers!$A$1:$A$1001,customers!$I$1:$I$1001,,0)</f>
        <v>No</v>
      </c>
    </row>
    <row r="888" spans="1:16" x14ac:dyDescent="0.4">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L888*E888</f>
        <v>17.46</v>
      </c>
      <c r="N888" t="str">
        <f>IF(I888="Rob","Robusta",IF(I888="Exc","Excelsa",IF(I888="Ara","Arabica",IF(I888="Lib","Liberica",""))))</f>
        <v>Liberica</v>
      </c>
      <c r="O888" t="str">
        <f>CHOOSE(MATCH(J888, {"M","L","D"}, 0), "Medium", "Light", "Dark")</f>
        <v>Medium</v>
      </c>
      <c r="P888" t="str">
        <f>_xlfn.XLOOKUP(Orders[[#This Row],[Customer ID]],customers!$A$1:$A$1001,customers!$I$1:$I$1001,,0)</f>
        <v>No</v>
      </c>
    </row>
    <row r="889" spans="1:16" x14ac:dyDescent="0.4">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L889*E889</f>
        <v>13.365</v>
      </c>
      <c r="N889" t="str">
        <f>IF(I889="Rob","Robusta",IF(I889="Exc","Excelsa",IF(I889="Ara","Arabica",IF(I889="Lib","Liberica",""))))</f>
        <v>Excelsa</v>
      </c>
      <c r="O889" t="str">
        <f>CHOOSE(MATCH(J889, {"M","L","D"}, 0), "Medium", "Light", "Dark")</f>
        <v>Light</v>
      </c>
      <c r="P889" t="str">
        <f>_xlfn.XLOOKUP(Orders[[#This Row],[Customer ID]],customers!$A$1:$A$1001,customers!$I$1:$I$1001,,0)</f>
        <v>No</v>
      </c>
    </row>
    <row r="890" spans="1:16" x14ac:dyDescent="0.4">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L890*E890</f>
        <v>7.77</v>
      </c>
      <c r="N890" t="str">
        <f>IF(I890="Rob","Robusta",IF(I890="Exc","Excelsa",IF(I890="Ara","Arabica",IF(I890="Lib","Liberica",""))))</f>
        <v>Arabica</v>
      </c>
      <c r="O890" t="str">
        <f>CHOOSE(MATCH(J890, {"M","L","D"}, 0), "Medium", "Light", "Dark")</f>
        <v>Light</v>
      </c>
      <c r="P890" t="str">
        <f>_xlfn.XLOOKUP(Orders[[#This Row],[Customer ID]],customers!$A$1:$A$1001,customers!$I$1:$I$1001,,0)</f>
        <v>Yes</v>
      </c>
    </row>
    <row r="891" spans="1:16" x14ac:dyDescent="0.4">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L891*E891</f>
        <v>2.6849999999999996</v>
      </c>
      <c r="N891" t="str">
        <f>IF(I891="Rob","Robusta",IF(I891="Exc","Excelsa",IF(I891="Ara","Arabica",IF(I891="Lib","Liberica",""))))</f>
        <v>Robusta</v>
      </c>
      <c r="O891" t="str">
        <f>CHOOSE(MATCH(J891, {"M","L","D"}, 0), "Medium", "Light", "Dark")</f>
        <v>Dark</v>
      </c>
      <c r="P891" t="str">
        <f>_xlfn.XLOOKUP(Orders[[#This Row],[Customer ID]],customers!$A$1:$A$1001,customers!$I$1:$I$1001,,0)</f>
        <v>Yes</v>
      </c>
    </row>
    <row r="892" spans="1:16" x14ac:dyDescent="0.4">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L892*E892</f>
        <v>20.584999999999997</v>
      </c>
      <c r="N892" t="str">
        <f>IF(I892="Rob","Robusta",IF(I892="Exc","Excelsa",IF(I892="Ara","Arabica",IF(I892="Lib","Liberica",""))))</f>
        <v>Robusta</v>
      </c>
      <c r="O892" t="str">
        <f>CHOOSE(MATCH(J892, {"M","L","D"}, 0), "Medium", "Light", "Dark")</f>
        <v>Dark</v>
      </c>
      <c r="P892" t="str">
        <f>_xlfn.XLOOKUP(Orders[[#This Row],[Customer ID]],customers!$A$1:$A$1001,customers!$I$1:$I$1001,,0)</f>
        <v>Yes</v>
      </c>
    </row>
    <row r="893" spans="1:16" x14ac:dyDescent="0.4">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L893*E893</f>
        <v>114.42499999999998</v>
      </c>
      <c r="N893" t="str">
        <f>IF(I893="Rob","Robusta",IF(I893="Exc","Excelsa",IF(I893="Ara","Arabica",IF(I893="Lib","Liberica",""))))</f>
        <v>Arabica</v>
      </c>
      <c r="O893" t="str">
        <f>CHOOSE(MATCH(J893, {"M","L","D"}, 0), "Medium", "Light", "Dark")</f>
        <v>Dark</v>
      </c>
      <c r="P893" t="str">
        <f>_xlfn.XLOOKUP(Orders[[#This Row],[Customer ID]],customers!$A$1:$A$1001,customers!$I$1:$I$1001,,0)</f>
        <v>Yes</v>
      </c>
    </row>
    <row r="894" spans="1:16" x14ac:dyDescent="0.4">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L894*E894</f>
        <v>20.625</v>
      </c>
      <c r="N894" t="str">
        <f>IF(I894="Rob","Robusta",IF(I894="Exc","Excelsa",IF(I894="Ara","Arabica",IF(I894="Lib","Liberica",""))))</f>
        <v>Excelsa</v>
      </c>
      <c r="O894" t="str">
        <f>CHOOSE(MATCH(J894, {"M","L","D"}, 0), "Medium", "Light", "Dark")</f>
        <v>Medium</v>
      </c>
      <c r="P894" t="str">
        <f>_xlfn.XLOOKUP(Orders[[#This Row],[Customer ID]],customers!$A$1:$A$1001,customers!$I$1:$I$1001,,0)</f>
        <v>No</v>
      </c>
    </row>
    <row r="895" spans="1:16" x14ac:dyDescent="0.4">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L895*E895</f>
        <v>57.06</v>
      </c>
      <c r="N895" t="str">
        <f>IF(I895="Rob","Robusta",IF(I895="Exc","Excelsa",IF(I895="Ara","Arabica",IF(I895="Lib","Liberica",""))))</f>
        <v>Liberica</v>
      </c>
      <c r="O895" t="str">
        <f>CHOOSE(MATCH(J895, {"M","L","D"}, 0), "Medium", "Light", "Dark")</f>
        <v>Light</v>
      </c>
      <c r="P895" t="str">
        <f>_xlfn.XLOOKUP(Orders[[#This Row],[Customer ID]],customers!$A$1:$A$1001,customers!$I$1:$I$1001,,0)</f>
        <v>Yes</v>
      </c>
    </row>
    <row r="896" spans="1:16" x14ac:dyDescent="0.4">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L896*E896</f>
        <v>82.339999999999989</v>
      </c>
      <c r="N896" t="str">
        <f>IF(I896="Rob","Robusta",IF(I896="Exc","Excelsa",IF(I896="Ara","Arabica",IF(I896="Lib","Liberica",""))))</f>
        <v>Robusta</v>
      </c>
      <c r="O896" t="str">
        <f>CHOOSE(MATCH(J896, {"M","L","D"}, 0), "Medium", "Light", "Dark")</f>
        <v>Dark</v>
      </c>
      <c r="P896" t="str">
        <f>_xlfn.XLOOKUP(Orders[[#This Row],[Customer ID]],customers!$A$1:$A$1001,customers!$I$1:$I$1001,,0)</f>
        <v>Yes</v>
      </c>
    </row>
    <row r="897" spans="1:16" x14ac:dyDescent="0.4">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L897*E897</f>
        <v>158.12499999999997</v>
      </c>
      <c r="N897" t="str">
        <f>IF(I897="Rob","Robusta",IF(I897="Exc","Excelsa",IF(I897="Ara","Arabica",IF(I897="Lib","Liberica",""))))</f>
        <v>Excelsa</v>
      </c>
      <c r="O897" t="str">
        <f>CHOOSE(MATCH(J897, {"M","L","D"}, 0), "Medium", "Light", "Dark")</f>
        <v>Medium</v>
      </c>
      <c r="P897" t="str">
        <f>_xlfn.XLOOKUP(Orders[[#This Row],[Customer ID]],customers!$A$1:$A$1001,customers!$I$1:$I$1001,,0)</f>
        <v>No</v>
      </c>
    </row>
    <row r="898" spans="1:16" x14ac:dyDescent="0.4">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L898*E898</f>
        <v>32.22</v>
      </c>
      <c r="N898" t="str">
        <f>IF(I898="Rob","Robusta",IF(I898="Exc","Excelsa",IF(I898="Ara","Arabica",IF(I898="Lib","Liberica",""))))</f>
        <v>Robusta</v>
      </c>
      <c r="O898" t="str">
        <f>CHOOSE(MATCH(J898, {"M","L","D"}, 0), "Medium", "Light", "Dark")</f>
        <v>Dark</v>
      </c>
      <c r="P898" t="str">
        <f>_xlfn.XLOOKUP(Orders[[#This Row],[Customer ID]],customers!$A$1:$A$1001,customers!$I$1:$I$1001,,0)</f>
        <v>Yes</v>
      </c>
    </row>
    <row r="899" spans="1:16" x14ac:dyDescent="0.4">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L899*E899</f>
        <v>24.3</v>
      </c>
      <c r="N899" t="str">
        <f>IF(I899="Rob","Robusta",IF(I899="Exc","Excelsa",IF(I899="Ara","Arabica",IF(I899="Lib","Liberica",""))))</f>
        <v>Excelsa</v>
      </c>
      <c r="O899" t="str">
        <f>CHOOSE(MATCH(J899, {"M","L","D"}, 0), "Medium", "Light", "Dark")</f>
        <v>Dark</v>
      </c>
      <c r="P899" t="str">
        <f>_xlfn.XLOOKUP(Orders[[#This Row],[Customer ID]],customers!$A$1:$A$1001,customers!$I$1:$I$1001,,0)</f>
        <v>No</v>
      </c>
    </row>
    <row r="900" spans="1:16" x14ac:dyDescent="0.4">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L900*E900</f>
        <v>35.849999999999994</v>
      </c>
      <c r="N900" t="str">
        <f>IF(I900="Rob","Robusta",IF(I900="Exc","Excelsa",IF(I900="Ara","Arabica",IF(I900="Lib","Liberica",""))))</f>
        <v>Robusta</v>
      </c>
      <c r="O900" t="str">
        <f>CHOOSE(MATCH(J900, {"M","L","D"}, 0), "Medium", "Light", "Dark")</f>
        <v>Light</v>
      </c>
      <c r="P900" t="str">
        <f>_xlfn.XLOOKUP(Orders[[#This Row],[Customer ID]],customers!$A$1:$A$1001,customers!$I$1:$I$1001,,0)</f>
        <v>No</v>
      </c>
    </row>
    <row r="901" spans="1:16" x14ac:dyDescent="0.4">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L901*E901</f>
        <v>72.75</v>
      </c>
      <c r="N901" t="str">
        <f>IF(I901="Rob","Robusta",IF(I901="Exc","Excelsa",IF(I901="Ara","Arabica",IF(I901="Lib","Liberica",""))))</f>
        <v>Liberica</v>
      </c>
      <c r="O901" t="str">
        <f>CHOOSE(MATCH(J901, {"M","L","D"}, 0), "Medium", "Light", "Dark")</f>
        <v>Medium</v>
      </c>
      <c r="P901" t="str">
        <f>_xlfn.XLOOKUP(Orders[[#This Row],[Customer ID]],customers!$A$1:$A$1001,customers!$I$1:$I$1001,,0)</f>
        <v>No</v>
      </c>
    </row>
    <row r="902" spans="1:16" x14ac:dyDescent="0.4">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L902*E902</f>
        <v>47.55</v>
      </c>
      <c r="N902" t="str">
        <f>IF(I902="Rob","Robusta",IF(I902="Exc","Excelsa",IF(I902="Ara","Arabica",IF(I902="Lib","Liberica",""))))</f>
        <v>Liberica</v>
      </c>
      <c r="O902" t="str">
        <f>CHOOSE(MATCH(J902, {"M","L","D"}, 0), "Medium", "Light", "Dark")</f>
        <v>Light</v>
      </c>
      <c r="P902" t="str">
        <f>_xlfn.XLOOKUP(Orders[[#This Row],[Customer ID]],customers!$A$1:$A$1001,customers!$I$1:$I$1001,,0)</f>
        <v>No</v>
      </c>
    </row>
    <row r="903" spans="1:16" x14ac:dyDescent="0.4">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L903*E903</f>
        <v>3.5849999999999995</v>
      </c>
      <c r="N903" t="str">
        <f>IF(I903="Rob","Robusta",IF(I903="Exc","Excelsa",IF(I903="Ara","Arabica",IF(I903="Lib","Liberica",""))))</f>
        <v>Robusta</v>
      </c>
      <c r="O903" t="str">
        <f>CHOOSE(MATCH(J903, {"M","L","D"}, 0), "Medium", "Light", "Dark")</f>
        <v>Light</v>
      </c>
      <c r="P903" t="str">
        <f>_xlfn.XLOOKUP(Orders[[#This Row],[Customer ID]],customers!$A$1:$A$1001,customers!$I$1:$I$1001,,0)</f>
        <v>Yes</v>
      </c>
    </row>
    <row r="904" spans="1:16" x14ac:dyDescent="0.4">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L904*E904</f>
        <v>158.12499999999997</v>
      </c>
      <c r="N904" t="str">
        <f>IF(I904="Rob","Robusta",IF(I904="Exc","Excelsa",IF(I904="Ara","Arabica",IF(I904="Lib","Liberica",""))))</f>
        <v>Excelsa</v>
      </c>
      <c r="O904" t="str">
        <f>CHOOSE(MATCH(J904, {"M","L","D"}, 0), "Medium", "Light", "Dark")</f>
        <v>Medium</v>
      </c>
      <c r="P904" t="str">
        <f>_xlfn.XLOOKUP(Orders[[#This Row],[Customer ID]],customers!$A$1:$A$1001,customers!$I$1:$I$1001,,0)</f>
        <v>No</v>
      </c>
    </row>
    <row r="905" spans="1:16" x14ac:dyDescent="0.4">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L905*E905</f>
        <v>17.46</v>
      </c>
      <c r="N905" t="str">
        <f>IF(I905="Rob","Robusta",IF(I905="Exc","Excelsa",IF(I905="Ara","Arabica",IF(I905="Lib","Liberica",""))))</f>
        <v>Liberica</v>
      </c>
      <c r="O905" t="str">
        <f>CHOOSE(MATCH(J905, {"M","L","D"}, 0), "Medium", "Light", "Dark")</f>
        <v>Medium</v>
      </c>
      <c r="P905" t="str">
        <f>_xlfn.XLOOKUP(Orders[[#This Row],[Customer ID]],customers!$A$1:$A$1001,customers!$I$1:$I$1001,,0)</f>
        <v>No</v>
      </c>
    </row>
    <row r="906" spans="1:16" x14ac:dyDescent="0.4">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L906*E906</f>
        <v>148.92499999999998</v>
      </c>
      <c r="N906" t="str">
        <f>IF(I906="Rob","Robusta",IF(I906="Exc","Excelsa",IF(I906="Ara","Arabica",IF(I906="Lib","Liberica",""))))</f>
        <v>Arabica</v>
      </c>
      <c r="O906" t="str">
        <f>CHOOSE(MATCH(J906, {"M","L","D"}, 0), "Medium", "Light", "Dark")</f>
        <v>Light</v>
      </c>
      <c r="P906" t="str">
        <f>_xlfn.XLOOKUP(Orders[[#This Row],[Customer ID]],customers!$A$1:$A$1001,customers!$I$1:$I$1001,,0)</f>
        <v>No</v>
      </c>
    </row>
    <row r="907" spans="1:16" x14ac:dyDescent="0.4">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L907*E907</f>
        <v>40.5</v>
      </c>
      <c r="N907" t="str">
        <f>IF(I907="Rob","Robusta",IF(I907="Exc","Excelsa",IF(I907="Ara","Arabica",IF(I907="Lib","Liberica",""))))</f>
        <v>Arabica</v>
      </c>
      <c r="O907" t="str">
        <f>CHOOSE(MATCH(J907, {"M","L","D"}, 0), "Medium", "Light", "Dark")</f>
        <v>Medium</v>
      </c>
      <c r="P907" t="str">
        <f>_xlfn.XLOOKUP(Orders[[#This Row],[Customer ID]],customers!$A$1:$A$1001,customers!$I$1:$I$1001,,0)</f>
        <v>Yes</v>
      </c>
    </row>
    <row r="908" spans="1:16" x14ac:dyDescent="0.4">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L908*E908</f>
        <v>27</v>
      </c>
      <c r="N908" t="str">
        <f>IF(I908="Rob","Robusta",IF(I908="Exc","Excelsa",IF(I908="Ara","Arabica",IF(I908="Lib","Liberica",""))))</f>
        <v>Arabica</v>
      </c>
      <c r="O908" t="str">
        <f>CHOOSE(MATCH(J908, {"M","L","D"}, 0), "Medium", "Light", "Dark")</f>
        <v>Medium</v>
      </c>
      <c r="P908" t="str">
        <f>_xlfn.XLOOKUP(Orders[[#This Row],[Customer ID]],customers!$A$1:$A$1001,customers!$I$1:$I$1001,,0)</f>
        <v>Yes</v>
      </c>
    </row>
    <row r="909" spans="1:16" x14ac:dyDescent="0.4">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L909*E909</f>
        <v>38.849999999999994</v>
      </c>
      <c r="N909" t="str">
        <f>IF(I909="Rob","Robusta",IF(I909="Exc","Excelsa",IF(I909="Ara","Arabica",IF(I909="Lib","Liberica",""))))</f>
        <v>Liberica</v>
      </c>
      <c r="O909" t="str">
        <f>CHOOSE(MATCH(J909, {"M","L","D"}, 0), "Medium", "Light", "Dark")</f>
        <v>Dark</v>
      </c>
      <c r="P909" t="str">
        <f>_xlfn.XLOOKUP(Orders[[#This Row],[Customer ID]],customers!$A$1:$A$1001,customers!$I$1:$I$1001,,0)</f>
        <v>No</v>
      </c>
    </row>
    <row r="910" spans="1:16" x14ac:dyDescent="0.4">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L910*E910</f>
        <v>59.75</v>
      </c>
      <c r="N910" t="str">
        <f>IF(I910="Rob","Robusta",IF(I910="Exc","Excelsa",IF(I910="Ara","Arabica",IF(I910="Lib","Liberica",""))))</f>
        <v>Robusta</v>
      </c>
      <c r="O910" t="str">
        <f>CHOOSE(MATCH(J910, {"M","L","D"}, 0), "Medium", "Light", "Dark")</f>
        <v>Light</v>
      </c>
      <c r="P910" t="str">
        <f>_xlfn.XLOOKUP(Orders[[#This Row],[Customer ID]],customers!$A$1:$A$1001,customers!$I$1:$I$1001,,0)</f>
        <v>No</v>
      </c>
    </row>
    <row r="911" spans="1:16" x14ac:dyDescent="0.4">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L911*E911</f>
        <v>10.754999999999999</v>
      </c>
      <c r="N911" t="str">
        <f>IF(I911="Rob","Robusta",IF(I911="Exc","Excelsa",IF(I911="Ara","Arabica",IF(I911="Lib","Liberica",""))))</f>
        <v>Robusta</v>
      </c>
      <c r="O911" t="str">
        <f>CHOOSE(MATCH(J911, {"M","L","D"}, 0), "Medium", "Light", "Dark")</f>
        <v>Light</v>
      </c>
      <c r="P911" t="str">
        <f>_xlfn.XLOOKUP(Orders[[#This Row],[Customer ID]],customers!$A$1:$A$1001,customers!$I$1:$I$1001,,0)</f>
        <v>No</v>
      </c>
    </row>
    <row r="912" spans="1:16" x14ac:dyDescent="0.4">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L912*E912</f>
        <v>91.539999999999992</v>
      </c>
      <c r="N912" t="str">
        <f>IF(I912="Rob","Robusta",IF(I912="Exc","Excelsa",IF(I912="Ara","Arabica",IF(I912="Lib","Liberica",""))))</f>
        <v>Arabica</v>
      </c>
      <c r="O912" t="str">
        <f>CHOOSE(MATCH(J912, {"M","L","D"}, 0), "Medium", "Light", "Dark")</f>
        <v>Dark</v>
      </c>
      <c r="P912" t="str">
        <f>_xlfn.XLOOKUP(Orders[[#This Row],[Customer ID]],customers!$A$1:$A$1001,customers!$I$1:$I$1001,,0)</f>
        <v>No</v>
      </c>
    </row>
    <row r="913" spans="1:16" x14ac:dyDescent="0.4">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L913*E913</f>
        <v>45</v>
      </c>
      <c r="N913" t="str">
        <f>IF(I913="Rob","Robusta",IF(I913="Exc","Excelsa",IF(I913="Ara","Arabica",IF(I913="Lib","Liberica",""))))</f>
        <v>Arabica</v>
      </c>
      <c r="O913" t="str">
        <f>CHOOSE(MATCH(J913, {"M","L","D"}, 0), "Medium", "Light", "Dark")</f>
        <v>Medium</v>
      </c>
      <c r="P913" t="str">
        <f>_xlfn.XLOOKUP(Orders[[#This Row],[Customer ID]],customers!$A$1:$A$1001,customers!$I$1:$I$1001,,0)</f>
        <v>Yes</v>
      </c>
    </row>
    <row r="914" spans="1:16" x14ac:dyDescent="0.4">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L914*E914</f>
        <v>137.31</v>
      </c>
      <c r="N914" t="str">
        <f>IF(I914="Rob","Robusta",IF(I914="Exc","Excelsa",IF(I914="Ara","Arabica",IF(I914="Lib","Liberica",""))))</f>
        <v>Robusta</v>
      </c>
      <c r="O914" t="str">
        <f>CHOOSE(MATCH(J914, {"M","L","D"}, 0), "Medium", "Light", "Dark")</f>
        <v>Medium</v>
      </c>
      <c r="P914" t="str">
        <f>_xlfn.XLOOKUP(Orders[[#This Row],[Customer ID]],customers!$A$1:$A$1001,customers!$I$1:$I$1001,,0)</f>
        <v>Yes</v>
      </c>
    </row>
    <row r="915" spans="1:16" x14ac:dyDescent="0.4">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L915*E915</f>
        <v>6.75</v>
      </c>
      <c r="N915" t="str">
        <f>IF(I915="Rob","Robusta",IF(I915="Exc","Excelsa",IF(I915="Ara","Arabica",IF(I915="Lib","Liberica",""))))</f>
        <v>Arabica</v>
      </c>
      <c r="O915" t="str">
        <f>CHOOSE(MATCH(J915, {"M","L","D"}, 0), "Medium", "Light", "Dark")</f>
        <v>Medium</v>
      </c>
      <c r="P915" t="str">
        <f>_xlfn.XLOOKUP(Orders[[#This Row],[Customer ID]],customers!$A$1:$A$1001,customers!$I$1:$I$1001,,0)</f>
        <v>No</v>
      </c>
    </row>
    <row r="916" spans="1:16" x14ac:dyDescent="0.4">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L916*E916</f>
        <v>45</v>
      </c>
      <c r="N916" t="str">
        <f>IF(I916="Rob","Robusta",IF(I916="Exc","Excelsa",IF(I916="Ara","Arabica",IF(I916="Lib","Liberica",""))))</f>
        <v>Arabica</v>
      </c>
      <c r="O916" t="str">
        <f>CHOOSE(MATCH(J916, {"M","L","D"}, 0), "Medium", "Light", "Dark")</f>
        <v>Medium</v>
      </c>
      <c r="P916" t="str">
        <f>_xlfn.XLOOKUP(Orders[[#This Row],[Customer ID]],customers!$A$1:$A$1001,customers!$I$1:$I$1001,,0)</f>
        <v>No</v>
      </c>
    </row>
    <row r="917" spans="1:16" x14ac:dyDescent="0.4">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L917*E917</f>
        <v>83.835000000000008</v>
      </c>
      <c r="N917" t="str">
        <f>IF(I917="Rob","Robusta",IF(I917="Exc","Excelsa",IF(I917="Ara","Arabica",IF(I917="Lib","Liberica",""))))</f>
        <v>Excelsa</v>
      </c>
      <c r="O917" t="str">
        <f>CHOOSE(MATCH(J917, {"M","L","D"}, 0), "Medium", "Light", "Dark")</f>
        <v>Dark</v>
      </c>
      <c r="P917" t="str">
        <f>_xlfn.XLOOKUP(Orders[[#This Row],[Customer ID]],customers!$A$1:$A$1001,customers!$I$1:$I$1001,,0)</f>
        <v>Yes</v>
      </c>
    </row>
    <row r="918" spans="1:16" x14ac:dyDescent="0.4">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L918*E918</f>
        <v>3.645</v>
      </c>
      <c r="N918" t="str">
        <f>IF(I918="Rob","Robusta",IF(I918="Exc","Excelsa",IF(I918="Ara","Arabica",IF(I918="Lib","Liberica",""))))</f>
        <v>Excelsa</v>
      </c>
      <c r="O918" t="str">
        <f>CHOOSE(MATCH(J918, {"M","L","D"}, 0), "Medium", "Light", "Dark")</f>
        <v>Dark</v>
      </c>
      <c r="P918" t="str">
        <f>_xlfn.XLOOKUP(Orders[[#This Row],[Customer ID]],customers!$A$1:$A$1001,customers!$I$1:$I$1001,,0)</f>
        <v>Yes</v>
      </c>
    </row>
    <row r="919" spans="1:16" x14ac:dyDescent="0.4">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L919*E919</f>
        <v>6.75</v>
      </c>
      <c r="N919" t="str">
        <f>IF(I919="Rob","Robusta",IF(I919="Exc","Excelsa",IF(I919="Ara","Arabica",IF(I919="Lib","Liberica",""))))</f>
        <v>Arabica</v>
      </c>
      <c r="O919" t="str">
        <f>CHOOSE(MATCH(J919, {"M","L","D"}, 0), "Medium", "Light", "Dark")</f>
        <v>Medium</v>
      </c>
      <c r="P919" t="str">
        <f>_xlfn.XLOOKUP(Orders[[#This Row],[Customer ID]],customers!$A$1:$A$1001,customers!$I$1:$I$1001,,0)</f>
        <v>No</v>
      </c>
    </row>
    <row r="920" spans="1:16" x14ac:dyDescent="0.4">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L920*E920</f>
        <v>21.87</v>
      </c>
      <c r="N920" t="str">
        <f>IF(I920="Rob","Robusta",IF(I920="Exc","Excelsa",IF(I920="Ara","Arabica",IF(I920="Lib","Liberica",""))))</f>
        <v>Excelsa</v>
      </c>
      <c r="O920" t="str">
        <f>CHOOSE(MATCH(J920, {"M","L","D"}, 0), "Medium", "Light", "Dark")</f>
        <v>Dark</v>
      </c>
      <c r="P920" t="str">
        <f>_xlfn.XLOOKUP(Orders[[#This Row],[Customer ID]],customers!$A$1:$A$1001,customers!$I$1:$I$1001,,0)</f>
        <v>No</v>
      </c>
    </row>
    <row r="921" spans="1:16" x14ac:dyDescent="0.4">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L921*E921</f>
        <v>13.424999999999997</v>
      </c>
      <c r="N921" t="str">
        <f>IF(I921="Rob","Robusta",IF(I921="Exc","Excelsa",IF(I921="Ara","Arabica",IF(I921="Lib","Liberica",""))))</f>
        <v>Robusta</v>
      </c>
      <c r="O921" t="str">
        <f>CHOOSE(MATCH(J921, {"M","L","D"}, 0), "Medium", "Light", "Dark")</f>
        <v>Dark</v>
      </c>
      <c r="P921" t="str">
        <f>_xlfn.XLOOKUP(Orders[[#This Row],[Customer ID]],customers!$A$1:$A$1001,customers!$I$1:$I$1001,,0)</f>
        <v>Yes</v>
      </c>
    </row>
    <row r="922" spans="1:16" x14ac:dyDescent="0.4">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L922*E922</f>
        <v>123.50999999999999</v>
      </c>
      <c r="N922" t="str">
        <f>IF(I922="Rob","Robusta",IF(I922="Exc","Excelsa",IF(I922="Ara","Arabica",IF(I922="Lib","Liberica",""))))</f>
        <v>Robusta</v>
      </c>
      <c r="O922" t="str">
        <f>CHOOSE(MATCH(J922, {"M","L","D"}, 0), "Medium", "Light", "Dark")</f>
        <v>Dark</v>
      </c>
      <c r="P922" t="str">
        <f>_xlfn.XLOOKUP(Orders[[#This Row],[Customer ID]],customers!$A$1:$A$1001,customers!$I$1:$I$1001,,0)</f>
        <v>No</v>
      </c>
    </row>
    <row r="923" spans="1:16" x14ac:dyDescent="0.4">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L923*E923</f>
        <v>7.77</v>
      </c>
      <c r="N923" t="str">
        <f>IF(I923="Rob","Robusta",IF(I923="Exc","Excelsa",IF(I923="Ara","Arabica",IF(I923="Lib","Liberica",""))))</f>
        <v>Liberica</v>
      </c>
      <c r="O923" t="str">
        <f>CHOOSE(MATCH(J923, {"M","L","D"}, 0), "Medium", "Light", "Dark")</f>
        <v>Dark</v>
      </c>
      <c r="P923" t="str">
        <f>_xlfn.XLOOKUP(Orders[[#This Row],[Customer ID]],customers!$A$1:$A$1001,customers!$I$1:$I$1001,,0)</f>
        <v>No</v>
      </c>
    </row>
    <row r="924" spans="1:16" x14ac:dyDescent="0.4">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L924*E924</f>
        <v>67.5</v>
      </c>
      <c r="N924" t="str">
        <f>IF(I924="Rob","Robusta",IF(I924="Exc","Excelsa",IF(I924="Ara","Arabica",IF(I924="Lib","Liberica",""))))</f>
        <v>Arabica</v>
      </c>
      <c r="O924" t="str">
        <f>CHOOSE(MATCH(J924, {"M","L","D"}, 0), "Medium", "Light", "Dark")</f>
        <v>Medium</v>
      </c>
      <c r="P924" t="str">
        <f>_xlfn.XLOOKUP(Orders[[#This Row],[Customer ID]],customers!$A$1:$A$1001,customers!$I$1:$I$1001,,0)</f>
        <v>Yes</v>
      </c>
    </row>
    <row r="925" spans="1:16" x14ac:dyDescent="0.4">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L925*E925</f>
        <v>27.945</v>
      </c>
      <c r="N925" t="str">
        <f>IF(I925="Rob","Robusta",IF(I925="Exc","Excelsa",IF(I925="Ara","Arabica",IF(I925="Lib","Liberica",""))))</f>
        <v>Excelsa</v>
      </c>
      <c r="O925" t="str">
        <f>CHOOSE(MATCH(J925, {"M","L","D"}, 0), "Medium", "Light", "Dark")</f>
        <v>Dark</v>
      </c>
      <c r="P925" t="str">
        <f>_xlfn.XLOOKUP(Orders[[#This Row],[Customer ID]],customers!$A$1:$A$1001,customers!$I$1:$I$1001,,0)</f>
        <v>No</v>
      </c>
    </row>
    <row r="926" spans="1:16" x14ac:dyDescent="0.4">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L926*E926</f>
        <v>89.35499999999999</v>
      </c>
      <c r="N926" t="str">
        <f>IF(I926="Rob","Robusta",IF(I926="Exc","Excelsa",IF(I926="Ara","Arabica",IF(I926="Lib","Liberica",""))))</f>
        <v>Arabica</v>
      </c>
      <c r="O926" t="str">
        <f>CHOOSE(MATCH(J926, {"M","L","D"}, 0), "Medium", "Light", "Dark")</f>
        <v>Light</v>
      </c>
      <c r="P926" t="str">
        <f>_xlfn.XLOOKUP(Orders[[#This Row],[Customer ID]],customers!$A$1:$A$1001,customers!$I$1:$I$1001,,0)</f>
        <v>No</v>
      </c>
    </row>
    <row r="927" spans="1:16" x14ac:dyDescent="0.4">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L927*E927</f>
        <v>20.25</v>
      </c>
      <c r="N927" t="str">
        <f>IF(I927="Rob","Robusta",IF(I927="Exc","Excelsa",IF(I927="Ara","Arabica",IF(I927="Lib","Liberica",""))))</f>
        <v>Arabica</v>
      </c>
      <c r="O927" t="str">
        <f>CHOOSE(MATCH(J927, {"M","L","D"}, 0), "Medium", "Light", "Dark")</f>
        <v>Medium</v>
      </c>
      <c r="P927" t="str">
        <f>_xlfn.XLOOKUP(Orders[[#This Row],[Customer ID]],customers!$A$1:$A$1001,customers!$I$1:$I$1001,,0)</f>
        <v>No</v>
      </c>
    </row>
    <row r="928" spans="1:16" x14ac:dyDescent="0.4">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L928*E928</f>
        <v>33.75</v>
      </c>
      <c r="N928" t="str">
        <f>IF(I928="Rob","Robusta",IF(I928="Exc","Excelsa",IF(I928="Ara","Arabica",IF(I928="Lib","Liberica",""))))</f>
        <v>Arabica</v>
      </c>
      <c r="O928" t="str">
        <f>CHOOSE(MATCH(J928, {"M","L","D"}, 0), "Medium", "Light", "Dark")</f>
        <v>Medium</v>
      </c>
      <c r="P928" t="str">
        <f>_xlfn.XLOOKUP(Orders[[#This Row],[Customer ID]],customers!$A$1:$A$1001,customers!$I$1:$I$1001,,0)</f>
        <v>Yes</v>
      </c>
    </row>
    <row r="929" spans="1:16" x14ac:dyDescent="0.4">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L929*E929</f>
        <v>111.78</v>
      </c>
      <c r="N929" t="str">
        <f>IF(I929="Rob","Robusta",IF(I929="Exc","Excelsa",IF(I929="Ara","Arabica",IF(I929="Lib","Liberica",""))))</f>
        <v>Excelsa</v>
      </c>
      <c r="O929" t="str">
        <f>CHOOSE(MATCH(J929, {"M","L","D"}, 0), "Medium", "Light", "Dark")</f>
        <v>Dark</v>
      </c>
      <c r="P929" t="str">
        <f>_xlfn.XLOOKUP(Orders[[#This Row],[Customer ID]],customers!$A$1:$A$1001,customers!$I$1:$I$1001,,0)</f>
        <v>No</v>
      </c>
    </row>
    <row r="930" spans="1:16" x14ac:dyDescent="0.4">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L930*E930</f>
        <v>63.249999999999993</v>
      </c>
      <c r="N930" t="str">
        <f>IF(I930="Rob","Robusta",IF(I930="Exc","Excelsa",IF(I930="Ara","Arabica",IF(I930="Lib","Liberica",""))))</f>
        <v>Excelsa</v>
      </c>
      <c r="O930" t="str">
        <f>CHOOSE(MATCH(J930, {"M","L","D"}, 0), "Medium", "Light", "Dark")</f>
        <v>Medium</v>
      </c>
      <c r="P930" t="str">
        <f>_xlfn.XLOOKUP(Orders[[#This Row],[Customer ID]],customers!$A$1:$A$1001,customers!$I$1:$I$1001,,0)</f>
        <v>Yes</v>
      </c>
    </row>
    <row r="931" spans="1:16" x14ac:dyDescent="0.4">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L931*E931</f>
        <v>8.91</v>
      </c>
      <c r="N931" t="str">
        <f>IF(I931="Rob","Robusta",IF(I931="Exc","Excelsa",IF(I931="Ara","Arabica",IF(I931="Lib","Liberica",""))))</f>
        <v>Excelsa</v>
      </c>
      <c r="O931" t="str">
        <f>CHOOSE(MATCH(J931, {"M","L","D"}, 0), "Medium", "Light", "Dark")</f>
        <v>Light</v>
      </c>
      <c r="P931" t="str">
        <f>_xlfn.XLOOKUP(Orders[[#This Row],[Customer ID]],customers!$A$1:$A$1001,customers!$I$1:$I$1001,,0)</f>
        <v>Yes</v>
      </c>
    </row>
    <row r="932" spans="1:16" x14ac:dyDescent="0.4">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L932*E932</f>
        <v>12.15</v>
      </c>
      <c r="N932" t="str">
        <f>IF(I932="Rob","Robusta",IF(I932="Exc","Excelsa",IF(I932="Ara","Arabica",IF(I932="Lib","Liberica",""))))</f>
        <v>Excelsa</v>
      </c>
      <c r="O932" t="str">
        <f>CHOOSE(MATCH(J932, {"M","L","D"}, 0), "Medium", "Light", "Dark")</f>
        <v>Dark</v>
      </c>
      <c r="P932" t="str">
        <f>_xlfn.XLOOKUP(Orders[[#This Row],[Customer ID]],customers!$A$1:$A$1001,customers!$I$1:$I$1001,,0)</f>
        <v>Yes</v>
      </c>
    </row>
    <row r="933" spans="1:16" x14ac:dyDescent="0.4">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L933*E933</f>
        <v>23.88</v>
      </c>
      <c r="N933" t="str">
        <f>IF(I933="Rob","Robusta",IF(I933="Exc","Excelsa",IF(I933="Ara","Arabica",IF(I933="Lib","Liberica",""))))</f>
        <v>Arabica</v>
      </c>
      <c r="O933" t="str">
        <f>CHOOSE(MATCH(J933, {"M","L","D"}, 0), "Medium", "Light", "Dark")</f>
        <v>Dark</v>
      </c>
      <c r="P933" t="str">
        <f>_xlfn.XLOOKUP(Orders[[#This Row],[Customer ID]],customers!$A$1:$A$1001,customers!$I$1:$I$1001,,0)</f>
        <v>Yes</v>
      </c>
    </row>
    <row r="934" spans="1:16" x14ac:dyDescent="0.4">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L934*E934</f>
        <v>55</v>
      </c>
      <c r="N934" t="str">
        <f>IF(I934="Rob","Robusta",IF(I934="Exc","Excelsa",IF(I934="Ara","Arabica",IF(I934="Lib","Liberica",""))))</f>
        <v>Excelsa</v>
      </c>
      <c r="O934" t="str">
        <f>CHOOSE(MATCH(J934, {"M","L","D"}, 0), "Medium", "Light", "Dark")</f>
        <v>Medium</v>
      </c>
      <c r="P934" t="str">
        <f>_xlfn.XLOOKUP(Orders[[#This Row],[Customer ID]],customers!$A$1:$A$1001,customers!$I$1:$I$1001,,0)</f>
        <v>No</v>
      </c>
    </row>
    <row r="935" spans="1:16" x14ac:dyDescent="0.4">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L935*E935</f>
        <v>26.849999999999998</v>
      </c>
      <c r="N935" t="str">
        <f>IF(I935="Rob","Robusta",IF(I935="Exc","Excelsa",IF(I935="Ara","Arabica",IF(I935="Lib","Liberica",""))))</f>
        <v>Robusta</v>
      </c>
      <c r="O935" t="str">
        <f>CHOOSE(MATCH(J935, {"M","L","D"}, 0), "Medium", "Light", "Dark")</f>
        <v>Dark</v>
      </c>
      <c r="P935" t="str">
        <f>_xlfn.XLOOKUP(Orders[[#This Row],[Customer ID]],customers!$A$1:$A$1001,customers!$I$1:$I$1001,,0)</f>
        <v>Yes</v>
      </c>
    </row>
    <row r="936" spans="1:16" x14ac:dyDescent="0.4">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L936*E936</f>
        <v>114.42499999999998</v>
      </c>
      <c r="N936" t="str">
        <f>IF(I936="Rob","Robusta",IF(I936="Exc","Excelsa",IF(I936="Ara","Arabica",IF(I936="Lib","Liberica",""))))</f>
        <v>Robusta</v>
      </c>
      <c r="O936" t="str">
        <f>CHOOSE(MATCH(J936, {"M","L","D"}, 0), "Medium", "Light", "Dark")</f>
        <v>Medium</v>
      </c>
      <c r="P936" t="str">
        <f>_xlfn.XLOOKUP(Orders[[#This Row],[Customer ID]],customers!$A$1:$A$1001,customers!$I$1:$I$1001,,0)</f>
        <v>No</v>
      </c>
    </row>
    <row r="937" spans="1:16" x14ac:dyDescent="0.4">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L937*E937</f>
        <v>155.24999999999997</v>
      </c>
      <c r="N937" t="str">
        <f>IF(I937="Rob","Robusta",IF(I937="Exc","Excelsa",IF(I937="Ara","Arabica",IF(I937="Lib","Liberica",""))))</f>
        <v>Arabica</v>
      </c>
      <c r="O937" t="str">
        <f>CHOOSE(MATCH(J937, {"M","L","D"}, 0), "Medium", "Light", "Dark")</f>
        <v>Medium</v>
      </c>
      <c r="P937" t="str">
        <f>_xlfn.XLOOKUP(Orders[[#This Row],[Customer ID]],customers!$A$1:$A$1001,customers!$I$1:$I$1001,,0)</f>
        <v>Yes</v>
      </c>
    </row>
    <row r="938" spans="1:16" x14ac:dyDescent="0.4">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L938*E938</f>
        <v>23.31</v>
      </c>
      <c r="N938" t="str">
        <f>IF(I938="Rob","Robusta",IF(I938="Exc","Excelsa",IF(I938="Ara","Arabica",IF(I938="Lib","Liberica",""))))</f>
        <v>Liberica</v>
      </c>
      <c r="O938" t="str">
        <f>CHOOSE(MATCH(J938, {"M","L","D"}, 0), "Medium", "Light", "Dark")</f>
        <v>Dark</v>
      </c>
      <c r="P938" t="str">
        <f>_xlfn.XLOOKUP(Orders[[#This Row],[Customer ID]],customers!$A$1:$A$1001,customers!$I$1:$I$1001,,0)</f>
        <v>Yes</v>
      </c>
    </row>
    <row r="939" spans="1:16" x14ac:dyDescent="0.4">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L939*E939</f>
        <v>91.539999999999992</v>
      </c>
      <c r="N939" t="str">
        <f>IF(I939="Rob","Robusta",IF(I939="Exc","Excelsa",IF(I939="Ara","Arabica",IF(I939="Lib","Liberica",""))))</f>
        <v>Robusta</v>
      </c>
      <c r="O939" t="str">
        <f>CHOOSE(MATCH(J939, {"M","L","D"}, 0), "Medium", "Light", "Dark")</f>
        <v>Medium</v>
      </c>
      <c r="P939" t="str">
        <f>_xlfn.XLOOKUP(Orders[[#This Row],[Customer ID]],customers!$A$1:$A$1001,customers!$I$1:$I$1001,,0)</f>
        <v>Yes</v>
      </c>
    </row>
    <row r="940" spans="1:16" x14ac:dyDescent="0.4">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L940*E940</f>
        <v>74.25</v>
      </c>
      <c r="N940" t="str">
        <f>IF(I940="Rob","Robusta",IF(I940="Exc","Excelsa",IF(I940="Ara","Arabica",IF(I940="Lib","Liberica",""))))</f>
        <v>Excelsa</v>
      </c>
      <c r="O940" t="str">
        <f>CHOOSE(MATCH(J940, {"M","L","D"}, 0), "Medium", "Light", "Dark")</f>
        <v>Light</v>
      </c>
      <c r="P940" t="str">
        <f>_xlfn.XLOOKUP(Orders[[#This Row],[Customer ID]],customers!$A$1:$A$1001,customers!$I$1:$I$1001,,0)</f>
        <v>Yes</v>
      </c>
    </row>
    <row r="941" spans="1:16" x14ac:dyDescent="0.4">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L941*E941</f>
        <v>28.53</v>
      </c>
      <c r="N941" t="str">
        <f>IF(I941="Rob","Robusta",IF(I941="Exc","Excelsa",IF(I941="Ara","Arabica",IF(I941="Lib","Liberica",""))))</f>
        <v>Liberica</v>
      </c>
      <c r="O941" t="str">
        <f>CHOOSE(MATCH(J941, {"M","L","D"}, 0), "Medium", "Light", "Dark")</f>
        <v>Light</v>
      </c>
      <c r="P941" t="str">
        <f>_xlfn.XLOOKUP(Orders[[#This Row],[Customer ID]],customers!$A$1:$A$1001,customers!$I$1:$I$1001,,0)</f>
        <v>No</v>
      </c>
    </row>
    <row r="942" spans="1:16" x14ac:dyDescent="0.4">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L942*E942</f>
        <v>14.339999999999998</v>
      </c>
      <c r="N942" t="str">
        <f>IF(I942="Rob","Robusta",IF(I942="Exc","Excelsa",IF(I942="Ara","Arabica",IF(I942="Lib","Liberica",""))))</f>
        <v>Robusta</v>
      </c>
      <c r="O942" t="str">
        <f>CHOOSE(MATCH(J942, {"M","L","D"}, 0), "Medium", "Light", "Dark")</f>
        <v>Light</v>
      </c>
      <c r="P942" t="str">
        <f>_xlfn.XLOOKUP(Orders[[#This Row],[Customer ID]],customers!$A$1:$A$1001,customers!$I$1:$I$1001,,0)</f>
        <v>Yes</v>
      </c>
    </row>
    <row r="943" spans="1:16" x14ac:dyDescent="0.4">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L943*E943</f>
        <v>15.54</v>
      </c>
      <c r="N943" t="str">
        <f>IF(I943="Rob","Robusta",IF(I943="Exc","Excelsa",IF(I943="Ara","Arabica",IF(I943="Lib","Liberica",""))))</f>
        <v>Arabica</v>
      </c>
      <c r="O943" t="str">
        <f>CHOOSE(MATCH(J943, {"M","L","D"}, 0), "Medium", "Light", "Dark")</f>
        <v>Light</v>
      </c>
      <c r="P943" t="str">
        <f>_xlfn.XLOOKUP(Orders[[#This Row],[Customer ID]],customers!$A$1:$A$1001,customers!$I$1:$I$1001,,0)</f>
        <v>Yes</v>
      </c>
    </row>
    <row r="944" spans="1:16" x14ac:dyDescent="0.4">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L944*E944</f>
        <v>35.849999999999994</v>
      </c>
      <c r="N944" t="str">
        <f>IF(I944="Rob","Robusta",IF(I944="Exc","Excelsa",IF(I944="Ara","Arabica",IF(I944="Lib","Liberica",""))))</f>
        <v>Robusta</v>
      </c>
      <c r="O944" t="str">
        <f>CHOOSE(MATCH(J944, {"M","L","D"}, 0), "Medium", "Light", "Dark")</f>
        <v>Light</v>
      </c>
      <c r="P944" t="str">
        <f>_xlfn.XLOOKUP(Orders[[#This Row],[Customer ID]],customers!$A$1:$A$1001,customers!$I$1:$I$1001,,0)</f>
        <v>No</v>
      </c>
    </row>
    <row r="945" spans="1:16" x14ac:dyDescent="0.4">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L945*E945</f>
        <v>46.62</v>
      </c>
      <c r="N945" t="str">
        <f>IF(I945="Rob","Robusta",IF(I945="Exc","Excelsa",IF(I945="Ara","Arabica",IF(I945="Lib","Liberica",""))))</f>
        <v>Arabica</v>
      </c>
      <c r="O945" t="str">
        <f>CHOOSE(MATCH(J945, {"M","L","D"}, 0), "Medium", "Light", "Dark")</f>
        <v>Light</v>
      </c>
      <c r="P945" t="str">
        <f>_xlfn.XLOOKUP(Orders[[#This Row],[Customer ID]],customers!$A$1:$A$1001,customers!$I$1:$I$1001,,0)</f>
        <v>No</v>
      </c>
    </row>
    <row r="946" spans="1:16" x14ac:dyDescent="0.4">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L946*E946</f>
        <v>35.849999999999994</v>
      </c>
      <c r="N946" t="str">
        <f>IF(I946="Rob","Robusta",IF(I946="Exc","Excelsa",IF(I946="Ara","Arabica",IF(I946="Lib","Liberica",""))))</f>
        <v>Robusta</v>
      </c>
      <c r="O946" t="str">
        <f>CHOOSE(MATCH(J946, {"M","L","D"}, 0), "Medium", "Light", "Dark")</f>
        <v>Light</v>
      </c>
      <c r="P946" t="str">
        <f>_xlfn.XLOOKUP(Orders[[#This Row],[Customer ID]],customers!$A$1:$A$1001,customers!$I$1:$I$1001,,0)</f>
        <v>No</v>
      </c>
    </row>
    <row r="947" spans="1:16" x14ac:dyDescent="0.4">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L947*E947</f>
        <v>119.13999999999999</v>
      </c>
      <c r="N947" t="str">
        <f>IF(I947="Rob","Robusta",IF(I947="Exc","Excelsa",IF(I947="Ara","Arabica",IF(I947="Lib","Liberica",""))))</f>
        <v>Liberica</v>
      </c>
      <c r="O947" t="str">
        <f>CHOOSE(MATCH(J947, {"M","L","D"}, 0), "Medium", "Light", "Dark")</f>
        <v>Dark</v>
      </c>
      <c r="P947" t="str">
        <f>_xlfn.XLOOKUP(Orders[[#This Row],[Customer ID]],customers!$A$1:$A$1001,customers!$I$1:$I$1001,,0)</f>
        <v>No</v>
      </c>
    </row>
    <row r="948" spans="1:16" x14ac:dyDescent="0.4">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L948*E948</f>
        <v>23.31</v>
      </c>
      <c r="N948" t="str">
        <f>IF(I948="Rob","Robusta",IF(I948="Exc","Excelsa",IF(I948="Ara","Arabica",IF(I948="Lib","Liberica",""))))</f>
        <v>Liberica</v>
      </c>
      <c r="O948" t="str">
        <f>CHOOSE(MATCH(J948, {"M","L","D"}, 0), "Medium", "Light", "Dark")</f>
        <v>Dark</v>
      </c>
      <c r="P948" t="str">
        <f>_xlfn.XLOOKUP(Orders[[#This Row],[Customer ID]],customers!$A$1:$A$1001,customers!$I$1:$I$1001,,0)</f>
        <v>No</v>
      </c>
    </row>
    <row r="949" spans="1:16" x14ac:dyDescent="0.4">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L949*E949</f>
        <v>11.25</v>
      </c>
      <c r="N949" t="str">
        <f>IF(I949="Rob","Robusta",IF(I949="Exc","Excelsa",IF(I949="Ara","Arabica",IF(I949="Lib","Liberica",""))))</f>
        <v>Arabica</v>
      </c>
      <c r="O949" t="str">
        <f>CHOOSE(MATCH(J949, {"M","L","D"}, 0), "Medium", "Light", "Dark")</f>
        <v>Medium</v>
      </c>
      <c r="P949" t="str">
        <f>_xlfn.XLOOKUP(Orders[[#This Row],[Customer ID]],customers!$A$1:$A$1001,customers!$I$1:$I$1001,,0)</f>
        <v>No</v>
      </c>
    </row>
    <row r="950" spans="1:16" x14ac:dyDescent="0.4">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L950*E950</f>
        <v>83.835000000000008</v>
      </c>
      <c r="N950" t="str">
        <f>IF(I950="Rob","Robusta",IF(I950="Exc","Excelsa",IF(I950="Ara","Arabica",IF(I950="Lib","Liberica",""))))</f>
        <v>Excelsa</v>
      </c>
      <c r="O950" t="str">
        <f>CHOOSE(MATCH(J950, {"M","L","D"}, 0), "Medium", "Light", "Dark")</f>
        <v>Dark</v>
      </c>
      <c r="P950" t="str">
        <f>_xlfn.XLOOKUP(Orders[[#This Row],[Customer ID]],customers!$A$1:$A$1001,customers!$I$1:$I$1001,,0)</f>
        <v>Yes</v>
      </c>
    </row>
    <row r="951" spans="1:16" x14ac:dyDescent="0.4">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L951*E951</f>
        <v>109.93999999999998</v>
      </c>
      <c r="N951" t="str">
        <f>IF(I951="Rob","Robusta",IF(I951="Exc","Excelsa",IF(I951="Ara","Arabica",IF(I951="Lib","Liberica",""))))</f>
        <v>Robusta</v>
      </c>
      <c r="O951" t="str">
        <f>CHOOSE(MATCH(J951, {"M","L","D"}, 0), "Medium", "Light", "Dark")</f>
        <v>Light</v>
      </c>
      <c r="P951" t="str">
        <f>_xlfn.XLOOKUP(Orders[[#This Row],[Customer ID]],customers!$A$1:$A$1001,customers!$I$1:$I$1001,,0)</f>
        <v>No</v>
      </c>
    </row>
    <row r="952" spans="1:16" x14ac:dyDescent="0.4">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L952*E952</f>
        <v>14.339999999999998</v>
      </c>
      <c r="N952" t="str">
        <f>IF(I952="Rob","Robusta",IF(I952="Exc","Excelsa",IF(I952="Ara","Arabica",IF(I952="Lib","Liberica",""))))</f>
        <v>Robusta</v>
      </c>
      <c r="O952" t="str">
        <f>CHOOSE(MATCH(J952, {"M","L","D"}, 0), "Medium", "Light", "Dark")</f>
        <v>Light</v>
      </c>
      <c r="P952" t="str">
        <f>_xlfn.XLOOKUP(Orders[[#This Row],[Customer ID]],customers!$A$1:$A$1001,customers!$I$1:$I$1001,,0)</f>
        <v>Yes</v>
      </c>
    </row>
    <row r="953" spans="1:16" x14ac:dyDescent="0.4">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L953*E953</f>
        <v>21.509999999999998</v>
      </c>
      <c r="N953" t="str">
        <f>IF(I953="Rob","Robusta",IF(I953="Exc","Excelsa",IF(I953="Ara","Arabica",IF(I953="Lib","Liberica",""))))</f>
        <v>Robusta</v>
      </c>
      <c r="O953" t="str">
        <f>CHOOSE(MATCH(J953, {"M","L","D"}, 0), "Medium", "Light", "Dark")</f>
        <v>Light</v>
      </c>
      <c r="P953" t="str">
        <f>_xlfn.XLOOKUP(Orders[[#This Row],[Customer ID]],customers!$A$1:$A$1001,customers!$I$1:$I$1001,,0)</f>
        <v>No</v>
      </c>
    </row>
    <row r="954" spans="1:16" x14ac:dyDescent="0.4">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L954*E954</f>
        <v>22.5</v>
      </c>
      <c r="N954" t="str">
        <f>IF(I954="Rob","Robusta",IF(I954="Exc","Excelsa",IF(I954="Ara","Arabica",IF(I954="Lib","Liberica",""))))</f>
        <v>Arabica</v>
      </c>
      <c r="O954" t="str">
        <f>CHOOSE(MATCH(J954, {"M","L","D"}, 0), "Medium", "Light", "Dark")</f>
        <v>Medium</v>
      </c>
      <c r="P954" t="str">
        <f>_xlfn.XLOOKUP(Orders[[#This Row],[Customer ID]],customers!$A$1:$A$1001,customers!$I$1:$I$1001,,0)</f>
        <v>Yes</v>
      </c>
    </row>
    <row r="955" spans="1:16" x14ac:dyDescent="0.4">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L955*E955</f>
        <v>3.8849999999999998</v>
      </c>
      <c r="N955" t="str">
        <f>IF(I955="Rob","Robusta",IF(I955="Exc","Excelsa",IF(I955="Ara","Arabica",IF(I955="Lib","Liberica",""))))</f>
        <v>Arabica</v>
      </c>
      <c r="O955" t="str">
        <f>CHOOSE(MATCH(J955, {"M","L","D"}, 0), "Medium", "Light", "Dark")</f>
        <v>Light</v>
      </c>
      <c r="P955" t="str">
        <f>_xlfn.XLOOKUP(Orders[[#This Row],[Customer ID]],customers!$A$1:$A$1001,customers!$I$1:$I$1001,,0)</f>
        <v>Yes</v>
      </c>
    </row>
    <row r="956" spans="1:16" x14ac:dyDescent="0.4">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L956*E956</f>
        <v>27.945</v>
      </c>
      <c r="N956" t="str">
        <f>IF(I956="Rob","Robusta",IF(I956="Exc","Excelsa",IF(I956="Ara","Arabica",IF(I956="Lib","Liberica",""))))</f>
        <v>Excelsa</v>
      </c>
      <c r="O956" t="str">
        <f>CHOOSE(MATCH(J956, {"M","L","D"}, 0), "Medium", "Light", "Dark")</f>
        <v>Dark</v>
      </c>
      <c r="P956" t="str">
        <f>_xlfn.XLOOKUP(Orders[[#This Row],[Customer ID]],customers!$A$1:$A$1001,customers!$I$1:$I$1001,,0)</f>
        <v>Yes</v>
      </c>
    </row>
    <row r="957" spans="1:16" x14ac:dyDescent="0.4">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L957*E957</f>
        <v>170.77499999999998</v>
      </c>
      <c r="N957" t="str">
        <f>IF(I957="Rob","Robusta",IF(I957="Exc","Excelsa",IF(I957="Ara","Arabica",IF(I957="Lib","Liberica",""))))</f>
        <v>Excelsa</v>
      </c>
      <c r="O957" t="str">
        <f>CHOOSE(MATCH(J957, {"M","L","D"}, 0), "Medium", "Light", "Dark")</f>
        <v>Light</v>
      </c>
      <c r="P957" t="str">
        <f>_xlfn.XLOOKUP(Orders[[#This Row],[Customer ID]],customers!$A$1:$A$1001,customers!$I$1:$I$1001,,0)</f>
        <v>Yes</v>
      </c>
    </row>
    <row r="958" spans="1:16" x14ac:dyDescent="0.4">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L958*E958</f>
        <v>54.969999999999992</v>
      </c>
      <c r="N958" t="str">
        <f>IF(I958="Rob","Robusta",IF(I958="Exc","Excelsa",IF(I958="Ara","Arabica",IF(I958="Lib","Liberica",""))))</f>
        <v>Robusta</v>
      </c>
      <c r="O958" t="str">
        <f>CHOOSE(MATCH(J958, {"M","L","D"}, 0), "Medium", "Light", "Dark")</f>
        <v>Light</v>
      </c>
      <c r="P958" t="str">
        <f>_xlfn.XLOOKUP(Orders[[#This Row],[Customer ID]],customers!$A$1:$A$1001,customers!$I$1:$I$1001,,0)</f>
        <v>Yes</v>
      </c>
    </row>
    <row r="959" spans="1:16" x14ac:dyDescent="0.4">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L959*E959</f>
        <v>14.85</v>
      </c>
      <c r="N959" t="str">
        <f>IF(I959="Rob","Robusta",IF(I959="Exc","Excelsa",IF(I959="Ara","Arabica",IF(I959="Lib","Liberica",""))))</f>
        <v>Excelsa</v>
      </c>
      <c r="O959" t="str">
        <f>CHOOSE(MATCH(J959, {"M","L","D"}, 0), "Medium", "Light", "Dark")</f>
        <v>Light</v>
      </c>
      <c r="P959" t="str">
        <f>_xlfn.XLOOKUP(Orders[[#This Row],[Customer ID]],customers!$A$1:$A$1001,customers!$I$1:$I$1001,,0)</f>
        <v>Yes</v>
      </c>
    </row>
    <row r="960" spans="1:16" x14ac:dyDescent="0.4">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L960*E960</f>
        <v>7.77</v>
      </c>
      <c r="N960" t="str">
        <f>IF(I960="Rob","Robusta",IF(I960="Exc","Excelsa",IF(I960="Ara","Arabica",IF(I960="Lib","Liberica",""))))</f>
        <v>Arabica</v>
      </c>
      <c r="O960" t="str">
        <f>CHOOSE(MATCH(J960, {"M","L","D"}, 0), "Medium", "Light", "Dark")</f>
        <v>Light</v>
      </c>
      <c r="P960" t="str">
        <f>_xlfn.XLOOKUP(Orders[[#This Row],[Customer ID]],customers!$A$1:$A$1001,customers!$I$1:$I$1001,,0)</f>
        <v>Yes</v>
      </c>
    </row>
    <row r="961" spans="1:16" x14ac:dyDescent="0.4">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L961*E961</f>
        <v>23.774999999999999</v>
      </c>
      <c r="N961" t="str">
        <f>IF(I961="Rob","Robusta",IF(I961="Exc","Excelsa",IF(I961="Ara","Arabica",IF(I961="Lib","Liberica",""))))</f>
        <v>Liberica</v>
      </c>
      <c r="O961" t="str">
        <f>CHOOSE(MATCH(J961, {"M","L","D"}, 0), "Medium", "Light", "Dark")</f>
        <v>Light</v>
      </c>
      <c r="P961" t="str">
        <f>_xlfn.XLOOKUP(Orders[[#This Row],[Customer ID]],customers!$A$1:$A$1001,customers!$I$1:$I$1001,,0)</f>
        <v>Yes</v>
      </c>
    </row>
    <row r="962" spans="1:16" x14ac:dyDescent="0.4">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L962*E962</f>
        <v>79.25</v>
      </c>
      <c r="N962" t="str">
        <f>IF(I962="Rob","Robusta",IF(I962="Exc","Excelsa",IF(I962="Ara","Arabica",IF(I962="Lib","Liberica",""))))</f>
        <v>Liberica</v>
      </c>
      <c r="O962" t="str">
        <f>CHOOSE(MATCH(J962, {"M","L","D"}, 0), "Medium", "Light", "Dark")</f>
        <v>Light</v>
      </c>
      <c r="P962" t="str">
        <f>_xlfn.XLOOKUP(Orders[[#This Row],[Customer ID]],customers!$A$1:$A$1001,customers!$I$1:$I$1001,,0)</f>
        <v>Yes</v>
      </c>
    </row>
    <row r="963" spans="1:16" x14ac:dyDescent="0.4">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L963*E963</f>
        <v>45.769999999999996</v>
      </c>
      <c r="N963" t="str">
        <f>IF(I963="Rob","Robusta",IF(I963="Exc","Excelsa",IF(I963="Ara","Arabica",IF(I963="Lib","Liberica",""))))</f>
        <v>Arabica</v>
      </c>
      <c r="O963" t="str">
        <f>CHOOSE(MATCH(J963, {"M","L","D"}, 0), "Medium", "Light", "Dark")</f>
        <v>Dark</v>
      </c>
      <c r="P963" t="str">
        <f>_xlfn.XLOOKUP(Orders[[#This Row],[Customer ID]],customers!$A$1:$A$1001,customers!$I$1:$I$1001,,0)</f>
        <v>Yes</v>
      </c>
    </row>
    <row r="964" spans="1:16" x14ac:dyDescent="0.4">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L964*E964</f>
        <v>8.9499999999999993</v>
      </c>
      <c r="N964" t="str">
        <f>IF(I964="Rob","Robusta",IF(I964="Exc","Excelsa",IF(I964="Ara","Arabica",IF(I964="Lib","Liberica",""))))</f>
        <v>Robusta</v>
      </c>
      <c r="O964" t="str">
        <f>CHOOSE(MATCH(J964, {"M","L","D"}, 0), "Medium", "Light", "Dark")</f>
        <v>Dark</v>
      </c>
      <c r="P964" t="str">
        <f>_xlfn.XLOOKUP(Orders[[#This Row],[Customer ID]],customers!$A$1:$A$1001,customers!$I$1:$I$1001,,0)</f>
        <v>Yes</v>
      </c>
    </row>
    <row r="965" spans="1:16" x14ac:dyDescent="0.4">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L965*E965</f>
        <v>23.88</v>
      </c>
      <c r="N965" t="str">
        <f>IF(I965="Rob","Robusta",IF(I965="Exc","Excelsa",IF(I965="Ara","Arabica",IF(I965="Lib","Liberica",""))))</f>
        <v>Robusta</v>
      </c>
      <c r="O965" t="str">
        <f>CHOOSE(MATCH(J965, {"M","L","D"}, 0), "Medium", "Light", "Dark")</f>
        <v>Medium</v>
      </c>
      <c r="P965" t="str">
        <f>_xlfn.XLOOKUP(Orders[[#This Row],[Customer ID]],customers!$A$1:$A$1001,customers!$I$1:$I$1001,,0)</f>
        <v>Yes</v>
      </c>
    </row>
    <row r="966" spans="1:16" x14ac:dyDescent="0.4">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L966*E966</f>
        <v>22.274999999999999</v>
      </c>
      <c r="N966" t="str">
        <f>IF(I966="Rob","Robusta",IF(I966="Exc","Excelsa",IF(I966="Ara","Arabica",IF(I966="Lib","Liberica",""))))</f>
        <v>Excelsa</v>
      </c>
      <c r="O966" t="str">
        <f>CHOOSE(MATCH(J966, {"M","L","D"}, 0), "Medium", "Light", "Dark")</f>
        <v>Light</v>
      </c>
      <c r="P966" t="str">
        <f>_xlfn.XLOOKUP(Orders[[#This Row],[Customer ID]],customers!$A$1:$A$1001,customers!$I$1:$I$1001,,0)</f>
        <v>No</v>
      </c>
    </row>
    <row r="967" spans="1:16" x14ac:dyDescent="0.4">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L967*E967</f>
        <v>29.849999999999998</v>
      </c>
      <c r="N967" t="str">
        <f>IF(I967="Rob","Robusta",IF(I967="Exc","Excelsa",IF(I967="Ara","Arabica",IF(I967="Lib","Liberica",""))))</f>
        <v>Robusta</v>
      </c>
      <c r="O967" t="str">
        <f>CHOOSE(MATCH(J967, {"M","L","D"}, 0), "Medium", "Light", "Dark")</f>
        <v>Medium</v>
      </c>
      <c r="P967" t="str">
        <f>_xlfn.XLOOKUP(Orders[[#This Row],[Customer ID]],customers!$A$1:$A$1001,customers!$I$1:$I$1001,,0)</f>
        <v>Yes</v>
      </c>
    </row>
    <row r="968" spans="1:16" x14ac:dyDescent="0.4">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L968*E968</f>
        <v>53.46</v>
      </c>
      <c r="N968" t="str">
        <f>IF(I968="Rob","Robusta",IF(I968="Exc","Excelsa",IF(I968="Ara","Arabica",IF(I968="Lib","Liberica",""))))</f>
        <v>Excelsa</v>
      </c>
      <c r="O968" t="str">
        <f>CHOOSE(MATCH(J968, {"M","L","D"}, 0), "Medium", "Light", "Dark")</f>
        <v>Light</v>
      </c>
      <c r="P968" t="str">
        <f>_xlfn.XLOOKUP(Orders[[#This Row],[Customer ID]],customers!$A$1:$A$1001,customers!$I$1:$I$1001,,0)</f>
        <v>Yes</v>
      </c>
    </row>
    <row r="969" spans="1:16" x14ac:dyDescent="0.4">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L969*E969</f>
        <v>2.6849999999999996</v>
      </c>
      <c r="N969" t="str">
        <f>IF(I969="Rob","Robusta",IF(I969="Exc","Excelsa",IF(I969="Ara","Arabica",IF(I969="Lib","Liberica",""))))</f>
        <v>Robusta</v>
      </c>
      <c r="O969" t="str">
        <f>CHOOSE(MATCH(J969, {"M","L","D"}, 0), "Medium", "Light", "Dark")</f>
        <v>Dark</v>
      </c>
      <c r="P969" t="str">
        <f>_xlfn.XLOOKUP(Orders[[#This Row],[Customer ID]],customers!$A$1:$A$1001,customers!$I$1:$I$1001,,0)</f>
        <v>Yes</v>
      </c>
    </row>
    <row r="970" spans="1:16" x14ac:dyDescent="0.4">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L970*E970</f>
        <v>5.97</v>
      </c>
      <c r="N970" t="str">
        <f>IF(I970="Rob","Robusta",IF(I970="Exc","Excelsa",IF(I970="Ara","Arabica",IF(I970="Lib","Liberica",""))))</f>
        <v>Robusta</v>
      </c>
      <c r="O970" t="str">
        <f>CHOOSE(MATCH(J970, {"M","L","D"}, 0), "Medium", "Light", "Dark")</f>
        <v>Medium</v>
      </c>
      <c r="P970" t="str">
        <f>_xlfn.XLOOKUP(Orders[[#This Row],[Customer ID]],customers!$A$1:$A$1001,customers!$I$1:$I$1001,,0)</f>
        <v>No</v>
      </c>
    </row>
    <row r="971" spans="1:16" x14ac:dyDescent="0.4">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L971*E971</f>
        <v>12.95</v>
      </c>
      <c r="N971" t="str">
        <f>IF(I971="Rob","Robusta",IF(I971="Exc","Excelsa",IF(I971="Ara","Arabica",IF(I971="Lib","Liberica",""))))</f>
        <v>Liberica</v>
      </c>
      <c r="O971" t="str">
        <f>CHOOSE(MATCH(J971, {"M","L","D"}, 0), "Medium", "Light", "Dark")</f>
        <v>Dark</v>
      </c>
      <c r="P971" t="str">
        <f>_xlfn.XLOOKUP(Orders[[#This Row],[Customer ID]],customers!$A$1:$A$1001,customers!$I$1:$I$1001,,0)</f>
        <v>Yes</v>
      </c>
    </row>
    <row r="972" spans="1:16" x14ac:dyDescent="0.4">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L972*E972</f>
        <v>8.25</v>
      </c>
      <c r="N972" t="str">
        <f>IF(I972="Rob","Robusta",IF(I972="Exc","Excelsa",IF(I972="Ara","Arabica",IF(I972="Lib","Liberica",""))))</f>
        <v>Excelsa</v>
      </c>
      <c r="O972" t="str">
        <f>CHOOSE(MATCH(J972, {"M","L","D"}, 0), "Medium", "Light", "Dark")</f>
        <v>Medium</v>
      </c>
      <c r="P972" t="str">
        <f>_xlfn.XLOOKUP(Orders[[#This Row],[Customer ID]],customers!$A$1:$A$1001,customers!$I$1:$I$1001,,0)</f>
        <v>No</v>
      </c>
    </row>
    <row r="973" spans="1:16" x14ac:dyDescent="0.4">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L973*E973</f>
        <v>148.92499999999998</v>
      </c>
      <c r="N973" t="str">
        <f>IF(I973="Rob","Robusta",IF(I973="Exc","Excelsa",IF(I973="Ara","Arabica",IF(I973="Lib","Liberica",""))))</f>
        <v>Arabica</v>
      </c>
      <c r="O973" t="str">
        <f>CHOOSE(MATCH(J973, {"M","L","D"}, 0), "Medium", "Light", "Dark")</f>
        <v>Light</v>
      </c>
      <c r="P973" t="str">
        <f>_xlfn.XLOOKUP(Orders[[#This Row],[Customer ID]],customers!$A$1:$A$1001,customers!$I$1:$I$1001,,0)</f>
        <v>No</v>
      </c>
    </row>
    <row r="974" spans="1:16" x14ac:dyDescent="0.4">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L974*E974</f>
        <v>89.35499999999999</v>
      </c>
      <c r="N974" t="str">
        <f>IF(I974="Rob","Robusta",IF(I974="Exc","Excelsa",IF(I974="Ara","Arabica",IF(I974="Lib","Liberica",""))))</f>
        <v>Arabica</v>
      </c>
      <c r="O974" t="str">
        <f>CHOOSE(MATCH(J974, {"M","L","D"}, 0), "Medium", "Light", "Dark")</f>
        <v>Light</v>
      </c>
      <c r="P974" t="str">
        <f>_xlfn.XLOOKUP(Orders[[#This Row],[Customer ID]],customers!$A$1:$A$1001,customers!$I$1:$I$1001,,0)</f>
        <v>Yes</v>
      </c>
    </row>
    <row r="975" spans="1:16" x14ac:dyDescent="0.4">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L975*E975</f>
        <v>87.300000000000011</v>
      </c>
      <c r="N975" t="str">
        <f>IF(I975="Rob","Robusta",IF(I975="Exc","Excelsa",IF(I975="Ara","Arabica",IF(I975="Lib","Liberica",""))))</f>
        <v>Liberica</v>
      </c>
      <c r="O975" t="str">
        <f>CHOOSE(MATCH(J975, {"M","L","D"}, 0), "Medium", "Light", "Dark")</f>
        <v>Medium</v>
      </c>
      <c r="P975" t="str">
        <f>_xlfn.XLOOKUP(Orders[[#This Row],[Customer ID]],customers!$A$1:$A$1001,customers!$I$1:$I$1001,,0)</f>
        <v>No</v>
      </c>
    </row>
    <row r="976" spans="1:16" x14ac:dyDescent="0.4">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L976*E976</f>
        <v>5.3699999999999992</v>
      </c>
      <c r="N976" t="str">
        <f>IF(I976="Rob","Robusta",IF(I976="Exc","Excelsa",IF(I976="Ara","Arabica",IF(I976="Lib","Liberica",""))))</f>
        <v>Robusta</v>
      </c>
      <c r="O976" t="str">
        <f>CHOOSE(MATCH(J976, {"M","L","D"}, 0), "Medium", "Light", "Dark")</f>
        <v>Dark</v>
      </c>
      <c r="P976" t="str">
        <f>_xlfn.XLOOKUP(Orders[[#This Row],[Customer ID]],customers!$A$1:$A$1001,customers!$I$1:$I$1001,,0)</f>
        <v>Yes</v>
      </c>
    </row>
    <row r="977" spans="1:16" x14ac:dyDescent="0.4">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L977*E977</f>
        <v>8.9550000000000001</v>
      </c>
      <c r="N977" t="str">
        <f>IF(I977="Rob","Robusta",IF(I977="Exc","Excelsa",IF(I977="Ara","Arabica",IF(I977="Lib","Liberica",""))))</f>
        <v>Arabica</v>
      </c>
      <c r="O977" t="str">
        <f>CHOOSE(MATCH(J977, {"M","L","D"}, 0), "Medium", "Light", "Dark")</f>
        <v>Dark</v>
      </c>
      <c r="P977" t="str">
        <f>_xlfn.XLOOKUP(Orders[[#This Row],[Customer ID]],customers!$A$1:$A$1001,customers!$I$1:$I$1001,,0)</f>
        <v>Yes</v>
      </c>
    </row>
    <row r="978" spans="1:16" x14ac:dyDescent="0.4">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L978*E978</f>
        <v>137.42499999999998</v>
      </c>
      <c r="N978" t="str">
        <f>IF(I978="Rob","Robusta",IF(I978="Exc","Excelsa",IF(I978="Ara","Arabica",IF(I978="Lib","Liberica",""))))</f>
        <v>Robusta</v>
      </c>
      <c r="O978" t="str">
        <f>CHOOSE(MATCH(J978, {"M","L","D"}, 0), "Medium", "Light", "Dark")</f>
        <v>Light</v>
      </c>
      <c r="P978" t="str">
        <f>_xlfn.XLOOKUP(Orders[[#This Row],[Customer ID]],customers!$A$1:$A$1001,customers!$I$1:$I$1001,,0)</f>
        <v>Yes</v>
      </c>
    </row>
    <row r="979" spans="1:16" x14ac:dyDescent="0.4">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L979*E979</f>
        <v>59.75</v>
      </c>
      <c r="N979" t="str">
        <f>IF(I979="Rob","Robusta",IF(I979="Exc","Excelsa",IF(I979="Ara","Arabica",IF(I979="Lib","Liberica",""))))</f>
        <v>Robusta</v>
      </c>
      <c r="O979" t="str">
        <f>CHOOSE(MATCH(J979, {"M","L","D"}, 0), "Medium", "Light", "Dark")</f>
        <v>Light</v>
      </c>
      <c r="P979" t="str">
        <f>_xlfn.XLOOKUP(Orders[[#This Row],[Customer ID]],customers!$A$1:$A$1001,customers!$I$1:$I$1001,,0)</f>
        <v>No</v>
      </c>
    </row>
    <row r="980" spans="1:16" x14ac:dyDescent="0.4">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L980*E980</f>
        <v>23.31</v>
      </c>
      <c r="N980" t="str">
        <f>IF(I980="Rob","Robusta",IF(I980="Exc","Excelsa",IF(I980="Ara","Arabica",IF(I980="Lib","Liberica",""))))</f>
        <v>Arabica</v>
      </c>
      <c r="O980" t="str">
        <f>CHOOSE(MATCH(J980, {"M","L","D"}, 0), "Medium", "Light", "Dark")</f>
        <v>Light</v>
      </c>
      <c r="P980" t="str">
        <f>_xlfn.XLOOKUP(Orders[[#This Row],[Customer ID]],customers!$A$1:$A$1001,customers!$I$1:$I$1001,,0)</f>
        <v>No</v>
      </c>
    </row>
    <row r="981" spans="1:16" x14ac:dyDescent="0.4">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L981*E981</f>
        <v>10.739999999999998</v>
      </c>
      <c r="N981" t="str">
        <f>IF(I981="Rob","Robusta",IF(I981="Exc","Excelsa",IF(I981="Ara","Arabica",IF(I981="Lib","Liberica",""))))</f>
        <v>Robusta</v>
      </c>
      <c r="O981" t="str">
        <f>CHOOSE(MATCH(J981, {"M","L","D"}, 0), "Medium", "Light", "Dark")</f>
        <v>Dark</v>
      </c>
      <c r="P981" t="str">
        <f>_xlfn.XLOOKUP(Orders[[#This Row],[Customer ID]],customers!$A$1:$A$1001,customers!$I$1:$I$1001,,0)</f>
        <v>No</v>
      </c>
    </row>
    <row r="982" spans="1:16" x14ac:dyDescent="0.4">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L982*E982</f>
        <v>167.67000000000002</v>
      </c>
      <c r="N982" t="str">
        <f>IF(I982="Rob","Robusta",IF(I982="Exc","Excelsa",IF(I982="Ara","Arabica",IF(I982="Lib","Liberica",""))))</f>
        <v>Excelsa</v>
      </c>
      <c r="O982" t="str">
        <f>CHOOSE(MATCH(J982, {"M","L","D"}, 0), "Medium", "Light", "Dark")</f>
        <v>Dark</v>
      </c>
      <c r="P982" t="str">
        <f>_xlfn.XLOOKUP(Orders[[#This Row],[Customer ID]],customers!$A$1:$A$1001,customers!$I$1:$I$1001,,0)</f>
        <v>Yes</v>
      </c>
    </row>
    <row r="983" spans="1:16" x14ac:dyDescent="0.4">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L983*E983</f>
        <v>21.87</v>
      </c>
      <c r="N983" t="str">
        <f>IF(I983="Rob","Robusta",IF(I983="Exc","Excelsa",IF(I983="Ara","Arabica",IF(I983="Lib","Liberica",""))))</f>
        <v>Excelsa</v>
      </c>
      <c r="O983" t="str">
        <f>CHOOSE(MATCH(J983, {"M","L","D"}, 0), "Medium", "Light", "Dark")</f>
        <v>Dark</v>
      </c>
      <c r="P983" t="str">
        <f>_xlfn.XLOOKUP(Orders[[#This Row],[Customer ID]],customers!$A$1:$A$1001,customers!$I$1:$I$1001,,0)</f>
        <v>Yes</v>
      </c>
    </row>
    <row r="984" spans="1:16" x14ac:dyDescent="0.4">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L984*E984</f>
        <v>23.9</v>
      </c>
      <c r="N984" t="str">
        <f>IF(I984="Rob","Robusta",IF(I984="Exc","Excelsa",IF(I984="Ara","Arabica",IF(I984="Lib","Liberica",""))))</f>
        <v>Robusta</v>
      </c>
      <c r="O984" t="str">
        <f>CHOOSE(MATCH(J984, {"M","L","D"}, 0), "Medium", "Light", "Dark")</f>
        <v>Light</v>
      </c>
      <c r="P984" t="str">
        <f>_xlfn.XLOOKUP(Orders[[#This Row],[Customer ID]],customers!$A$1:$A$1001,customers!$I$1:$I$1001,,0)</f>
        <v>Yes</v>
      </c>
    </row>
    <row r="985" spans="1:16" x14ac:dyDescent="0.4">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L985*E985</f>
        <v>6.75</v>
      </c>
      <c r="N985" t="str">
        <f>IF(I985="Rob","Robusta",IF(I985="Exc","Excelsa",IF(I985="Ara","Arabica",IF(I985="Lib","Liberica",""))))</f>
        <v>Arabica</v>
      </c>
      <c r="O985" t="str">
        <f>CHOOSE(MATCH(J985, {"M","L","D"}, 0), "Medium", "Light", "Dark")</f>
        <v>Medium</v>
      </c>
      <c r="P985" t="str">
        <f>_xlfn.XLOOKUP(Orders[[#This Row],[Customer ID]],customers!$A$1:$A$1001,customers!$I$1:$I$1001,,0)</f>
        <v>Yes</v>
      </c>
    </row>
    <row r="986" spans="1:16" x14ac:dyDescent="0.4">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L986*E986</f>
        <v>31.624999999999996</v>
      </c>
      <c r="N986" t="str">
        <f>IF(I986="Rob","Robusta",IF(I986="Exc","Excelsa",IF(I986="Ara","Arabica",IF(I986="Lib","Liberica",""))))</f>
        <v>Excelsa</v>
      </c>
      <c r="O986" t="str">
        <f>CHOOSE(MATCH(J986, {"M","L","D"}, 0), "Medium", "Light", "Dark")</f>
        <v>Medium</v>
      </c>
      <c r="P986" t="str">
        <f>_xlfn.XLOOKUP(Orders[[#This Row],[Customer ID]],customers!$A$1:$A$1001,customers!$I$1:$I$1001,,0)</f>
        <v>Yes</v>
      </c>
    </row>
    <row r="987" spans="1:16" x14ac:dyDescent="0.4">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L987*E987</f>
        <v>47.8</v>
      </c>
      <c r="N987" t="str">
        <f>IF(I987="Rob","Robusta",IF(I987="Exc","Excelsa",IF(I987="Ara","Arabica",IF(I987="Lib","Liberica",""))))</f>
        <v>Robusta</v>
      </c>
      <c r="O987" t="str">
        <f>CHOOSE(MATCH(J987, {"M","L","D"}, 0), "Medium", "Light", "Dark")</f>
        <v>Light</v>
      </c>
      <c r="P987" t="str">
        <f>_xlfn.XLOOKUP(Orders[[#This Row],[Customer ID]],customers!$A$1:$A$1001,customers!$I$1:$I$1001,,0)</f>
        <v>No</v>
      </c>
    </row>
    <row r="988" spans="1:16" x14ac:dyDescent="0.4">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L988*E988</f>
        <v>33.464999999999996</v>
      </c>
      <c r="N988" t="str">
        <f>IF(I988="Rob","Robusta",IF(I988="Exc","Excelsa",IF(I988="Ara","Arabica",IF(I988="Lib","Liberica",""))))</f>
        <v>Liberica</v>
      </c>
      <c r="O988" t="str">
        <f>CHOOSE(MATCH(J988, {"M","L","D"}, 0), "Medium", "Light", "Dark")</f>
        <v>Medium</v>
      </c>
      <c r="P988" t="str">
        <f>_xlfn.XLOOKUP(Orders[[#This Row],[Customer ID]],customers!$A$1:$A$1001,customers!$I$1:$I$1001,,0)</f>
        <v>No</v>
      </c>
    </row>
    <row r="989" spans="1:16" x14ac:dyDescent="0.4">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L989*E989</f>
        <v>29.849999999999998</v>
      </c>
      <c r="N989" t="str">
        <f>IF(I989="Rob","Robusta",IF(I989="Exc","Excelsa",IF(I989="Ara","Arabica",IF(I989="Lib","Liberica",""))))</f>
        <v>Arabica</v>
      </c>
      <c r="O989" t="str">
        <f>CHOOSE(MATCH(J989, {"M","L","D"}, 0), "Medium", "Light", "Dark")</f>
        <v>Dark</v>
      </c>
      <c r="P989" t="str">
        <f>_xlfn.XLOOKUP(Orders[[#This Row],[Customer ID]],customers!$A$1:$A$1001,customers!$I$1:$I$1001,,0)</f>
        <v>Yes</v>
      </c>
    </row>
    <row r="990" spans="1:16" x14ac:dyDescent="0.4">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L990*E990</f>
        <v>29.849999999999998</v>
      </c>
      <c r="N990" t="str">
        <f>IF(I990="Rob","Robusta",IF(I990="Exc","Excelsa",IF(I990="Ara","Arabica",IF(I990="Lib","Liberica",""))))</f>
        <v>Robusta</v>
      </c>
      <c r="O990" t="str">
        <f>CHOOSE(MATCH(J990, {"M","L","D"}, 0), "Medium", "Light", "Dark")</f>
        <v>Medium</v>
      </c>
      <c r="P990" t="str">
        <f>_xlfn.XLOOKUP(Orders[[#This Row],[Customer ID]],customers!$A$1:$A$1001,customers!$I$1:$I$1001,,0)</f>
        <v>Yes</v>
      </c>
    </row>
    <row r="991" spans="1:16" x14ac:dyDescent="0.4">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L991*E991</f>
        <v>155.24999999999997</v>
      </c>
      <c r="N991" t="str">
        <f>IF(I991="Rob","Robusta",IF(I991="Exc","Excelsa",IF(I991="Ara","Arabica",IF(I991="Lib","Liberica",""))))</f>
        <v>Arabica</v>
      </c>
      <c r="O991" t="str">
        <f>CHOOSE(MATCH(J991, {"M","L","D"}, 0), "Medium", "Light", "Dark")</f>
        <v>Medium</v>
      </c>
      <c r="P991" t="str">
        <f>_xlfn.XLOOKUP(Orders[[#This Row],[Customer ID]],customers!$A$1:$A$1001,customers!$I$1:$I$1001,,0)</f>
        <v>Yes</v>
      </c>
    </row>
    <row r="992" spans="1:16" x14ac:dyDescent="0.4">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L992*E992</f>
        <v>18.225000000000001</v>
      </c>
      <c r="N992" t="str">
        <f>IF(I992="Rob","Robusta",IF(I992="Exc","Excelsa",IF(I992="Ara","Arabica",IF(I992="Lib","Liberica",""))))</f>
        <v>Excelsa</v>
      </c>
      <c r="O992" t="str">
        <f>CHOOSE(MATCH(J992, {"M","L","D"}, 0), "Medium", "Light", "Dark")</f>
        <v>Dark</v>
      </c>
      <c r="P992" t="str">
        <f>_xlfn.XLOOKUP(Orders[[#This Row],[Customer ID]],customers!$A$1:$A$1001,customers!$I$1:$I$1001,,0)</f>
        <v>No</v>
      </c>
    </row>
    <row r="993" spans="1:16" x14ac:dyDescent="0.4">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L993*E993</f>
        <v>15.54</v>
      </c>
      <c r="N993" t="str">
        <f>IF(I993="Rob","Robusta",IF(I993="Exc","Excelsa",IF(I993="Ara","Arabica",IF(I993="Lib","Liberica",""))))</f>
        <v>Liberica</v>
      </c>
      <c r="O993" t="str">
        <f>CHOOSE(MATCH(J993, {"M","L","D"}, 0), "Medium", "Light", "Dark")</f>
        <v>Dark</v>
      </c>
      <c r="P993" t="str">
        <f>_xlfn.XLOOKUP(Orders[[#This Row],[Customer ID]],customers!$A$1:$A$1001,customers!$I$1:$I$1001,,0)</f>
        <v>No</v>
      </c>
    </row>
    <row r="994" spans="1:16" x14ac:dyDescent="0.4">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L994*E994</f>
        <v>109.36499999999999</v>
      </c>
      <c r="N994" t="str">
        <f>IF(I994="Rob","Robusta",IF(I994="Exc","Excelsa",IF(I994="Ara","Arabica",IF(I994="Lib","Liberica",""))))</f>
        <v>Liberica</v>
      </c>
      <c r="O994" t="str">
        <f>CHOOSE(MATCH(J994, {"M","L","D"}, 0), "Medium", "Light", "Dark")</f>
        <v>Light</v>
      </c>
      <c r="P994" t="str">
        <f>_xlfn.XLOOKUP(Orders[[#This Row],[Customer ID]],customers!$A$1:$A$1001,customers!$I$1:$I$1001,,0)</f>
        <v>No</v>
      </c>
    </row>
    <row r="995" spans="1:16" x14ac:dyDescent="0.4">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L995*E995</f>
        <v>77.699999999999989</v>
      </c>
      <c r="N995" t="str">
        <f>IF(I995="Rob","Robusta",IF(I995="Exc","Excelsa",IF(I995="Ara","Arabica",IF(I995="Lib","Liberica",""))))</f>
        <v>Arabica</v>
      </c>
      <c r="O995" t="str">
        <f>CHOOSE(MATCH(J995, {"M","L","D"}, 0), "Medium", "Light", "Dark")</f>
        <v>Light</v>
      </c>
      <c r="P995" t="str">
        <f>_xlfn.XLOOKUP(Orders[[#This Row],[Customer ID]],customers!$A$1:$A$1001,customers!$I$1:$I$1001,,0)</f>
        <v>No</v>
      </c>
    </row>
    <row r="996" spans="1:16" x14ac:dyDescent="0.4">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L996*E996</f>
        <v>8.9550000000000001</v>
      </c>
      <c r="N996" t="str">
        <f>IF(I996="Rob","Robusta",IF(I996="Exc","Excelsa",IF(I996="Ara","Arabica",IF(I996="Lib","Liberica",""))))</f>
        <v>Arabica</v>
      </c>
      <c r="O996" t="str">
        <f>CHOOSE(MATCH(J996, {"M","L","D"}, 0), "Medium", "Light", "Dark")</f>
        <v>Dark</v>
      </c>
      <c r="P996" t="str">
        <f>_xlfn.XLOOKUP(Orders[[#This Row],[Customer ID]],customers!$A$1:$A$1001,customers!$I$1:$I$1001,,0)</f>
        <v>No</v>
      </c>
    </row>
    <row r="997" spans="1:16" x14ac:dyDescent="0.4">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L997*E997</f>
        <v>27.484999999999996</v>
      </c>
      <c r="N997" t="str">
        <f>IF(I997="Rob","Robusta",IF(I997="Exc","Excelsa",IF(I997="Ara","Arabica",IF(I997="Lib","Liberica",""))))</f>
        <v>Robusta</v>
      </c>
      <c r="O997" t="str">
        <f>CHOOSE(MATCH(J997, {"M","L","D"}, 0), "Medium", "Light", "Dark")</f>
        <v>Light</v>
      </c>
      <c r="P997" t="str">
        <f>_xlfn.XLOOKUP(Orders[[#This Row],[Customer ID]],customers!$A$1:$A$1001,customers!$I$1:$I$1001,,0)</f>
        <v>No</v>
      </c>
    </row>
    <row r="998" spans="1:16" x14ac:dyDescent="0.4">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L998*E998</f>
        <v>29.849999999999998</v>
      </c>
      <c r="N998" t="str">
        <f>IF(I998="Rob","Robusta",IF(I998="Exc","Excelsa",IF(I998="Ara","Arabica",IF(I998="Lib","Liberica",""))))</f>
        <v>Robusta</v>
      </c>
      <c r="O998" t="str">
        <f>CHOOSE(MATCH(J998, {"M","L","D"}, 0), "Medium", "Light", "Dark")</f>
        <v>Medium</v>
      </c>
      <c r="P998" t="str">
        <f>_xlfn.XLOOKUP(Orders[[#This Row],[Customer ID]],customers!$A$1:$A$1001,customers!$I$1:$I$1001,,0)</f>
        <v>No</v>
      </c>
    </row>
    <row r="999" spans="1:16" x14ac:dyDescent="0.4">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L999*E999</f>
        <v>27</v>
      </c>
      <c r="N999" t="str">
        <f>IF(I999="Rob","Robusta",IF(I999="Exc","Excelsa",IF(I999="Ara","Arabica",IF(I999="Lib","Liberica",""))))</f>
        <v>Arabica</v>
      </c>
      <c r="O999" t="str">
        <f>CHOOSE(MATCH(J999, {"M","L","D"}, 0), "Medium", "Light", "Dark")</f>
        <v>Medium</v>
      </c>
      <c r="P999" t="str">
        <f>_xlfn.XLOOKUP(Orders[[#This Row],[Customer ID]],customers!$A$1:$A$1001,customers!$I$1:$I$1001,,0)</f>
        <v>No</v>
      </c>
    </row>
    <row r="1000" spans="1:16" x14ac:dyDescent="0.4">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L1000*E1000</f>
        <v>9.9499999999999993</v>
      </c>
      <c r="N1000" t="str">
        <f>IF(I1000="Rob","Robusta",IF(I1000="Exc","Excelsa",IF(I1000="Ara","Arabica",IF(I1000="Lib","Liberica",""))))</f>
        <v>Arabica</v>
      </c>
      <c r="O1000" t="str">
        <f>CHOOSE(MATCH(J1000, {"M","L","D"}, 0), "Medium", "Light", "Dark")</f>
        <v>Dark</v>
      </c>
      <c r="P1000" t="str">
        <f>_xlfn.XLOOKUP(Orders[[#This Row],[Customer ID]],customers!$A$1:$A$1001,customers!$I$1:$I$1001,,0)</f>
        <v>No</v>
      </c>
    </row>
    <row r="1001" spans="1:16" x14ac:dyDescent="0.4">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L1001*E1001</f>
        <v>12.375</v>
      </c>
      <c r="N1001" t="str">
        <f>IF(I1001="Rob","Robusta",IF(I1001="Exc","Excelsa",IF(I1001="Ara","Arabica",IF(I1001="Lib","Liberica",""))))</f>
        <v>Excelsa</v>
      </c>
      <c r="O1001" t="str">
        <f>CHOOSE(MATCH(J1001, {"M","L","D"}, 0), "Medium", "Light", "Dark")</f>
        <v>Medium</v>
      </c>
      <c r="P1001" t="str">
        <f>_xlfn.XLOOKUP(Orders[[#This Row],[Customer ID]],customers!$A$1:$A$1001,customers!$I$1:$I$1001,,0)</f>
        <v>Yes</v>
      </c>
    </row>
    <row r="1002" spans="1:16" x14ac:dyDescent="0.4">
      <c r="H1002" s="2"/>
      <c r="K1002" s="4"/>
      <c r="L1002" s="5"/>
      <c r="M1002"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zoomScale="90" zoomScaleNormal="90"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3" sqref="G3"/>
    </sheetView>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EB10-7E8E-4ED3-9C0C-635662AD5CF2}">
  <dimension ref="A1"/>
  <sheetViews>
    <sheetView showGridLines="0" tabSelected="1" zoomScale="70" zoomScaleNormal="70" workbookViewId="0">
      <selection activeCell="W17" sqref="W17"/>
    </sheetView>
  </sheetViews>
  <sheetFormatPr defaultRowHeight="14.6" x14ac:dyDescent="0.4"/>
  <cols>
    <col min="1" max="1" width="1.69140625" customWidth="1"/>
  </cols>
  <sheetData>
    <row r="1" customFormat="1" ht="5.05"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HASHMI MUHAMMAD ZOHAIB</cp:lastModifiedBy>
  <cp:revision/>
  <dcterms:created xsi:type="dcterms:W3CDTF">2022-11-26T09:51:45Z</dcterms:created>
  <dcterms:modified xsi:type="dcterms:W3CDTF">2023-10-11T23:45:07Z</dcterms:modified>
  <cp:category/>
  <cp:contentStatus/>
</cp:coreProperties>
</file>