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 firstSheet="19" activeTab="30"/>
  </bookViews>
  <sheets>
    <sheet name="TC30" sheetId="50" state="hidden" r:id="rId1"/>
    <sheet name="UTC28" sheetId="48" state="hidden" r:id="rId2"/>
    <sheet name="TC29" sheetId="47" state="hidden" r:id="rId3"/>
    <sheet name="TC26" sheetId="46" state="hidden" r:id="rId4"/>
    <sheet name="TC25" sheetId="45" state="hidden" r:id="rId5"/>
    <sheet name="UTC27" sheetId="42" state="hidden" r:id="rId6"/>
    <sheet name="UTC22" sheetId="41" state="hidden" r:id="rId7"/>
    <sheet name="UTC21" sheetId="40" state="hidden" r:id="rId8"/>
    <sheet name="UTC20" sheetId="39" state="hidden" r:id="rId9"/>
    <sheet name="UTC19" sheetId="38" state="hidden" r:id="rId10"/>
    <sheet name="TC24" sheetId="44" state="hidden" r:id="rId11"/>
    <sheet name="TC23" sheetId="30" r:id="rId12"/>
    <sheet name="TC16" sheetId="29" state="hidden" r:id="rId13"/>
    <sheet name="TC14" sheetId="27" state="hidden" r:id="rId14"/>
    <sheet name="TC13" sheetId="26" state="hidden" r:id="rId15"/>
    <sheet name="TC11" sheetId="24" state="hidden" r:id="rId16"/>
    <sheet name="TC10" sheetId="23" state="hidden" r:id="rId17"/>
    <sheet name="TC12" sheetId="25" state="hidden" r:id="rId18"/>
    <sheet name="UTC47 (3)" sheetId="53" state="hidden" r:id="rId19"/>
    <sheet name="UTC47" sheetId="49" r:id="rId20"/>
    <sheet name="UTC48" sheetId="52" r:id="rId21"/>
    <sheet name="Cover" sheetId="2" r:id="rId22"/>
    <sheet name="HomePage" sheetId="4" r:id="rId23"/>
    <sheet name="UTC18" sheetId="34" r:id="rId24"/>
    <sheet name="UTC17" sheetId="17" r:id="rId25"/>
    <sheet name="SignUp" sheetId="9" r:id="rId26"/>
    <sheet name="SignIn" sheetId="6" state="hidden" r:id="rId27"/>
    <sheet name="Order" sheetId="14" state="hidden" r:id="rId28"/>
    <sheet name="Admin_Management" sheetId="16" state="hidden" r:id="rId29"/>
    <sheet name="TC15" sheetId="28" r:id="rId30"/>
    <sheet name="TC46" sheetId="51" r:id="rId31"/>
    <sheet name="Admin_SignIn" sheetId="15" r:id="rId32"/>
    <sheet name="Addition" sheetId="18" state="hidden" r:id="rId33"/>
    <sheet name="TC1" sheetId="7" state="hidden" r:id="rId34"/>
    <sheet name="TC2" sheetId="5" state="hidden" r:id="rId35"/>
    <sheet name="TC3" sheetId="10" state="hidden" r:id="rId36"/>
    <sheet name="TC4" sheetId="11" state="hidden" r:id="rId37"/>
    <sheet name="TC5" sheetId="13" state="hidden" r:id="rId38"/>
    <sheet name="TC6" sheetId="19" state="hidden" r:id="rId39"/>
    <sheet name="TC7" sheetId="20" state="hidden" r:id="rId40"/>
    <sheet name="TC8" sheetId="21" state="hidden" r:id="rId41"/>
    <sheet name="TC9" sheetId="22" state="hidden" r:id="rId42"/>
    <sheet name="Test Report" sheetId="3" r:id="rId43"/>
    <sheet name="UTC (4)" sheetId="33" state="hidden" r:id="rId44"/>
  </sheets>
  <externalReferences>
    <externalReference r:id="rId45"/>
    <externalReference r:id="rId46"/>
  </externalReferences>
  <definedNames>
    <definedName name="Access">[1]Validation!$E$2:$E$223</definedName>
    <definedName name="AccessCircuit">[1]Validation!$C$2:$C$29</definedName>
    <definedName name="ACTION" localSheetId="32">#REF!</definedName>
    <definedName name="ACTION" localSheetId="28">#REF!</definedName>
    <definedName name="ACTION" localSheetId="31">#REF!</definedName>
    <definedName name="ACTION" localSheetId="22">#REF!</definedName>
    <definedName name="ACTION" localSheetId="27">#REF!</definedName>
    <definedName name="ACTION" localSheetId="26">#REF!</definedName>
    <definedName name="ACTION" localSheetId="25">#REF!</definedName>
    <definedName name="ACTION" localSheetId="33">#REF!</definedName>
    <definedName name="ACTION" localSheetId="16">#REF!</definedName>
    <definedName name="ACTION" localSheetId="15">#REF!</definedName>
    <definedName name="ACTION" localSheetId="17">#REF!</definedName>
    <definedName name="ACTION" localSheetId="14">#REF!</definedName>
    <definedName name="ACTION" localSheetId="13">#REF!</definedName>
    <definedName name="ACTION" localSheetId="29">#REF!</definedName>
    <definedName name="ACTION" localSheetId="12">#REF!</definedName>
    <definedName name="ACTION" localSheetId="11">#REF!</definedName>
    <definedName name="ACTION" localSheetId="10">#REF!</definedName>
    <definedName name="ACTION" localSheetId="4">#REF!</definedName>
    <definedName name="ACTION" localSheetId="3">#REF!</definedName>
    <definedName name="ACTION" localSheetId="2">#REF!</definedName>
    <definedName name="ACTION" localSheetId="35">#REF!</definedName>
    <definedName name="ACTION" localSheetId="0">#REF!</definedName>
    <definedName name="ACTION" localSheetId="36">#REF!</definedName>
    <definedName name="ACTION" localSheetId="30">#REF!</definedName>
    <definedName name="ACTION" localSheetId="37">#REF!</definedName>
    <definedName name="ACTION" localSheetId="38">#REF!</definedName>
    <definedName name="ACTION" localSheetId="39">#REF!</definedName>
    <definedName name="ACTION" localSheetId="40">#REF!</definedName>
    <definedName name="ACTION" localSheetId="41">#REF!</definedName>
    <definedName name="ACTION" localSheetId="42">#REF!</definedName>
    <definedName name="ACTION" localSheetId="43">#REF!</definedName>
    <definedName name="ACTION" localSheetId="24">#REF!</definedName>
    <definedName name="ACTION" localSheetId="23">#REF!</definedName>
    <definedName name="ACTION" localSheetId="9">#REF!</definedName>
    <definedName name="ACTION" localSheetId="8">#REF!</definedName>
    <definedName name="ACTION" localSheetId="7">#REF!</definedName>
    <definedName name="ACTION" localSheetId="6">#REF!</definedName>
    <definedName name="ACTION" localSheetId="5">#REF!</definedName>
    <definedName name="ACTION" localSheetId="1">#REF!</definedName>
    <definedName name="ACTION" localSheetId="19">#REF!</definedName>
    <definedName name="ACTION" localSheetId="18">#REF!</definedName>
    <definedName name="ACTION" localSheetId="20">#REF!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3" l="1"/>
  <c r="N7" i="53"/>
  <c r="M7" i="53"/>
  <c r="L7" i="53"/>
  <c r="C7" i="53"/>
  <c r="A7" i="53"/>
  <c r="O7" i="52"/>
  <c r="N7" i="52"/>
  <c r="M7" i="52"/>
  <c r="L7" i="52"/>
  <c r="C7" i="52"/>
  <c r="A7" i="52"/>
  <c r="F7" i="52" s="1"/>
  <c r="O7" i="49"/>
  <c r="N7" i="49"/>
  <c r="M7" i="49"/>
  <c r="L7" i="49"/>
  <c r="C7" i="49"/>
  <c r="A7" i="49"/>
  <c r="O7" i="48"/>
  <c r="N7" i="48"/>
  <c r="M7" i="48"/>
  <c r="L7" i="48"/>
  <c r="C7" i="48"/>
  <c r="A7" i="48"/>
  <c r="O7" i="42"/>
  <c r="N7" i="42"/>
  <c r="M7" i="42"/>
  <c r="L7" i="42"/>
  <c r="C7" i="42"/>
  <c r="A7" i="42"/>
  <c r="O7" i="41"/>
  <c r="N7" i="41"/>
  <c r="M7" i="41"/>
  <c r="L7" i="41"/>
  <c r="C7" i="41"/>
  <c r="A7" i="41"/>
  <c r="F7" i="41" s="1"/>
  <c r="O7" i="40"/>
  <c r="N7" i="40"/>
  <c r="M7" i="40"/>
  <c r="L7" i="40"/>
  <c r="C7" i="40"/>
  <c r="A7" i="40"/>
  <c r="O7" i="39"/>
  <c r="N7" i="39"/>
  <c r="M7" i="39"/>
  <c r="L7" i="39"/>
  <c r="C7" i="39"/>
  <c r="A7" i="39"/>
  <c r="F7" i="39" s="1"/>
  <c r="O7" i="38"/>
  <c r="N7" i="38"/>
  <c r="M7" i="38"/>
  <c r="L7" i="38"/>
  <c r="C7" i="38"/>
  <c r="A7" i="38"/>
  <c r="O7" i="34"/>
  <c r="N7" i="34"/>
  <c r="M7" i="34"/>
  <c r="L7" i="34"/>
  <c r="C7" i="34"/>
  <c r="A7" i="34"/>
  <c r="F7" i="34" s="1"/>
  <c r="O7" i="33"/>
  <c r="L4" i="33" s="1"/>
  <c r="N7" i="33"/>
  <c r="M7" i="33"/>
  <c r="L7" i="33"/>
  <c r="C7" i="33"/>
  <c r="A7" i="33"/>
  <c r="C2" i="33"/>
  <c r="D7" i="18"/>
  <c r="G16" i="3" s="1"/>
  <c r="D7" i="16"/>
  <c r="H18" i="2"/>
  <c r="C16" i="3"/>
  <c r="B7" i="18"/>
  <c r="E16" i="3" s="1"/>
  <c r="D6" i="18"/>
  <c r="F16" i="3" s="1"/>
  <c r="B6" i="18"/>
  <c r="D16" i="3" s="1"/>
  <c r="O7" i="17"/>
  <c r="N7" i="17"/>
  <c r="M7" i="17"/>
  <c r="L7" i="17"/>
  <c r="C7" i="17"/>
  <c r="A7" i="17"/>
  <c r="D7" i="15"/>
  <c r="C15" i="3"/>
  <c r="B7" i="14"/>
  <c r="B6" i="14"/>
  <c r="D7" i="14"/>
  <c r="F7" i="48" l="1"/>
  <c r="F7" i="33"/>
  <c r="F7" i="38"/>
  <c r="F7" i="40"/>
  <c r="F7" i="42"/>
  <c r="F7" i="53"/>
  <c r="F7" i="49"/>
  <c r="F7" i="17"/>
  <c r="C6" i="3"/>
  <c r="C14" i="3"/>
  <c r="G13" i="3"/>
  <c r="H17" i="2"/>
  <c r="H16" i="2"/>
  <c r="H12" i="2"/>
  <c r="H15" i="2"/>
  <c r="H14" i="2"/>
  <c r="C13" i="3"/>
  <c r="D7" i="6"/>
  <c r="G14" i="3"/>
  <c r="B7" i="16"/>
  <c r="E14" i="3" s="1"/>
  <c r="D6" i="16"/>
  <c r="F14" i="3" s="1"/>
  <c r="B6" i="16"/>
  <c r="D14" i="3" s="1"/>
  <c r="G15" i="3"/>
  <c r="B7" i="15"/>
  <c r="E15" i="3" s="1"/>
  <c r="D6" i="15"/>
  <c r="F15" i="3" s="1"/>
  <c r="B6" i="15"/>
  <c r="D15" i="3" s="1"/>
  <c r="E13" i="3"/>
  <c r="D6" i="14"/>
  <c r="F13" i="3" s="1"/>
  <c r="D13" i="3"/>
  <c r="D7" i="9"/>
  <c r="G12" i="3" s="1"/>
  <c r="C12" i="3"/>
  <c r="D7" i="4"/>
  <c r="C11" i="3"/>
  <c r="H13" i="2"/>
  <c r="B7" i="9"/>
  <c r="E12" i="3" s="1"/>
  <c r="D6" i="9"/>
  <c r="F12" i="3" s="1"/>
  <c r="B6" i="9"/>
  <c r="D12" i="3" s="1"/>
  <c r="C10" i="3"/>
  <c r="G11" i="3" l="1"/>
  <c r="B7" i="6"/>
  <c r="E11" i="3" s="1"/>
  <c r="D6" i="6"/>
  <c r="F11" i="3" s="1"/>
  <c r="B6" i="6"/>
  <c r="D11" i="3" s="1"/>
  <c r="B7" i="4" l="1"/>
  <c r="D6" i="4"/>
  <c r="B6" i="4"/>
  <c r="F10" i="3" l="1"/>
  <c r="E10" i="3"/>
  <c r="D10" i="3"/>
  <c r="G10" i="3"/>
  <c r="E17" i="3" l="1"/>
  <c r="F17" i="3"/>
  <c r="D17" i="3"/>
  <c r="G17" i="3"/>
  <c r="E20" i="3" l="1"/>
  <c r="E19" i="3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<sst xmlns="http://schemas.openxmlformats.org/spreadsheetml/2006/main" count="2219" uniqueCount="545">
  <si>
    <t>Update testcase</t>
  </si>
  <si>
    <t>1.2</t>
  </si>
  <si>
    <t>1.1</t>
  </si>
  <si>
    <t>First creation</t>
  </si>
  <si>
    <t>1.0</t>
  </si>
  <si>
    <t>Reference</t>
  </si>
  <si>
    <t>Reviewer/
Approver</t>
  </si>
  <si>
    <t>Originator</t>
  </si>
  <si>
    <t>Change description</t>
  </si>
  <si>
    <t>Change location</t>
  </si>
  <si>
    <t>Version</t>
  </si>
  <si>
    <t>Effective Date</t>
  </si>
  <si>
    <t>Record of change:</t>
  </si>
  <si>
    <t>Project Code:</t>
  </si>
  <si>
    <t>Project Name:</t>
  </si>
  <si>
    <t>Issue date:</t>
  </si>
  <si>
    <t>Version:</t>
  </si>
  <si>
    <t>TEST CASE</t>
  </si>
  <si>
    <t>HANZCR_ZA0501</t>
  </si>
  <si>
    <t>31/03/2019</t>
  </si>
  <si>
    <t>Huy</t>
  </si>
  <si>
    <t>TEST REPORT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</si>
  <si>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</si>
  <si>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</si>
  <si>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</si>
  <si>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</si>
  <si>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</si>
  <si>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</si>
  <si>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</si>
  <si>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</si>
  <si>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</si>
  <si>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</si>
  <si>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</si>
  <si>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</si>
  <si>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</si>
  <si>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</si>
  <si>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</si>
  <si>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</si>
  <si>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</si>
  <si>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</si>
  <si>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</si>
  <si>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</si>
  <si>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</si>
  <si>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</si>
  <si>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</si>
  <si>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</si>
  <si>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</si>
  <si>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</si>
  <si>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</si>
  <si>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</si>
  <si>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</si>
  <si>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</si>
  <si>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</si>
  <si>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</si>
  <si>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</si>
  <si>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</si>
  <si>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</si>
  <si>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</si>
  <si>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</si>
  <si>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TC23</t>
  </si>
  <si>
    <t>TC24</t>
  </si>
  <si>
    <t>TC25</t>
  </si>
  <si>
    <t>TC26</t>
  </si>
  <si>
    <t>TC29</t>
  </si>
  <si>
    <t>TC30</t>
  </si>
  <si>
    <t>TC31</t>
  </si>
  <si>
    <t>TC32</t>
  </si>
  <si>
    <t>TC33</t>
  </si>
  <si>
    <t>TC34</t>
  </si>
  <si>
    <t>TC35</t>
  </si>
  <si>
    <t>TC36</t>
  </si>
  <si>
    <t>Ecommerce website - Cocosecret</t>
  </si>
  <si>
    <t>Test Case ID</t>
  </si>
  <si>
    <t>Created By</t>
  </si>
  <si>
    <t>Reviewed By</t>
  </si>
  <si>
    <t>QA Tester’s Log</t>
  </si>
  <si>
    <t xml:space="preserve">Tester's Name </t>
  </si>
  <si>
    <t>Date Tested</t>
  </si>
  <si>
    <t>1-Jan-2017</t>
  </si>
  <si>
    <t>Test Case (Pass/Fail/Not Executed)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</si>
  <si>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</si>
  <si>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</si>
  <si>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</si>
  <si>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</si>
  <si>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</si>
  <si>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</si>
  <si>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</si>
  <si>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</si>
  <si>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</si>
  <si>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</si>
  <si>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</si>
  <si>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</si>
  <si>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TEST SCENARIO</t>
  </si>
  <si>
    <t>CR100 - Home Page</t>
  </si>
  <si>
    <t>Son</t>
  </si>
  <si>
    <t>Truong</t>
  </si>
  <si>
    <t>CCS - CocoSecret</t>
  </si>
  <si>
    <t>1. Check Display Home Page: All Role</t>
  </si>
  <si>
    <t>Navigate to https://myphamngocson.000webhostapp.com/</t>
  </si>
  <si>
    <r>
      <t>Website name show on brower tab, it's name "</t>
    </r>
    <r>
      <rPr>
        <b/>
        <sz val="10"/>
        <color indexed="8"/>
        <rFont val="Tahoma"/>
        <family val="2"/>
      </rPr>
      <t>Shop Mỹ Phẩm Chính Hãng"</t>
    </r>
  </si>
  <si>
    <t>Check tag head</t>
  </si>
  <si>
    <t>Tag head exists</t>
  </si>
  <si>
    <t>Check website name in title tag</t>
  </si>
  <si>
    <t>It should be have value "Shop Mỹ Phẩm Chính Hãng"</t>
  </si>
  <si>
    <t>1.3</t>
  </si>
  <si>
    <t>1.4</t>
  </si>
  <si>
    <t>1.5</t>
  </si>
  <si>
    <t>1.6</t>
  </si>
  <si>
    <t>Minh</t>
  </si>
  <si>
    <t>Long</t>
  </si>
  <si>
    <t>Check All Element In This Page</t>
  </si>
  <si>
    <t xml:space="preserve">1: Navigate to https://myphamngocson.000webhostapp.com/
2: Check URL
</t>
  </si>
  <si>
    <t>Checking website URL show on Browers</t>
  </si>
  <si>
    <t>Check URL</t>
  </si>
  <si>
    <t>URL should be "https://myphamngocson.000webhostapp.com/"</t>
  </si>
  <si>
    <t>Home Page</t>
  </si>
  <si>
    <t xml:space="preserve">1: Navigate to https://myphamngocson.000webhostapp.com/
2: Check Head
3: Check Title
</t>
  </si>
  <si>
    <r>
      <t xml:space="preserve">Checking Phone is display in </t>
    </r>
    <r>
      <rPr>
        <b/>
        <sz val="10"/>
        <color indexed="8"/>
        <rFont val="Tahoma"/>
        <family val="2"/>
      </rPr>
      <t>Header</t>
    </r>
  </si>
  <si>
    <r>
      <t xml:space="preserve">Checking Sign Up is display in </t>
    </r>
    <r>
      <rPr>
        <b/>
        <sz val="10"/>
        <color indexed="8"/>
        <rFont val="Tahoma"/>
        <family val="2"/>
      </rPr>
      <t>Header</t>
    </r>
  </si>
  <si>
    <r>
      <t xml:space="preserve">Checking Sign In is display in </t>
    </r>
    <r>
      <rPr>
        <b/>
        <sz val="10"/>
        <color indexed="8"/>
        <rFont val="Tahoma"/>
        <family val="2"/>
      </rPr>
      <t>Header</t>
    </r>
  </si>
  <si>
    <r>
      <t xml:space="preserve">Checking Home is display in </t>
    </r>
    <r>
      <rPr>
        <b/>
        <sz val="10"/>
        <color indexed="8"/>
        <rFont val="Tahoma"/>
        <family val="2"/>
      </rPr>
      <t>Menubar</t>
    </r>
  </si>
  <si>
    <r>
      <t xml:space="preserve">Checking Category is display in </t>
    </r>
    <r>
      <rPr>
        <b/>
        <sz val="10"/>
        <color indexed="8"/>
        <rFont val="Tahoma"/>
        <family val="2"/>
      </rPr>
      <t>Menubar</t>
    </r>
  </si>
  <si>
    <r>
      <t xml:space="preserve">Checking Contact is display in </t>
    </r>
    <r>
      <rPr>
        <b/>
        <sz val="10"/>
        <color indexed="8"/>
        <rFont val="Tahoma"/>
        <family val="2"/>
      </rPr>
      <t>Menubar</t>
    </r>
  </si>
  <si>
    <r>
      <t xml:space="preserve">Checking List New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</si>
  <si>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List Promotion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</si>
  <si>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Contact is display in </t>
    </r>
    <r>
      <rPr>
        <b/>
        <sz val="10"/>
        <color indexed="8"/>
        <rFont val="Tahoma"/>
        <family val="2"/>
      </rPr>
      <t>Footer</t>
    </r>
  </si>
  <si>
    <r>
      <t xml:space="preserve">Checking About Us is display in </t>
    </r>
    <r>
      <rPr>
        <b/>
        <sz val="10"/>
        <color indexed="8"/>
        <rFont val="Tahoma"/>
        <family val="2"/>
      </rPr>
      <t>Footer</t>
    </r>
  </si>
  <si>
    <r>
      <t xml:space="preserve">Checking Address is display in </t>
    </r>
    <r>
      <rPr>
        <b/>
        <sz val="10"/>
        <color indexed="8"/>
        <rFont val="Tahoma"/>
        <family val="2"/>
      </rPr>
      <t>Header</t>
    </r>
  </si>
  <si>
    <t>Checking Website name show on Browers</t>
  </si>
  <si>
    <r>
      <t xml:space="preserve">Checking Recommend is display in </t>
    </r>
    <r>
      <rPr>
        <b/>
        <sz val="10"/>
        <color indexed="8"/>
        <rFont val="Tahoma"/>
        <family val="2"/>
      </rPr>
      <t>Menubar</t>
    </r>
  </si>
  <si>
    <r>
      <t>Website URL is "</t>
    </r>
    <r>
      <rPr>
        <b/>
        <sz val="10"/>
        <color indexed="8"/>
        <rFont val="Tahoma"/>
        <family val="2"/>
      </rPr>
      <t>https://myphamngocson.000webhostapp.com"</t>
    </r>
  </si>
  <si>
    <r>
      <t>See</t>
    </r>
    <r>
      <rPr>
        <sz val="10"/>
        <color indexed="8"/>
        <rFont val="Tahoma"/>
        <family val="2"/>
      </rPr>
      <t xml:space="preserve"> a Address divison: "</t>
    </r>
    <r>
      <rPr>
        <b/>
        <sz val="10"/>
        <color indexed="8"/>
        <rFont val="Tahoma"/>
        <family val="2"/>
      </rPr>
      <t xml:space="preserve"> 90-92 Lê Thị Riêng, Bến Thành, Quận 1"</t>
    </r>
  </si>
  <si>
    <t>1: In this page
2: Check elements Address</t>
  </si>
  <si>
    <t>1: In this page
2: Check elements Phone</t>
  </si>
  <si>
    <r>
      <t>See</t>
    </r>
    <r>
      <rPr>
        <sz val="10"/>
        <color indexed="8"/>
        <rFont val="Tahoma"/>
        <family val="2"/>
      </rPr>
      <t xml:space="preserve"> a Phone divison: "</t>
    </r>
    <r>
      <rPr>
        <b/>
        <sz val="10"/>
        <color indexed="8"/>
        <rFont val="Tahoma"/>
        <family val="2"/>
      </rPr>
      <t xml:space="preserve"> 0163 296 7751"</t>
    </r>
  </si>
  <si>
    <r>
      <t>See</t>
    </r>
    <r>
      <rPr>
        <sz val="10"/>
        <color indexed="8"/>
        <rFont val="Tahoma"/>
        <family val="2"/>
      </rPr>
      <t xml:space="preserve"> a Sign In item: "</t>
    </r>
    <r>
      <rPr>
        <b/>
        <sz val="10"/>
        <color indexed="8"/>
        <rFont val="Tahoma"/>
        <family val="2"/>
      </rPr>
      <t>Đăng Nhập"</t>
    </r>
  </si>
  <si>
    <r>
      <t>See</t>
    </r>
    <r>
      <rPr>
        <sz val="10"/>
        <color indexed="8"/>
        <rFont val="Tahoma"/>
        <family val="2"/>
      </rPr>
      <t xml:space="preserve"> a Sign Up item: "</t>
    </r>
    <r>
      <rPr>
        <b/>
        <sz val="10"/>
        <color indexed="8"/>
        <rFont val="Tahoma"/>
        <family val="2"/>
      </rPr>
      <t>Đăng Ký"</t>
    </r>
  </si>
  <si>
    <r>
      <t>See</t>
    </r>
    <r>
      <rPr>
        <sz val="10"/>
        <color indexed="8"/>
        <rFont val="Tahoma"/>
        <family val="2"/>
      </rPr>
      <t xml:space="preserve"> a Home item: "</t>
    </r>
    <r>
      <rPr>
        <b/>
        <sz val="10"/>
        <color indexed="8"/>
        <rFont val="Tahoma"/>
        <family val="2"/>
      </rPr>
      <t>Trang Chủ"</t>
    </r>
  </si>
  <si>
    <r>
      <t>See</t>
    </r>
    <r>
      <rPr>
        <sz val="10"/>
        <color indexed="8"/>
        <rFont val="Tahoma"/>
        <family val="2"/>
      </rPr>
      <t xml:space="preserve"> a Category item: "</t>
    </r>
    <r>
      <rPr>
        <b/>
        <sz val="10"/>
        <color indexed="8"/>
        <rFont val="Tahoma"/>
        <family val="2"/>
      </rPr>
      <t>Loại"</t>
    </r>
  </si>
  <si>
    <r>
      <t>See</t>
    </r>
    <r>
      <rPr>
        <sz val="10"/>
        <color indexed="8"/>
        <rFont val="Tahoma"/>
        <family val="2"/>
      </rPr>
      <t xml:space="preserve"> a Recommend item: "</t>
    </r>
    <r>
      <rPr>
        <b/>
        <sz val="10"/>
        <color indexed="8"/>
        <rFont val="Tahoma"/>
        <family val="2"/>
      </rPr>
      <t>Giới Thiệu"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</si>
  <si>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>Liên Lạc"</t>
    </r>
  </si>
  <si>
    <r>
      <t>See</t>
    </r>
    <r>
      <rPr>
        <sz val="10"/>
        <color indexed="8"/>
        <rFont val="Tahoma"/>
        <family val="2"/>
      </rPr>
      <t xml:space="preserve"> a List new product item: "</t>
    </r>
    <r>
      <rPr>
        <b/>
        <sz val="10"/>
        <color indexed="8"/>
        <rFont val="Tahoma"/>
        <family val="2"/>
      </rPr>
      <t>Sản phẩm mới"</t>
    </r>
  </si>
  <si>
    <r>
      <t>See</t>
    </r>
    <r>
      <rPr>
        <sz val="10"/>
        <color indexed="8"/>
        <rFont val="Tahoma"/>
        <family val="2"/>
      </rPr>
      <t xml:space="preserve"> a List promotion product item: "</t>
    </r>
    <r>
      <rPr>
        <b/>
        <sz val="10"/>
        <color indexed="8"/>
        <rFont val="Tahoma"/>
        <family val="2"/>
      </rPr>
      <t>Sản phẩm giảm giá"</t>
    </r>
  </si>
  <si>
    <r>
      <t>See</t>
    </r>
    <r>
      <rPr>
        <sz val="10"/>
        <color indexed="8"/>
        <rFont val="Tahoma"/>
        <family val="2"/>
      </rPr>
      <t xml:space="preserve"> a About Us item: "</t>
    </r>
    <r>
      <rPr>
        <b/>
        <sz val="10"/>
        <color indexed="8"/>
        <rFont val="Tahoma"/>
        <family val="2"/>
      </rPr>
      <t>Về Chúng tôi"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</si>
  <si>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 xml:space="preserve">Liên Hệ" </t>
    </r>
  </si>
  <si>
    <t>Report:</t>
  </si>
  <si>
    <t>Test Report</t>
  </si>
  <si>
    <t>CR110 - Sign In</t>
  </si>
  <si>
    <t>CR120 - Sign Up</t>
  </si>
  <si>
    <t>2. Check Validate</t>
  </si>
  <si>
    <t>Checking navigate to Sign Up page</t>
  </si>
  <si>
    <t>1: Go to the Head
2: Click Sign Up button</t>
  </si>
  <si>
    <t>Checking all elements dis play</t>
  </si>
  <si>
    <r>
      <t>See</t>
    </r>
    <r>
      <rPr>
        <sz val="10"/>
        <color indexed="8"/>
        <rFont val="Tahoma"/>
        <family val="2"/>
      </rPr>
      <t xml:space="preserve"> all Elements</t>
    </r>
  </si>
  <si>
    <t>Check validate of Email</t>
  </si>
  <si>
    <t>Check validate of Name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</si>
  <si>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validate</t>
    </r>
  </si>
  <si>
    <t>1: Go to text field
2: Enter value
3: Click button Sign Up</t>
  </si>
  <si>
    <t>Check validate of Address</t>
  </si>
  <si>
    <t>Check validate of Phone Number</t>
  </si>
  <si>
    <t>Check validate of Pass</t>
  </si>
  <si>
    <t>Check validate of Re-pass</t>
  </si>
  <si>
    <t>Check button Sign Up when Sign up successful</t>
  </si>
  <si>
    <t>Check button Sign Up when Sign up fail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</si>
  <si>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</si>
  <si>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Reload</t>
    </r>
  </si>
  <si>
    <t>1. Check Display Sign In</t>
  </si>
  <si>
    <t>Checking navigate to Sign In page</t>
  </si>
  <si>
    <t>1: Check elements Title
2: Check elements Email
3: Check elements Pass</t>
  </si>
  <si>
    <t>1: Go to text field
2: Enter value
3: Click button Sign In</t>
  </si>
  <si>
    <t>1: Enter value all Elements
2: Click button Sign Up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</si>
  <si>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</si>
  <si>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Direct to Home Page</t>
    </r>
  </si>
  <si>
    <t>CR130 - Order</t>
  </si>
  <si>
    <t>1. Check Cart</t>
  </si>
  <si>
    <t>Checking add product to cart</t>
  </si>
  <si>
    <t>1: Navigate to Home Page
2: Move to product
3: Click add to cart button</t>
  </si>
  <si>
    <t>1. Check Display In This Page</t>
  </si>
  <si>
    <t>Check set quantity &gt; 1</t>
  </si>
  <si>
    <t>1: Navigate to Home Page
2: Move to product
3: Click detail
4: Input quantity
5: Click add to cart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</si>
  <si>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product bought in cart and increase once</t>
    </r>
  </si>
  <si>
    <t>Quantity increase = Inputed quantity</t>
  </si>
  <si>
    <t>Check Display In Cart</t>
  </si>
  <si>
    <r>
      <t xml:space="preserve">Checking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</si>
  <si>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all product added in cart</t>
    </r>
  </si>
  <si>
    <r>
      <t xml:space="preserve">Checking Total Price product added in </t>
    </r>
    <r>
      <rPr>
        <b/>
        <sz val="10"/>
        <color indexed="8"/>
        <rFont val="Tahoma"/>
        <family val="2"/>
      </rPr>
      <t>Cart</t>
    </r>
  </si>
  <si>
    <t xml:space="preserve">Total Price = product price * product quantity
of each product </t>
  </si>
  <si>
    <r>
      <t xml:space="preserve">Checking Display Total Price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</si>
  <si>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Total elements in cart</t>
    </r>
  </si>
  <si>
    <r>
      <t xml:space="preserve">Checking Display Order button in </t>
    </r>
    <r>
      <rPr>
        <b/>
        <sz val="10"/>
        <color indexed="8"/>
        <rFont val="Tahoma"/>
        <family val="2"/>
      </rPr>
      <t>Cart</t>
    </r>
  </si>
  <si>
    <t>1: Move to cart button
2: Click
3: Check product in cart</t>
  </si>
  <si>
    <t>1: Move to cart button
2: Click
3: Check button in cart</t>
  </si>
  <si>
    <r>
      <t xml:space="preserve">See </t>
    </r>
    <r>
      <rPr>
        <sz val="10"/>
        <color indexed="8"/>
        <rFont val="Tahoma"/>
        <family val="2"/>
      </rPr>
      <t>Order button in cart</t>
    </r>
  </si>
  <si>
    <t>3. Check Order Page</t>
  </si>
  <si>
    <t>2. Check Navigate To Order Page</t>
  </si>
  <si>
    <t>TC37</t>
  </si>
  <si>
    <t>Check Order button navigate to Order Page</t>
  </si>
  <si>
    <t>1: Move to cart 
2: Click Order button</t>
  </si>
  <si>
    <t>Site navigate to Order Page</t>
  </si>
  <si>
    <t xml:space="preserve">                                                          Check Order Details</t>
  </si>
  <si>
    <t>TC38</t>
  </si>
  <si>
    <t>TC39</t>
  </si>
  <si>
    <t>TC40</t>
  </si>
  <si>
    <t>7-Apr-2019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</si>
  <si>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</si>
  <si>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</si>
  <si>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</si>
  <si>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</si>
  <si>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</si>
  <si>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</si>
  <si>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</si>
  <si>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</si>
  <si>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CCS</t>
  </si>
  <si>
    <t>Check display product in order detail</t>
  </si>
  <si>
    <t>1: Navigate Order Page</t>
  </si>
  <si>
    <r>
      <t xml:space="preserve">See </t>
    </r>
    <r>
      <rPr>
        <sz val="10"/>
        <color indexed="8"/>
        <rFont val="Tahoma"/>
        <family val="2"/>
      </rPr>
      <t>Total elements is display</t>
    </r>
  </si>
  <si>
    <t>Check Payment</t>
  </si>
  <si>
    <t>Check display Total Price</t>
  </si>
  <si>
    <t>Check display Payment</t>
  </si>
  <si>
    <r>
      <t xml:space="preserve">See </t>
    </r>
    <r>
      <rPr>
        <sz val="10"/>
        <color indexed="8"/>
        <rFont val="Tahoma"/>
        <family val="2"/>
      </rPr>
      <t>Payment elements is display</t>
    </r>
  </si>
  <si>
    <t>1: Navigate Order Page
2: Select Payment
3: Click Check Out Button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</si>
  <si>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success message.
Save data Order in database.
Direct to Check Out page</t>
    </r>
  </si>
  <si>
    <t>TC42</t>
  </si>
  <si>
    <t>UTC41</t>
  </si>
  <si>
    <t>1: Navigate Order Page
2: Check elements Name
3: Check elements Sex
4: Check elements Email
5: Check elements Address
6: Check elements Phone Number
7: Click button Check Out</t>
  </si>
  <si>
    <t>Check  display fill customer info in Order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</si>
  <si>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</t>
    </r>
  </si>
  <si>
    <t>UTC43</t>
  </si>
  <si>
    <t>Check validate customer info in Order</t>
  </si>
  <si>
    <t>1: Navigate Order Page
2: Check elements Name
3: Check elements Sex
4: Check elements Email
5: Check elements Address
6: Check elements Phone Number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</si>
  <si>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validate message</t>
    </r>
  </si>
  <si>
    <t xml:space="preserve">                                                                            Check Navigate Check Out Button</t>
  </si>
  <si>
    <t>TC44</t>
  </si>
  <si>
    <t>Check button Sign In when Sign In fail</t>
  </si>
  <si>
    <t>Check button Sign In when Sign In successful</t>
  </si>
  <si>
    <t>TC45</t>
  </si>
  <si>
    <t>1: Enter value all Elements
2: Click button Sign In</t>
  </si>
  <si>
    <t>Check button Check Out when fail</t>
  </si>
  <si>
    <t>1: Enter value all Elements
2: Click button Check Out</t>
  </si>
  <si>
    <t>Check button Check Out when success</t>
  </si>
  <si>
    <t>See message error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</si>
  <si>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</t>
    </r>
  </si>
  <si>
    <t>TC46</t>
  </si>
  <si>
    <t>Check Navigate of Check Out button</t>
  </si>
  <si>
    <t>1: Check Out successful
2: Check direct site</t>
  </si>
  <si>
    <t>Navigate to Check Out page</t>
  </si>
  <si>
    <t>CR140 - Admin Sign In</t>
  </si>
  <si>
    <t>1. Check Display Elements</t>
  </si>
  <si>
    <t>Checking elements</t>
  </si>
  <si>
    <t>1: Navigate to https://myphamngocson.000webhostapp.com/admin/dangnhap
2: Check all display elements</t>
  </si>
  <si>
    <t>2. Check Sign In</t>
  </si>
  <si>
    <t>UTC47</t>
  </si>
  <si>
    <t>UTC48</t>
  </si>
  <si>
    <t>Check sign in successful</t>
  </si>
  <si>
    <t>Check sign in fail</t>
  </si>
  <si>
    <t>1: Navigate to https://myphamngocson.000webhostapp.com/admin/dangnhap
2: Input value
3: Click sign in button</t>
  </si>
  <si>
    <t>Navigate to Management Page</t>
  </si>
  <si>
    <t>Function Code</t>
  </si>
  <si>
    <t>Function Name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</si>
  <si>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</si>
  <si>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</si>
  <si>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</si>
  <si>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</si>
  <si>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</si>
  <si>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</si>
  <si>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</si>
  <si>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</si>
  <si>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</si>
  <si>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</si>
  <si>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</si>
  <si>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</si>
  <si>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</si>
  <si>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</si>
  <si>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</si>
  <si>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</si>
  <si>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</si>
  <si>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</si>
  <si>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</si>
  <si>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</si>
  <si>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</si>
  <si>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</si>
  <si>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  <phoneticPr fontId="0" type="noConversion"/>
  </si>
  <si>
    <t>a</t>
    <phoneticPr fontId="0" type="noConversion"/>
  </si>
  <si>
    <t>O</t>
  </si>
  <si>
    <t>b</t>
    <phoneticPr fontId="0" type="noConversion"/>
  </si>
  <si>
    <t>c</t>
    <phoneticPr fontId="0"/>
  </si>
  <si>
    <t>Confirm</t>
  </si>
  <si>
    <t>Return</t>
    <phoneticPr fontId="0" type="noConversion"/>
  </si>
  <si>
    <t xml:space="preserve">list </t>
    <phoneticPr fontId="0"/>
  </si>
  <si>
    <t>null</t>
    <phoneticPr fontId="0"/>
  </si>
  <si>
    <t>size = 0</t>
    <phoneticPr fontId="0"/>
  </si>
  <si>
    <t>{-1/2}</t>
    <phoneticPr fontId="0"/>
  </si>
  <si>
    <t>{1,1}</t>
    <phoneticPr fontId="0"/>
  </si>
  <si>
    <t>{1,-3}</t>
    <phoneticPr fontId="0"/>
  </si>
  <si>
    <t>Exception</t>
    <phoneticPr fontId="0" type="noConversion"/>
  </si>
  <si>
    <t>Log message</t>
    <phoneticPr fontId="0" type="noConversion"/>
  </si>
  <si>
    <t>"please input a&gt;= -1"</t>
    <phoneticPr fontId="0"/>
  </si>
  <si>
    <t>Type(N : Normal, A : Abnormal, B : Boundary)</t>
  </si>
  <si>
    <t>A</t>
  </si>
  <si>
    <t>N</t>
  </si>
  <si>
    <t>B</t>
  </si>
  <si>
    <t>Passed/Failed</t>
  </si>
  <si>
    <t>Executed Date</t>
  </si>
  <si>
    <t>Defect ID</t>
  </si>
  <si>
    <t>1. Check Display</t>
  </si>
  <si>
    <t>TC49</t>
  </si>
  <si>
    <t>Checking Dashboard</t>
  </si>
  <si>
    <t>1: Go to Dash board
2: Checking all elements</t>
  </si>
  <si>
    <t>CR150 - Admin Management</t>
  </si>
  <si>
    <t>TC50</t>
  </si>
  <si>
    <t>Checking Order</t>
  </si>
  <si>
    <t>1: Go to Order
2: Checking all elements</t>
  </si>
  <si>
    <t>TC51</t>
  </si>
  <si>
    <t>Checking Slider Management</t>
  </si>
  <si>
    <t>1: Go to Management
2: Checking all elements</t>
  </si>
  <si>
    <t>TC52</t>
  </si>
  <si>
    <t>Checking Customer Management</t>
  </si>
  <si>
    <t>TC53</t>
  </si>
  <si>
    <t>Checking User Management</t>
  </si>
  <si>
    <t>Check Display In Task</t>
  </si>
  <si>
    <t>TC54</t>
  </si>
  <si>
    <t>TC55</t>
  </si>
  <si>
    <t>TC56</t>
  </si>
  <si>
    <t>TC57</t>
  </si>
  <si>
    <t>Checking Product Management</t>
  </si>
  <si>
    <t>Checking Category Management</t>
  </si>
  <si>
    <t>TC58</t>
  </si>
  <si>
    <t>TC59</t>
  </si>
  <si>
    <t>Checking display elements in Add Category</t>
  </si>
  <si>
    <t>Checking display elements in Add Product</t>
  </si>
  <si>
    <t>Checking display elements in Add User</t>
  </si>
  <si>
    <t>Checking display elements in Add Slider</t>
  </si>
  <si>
    <t>1: Go to Menu Slider
2: Go to Add category panel 
3: Check all elements display</t>
  </si>
  <si>
    <t>1: Go to Menu Slider
2: Go to Add product panel 
3: Check all elements display</t>
  </si>
  <si>
    <t>1: Go to Menu Slider
2: Go to Add user panel 
3: Check all elements display</t>
  </si>
  <si>
    <t>1: Go to Menu Slider
2: Go to Add slider panel 
3: Check all elements display</t>
  </si>
  <si>
    <t>UTC60</t>
  </si>
  <si>
    <t>Check Action In Task</t>
  </si>
  <si>
    <t>UTC61</t>
  </si>
  <si>
    <t>UTC62</t>
  </si>
  <si>
    <t>UTC63</t>
  </si>
  <si>
    <t>Checking Action Add in Add Category</t>
  </si>
  <si>
    <t>1: Go to add category panel
2: Move to text field
3: Input value
4: Submit add</t>
  </si>
  <si>
    <t>Checking Action Re-enter value in Add Category</t>
  </si>
  <si>
    <t>1: Go to add category panel
2: Move to text field
3: Input value
4: Submit re-enter</t>
  </si>
  <si>
    <t>Reload site.
See messeage for success</t>
  </si>
  <si>
    <r>
      <t xml:space="preserve">Reload site.
</t>
    </r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messeage for success</t>
    </r>
  </si>
  <si>
    <t>Text field is empty</t>
  </si>
  <si>
    <t>1: Go to category panel
2: Move to edit element
3: Click edit
4: Navigate to edit panel
5: Input value to text field
6: Submit</t>
  </si>
  <si>
    <t>1: Go to edit panel
2: Move to text field
3: Input value
4: Submit re-enter</t>
  </si>
  <si>
    <t>Checking Action Add in Add Product</t>
  </si>
  <si>
    <t>UTC64</t>
  </si>
  <si>
    <t>1: Go to add product panel
2: Move to text fields
3: Input value
4: Submit add</t>
  </si>
  <si>
    <t>1: Go to add product panel
2: Move to text fields
3: Input value
4: Submit re-enter</t>
  </si>
  <si>
    <t>UTC65</t>
  </si>
  <si>
    <t>UTC66</t>
  </si>
  <si>
    <t>UTC67</t>
  </si>
  <si>
    <t>UTC68</t>
  </si>
  <si>
    <t>UTC69</t>
  </si>
  <si>
    <t>UTC70</t>
  </si>
  <si>
    <t>Checking Action Re-enter value in Add Product</t>
  </si>
  <si>
    <t>Checking Action Re-enter in Edit Category</t>
  </si>
  <si>
    <t>Checking Action Re-enter in Edit Product</t>
  </si>
  <si>
    <t>1: Go to product panel
2: Move to edit element
3: Click edit
4: Navigate to edit panel
5: Input value to text fields
6: Submit</t>
  </si>
  <si>
    <t>CR160 - Addition Other Test Case</t>
  </si>
  <si>
    <t>Checking Action Add in Add User</t>
  </si>
  <si>
    <t>Checking Action Re-enter value in Add User</t>
  </si>
  <si>
    <t>UTC71</t>
  </si>
  <si>
    <t>UTC72</t>
  </si>
  <si>
    <t>UTC73</t>
  </si>
  <si>
    <t>UTC74</t>
  </si>
  <si>
    <t>UTC75</t>
  </si>
  <si>
    <t>UTC76</t>
  </si>
  <si>
    <t>Checking Action Edit  in Add User</t>
  </si>
  <si>
    <t>Checking Action Re-enter in Edit User</t>
  </si>
  <si>
    <t>Checking Action Edit  in Product</t>
  </si>
  <si>
    <t>Checking Action Edit  in  Category</t>
  </si>
  <si>
    <t>UTC77</t>
  </si>
  <si>
    <t>UTC78</t>
  </si>
  <si>
    <t>UTC79</t>
  </si>
  <si>
    <t>Check Sign Out direct</t>
  </si>
  <si>
    <t>2. Check Sign Out</t>
  </si>
  <si>
    <t>1: Move to elements User in nav-bar
2: Click dropdown
3: Click sign out button</t>
  </si>
  <si>
    <t>Navigate to Admin Sign In page.
Account active status = false</t>
  </si>
  <si>
    <t>TC80</t>
  </si>
  <si>
    <t>Checking Delete in Cate</t>
  </si>
  <si>
    <t>Checking Action Add in Add Slider</t>
  </si>
  <si>
    <t>Checking Action Re-enter value in Add Slider</t>
  </si>
  <si>
    <t>Checking Action Edit  in Add Slider</t>
  </si>
  <si>
    <t>Checking Action Re-enter in Edit Slider</t>
  </si>
  <si>
    <t>1: Go to add user panel
2: Move to text fields
3: Input value
4: Submit add</t>
  </si>
  <si>
    <t>1: Go to add user panel
2: Move to text fields
3: Input value
4: Submit re-enter</t>
  </si>
  <si>
    <t>1: Go to user panel
2: Move to edit element
3: Click edit
4: Navigate to edit panel
5: Input value to text fields
6: Submit</t>
  </si>
  <si>
    <t>1: Go to add slider panel
2: Move to insert element
3: Insert image
4: Submit add</t>
  </si>
  <si>
    <t>Inset field is empty</t>
  </si>
  <si>
    <t>1: Go to slider panel
2: Move to edit element
3: Click edit
4: Navigate to edit panel
5: replace value to insert fields
6: Submit</t>
  </si>
  <si>
    <t>1: Go to slider panel
2: Move to edit element
3: Click edit
4: Navigate to edit panel
5: replace value to insert fields
6: Submit re-enter</t>
  </si>
  <si>
    <t>1: Go to user panel
2: Move to edit element
3: Click edit
4: Navigate to edit panel
5: Input value to text fields
6: Submit re-enter</t>
  </si>
  <si>
    <t>Checking Delete in Slider</t>
  </si>
  <si>
    <t>1: Go to category panel
2: Move to delete element
3: Click element
4: Submit</t>
  </si>
  <si>
    <t>1: Go to product panel
2: Move to delete element
3: Click element
4: Submit</t>
  </si>
  <si>
    <t>1: Go to user panel
2: Move to delete element
3: Click element
4: Submit</t>
  </si>
  <si>
    <t>1: Go to slider panel
2: Move to delete element
3: Click element
4: Submit</t>
  </si>
  <si>
    <t>Checking Delete in Product</t>
  </si>
  <si>
    <t>Checking Delete in User</t>
  </si>
  <si>
    <t>UTC81</t>
  </si>
  <si>
    <t>1. Check Search funtion</t>
  </si>
  <si>
    <t>Checking Admin side bar Search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</si>
  <si>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 submited by value in text field</t>
    </r>
  </si>
  <si>
    <t>UTC82</t>
  </si>
  <si>
    <t>1: Go to Dash board
2: Move to search text field
3: Enter value
4: Submit</t>
  </si>
  <si>
    <t>1: Go to Home Page
2: Move to search text field
3: Enter value
4: Submit</t>
  </si>
  <si>
    <t>Checking Home Page Search with Product Name</t>
  </si>
  <si>
    <t>UTC83</t>
  </si>
  <si>
    <t>Checking Home Page Search with Product Price</t>
  </si>
  <si>
    <t>2. Check Navigate In Menu Bar</t>
  </si>
  <si>
    <t>TC84</t>
  </si>
  <si>
    <t>TC85</t>
  </si>
  <si>
    <t>Check Navigate of Recommend</t>
  </si>
  <si>
    <t>Check Navigate of Contact</t>
  </si>
  <si>
    <t>1: Go to Menubar
2: Click Recommend</t>
  </si>
  <si>
    <t>Navigate to Recommend Page</t>
  </si>
  <si>
    <t>3. Check Action in Cart</t>
  </si>
  <si>
    <t>TC</t>
  </si>
  <si>
    <t>Checking Action Delete in cart</t>
  </si>
  <si>
    <t>1: Move to elements cart
2: Drop dowm
3: Click delete item</t>
  </si>
  <si>
    <t>Product is delete</t>
  </si>
  <si>
    <t>https://myphamngocson.000webhostapp.com/</t>
  </si>
  <si>
    <t>Shop Mỹ Phẩm Chính Hãng</t>
  </si>
  <si>
    <t xml:space="preserve">Xpath Address element = </t>
  </si>
  <si>
    <t>String = 90-92 Lê Thị Riêng, Bến Thành, Quận 1</t>
  </si>
  <si>
    <t>Move to Address element with Xpath</t>
  </si>
  <si>
    <t>Should be Xpath ""</t>
  </si>
  <si>
    <t>Check value</t>
  </si>
  <si>
    <t>Should be value "90-92 Lê Thị Riêng, Bến Thành, Quận 1"</t>
  </si>
  <si>
    <t>Làm giống TC3</t>
  </si>
  <si>
    <t>1: In this page
2: Check elements Sign Up</t>
  </si>
  <si>
    <t>1: In this page
2: Check elements Sign In</t>
  </si>
  <si>
    <t>1: In this page
2: Check elements Home</t>
  </si>
  <si>
    <t>1: In this page
2: Check elements Category</t>
  </si>
  <si>
    <t>1: In this page
2: Check elements Contact</t>
  </si>
  <si>
    <t>1: In this page
2: Check elements Recommend</t>
  </si>
  <si>
    <t>1: In this page
2: Check elements List New Product</t>
  </si>
  <si>
    <t>1: In this page
2: Check elements List Promotion Product</t>
  </si>
  <si>
    <t>1: In this page
2: Check elements About Us</t>
  </si>
  <si>
    <t>Move mouse to header-top</t>
  </si>
  <si>
    <t>Found header top</t>
  </si>
  <si>
    <t>Find Xpath of Sign Up elements</t>
  </si>
  <si>
    <t>Sign Up Xpath =</t>
  </si>
  <si>
    <t>Found Xpath ""</t>
  </si>
  <si>
    <t>Click Sign Up</t>
  </si>
  <si>
    <t>Click elements sign up</t>
  </si>
  <si>
    <t>1: Check elements Title
2: Check elements Email
3: Check elements Name
4: Check elements Address
5: Check elements Phone Number
6: Check elements Pass
7: Check elements Re-pass</t>
  </si>
  <si>
    <t>Tương tự như TC 15 lấy Xpath của element rồi lấy chuỗi string(title của từng element) làm test data</t>
  </si>
  <si>
    <t>Navigate to Sign Up Page</t>
  </si>
  <si>
    <t>Title elements was "Đăng kí"</t>
  </si>
  <si>
    <t>Sign Page Title (String) = "Đăng kí"</t>
  </si>
  <si>
    <t>UTC17</t>
  </si>
  <si>
    <t>UTC18</t>
  </si>
  <si>
    <t>UTC19</t>
  </si>
  <si>
    <t>UTC20</t>
  </si>
  <si>
    <t>UTC21</t>
  </si>
  <si>
    <t>UTC22</t>
  </si>
  <si>
    <t>Active on Sign Up Page</t>
  </si>
  <si>
    <t>Test Data: Email</t>
  </si>
  <si>
    <t>""</t>
  </si>
  <si>
    <t>"@gmail"</t>
  </si>
  <si>
    <t>"a"</t>
  </si>
  <si>
    <t>"Please fill out this field"</t>
  </si>
  <si>
    <t>None</t>
  </si>
  <si>
    <t>"Please inlcude an '@' in the email address. 'a' is missing an '@'"</t>
  </si>
  <si>
    <t>"Please enter a part following '@'. 'a@' is incomplete"</t>
  </si>
  <si>
    <t>"a@"</t>
  </si>
  <si>
    <t>a@gmail.com</t>
  </si>
  <si>
    <t>Làm Tương Tự UTC17</t>
  </si>
  <si>
    <t xml:space="preserve">Test Data: </t>
  </si>
  <si>
    <t>Sign In page is Directed</t>
  </si>
  <si>
    <t>Sign Up page is directed</t>
  </si>
  <si>
    <t>Làm Giống TC15</t>
  </si>
  <si>
    <t>Làm giống TC16</t>
  </si>
  <si>
    <t>Active on Sign In Page</t>
  </si>
  <si>
    <t>UTC27</t>
  </si>
  <si>
    <t>UTC28</t>
  </si>
  <si>
    <t>Làm giống TC23</t>
  </si>
  <si>
    <t>URL = "https://myphamngocson.000webhostapp.com/admin/dangnhap"</t>
  </si>
  <si>
    <t>Navigate to URL "https://myphamngocson.000webhostapp.com/admin/dangnhap"</t>
  </si>
  <si>
    <t>Site should be open</t>
  </si>
  <si>
    <t>Active on Admin Sign In Page</t>
  </si>
  <si>
    <t>Test Data: Pass</t>
  </si>
  <si>
    <t>zxc@gmail.com</t>
  </si>
  <si>
    <t>c@gmail.com</t>
  </si>
  <si>
    <t>cccc</t>
  </si>
  <si>
    <t>"Đăng Nhập không thành công!"</t>
  </si>
  <si>
    <t>Direct</t>
  </si>
  <si>
    <t>Management Page</t>
  </si>
  <si>
    <t>Reload</t>
  </si>
  <si>
    <t>Tương tự UTC47</t>
  </si>
  <si>
    <t>Test Data:  Name</t>
  </si>
  <si>
    <t>"123456"</t>
  </si>
  <si>
    <t>"minh nguyen"</t>
  </si>
  <si>
    <t>"Please don't use special character"</t>
  </si>
  <si>
    <t>"๖ۣۜJ ๖ۣۜK ๖ۣۜL ๖ۣۜM ๖ۣۜN ๖ۣۜO ๖ۣۜP ๖ۣۜQ ๖ۣۜR ๖ۣۜS ๖ۣۜT"</t>
  </si>
  <si>
    <t>"!@#$%^&amp;^^&amp;*&amp;,./]\\_-+="</t>
  </si>
  <si>
    <t>"                       "</t>
  </si>
  <si>
    <t>"The fullname field is required"</t>
  </si>
  <si>
    <t>Test Data:  Address</t>
  </si>
  <si>
    <t>"                        "</t>
  </si>
  <si>
    <t>"The address field is required"</t>
  </si>
  <si>
    <t>"kasjdksadjksajk"</t>
  </si>
  <si>
    <t>!@#@#$#$%</t>
  </si>
  <si>
    <t>Test Data:  Phone Number</t>
  </si>
  <si>
    <t>"ádasdasdasdasdas"</t>
  </si>
  <si>
    <t>"Not correct input"</t>
  </si>
  <si>
    <t>"012365655"</t>
  </si>
  <si>
    <t>"01123"</t>
  </si>
  <si>
    <t>"hjashdjkashdk1823728378</t>
  </si>
  <si>
    <t>"lack of phone number.Phone number from 7 to 11 number"</t>
  </si>
  <si>
    <t>"38478skdjks"</t>
  </si>
  <si>
    <t>Test Data:  Password</t>
  </si>
  <si>
    <t>"123"</t>
  </si>
  <si>
    <t>"Password field has at least 6 characters"</t>
  </si>
  <si>
    <t>"ZXCVBNM"</t>
  </si>
  <si>
    <t>!@#$%^&amp;</t>
  </si>
  <si>
    <t>"❤ ♛ ❀ ✔ ✖ ♂ ◥ ▶ "</t>
  </si>
  <si>
    <t>"Password cannot contain special characters"</t>
  </si>
  <si>
    <t>"Not match with password"</t>
  </si>
  <si>
    <t>Test Data:  Re-password (ex pass: 123456)</t>
  </si>
  <si>
    <t>"12345678"</t>
  </si>
  <si>
    <t>"jdhfjdh"</t>
  </si>
  <si>
    <t>"@gmail.com"</t>
  </si>
  <si>
    <t>1234@yahoo.com</t>
  </si>
  <si>
    <t>Yasua@333.com</t>
  </si>
  <si>
    <t>Exception</t>
  </si>
  <si>
    <t>Access to Cốc Cốc Browser</t>
  </si>
  <si>
    <t>URL="https://myphamngocson.000webhostapp.com/admin/dangnhap"</t>
  </si>
  <si>
    <t>Access to Firefox Browser</t>
  </si>
  <si>
    <t>MinhLong</t>
  </si>
  <si>
    <t>Click elements sign in</t>
  </si>
  <si>
    <t>Title elements was "Đăng Nhập"</t>
  </si>
  <si>
    <t>Find Xpath of Sign In elements</t>
  </si>
  <si>
    <t>sign In</t>
  </si>
  <si>
    <t>Navigate to Sign In Page</t>
  </si>
  <si>
    <t>pass</t>
  </si>
  <si>
    <t>Sign Page Title (String) = "Đăng Nhập"</t>
  </si>
  <si>
    <t>Found Xpath "SQL"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</si>
</sst>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00"/>
    <numFmt numFmtId="166" formatCode="mmmm\ d\,\ yyyy"/>
    <numFmt numFmtId="167" formatCode="mm/dd"/>
  </numFmts>
  <fonts count="4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i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1"/>
      <name val="Tahoma"/>
      <family val="2"/>
    </font>
    <font>
      <sz val="8"/>
      <color theme="1"/>
      <name val="Tahoma"/>
      <family val="2"/>
    </font>
    <font>
      <b/>
      <sz val="20"/>
      <name val="Tahoma"/>
      <family val="2"/>
    </font>
    <font>
      <sz val="2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</fills>
  <borders count="8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 applyProtection="0"/>
    <xf numFmtId="0" fontId="1" fillId="0" borderId="0"/>
    <xf numFmtId="0" fontId="20" fillId="4" borderId="14" applyNumberFormat="0" applyFont="0" applyAlignment="0" applyProtection="0"/>
    <xf numFmtId="0" fontId="23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</cellStyleXfs>
  <cellXfs count="333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5" xfId="1" quotePrefix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vertical="center" wrapText="1"/>
    </xf>
    <xf numFmtId="15" fontId="3" fillId="0" borderId="5" xfId="1" applyNumberFormat="1" applyFont="1" applyBorder="1" applyAlignment="1">
      <alignment horizontal="center" vertical="center" wrapText="1"/>
    </xf>
    <xf numFmtId="15" fontId="3" fillId="0" borderId="5" xfId="1" applyNumberFormat="1" applyFont="1" applyBorder="1" applyAlignment="1">
      <alignment horizontal="center" vertical="center"/>
    </xf>
    <xf numFmtId="15" fontId="3" fillId="0" borderId="5" xfId="1" applyNumberFormat="1" applyFont="1" applyBorder="1" applyAlignment="1">
      <alignment horizontal="left" vertical="center"/>
    </xf>
    <xf numFmtId="49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0" fontId="5" fillId="0" borderId="0" xfId="1" applyFont="1"/>
    <xf numFmtId="0" fontId="2" fillId="3" borderId="0" xfId="1" applyFont="1" applyFill="1"/>
    <xf numFmtId="0" fontId="3" fillId="0" borderId="0" xfId="1" applyFont="1"/>
    <xf numFmtId="0" fontId="5" fillId="3" borderId="0" xfId="1" applyFont="1" applyFill="1"/>
    <xf numFmtId="0" fontId="3" fillId="3" borderId="0" xfId="1" applyFont="1" applyFill="1"/>
    <xf numFmtId="15" fontId="3" fillId="0" borderId="0" xfId="1" applyNumberFormat="1" applyFont="1" applyAlignment="1">
      <alignment horizontal="left"/>
    </xf>
    <xf numFmtId="0" fontId="3" fillId="3" borderId="0" xfId="1" applyFont="1" applyFill="1" applyAlignment="1">
      <alignment horizontal="left"/>
    </xf>
    <xf numFmtId="0" fontId="6" fillId="3" borderId="0" xfId="1" applyFont="1" applyFill="1"/>
    <xf numFmtId="0" fontId="6" fillId="0" borderId="0" xfId="3" applyFont="1"/>
    <xf numFmtId="0" fontId="7" fillId="0" borderId="0" xfId="3" applyFont="1"/>
    <xf numFmtId="0" fontId="3" fillId="0" borderId="0" xfId="3" applyFont="1"/>
    <xf numFmtId="164" fontId="3" fillId="0" borderId="0" xfId="3" applyNumberFormat="1" applyFont="1"/>
    <xf numFmtId="0" fontId="1" fillId="0" borderId="0" xfId="1"/>
    <xf numFmtId="0" fontId="4" fillId="2" borderId="10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wrapText="1"/>
    </xf>
    <xf numFmtId="0" fontId="4" fillId="2" borderId="13" xfId="1" applyFont="1" applyFill="1" applyBorder="1" applyAlignment="1">
      <alignment horizontal="center" wrapText="1"/>
    </xf>
    <xf numFmtId="0" fontId="3" fillId="0" borderId="0" xfId="1" applyFont="1" applyAlignment="1">
      <alignment wrapText="1"/>
    </xf>
    <xf numFmtId="0" fontId="3" fillId="0" borderId="6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8" fillId="2" borderId="3" xfId="1" applyFont="1" applyFill="1" applyBorder="1" applyAlignment="1">
      <alignment horizontal="center"/>
    </xf>
    <xf numFmtId="0" fontId="4" fillId="2" borderId="2" xfId="1" applyFont="1" applyFill="1" applyBorder="1"/>
    <xf numFmtId="0" fontId="8" fillId="2" borderId="2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9" fontId="3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right" wrapText="1"/>
    </xf>
    <xf numFmtId="0" fontId="10" fillId="0" borderId="0" xfId="1" applyFont="1" applyAlignment="1">
      <alignment horizontal="center" wrapText="1"/>
    </xf>
    <xf numFmtId="0" fontId="7" fillId="3" borderId="0" xfId="2" applyFont="1" applyFill="1"/>
    <xf numFmtId="0" fontId="11" fillId="3" borderId="0" xfId="1" applyFont="1" applyFill="1" applyAlignment="1">
      <alignment wrapText="1"/>
    </xf>
    <xf numFmtId="0" fontId="10" fillId="3" borderId="0" xfId="1" applyFont="1" applyFill="1" applyAlignment="1">
      <alignment wrapText="1"/>
    </xf>
    <xf numFmtId="0" fontId="11" fillId="3" borderId="0" xfId="1" applyFont="1" applyFill="1"/>
    <xf numFmtId="0" fontId="11" fillId="0" borderId="0" xfId="1" applyFont="1"/>
    <xf numFmtId="0" fontId="7" fillId="3" borderId="16" xfId="2" applyFont="1" applyFill="1" applyBorder="1" applyAlignment="1">
      <alignment horizontal="left" wrapText="1"/>
    </xf>
    <xf numFmtId="0" fontId="3" fillId="3" borderId="0" xfId="2" applyFont="1" applyFill="1" applyAlignment="1">
      <alignment horizontal="left" wrapText="1"/>
    </xf>
    <xf numFmtId="0" fontId="10" fillId="3" borderId="0" xfId="1" applyFont="1" applyFill="1"/>
    <xf numFmtId="0" fontId="10" fillId="0" borderId="0" xfId="1" applyFont="1"/>
    <xf numFmtId="0" fontId="7" fillId="3" borderId="17" xfId="2" applyFont="1" applyFill="1" applyBorder="1" applyAlignment="1">
      <alignment horizontal="left" vertical="center" wrapText="1"/>
    </xf>
    <xf numFmtId="0" fontId="3" fillId="3" borderId="0" xfId="2" applyFont="1" applyFill="1" applyAlignment="1">
      <alignment horizontal="left" vertical="center" wrapText="1"/>
    </xf>
    <xf numFmtId="0" fontId="10" fillId="3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3" borderId="17" xfId="1" applyFont="1" applyFill="1" applyBorder="1" applyAlignment="1">
      <alignment horizontal="right"/>
    </xf>
    <xf numFmtId="0" fontId="10" fillId="3" borderId="21" xfId="1" applyFont="1" applyFill="1" applyBorder="1" applyAlignment="1">
      <alignment wrapText="1"/>
    </xf>
    <xf numFmtId="0" fontId="10" fillId="3" borderId="21" xfId="1" applyFont="1" applyFill="1" applyBorder="1" applyAlignment="1">
      <alignment horizontal="center" wrapText="1"/>
    </xf>
    <xf numFmtId="0" fontId="10" fillId="3" borderId="22" xfId="1" applyFont="1" applyFill="1" applyBorder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10" fillId="3" borderId="23" xfId="1" applyFont="1" applyFill="1" applyBorder="1" applyAlignment="1">
      <alignment horizontal="right"/>
    </xf>
    <xf numFmtId="0" fontId="10" fillId="3" borderId="24" xfId="1" applyFont="1" applyFill="1" applyBorder="1" applyAlignment="1">
      <alignment wrapText="1"/>
    </xf>
    <xf numFmtId="0" fontId="10" fillId="0" borderId="24" xfId="1" applyFont="1" applyBorder="1" applyAlignment="1">
      <alignment horizontal="center"/>
    </xf>
    <xf numFmtId="1" fontId="10" fillId="3" borderId="25" xfId="1" applyNumberFormat="1" applyFont="1" applyFill="1" applyBorder="1" applyAlignment="1">
      <alignment horizontal="center" wrapText="1"/>
    </xf>
    <xf numFmtId="1" fontId="10" fillId="3" borderId="0" xfId="1" applyNumberFormat="1" applyFont="1" applyFill="1" applyAlignment="1">
      <alignment horizontal="center" wrapText="1"/>
    </xf>
    <xf numFmtId="0" fontId="10" fillId="3" borderId="27" xfId="1" applyFont="1" applyFill="1" applyBorder="1" applyAlignment="1">
      <alignment horizontal="center" wrapText="1"/>
    </xf>
    <xf numFmtId="0" fontId="14" fillId="3" borderId="0" xfId="1" applyFont="1" applyFill="1"/>
    <xf numFmtId="0" fontId="14" fillId="0" borderId="0" xfId="1" applyFont="1"/>
    <xf numFmtId="0" fontId="16" fillId="0" borderId="0" xfId="1" applyFont="1"/>
    <xf numFmtId="0" fontId="11" fillId="0" borderId="0" xfId="1" applyFont="1" applyAlignment="1">
      <alignment vertical="top"/>
    </xf>
    <xf numFmtId="165" fontId="10" fillId="0" borderId="21" xfId="1" applyNumberFormat="1" applyFont="1" applyBorder="1" applyAlignment="1">
      <alignment horizontal="left" vertical="top" wrapText="1"/>
    </xf>
    <xf numFmtId="0" fontId="10" fillId="0" borderId="21" xfId="1" applyFont="1" applyBorder="1" applyAlignment="1">
      <alignment vertical="top" wrapText="1"/>
    </xf>
    <xf numFmtId="0" fontId="10" fillId="0" borderId="21" xfId="1" applyFont="1" applyBorder="1" applyAlignment="1">
      <alignment horizontal="left" vertical="top" wrapText="1"/>
    </xf>
    <xf numFmtId="0" fontId="10" fillId="0" borderId="34" xfId="1" applyFont="1" applyBorder="1" applyAlignment="1">
      <alignment horizontal="left" vertical="top" wrapText="1"/>
    </xf>
    <xf numFmtId="0" fontId="18" fillId="0" borderId="18" xfId="1" applyFont="1" applyBorder="1" applyAlignment="1">
      <alignment horizontal="left" vertical="top" wrapText="1"/>
    </xf>
    <xf numFmtId="0" fontId="10" fillId="0" borderId="21" xfId="1" quotePrefix="1" applyFont="1" applyBorder="1" applyAlignment="1">
      <alignment horizontal="left" vertical="top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35" xfId="1" applyFont="1" applyBorder="1" applyAlignment="1">
      <alignment horizontal="center" vertical="top" wrapText="1"/>
    </xf>
    <xf numFmtId="0" fontId="10" fillId="0" borderId="35" xfId="1" applyFont="1" applyBorder="1" applyAlignment="1">
      <alignment horizontal="left" vertical="top" wrapText="1"/>
    </xf>
    <xf numFmtId="0" fontId="10" fillId="0" borderId="18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2" fontId="10" fillId="0" borderId="21" xfId="1" applyNumberFormat="1" applyFont="1" applyBorder="1" applyAlignment="1">
      <alignment vertical="top" wrapText="1"/>
    </xf>
    <xf numFmtId="2" fontId="10" fillId="0" borderId="21" xfId="1" applyNumberFormat="1" applyFont="1" applyBorder="1" applyAlignment="1">
      <alignment horizontal="left" vertical="top" wrapText="1"/>
    </xf>
    <xf numFmtId="2" fontId="1" fillId="0" borderId="0" xfId="1" applyNumberFormat="1"/>
    <xf numFmtId="0" fontId="3" fillId="0" borderId="21" xfId="1" applyFont="1" applyBorder="1" applyAlignment="1">
      <alignment horizontal="left" vertical="top" wrapText="1"/>
    </xf>
    <xf numFmtId="2" fontId="19" fillId="0" borderId="18" xfId="1" applyNumberFormat="1" applyFont="1" applyBorder="1" applyAlignment="1">
      <alignment vertical="top"/>
    </xf>
    <xf numFmtId="2" fontId="3" fillId="0" borderId="21" xfId="1" applyNumberFormat="1" applyFont="1" applyBorder="1" applyAlignment="1">
      <alignment vertical="top"/>
    </xf>
    <xf numFmtId="0" fontId="18" fillId="0" borderId="21" xfId="1" applyFont="1" applyBorder="1" applyAlignment="1">
      <alignment vertical="top" wrapText="1"/>
    </xf>
    <xf numFmtId="2" fontId="1" fillId="0" borderId="0" xfId="1" applyNumberFormat="1" applyAlignment="1">
      <alignment vertical="top"/>
    </xf>
    <xf numFmtId="2" fontId="1" fillId="0" borderId="18" xfId="1" applyNumberFormat="1" applyBorder="1"/>
    <xf numFmtId="2" fontId="3" fillId="0" borderId="21" xfId="1" applyNumberFormat="1" applyFont="1" applyBorder="1"/>
    <xf numFmtId="0" fontId="3" fillId="0" borderId="21" xfId="1" applyFont="1" applyBorder="1"/>
    <xf numFmtId="0" fontId="1" fillId="0" borderId="21" xfId="1" applyBorder="1"/>
    <xf numFmtId="0" fontId="22" fillId="0" borderId="34" xfId="5" applyFont="1" applyBorder="1" applyAlignment="1">
      <alignment vertical="top"/>
    </xf>
    <xf numFmtId="0" fontId="24" fillId="0" borderId="0" xfId="5" applyFont="1"/>
    <xf numFmtId="0" fontId="22" fillId="0" borderId="0" xfId="5" applyFont="1" applyAlignment="1">
      <alignment vertical="top" wrapText="1"/>
    </xf>
    <xf numFmtId="0" fontId="22" fillId="0" borderId="0" xfId="5" applyFont="1" applyAlignment="1">
      <alignment vertical="top"/>
    </xf>
    <xf numFmtId="0" fontId="21" fillId="0" borderId="0" xfId="5" applyFont="1" applyAlignment="1">
      <alignment vertical="top" wrapText="1"/>
    </xf>
    <xf numFmtId="0" fontId="22" fillId="0" borderId="21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1" fillId="0" borderId="0" xfId="5" applyFont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0" fontId="22" fillId="0" borderId="21" xfId="5" applyFont="1" applyBorder="1" applyAlignment="1">
      <alignment horizontal="center" vertical="top" wrapText="1"/>
    </xf>
    <xf numFmtId="0" fontId="25" fillId="4" borderId="14" xfId="4" applyFont="1" applyAlignment="1">
      <alignment vertical="top"/>
    </xf>
    <xf numFmtId="165" fontId="26" fillId="0" borderId="21" xfId="6" applyNumberFormat="1" applyBorder="1" applyAlignment="1">
      <alignment horizontal="left" vertical="top" wrapText="1"/>
    </xf>
    <xf numFmtId="0" fontId="26" fillId="0" borderId="0" xfId="6" applyAlignment="1">
      <alignment vertical="top"/>
    </xf>
    <xf numFmtId="0" fontId="10" fillId="0" borderId="21" xfId="1" applyFont="1" applyBorder="1" applyAlignment="1">
      <alignment horizontal="center" vertical="top" wrapText="1"/>
    </xf>
    <xf numFmtId="0" fontId="3" fillId="3" borderId="0" xfId="2" applyFont="1" applyFill="1" applyAlignment="1">
      <alignment wrapText="1"/>
    </xf>
    <xf numFmtId="0" fontId="26" fillId="3" borderId="21" xfId="6" applyFill="1" applyBorder="1" applyAlignment="1">
      <alignment wrapText="1"/>
    </xf>
    <xf numFmtId="2" fontId="1" fillId="0" borderId="21" xfId="1" applyNumberFormat="1" applyBorder="1"/>
    <xf numFmtId="0" fontId="3" fillId="8" borderId="21" xfId="1" applyFont="1" applyFill="1" applyBorder="1" applyAlignment="1">
      <alignment horizontal="left" vertical="top" wrapText="1"/>
    </xf>
    <xf numFmtId="0" fontId="10" fillId="8" borderId="21" xfId="1" applyFont="1" applyFill="1" applyBorder="1" applyAlignment="1">
      <alignment horizontal="left" vertical="top" wrapText="1"/>
    </xf>
    <xf numFmtId="0" fontId="7" fillId="9" borderId="36" xfId="7" applyFont="1" applyFill="1" applyBorder="1" applyAlignment="1">
      <alignment horizontal="left" vertical="center"/>
    </xf>
    <xf numFmtId="0" fontId="7" fillId="9" borderId="36" xfId="7" applyFont="1" applyFill="1" applyBorder="1" applyAlignment="1">
      <alignment vertical="center"/>
    </xf>
    <xf numFmtId="0" fontId="29" fillId="0" borderId="15" xfId="7" applyFont="1" applyBorder="1"/>
    <xf numFmtId="0" fontId="30" fillId="0" borderId="15" xfId="7" applyFont="1" applyBorder="1" applyAlignment="1">
      <alignment horizontal="left"/>
    </xf>
    <xf numFmtId="0" fontId="29" fillId="0" borderId="0" xfId="7" applyFont="1"/>
    <xf numFmtId="0" fontId="29" fillId="0" borderId="0" xfId="7" applyFont="1" applyAlignment="1">
      <alignment horizontal="right"/>
    </xf>
    <xf numFmtId="49" fontId="29" fillId="0" borderId="0" xfId="7" applyNumberFormat="1" applyFont="1"/>
    <xf numFmtId="0" fontId="31" fillId="9" borderId="48" xfId="8" applyFont="1" applyFill="1" applyBorder="1" applyAlignment="1">
      <alignment wrapText="1"/>
    </xf>
    <xf numFmtId="0" fontId="31" fillId="9" borderId="50" xfId="8" applyFont="1" applyFill="1" applyBorder="1" applyAlignment="1">
      <alignment wrapText="1"/>
    </xf>
    <xf numFmtId="0" fontId="31" fillId="9" borderId="38" xfId="8" applyFont="1" applyFill="1" applyBorder="1" applyAlignment="1">
      <alignment horizontal="left" wrapText="1"/>
    </xf>
    <xf numFmtId="0" fontId="29" fillId="9" borderId="62" xfId="7" applyFont="1" applyFill="1" applyBorder="1" applyAlignment="1">
      <alignment horizontal="center" vertical="center"/>
    </xf>
    <xf numFmtId="0" fontId="29" fillId="0" borderId="64" xfId="7" applyFont="1" applyBorder="1"/>
    <xf numFmtId="0" fontId="30" fillId="0" borderId="0" xfId="7" applyFont="1" applyAlignment="1">
      <alignment horizontal="left"/>
    </xf>
    <xf numFmtId="0" fontId="32" fillId="2" borderId="65" xfId="7" applyFont="1" applyFill="1" applyBorder="1"/>
    <xf numFmtId="0" fontId="33" fillId="2" borderId="66" xfId="7" applyFont="1" applyFill="1" applyBorder="1" applyAlignment="1">
      <alignment horizontal="left"/>
    </xf>
    <xf numFmtId="0" fontId="32" fillId="2" borderId="66" xfId="7" applyFont="1" applyFill="1" applyBorder="1"/>
    <xf numFmtId="0" fontId="32" fillId="2" borderId="66" xfId="7" applyFont="1" applyFill="1" applyBorder="1" applyAlignment="1">
      <alignment horizontal="right"/>
    </xf>
    <xf numFmtId="0" fontId="33" fillId="2" borderId="66" xfId="7" applyFont="1" applyFill="1" applyBorder="1" applyAlignment="1">
      <alignment vertical="top" textRotation="180"/>
    </xf>
    <xf numFmtId="0" fontId="33" fillId="2" borderId="67" xfId="7" applyFont="1" applyFill="1" applyBorder="1" applyAlignment="1">
      <alignment vertical="top" textRotation="180"/>
    </xf>
    <xf numFmtId="0" fontId="30" fillId="0" borderId="0" xfId="7" applyFont="1"/>
    <xf numFmtId="0" fontId="33" fillId="2" borderId="68" xfId="7" applyFont="1" applyFill="1" applyBorder="1" applyAlignment="1">
      <alignment vertical="center"/>
    </xf>
    <xf numFmtId="0" fontId="30" fillId="3" borderId="18" xfId="7" applyFont="1" applyFill="1" applyBorder="1" applyAlignment="1">
      <alignment horizontal="left" vertical="top"/>
    </xf>
    <xf numFmtId="0" fontId="29" fillId="3" borderId="19" xfId="7" applyFont="1" applyFill="1" applyBorder="1" applyAlignment="1">
      <alignment horizontal="center" vertical="top"/>
    </xf>
    <xf numFmtId="0" fontId="29" fillId="3" borderId="34" xfId="7" applyFont="1" applyFill="1" applyBorder="1" applyAlignment="1">
      <alignment horizontal="right" vertical="top"/>
    </xf>
    <xf numFmtId="0" fontId="31" fillId="10" borderId="69" xfId="7" applyFont="1" applyFill="1" applyBorder="1" applyAlignment="1">
      <alignment horizontal="right"/>
    </xf>
    <xf numFmtId="0" fontId="34" fillId="0" borderId="21" xfId="7" applyFont="1" applyBorder="1" applyAlignment="1">
      <alignment horizontal="center"/>
    </xf>
    <xf numFmtId="0" fontId="34" fillId="0" borderId="70" xfId="7" applyFont="1" applyBorder="1" applyAlignment="1">
      <alignment horizontal="center"/>
    </xf>
    <xf numFmtId="0" fontId="33" fillId="2" borderId="71" xfId="7" applyFont="1" applyFill="1" applyBorder="1" applyAlignment="1">
      <alignment vertical="center"/>
    </xf>
    <xf numFmtId="0" fontId="31" fillId="10" borderId="0" xfId="7" applyFont="1" applyFill="1" applyAlignment="1">
      <alignment horizontal="right"/>
    </xf>
    <xf numFmtId="0" fontId="29" fillId="0" borderId="0" xfId="7" applyFont="1" applyAlignment="1">
      <alignment vertical="top"/>
    </xf>
    <xf numFmtId="0" fontId="29" fillId="10" borderId="0" xfId="7" applyFont="1" applyFill="1" applyAlignment="1">
      <alignment horizontal="right"/>
    </xf>
    <xf numFmtId="0" fontId="35" fillId="0" borderId="0" xfId="7" applyFont="1" applyAlignment="1">
      <alignment horizontal="center"/>
    </xf>
    <xf numFmtId="0" fontId="30" fillId="3" borderId="72" xfId="7" applyFont="1" applyFill="1" applyBorder="1" applyAlignment="1">
      <alignment horizontal="left" vertical="top"/>
    </xf>
    <xf numFmtId="0" fontId="29" fillId="3" borderId="73" xfId="7" applyFont="1" applyFill="1" applyBorder="1" applyAlignment="1">
      <alignment horizontal="center" vertical="top"/>
    </xf>
    <xf numFmtId="0" fontId="29" fillId="3" borderId="74" xfId="7" applyFont="1" applyFill="1" applyBorder="1" applyAlignment="1">
      <alignment horizontal="right" vertical="top"/>
    </xf>
    <xf numFmtId="0" fontId="29" fillId="10" borderId="75" xfId="7" applyFont="1" applyFill="1" applyBorder="1" applyAlignment="1">
      <alignment horizontal="right"/>
    </xf>
    <xf numFmtId="0" fontId="34" fillId="0" borderId="76" xfId="7" applyFont="1" applyBorder="1" applyAlignment="1">
      <alignment horizontal="center"/>
    </xf>
    <xf numFmtId="0" fontId="34" fillId="0" borderId="77" xfId="7" applyFont="1" applyBorder="1" applyAlignment="1">
      <alignment horizontal="center"/>
    </xf>
    <xf numFmtId="0" fontId="33" fillId="2" borderId="68" xfId="7" applyFont="1" applyFill="1" applyBorder="1" applyAlignment="1">
      <alignment vertical="top"/>
    </xf>
    <xf numFmtId="0" fontId="30" fillId="3" borderId="32" xfId="7" applyFont="1" applyFill="1" applyBorder="1"/>
    <xf numFmtId="0" fontId="30" fillId="3" borderId="27" xfId="7" applyFont="1" applyFill="1" applyBorder="1"/>
    <xf numFmtId="0" fontId="29" fillId="3" borderId="33" xfId="7" applyFont="1" applyFill="1" applyBorder="1" applyAlignment="1">
      <alignment horizontal="right"/>
    </xf>
    <xf numFmtId="0" fontId="29" fillId="10" borderId="28" xfId="7" applyFont="1" applyFill="1" applyBorder="1" applyAlignment="1">
      <alignment horizontal="left"/>
    </xf>
    <xf numFmtId="0" fontId="34" fillId="0" borderId="28" xfId="7" applyFont="1" applyBorder="1" applyAlignment="1">
      <alignment horizontal="center"/>
    </xf>
    <xf numFmtId="0" fontId="34" fillId="0" borderId="78" xfId="7" applyFont="1" applyBorder="1" applyAlignment="1">
      <alignment horizontal="center"/>
    </xf>
    <xf numFmtId="0" fontId="33" fillId="2" borderId="71" xfId="7" applyFont="1" applyFill="1" applyBorder="1" applyAlignment="1">
      <alignment vertical="top"/>
    </xf>
    <xf numFmtId="0" fontId="30" fillId="3" borderId="18" xfId="7" applyFont="1" applyFill="1" applyBorder="1" applyAlignment="1">
      <alignment horizontal="right"/>
    </xf>
    <xf numFmtId="0" fontId="29" fillId="3" borderId="19" xfId="7" applyFont="1" applyFill="1" applyBorder="1"/>
    <xf numFmtId="0" fontId="29" fillId="3" borderId="34" xfId="7" applyFont="1" applyFill="1" applyBorder="1" applyAlignment="1">
      <alignment horizontal="right"/>
    </xf>
    <xf numFmtId="0" fontId="29" fillId="10" borderId="21" xfId="7" applyFont="1" applyFill="1" applyBorder="1" applyAlignment="1">
      <alignment horizontal="left"/>
    </xf>
    <xf numFmtId="0" fontId="30" fillId="3" borderId="18" xfId="7" applyFont="1" applyFill="1" applyBorder="1"/>
    <xf numFmtId="0" fontId="27" fillId="3" borderId="19" xfId="7" applyFill="1" applyBorder="1"/>
    <xf numFmtId="0" fontId="29" fillId="10" borderId="21" xfId="7" applyFont="1" applyFill="1" applyBorder="1"/>
    <xf numFmtId="0" fontId="30" fillId="3" borderId="31" xfId="7" applyFont="1" applyFill="1" applyBorder="1"/>
    <xf numFmtId="0" fontId="29" fillId="3" borderId="69" xfId="7" applyFont="1" applyFill="1" applyBorder="1"/>
    <xf numFmtId="0" fontId="29" fillId="3" borderId="79" xfId="7" applyFont="1" applyFill="1" applyBorder="1" applyAlignment="1">
      <alignment horizontal="right"/>
    </xf>
    <xf numFmtId="0" fontId="29" fillId="10" borderId="35" xfId="7" applyFont="1" applyFill="1" applyBorder="1" applyAlignment="1">
      <alignment horizontal="left"/>
    </xf>
    <xf numFmtId="0" fontId="34" fillId="0" borderId="35" xfId="7" applyFont="1" applyBorder="1" applyAlignment="1">
      <alignment horizontal="center"/>
    </xf>
    <xf numFmtId="0" fontId="34" fillId="0" borderId="80" xfId="7" applyFont="1" applyBorder="1" applyAlignment="1">
      <alignment horizontal="center"/>
    </xf>
    <xf numFmtId="0" fontId="29" fillId="0" borderId="81" xfId="7" applyFont="1" applyBorder="1" applyAlignment="1">
      <alignment horizontal="left"/>
    </xf>
    <xf numFmtId="0" fontId="36" fillId="0" borderId="81" xfId="7" applyFont="1" applyBorder="1" applyAlignment="1">
      <alignment horizontal="center"/>
    </xf>
    <xf numFmtId="0" fontId="36" fillId="0" borderId="82" xfId="7" applyFont="1" applyBorder="1" applyAlignment="1">
      <alignment horizontal="center"/>
    </xf>
    <xf numFmtId="0" fontId="33" fillId="2" borderId="83" xfId="7" applyFont="1" applyFill="1" applyBorder="1" applyAlignment="1">
      <alignment vertical="top"/>
    </xf>
    <xf numFmtId="0" fontId="37" fillId="0" borderId="21" xfId="7" applyFont="1" applyBorder="1" applyAlignment="1">
      <alignment horizontal="left"/>
    </xf>
    <xf numFmtId="0" fontId="36" fillId="0" borderId="21" xfId="7" applyFont="1" applyBorder="1" applyAlignment="1">
      <alignment horizontal="center"/>
    </xf>
    <xf numFmtId="0" fontId="36" fillId="0" borderId="70" xfId="7" applyFont="1" applyBorder="1" applyAlignment="1">
      <alignment horizontal="center"/>
    </xf>
    <xf numFmtId="0" fontId="29" fillId="0" borderId="21" xfId="7" applyFont="1" applyBorder="1"/>
    <xf numFmtId="167" fontId="29" fillId="0" borderId="21" xfId="7" applyNumberFormat="1" applyFont="1" applyBorder="1" applyAlignment="1">
      <alignment vertical="top" textRotation="255"/>
    </xf>
    <xf numFmtId="167" fontId="29" fillId="0" borderId="70" xfId="7" applyNumberFormat="1" applyFont="1" applyBorder="1" applyAlignment="1">
      <alignment vertical="top" textRotation="255"/>
    </xf>
    <xf numFmtId="0" fontId="33" fillId="2" borderId="84" xfId="7" applyFont="1" applyFill="1" applyBorder="1" applyAlignment="1">
      <alignment vertical="top"/>
    </xf>
    <xf numFmtId="0" fontId="29" fillId="0" borderId="76" xfId="7" applyFont="1" applyBorder="1"/>
    <xf numFmtId="0" fontId="29" fillId="0" borderId="76" xfId="7" applyFont="1" applyBorder="1" applyAlignment="1">
      <alignment textRotation="255"/>
    </xf>
    <xf numFmtId="0" fontId="29" fillId="0" borderId="77" xfId="7" applyFont="1" applyBorder="1" applyAlignment="1">
      <alignment textRotation="255"/>
    </xf>
    <xf numFmtId="0" fontId="39" fillId="0" borderId="0" xfId="0" applyFont="1"/>
    <xf numFmtId="0" fontId="27" fillId="3" borderId="69" xfId="7" applyFill="1" applyBorder="1"/>
    <xf numFmtId="0" fontId="29" fillId="10" borderId="35" xfId="7" applyFont="1" applyFill="1" applyBorder="1"/>
    <xf numFmtId="0" fontId="40" fillId="8" borderId="0" xfId="7" applyFont="1" applyFill="1"/>
    <xf numFmtId="0" fontId="29" fillId="3" borderId="79" xfId="7" applyFont="1" applyFill="1" applyBorder="1" applyAlignment="1">
      <alignment horizontal="right" vertical="top"/>
    </xf>
    <xf numFmtId="0" fontId="30" fillId="3" borderId="31" xfId="7" applyFont="1" applyFill="1" applyBorder="1" applyAlignment="1">
      <alignment horizontal="left" vertical="top"/>
    </xf>
    <xf numFmtId="0" fontId="29" fillId="3" borderId="69" xfId="7" applyFont="1" applyFill="1" applyBorder="1" applyAlignment="1">
      <alignment horizontal="center" vertical="top"/>
    </xf>
    <xf numFmtId="0" fontId="29" fillId="3" borderId="18" xfId="7" applyFont="1" applyFill="1" applyBorder="1" applyAlignment="1">
      <alignment wrapText="1"/>
    </xf>
    <xf numFmtId="0" fontId="29" fillId="3" borderId="19" xfId="7" applyFont="1" applyFill="1" applyBorder="1" applyAlignment="1">
      <alignment wrapText="1"/>
    </xf>
    <xf numFmtId="0" fontId="41" fillId="0" borderId="0" xfId="7" applyFont="1"/>
    <xf numFmtId="0" fontId="26" fillId="3" borderId="34" xfId="6" applyFill="1" applyBorder="1" applyAlignment="1">
      <alignment horizontal="right" vertical="top"/>
    </xf>
    <xf numFmtId="0" fontId="26" fillId="3" borderId="34" xfId="6" quotePrefix="1" applyFill="1" applyBorder="1" applyAlignment="1">
      <alignment horizontal="right" vertical="top"/>
    </xf>
    <xf numFmtId="0" fontId="22" fillId="0" borderId="21" xfId="5" applyFont="1" applyBorder="1" applyAlignment="1">
      <alignment horizontal="left" vertical="top" wrapText="1"/>
    </xf>
    <xf numFmtId="0" fontId="21" fillId="4" borderId="14" xfId="4" applyFont="1" applyAlignment="1">
      <alignment vertical="top"/>
    </xf>
    <xf numFmtId="0" fontId="22" fillId="4" borderId="14" xfId="4" applyFont="1" applyAlignment="1">
      <alignment vertical="top"/>
    </xf>
    <xf numFmtId="0" fontId="22" fillId="0" borderId="19" xfId="5" applyFont="1" applyBorder="1" applyAlignment="1">
      <alignment vertical="top" wrapText="1"/>
    </xf>
    <xf numFmtId="0" fontId="22" fillId="0" borderId="34" xfId="5" applyFont="1" applyBorder="1" applyAlignment="1">
      <alignment vertical="top" wrapText="1"/>
    </xf>
    <xf numFmtId="0" fontId="21" fillId="4" borderId="14" xfId="4" applyFont="1" applyAlignment="1">
      <alignment vertical="top" wrapText="1"/>
    </xf>
    <xf numFmtId="49" fontId="22" fillId="0" borderId="19" xfId="5" applyNumberFormat="1" applyFont="1" applyBorder="1" applyAlignment="1">
      <alignment horizontal="center" vertical="top"/>
    </xf>
    <xf numFmtId="49" fontId="22" fillId="0" borderId="34" xfId="5" applyNumberFormat="1" applyFont="1" applyBorder="1" applyAlignment="1">
      <alignment horizontal="center" vertical="top"/>
    </xf>
    <xf numFmtId="0" fontId="25" fillId="4" borderId="14" xfId="4" applyFont="1" applyAlignment="1">
      <alignment vertical="top" wrapText="1"/>
    </xf>
    <xf numFmtId="0" fontId="22" fillId="4" borderId="14" xfId="4" applyFont="1" applyAlignment="1">
      <alignment vertical="top" wrapText="1"/>
    </xf>
    <xf numFmtId="166" fontId="22" fillId="0" borderId="21" xfId="5" quotePrefix="1" applyNumberFormat="1" applyFont="1" applyBorder="1" applyAlignment="1">
      <alignment horizontal="left" vertical="top" wrapText="1"/>
    </xf>
    <xf numFmtId="166" fontId="22" fillId="0" borderId="21" xfId="5" applyNumberFormat="1" applyFont="1" applyBorder="1" applyAlignment="1">
      <alignment horizontal="left" vertical="top" wrapText="1"/>
    </xf>
    <xf numFmtId="0" fontId="21" fillId="4" borderId="14" xfId="4" applyFont="1" applyAlignment="1">
      <alignment horizontal="left" vertical="top" wrapText="1"/>
    </xf>
    <xf numFmtId="0" fontId="22" fillId="4" borderId="14" xfId="4" applyFont="1" applyAlignment="1">
      <alignment horizontal="left" vertical="top" wrapText="1"/>
    </xf>
    <xf numFmtId="0" fontId="24" fillId="4" borderId="14" xfId="4" applyFont="1" applyAlignment="1">
      <alignment vertical="top"/>
    </xf>
    <xf numFmtId="0" fontId="22" fillId="0" borderId="18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2" fillId="4" borderId="14" xfId="4" applyFont="1" applyAlignment="1">
      <alignment horizontal="center" vertical="top" wrapText="1"/>
    </xf>
    <xf numFmtId="0" fontId="22" fillId="4" borderId="14" xfId="4" applyFont="1"/>
    <xf numFmtId="0" fontId="21" fillId="4" borderId="14" xfId="4" applyFont="1" applyAlignment="1">
      <alignment horizontal="center" vertical="top"/>
    </xf>
    <xf numFmtId="0" fontId="22" fillId="4" borderId="14" xfId="4" applyFont="1" applyAlignment="1">
      <alignment horizontal="center" vertical="top"/>
    </xf>
    <xf numFmtId="0" fontId="24" fillId="4" borderId="14" xfId="4" applyFont="1" applyAlignment="1">
      <alignment horizontal="center" vertical="top" wrapText="1"/>
    </xf>
    <xf numFmtId="0" fontId="22" fillId="0" borderId="21" xfId="5" applyFont="1" applyBorder="1" applyAlignment="1">
      <alignment vertical="top" wrapText="1"/>
    </xf>
    <xf numFmtId="0" fontId="22" fillId="0" borderId="21" xfId="5" applyFont="1" applyBorder="1" applyAlignment="1">
      <alignment wrapText="1"/>
    </xf>
    <xf numFmtId="0" fontId="22" fillId="0" borderId="21" xfId="5" applyFont="1" applyBorder="1"/>
    <xf numFmtId="0" fontId="30" fillId="9" borderId="40" xfId="8" applyFont="1" applyFill="1" applyBorder="1" applyAlignment="1">
      <alignment horizontal="left" wrapText="1"/>
    </xf>
    <xf numFmtId="0" fontId="30" fillId="9" borderId="26" xfId="8" applyFont="1" applyFill="1" applyBorder="1" applyAlignment="1">
      <alignment horizontal="left" wrapText="1"/>
    </xf>
    <xf numFmtId="49" fontId="31" fillId="9" borderId="41" xfId="8" applyNumberFormat="1" applyFont="1" applyFill="1" applyBorder="1" applyAlignment="1">
      <alignment horizontal="left" wrapText="1"/>
    </xf>
    <xf numFmtId="0" fontId="31" fillId="9" borderId="26" xfId="8" applyFont="1" applyFill="1" applyBorder="1" applyAlignment="1">
      <alignment horizontal="left" wrapText="1"/>
    </xf>
    <xf numFmtId="0" fontId="31" fillId="9" borderId="42" xfId="8" applyFont="1" applyFill="1" applyBorder="1" applyAlignment="1">
      <alignment horizontal="left" wrapText="1"/>
    </xf>
    <xf numFmtId="0" fontId="30" fillId="9" borderId="43" xfId="8" applyFont="1" applyFill="1" applyBorder="1" applyAlignment="1">
      <alignment horizontal="left" wrapText="1"/>
    </xf>
    <xf numFmtId="0" fontId="30" fillId="9" borderId="44" xfId="8" applyFont="1" applyFill="1" applyBorder="1" applyAlignment="1">
      <alignment horizontal="left" wrapText="1"/>
    </xf>
    <xf numFmtId="49" fontId="29" fillId="9" borderId="41" xfId="8" applyNumberFormat="1" applyFont="1" applyFill="1" applyBorder="1" applyAlignment="1">
      <alignment horizontal="center" wrapText="1"/>
    </xf>
    <xf numFmtId="0" fontId="29" fillId="9" borderId="26" xfId="8" applyFont="1" applyFill="1" applyBorder="1" applyAlignment="1">
      <alignment horizontal="center" wrapText="1"/>
    </xf>
    <xf numFmtId="0" fontId="29" fillId="9" borderId="45" xfId="8" applyFont="1" applyFill="1" applyBorder="1" applyAlignment="1">
      <alignment horizontal="center" wrapText="1"/>
    </xf>
    <xf numFmtId="0" fontId="30" fillId="9" borderId="46" xfId="8" applyFont="1" applyFill="1" applyBorder="1" applyAlignment="1">
      <alignment horizontal="left" wrapText="1"/>
    </xf>
    <xf numFmtId="0" fontId="30" fillId="9" borderId="39" xfId="8" applyFont="1" applyFill="1" applyBorder="1" applyAlignment="1">
      <alignment horizontal="left" wrapText="1"/>
    </xf>
    <xf numFmtId="0" fontId="31" fillId="9" borderId="47" xfId="8" applyFont="1" applyFill="1" applyBorder="1" applyAlignment="1">
      <alignment horizontal="left" wrapText="1"/>
    </xf>
    <xf numFmtId="0" fontId="31" fillId="9" borderId="48" xfId="8" applyFont="1" applyFill="1" applyBorder="1" applyAlignment="1">
      <alignment horizontal="left" wrapText="1"/>
    </xf>
    <xf numFmtId="0" fontId="31" fillId="9" borderId="49" xfId="8" applyFont="1" applyFill="1" applyBorder="1" applyAlignment="1">
      <alignment horizontal="left" wrapText="1"/>
    </xf>
    <xf numFmtId="0" fontId="30" fillId="9" borderId="18" xfId="8" applyFont="1" applyFill="1" applyBorder="1" applyAlignment="1">
      <alignment horizontal="left" wrapText="1"/>
    </xf>
    <xf numFmtId="0" fontId="30" fillId="9" borderId="19" xfId="8" applyFont="1" applyFill="1" applyBorder="1" applyAlignment="1">
      <alignment horizontal="left" wrapText="1"/>
    </xf>
    <xf numFmtId="0" fontId="30" fillId="9" borderId="34" xfId="8" applyFont="1" applyFill="1" applyBorder="1" applyAlignment="1">
      <alignment horizontal="left" wrapText="1"/>
    </xf>
    <xf numFmtId="0" fontId="31" fillId="9" borderId="37" xfId="8" applyFont="1" applyFill="1" applyBorder="1" applyAlignment="1">
      <alignment horizontal="center" wrapText="1"/>
    </xf>
    <xf numFmtId="0" fontId="31" fillId="9" borderId="38" xfId="8" applyFont="1" applyFill="1" applyBorder="1" applyAlignment="1">
      <alignment horizontal="center" wrapText="1"/>
    </xf>
    <xf numFmtId="0" fontId="29" fillId="9" borderId="51" xfId="8" applyFont="1" applyFill="1" applyBorder="1" applyAlignment="1">
      <alignment horizontal="center" wrapText="1"/>
    </xf>
    <xf numFmtId="0" fontId="29" fillId="9" borderId="38" xfId="8" applyFont="1" applyFill="1" applyBorder="1" applyAlignment="1">
      <alignment horizontal="center" wrapText="1"/>
    </xf>
    <xf numFmtId="0" fontId="29" fillId="9" borderId="52" xfId="8" applyFont="1" applyFill="1" applyBorder="1" applyAlignment="1">
      <alignment horizontal="center" wrapText="1"/>
    </xf>
    <xf numFmtId="0" fontId="31" fillId="9" borderId="53" xfId="8" applyFont="1" applyFill="1" applyBorder="1" applyAlignment="1">
      <alignment horizontal="left" wrapText="1"/>
    </xf>
    <xf numFmtId="0" fontId="31" fillId="9" borderId="54" xfId="8" applyFont="1" applyFill="1" applyBorder="1" applyAlignment="1">
      <alignment horizontal="left" wrapText="1"/>
    </xf>
    <xf numFmtId="0" fontId="30" fillId="9" borderId="51" xfId="7" applyFont="1" applyFill="1" applyBorder="1" applyAlignment="1">
      <alignment horizontal="center" vertical="center" wrapText="1"/>
    </xf>
    <xf numFmtId="0" fontId="30" fillId="9" borderId="38" xfId="7" applyFont="1" applyFill="1" applyBorder="1" applyAlignment="1">
      <alignment horizontal="center" vertical="center" wrapText="1"/>
    </xf>
    <xf numFmtId="0" fontId="30" fillId="9" borderId="56" xfId="7" applyFont="1" applyFill="1" applyBorder="1" applyAlignment="1">
      <alignment horizontal="center" vertical="center" wrapText="1"/>
    </xf>
    <xf numFmtId="0" fontId="29" fillId="9" borderId="57" xfId="7" applyFont="1" applyFill="1" applyBorder="1" applyAlignment="1">
      <alignment horizontal="center" vertical="center"/>
    </xf>
    <xf numFmtId="0" fontId="29" fillId="9" borderId="58" xfId="7" applyFont="1" applyFill="1" applyBorder="1" applyAlignment="1">
      <alignment horizontal="center" vertical="center"/>
    </xf>
    <xf numFmtId="0" fontId="29" fillId="9" borderId="59" xfId="7" applyFont="1" applyFill="1" applyBorder="1" applyAlignment="1">
      <alignment horizontal="center" vertical="center"/>
    </xf>
    <xf numFmtId="0" fontId="29" fillId="9" borderId="60" xfId="7" applyFont="1" applyFill="1" applyBorder="1" applyAlignment="1">
      <alignment horizontal="center" vertical="center"/>
    </xf>
    <xf numFmtId="0" fontId="29" fillId="9" borderId="61" xfId="7" applyFont="1" applyFill="1" applyBorder="1" applyAlignment="1">
      <alignment horizontal="center" vertical="center"/>
    </xf>
    <xf numFmtId="0" fontId="29" fillId="9" borderId="62" xfId="7" applyFont="1" applyFill="1" applyBorder="1" applyAlignment="1">
      <alignment horizontal="center" vertical="center"/>
    </xf>
    <xf numFmtId="0" fontId="29" fillId="9" borderId="63" xfId="7" applyFont="1" applyFill="1" applyBorder="1" applyAlignment="1">
      <alignment horizontal="center" vertical="center"/>
    </xf>
    <xf numFmtId="0" fontId="29" fillId="0" borderId="76" xfId="7" applyFont="1" applyBorder="1" applyAlignment="1">
      <alignment horizontal="left" vertical="top"/>
    </xf>
    <xf numFmtId="0" fontId="30" fillId="9" borderId="46" xfId="7" applyFont="1" applyFill="1" applyBorder="1" applyAlignment="1">
      <alignment horizontal="center" vertical="center"/>
    </xf>
    <xf numFmtId="0" fontId="30" fillId="9" borderId="39" xfId="7" applyFont="1" applyFill="1" applyBorder="1" applyAlignment="1">
      <alignment horizontal="center" vertical="center"/>
    </xf>
    <xf numFmtId="0" fontId="30" fillId="9" borderId="37" xfId="7" applyFont="1" applyFill="1" applyBorder="1" applyAlignment="1">
      <alignment horizontal="center" vertical="center" wrapText="1"/>
    </xf>
    <xf numFmtId="0" fontId="30" fillId="9" borderId="39" xfId="7" applyFont="1" applyFill="1" applyBorder="1" applyAlignment="1">
      <alignment horizontal="center" vertical="center" wrapText="1"/>
    </xf>
    <xf numFmtId="0" fontId="30" fillId="9" borderId="55" xfId="7" applyFont="1" applyFill="1" applyBorder="1" applyAlignment="1">
      <alignment horizontal="center" vertical="center" wrapText="1"/>
    </xf>
    <xf numFmtId="0" fontId="29" fillId="0" borderId="0" xfId="7" applyFont="1" applyAlignment="1">
      <alignment horizontal="right"/>
    </xf>
    <xf numFmtId="0" fontId="29" fillId="3" borderId="18" xfId="7" applyFont="1" applyFill="1" applyBorder="1" applyAlignment="1">
      <alignment horizontal="center" wrapText="1"/>
    </xf>
    <xf numFmtId="0" fontId="29" fillId="3" borderId="19" xfId="7" applyFont="1" applyFill="1" applyBorder="1" applyAlignment="1">
      <alignment horizontal="center" wrapText="1"/>
    </xf>
    <xf numFmtId="0" fontId="29" fillId="3" borderId="34" xfId="7" applyFont="1" applyFill="1" applyBorder="1" applyAlignment="1">
      <alignment horizontal="center" wrapText="1"/>
    </xf>
    <xf numFmtId="0" fontId="29" fillId="0" borderId="81" xfId="7" applyFont="1" applyBorder="1" applyAlignment="1">
      <alignment horizontal="left"/>
    </xf>
    <xf numFmtId="0" fontId="29" fillId="0" borderId="21" xfId="7" applyFont="1" applyBorder="1" applyAlignment="1">
      <alignment horizontal="left"/>
    </xf>
    <xf numFmtId="0" fontId="29" fillId="0" borderId="21" xfId="7" applyFont="1" applyBorder="1" applyAlignment="1">
      <alignment horizontal="left" vertical="top"/>
    </xf>
    <xf numFmtId="0" fontId="29" fillId="3" borderId="18" xfId="7" applyFont="1" applyFill="1" applyBorder="1" applyAlignment="1">
      <alignment horizontal="right" vertical="center" wrapText="1"/>
    </xf>
    <xf numFmtId="0" fontId="29" fillId="3" borderId="19" xfId="7" applyFont="1" applyFill="1" applyBorder="1" applyAlignment="1">
      <alignment horizontal="right" vertical="center" wrapText="1"/>
    </xf>
    <xf numFmtId="0" fontId="29" fillId="3" borderId="34" xfId="7" applyFont="1" applyFill="1" applyBorder="1" applyAlignment="1">
      <alignment horizontal="right" vertical="center" wrapText="1"/>
    </xf>
    <xf numFmtId="0" fontId="3" fillId="3" borderId="12" xfId="2" applyFont="1" applyFill="1" applyBorder="1" applyAlignment="1">
      <alignment horizontal="left" wrapText="1"/>
    </xf>
    <xf numFmtId="0" fontId="3" fillId="3" borderId="11" xfId="2" applyFont="1" applyFill="1" applyBorder="1" applyAlignment="1">
      <alignment horizontal="left" wrapText="1"/>
    </xf>
    <xf numFmtId="0" fontId="3" fillId="3" borderId="18" xfId="2" applyFont="1" applyFill="1" applyBorder="1" applyAlignment="1">
      <alignment horizontal="left" vertical="center" wrapText="1"/>
    </xf>
    <xf numFmtId="0" fontId="3" fillId="3" borderId="19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center" vertical="center" wrapText="1"/>
    </xf>
    <xf numFmtId="0" fontId="17" fillId="0" borderId="1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3" borderId="0" xfId="1" applyFont="1" applyFill="1" applyAlignment="1">
      <alignment horizontal="center" wrapText="1"/>
    </xf>
    <xf numFmtId="0" fontId="10" fillId="3" borderId="26" xfId="1" applyFont="1" applyFill="1" applyBorder="1" applyAlignment="1">
      <alignment horizontal="center"/>
    </xf>
    <xf numFmtId="0" fontId="4" fillId="5" borderId="28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28" xfId="2" applyFont="1" applyFill="1" applyBorder="1" applyAlignment="1">
      <alignment vertical="center" wrapText="1"/>
    </xf>
    <xf numFmtId="0" fontId="4" fillId="5" borderId="21" xfId="2" applyFont="1" applyFill="1" applyBorder="1" applyAlignment="1">
      <alignment vertical="center" wrapText="1"/>
    </xf>
    <xf numFmtId="0" fontId="4" fillId="5" borderId="29" xfId="2" applyFont="1" applyFill="1" applyBorder="1" applyAlignment="1">
      <alignment horizontal="center" vertical="center" wrapText="1"/>
    </xf>
    <xf numFmtId="0" fontId="4" fillId="5" borderId="0" xfId="2" applyFont="1" applyFill="1" applyAlignment="1">
      <alignment horizontal="center" vertical="center" wrapText="1"/>
    </xf>
    <xf numFmtId="0" fontId="4" fillId="5" borderId="30" xfId="2" applyFont="1" applyFill="1" applyBorder="1" applyAlignment="1">
      <alignment horizontal="center" vertical="center" wrapText="1"/>
    </xf>
    <xf numFmtId="0" fontId="4" fillId="5" borderId="32" xfId="2" applyFont="1" applyFill="1" applyBorder="1" applyAlignment="1">
      <alignment horizontal="center" vertical="center" wrapText="1"/>
    </xf>
    <xf numFmtId="0" fontId="4" fillId="5" borderId="27" xfId="2" applyFont="1" applyFill="1" applyBorder="1" applyAlignment="1">
      <alignment horizontal="center" vertical="center" wrapText="1"/>
    </xf>
    <xf numFmtId="0" fontId="4" fillId="5" borderId="33" xfId="2" applyFont="1" applyFill="1" applyBorder="1" applyAlignment="1">
      <alignment horizontal="center" vertical="center" wrapText="1"/>
    </xf>
    <xf numFmtId="0" fontId="4" fillId="5" borderId="31" xfId="2" applyFont="1" applyFill="1" applyBorder="1" applyAlignment="1">
      <alignment horizontal="center" vertical="center" wrapText="1"/>
    </xf>
    <xf numFmtId="0" fontId="11" fillId="3" borderId="0" xfId="1" applyFont="1" applyFill="1" applyAlignment="1">
      <alignment horizontal="center" wrapText="1"/>
    </xf>
    <xf numFmtId="0" fontId="11" fillId="3" borderId="15" xfId="1" applyFont="1" applyFill="1" applyBorder="1" applyAlignment="1">
      <alignment horizontal="center" wrapText="1"/>
    </xf>
    <xf numFmtId="0" fontId="3" fillId="3" borderId="18" xfId="2" applyFont="1" applyFill="1" applyBorder="1" applyAlignment="1">
      <alignment horizontal="left" vertical="top" wrapText="1"/>
    </xf>
    <xf numFmtId="0" fontId="3" fillId="3" borderId="19" xfId="2" applyFont="1" applyFill="1" applyBorder="1" applyAlignment="1">
      <alignment horizontal="left" vertical="top" wrapText="1"/>
    </xf>
    <xf numFmtId="0" fontId="3" fillId="3" borderId="20" xfId="2" applyFont="1" applyFill="1" applyBorder="1" applyAlignment="1">
      <alignment horizontal="left" vertical="top" wrapText="1"/>
    </xf>
    <xf numFmtId="0" fontId="15" fillId="6" borderId="19" xfId="1" applyFont="1" applyFill="1" applyBorder="1" applyAlignment="1">
      <alignment horizontal="left" vertical="center"/>
    </xf>
    <xf numFmtId="0" fontId="15" fillId="6" borderId="34" xfId="1" applyFont="1" applyFill="1" applyBorder="1" applyAlignment="1">
      <alignment horizontal="left" vertical="center"/>
    </xf>
    <xf numFmtId="0" fontId="17" fillId="7" borderId="18" xfId="2" applyFont="1" applyFill="1" applyBorder="1" applyAlignment="1">
      <alignment horizontal="left" vertical="center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top" wrapText="1"/>
    </xf>
    <xf numFmtId="0" fontId="17" fillId="7" borderId="18" xfId="2" applyFont="1" applyFill="1" applyBorder="1" applyAlignment="1">
      <alignment horizontal="center" vertical="center" wrapText="1"/>
    </xf>
    <xf numFmtId="0" fontId="17" fillId="7" borderId="19" xfId="2" applyFont="1" applyFill="1" applyBorder="1" applyAlignment="1">
      <alignment horizontal="center" vertical="center" wrapText="1"/>
    </xf>
    <xf numFmtId="0" fontId="10" fillId="0" borderId="21" xfId="1" applyFont="1" applyBorder="1" applyAlignment="1">
      <alignment horizontal="left" vertical="top" wrapText="1"/>
    </xf>
    <xf numFmtId="0" fontId="26" fillId="0" borderId="18" xfId="6" quotePrefix="1" applyBorder="1" applyAlignment="1">
      <alignment vertical="top" wrapText="1"/>
    </xf>
    <xf numFmtId="0" fontId="28" fillId="9" borderId="36" xfId="7" applyFont="1" applyFill="1" applyBorder="1" applyAlignment="1">
      <alignment horizontal="left"/>
    </xf>
    <xf numFmtId="0" fontId="7" fillId="9" borderId="36" xfId="7" applyFont="1" applyFill="1" applyBorder="1" applyAlignment="1">
      <alignment horizontal="left"/>
    </xf>
    <xf numFmtId="14" fontId="28" fillId="9" borderId="37" xfId="7" applyNumberFormat="1" applyFont="1" applyFill="1" applyBorder="1" applyAlignment="1">
      <alignment horizontal="left" vertical="top"/>
    </xf>
    <xf numFmtId="14" fontId="28" fillId="9" borderId="38" xfId="7" applyNumberFormat="1" applyFont="1" applyFill="1" applyBorder="1" applyAlignment="1">
      <alignment horizontal="left" vertical="top"/>
    </xf>
    <xf numFmtId="14" fontId="28" fillId="9" borderId="39" xfId="7" applyNumberFormat="1" applyFont="1" applyFill="1" applyBorder="1" applyAlignment="1">
      <alignment horizontal="left" vertical="top"/>
    </xf>
    <xf numFmtId="0" fontId="28" fillId="9" borderId="36" xfId="3" applyFont="1" applyFill="1" applyBorder="1" applyAlignment="1">
      <alignment vertical="top"/>
    </xf>
    <xf numFmtId="0" fontId="7" fillId="9" borderId="37" xfId="7" applyFont="1" applyFill="1" applyBorder="1" applyAlignment="1">
      <alignment horizontal="center"/>
    </xf>
    <xf numFmtId="0" fontId="7" fillId="9" borderId="38" xfId="7" applyFont="1" applyFill="1" applyBorder="1" applyAlignment="1">
      <alignment horizontal="center"/>
    </xf>
    <xf numFmtId="0" fontId="7" fillId="9" borderId="39" xfId="7" applyFont="1" applyFill="1" applyBorder="1" applyAlignment="1">
      <alignment horizontal="center"/>
    </xf>
  </cellXfs>
  <cellStyles count="9">
    <cellStyle name="Hyperlink" xfId="6" builtinId="8"/>
    <cellStyle name="Normal" xfId="0" builtinId="0"/>
    <cellStyle name="Normal 2" xfId="1"/>
    <cellStyle name="Normal 3" xfId="5"/>
    <cellStyle name="Normal_Functional Test Case v1.0" xfId="3"/>
    <cellStyle name="Normal_Sheet1" xfId="8"/>
    <cellStyle name="Normal_Sheet1_Vanco_CR022a1_TestCase_v0.1" xfId="2"/>
    <cellStyle name="Normal_Template_UnitTest Case_v0.9" xfId="7"/>
    <cellStyle name="Not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ar4\KTPM\Testing\Day03_03_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 refreshError="1"/>
      <sheetData sheetId="1" refreshError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@#$#$%" TargetMode="Externa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Yasua@333.com" TargetMode="External"/><Relationship Id="rId1" Type="http://schemas.openxmlformats.org/officeDocument/2006/relationships/hyperlink" Target="mailto:1234@yahoo.com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!@#$%^&amp;^^&amp;*&amp;,,./&#417;]&#417;\&#432;\_-+=" TargetMode="External"/><Relationship Id="rId4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myphamngocson.000webhostapp.com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^&amp;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64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22" workbookViewId="0">
      <selection activeCell="D30" sqref="D3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459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506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508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509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507</v>
      </c>
      <c r="C28" s="280"/>
      <c r="D28" s="281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52"/>
      <c r="G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2:T32 F31:G31 G29:T30 J31:T31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60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M12" sqref="M1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59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60" zoomScaleNormal="160" workbookViewId="0">
      <selection activeCell="A28" sqref="A2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58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453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>
        <v>3</v>
      </c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>
        <v>4</v>
      </c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>
        <v>5</v>
      </c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>
        <v>6</v>
      </c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  <row r="24" spans="1:11">
      <c r="A24" s="117">
        <v>7</v>
      </c>
      <c r="B24" s="234"/>
      <c r="C24" s="236"/>
      <c r="D24" s="234"/>
      <c r="E24" s="234"/>
      <c r="F24" s="227"/>
      <c r="G24" s="215"/>
      <c r="H24" s="216"/>
      <c r="I24" s="227"/>
      <c r="J24" s="215"/>
      <c r="K24" s="216"/>
    </row>
    <row r="25" spans="1:11">
      <c r="A25" s="117">
        <v>8</v>
      </c>
      <c r="B25" s="234"/>
      <c r="C25" s="236"/>
      <c r="D25" s="234"/>
      <c r="E25" s="234"/>
      <c r="F25" s="227"/>
      <c r="G25" s="215"/>
      <c r="H25" s="216"/>
      <c r="I25" s="227"/>
      <c r="J25" s="215"/>
      <c r="K25" s="216"/>
    </row>
    <row r="26" spans="1:11">
      <c r="A26" s="117">
        <v>9</v>
      </c>
      <c r="B26" s="234"/>
      <c r="C26" s="236"/>
      <c r="D26" s="234"/>
      <c r="E26" s="234"/>
      <c r="F26" s="227"/>
      <c r="G26" s="215"/>
      <c r="H26" s="216"/>
      <c r="I26" s="227"/>
      <c r="J26" s="215"/>
      <c r="K26" s="216"/>
    </row>
    <row r="27" spans="1:11">
      <c r="A27" s="117">
        <v>10</v>
      </c>
      <c r="B27" s="234"/>
      <c r="C27" s="236"/>
      <c r="D27" s="234"/>
      <c r="E27" s="234"/>
      <c r="F27" s="227"/>
      <c r="G27" s="215"/>
      <c r="H27" s="216"/>
      <c r="I27" s="227"/>
      <c r="J27" s="215"/>
      <c r="K27" s="216"/>
    </row>
    <row r="28" spans="1:11">
      <c r="A28" s="117"/>
      <c r="B28" s="234"/>
      <c r="C28" s="236"/>
      <c r="D28" s="234"/>
      <c r="E28" s="234"/>
      <c r="F28" s="227"/>
      <c r="G28" s="215"/>
      <c r="H28" s="216"/>
      <c r="I28" s="227"/>
      <c r="J28" s="215"/>
      <c r="K28" s="216"/>
    </row>
    <row r="29" spans="1:11">
      <c r="A29" s="117"/>
      <c r="B29" s="234"/>
      <c r="C29" s="236"/>
      <c r="D29" s="234"/>
      <c r="E29" s="234"/>
      <c r="F29" s="227"/>
      <c r="G29" s="215"/>
      <c r="H29" s="216"/>
      <c r="I29" s="227"/>
      <c r="J29" s="215"/>
      <c r="K29" s="216"/>
    </row>
    <row r="30" spans="1:11">
      <c r="A30" s="117"/>
      <c r="B30" s="234"/>
      <c r="C30" s="236"/>
      <c r="D30" s="234"/>
      <c r="E30" s="234"/>
      <c r="F30" s="227"/>
      <c r="G30" s="215"/>
      <c r="H30" s="216"/>
      <c r="I30" s="227"/>
      <c r="J30" s="215"/>
      <c r="K30" s="216"/>
    </row>
    <row r="31" spans="1:11">
      <c r="A31" s="117"/>
      <c r="B31" s="234"/>
      <c r="C31" s="236"/>
      <c r="D31" s="234"/>
      <c r="E31" s="234"/>
      <c r="F31" s="227"/>
      <c r="G31" s="215"/>
      <c r="H31" s="216"/>
      <c r="I31" s="227"/>
      <c r="J31" s="215"/>
      <c r="K31" s="216"/>
    </row>
    <row r="32" spans="1:11">
      <c r="A32" s="117"/>
      <c r="B32" s="234"/>
      <c r="C32" s="236"/>
      <c r="D32" s="234"/>
      <c r="E32" s="234"/>
      <c r="F32" s="227"/>
      <c r="G32" s="215"/>
      <c r="H32" s="216"/>
      <c r="I32" s="227"/>
      <c r="J32" s="215"/>
      <c r="K32" s="216"/>
    </row>
    <row r="33" spans="1:11">
      <c r="A33" s="117"/>
      <c r="B33" s="234"/>
      <c r="C33" s="236"/>
      <c r="D33" s="234"/>
      <c r="E33" s="234"/>
      <c r="F33" s="227"/>
      <c r="G33" s="215"/>
      <c r="H33" s="216"/>
      <c r="I33" s="227"/>
      <c r="J33" s="215"/>
      <c r="K33" s="216"/>
    </row>
    <row r="34" spans="1:11">
      <c r="A34" s="117"/>
      <c r="B34" s="234"/>
      <c r="C34" s="236"/>
      <c r="D34" s="234"/>
      <c r="E34" s="234"/>
      <c r="F34" s="227"/>
      <c r="G34" s="215"/>
      <c r="H34" s="216"/>
      <c r="I34" s="227"/>
      <c r="J34" s="215"/>
      <c r="K34" s="216"/>
    </row>
    <row r="35" spans="1:11">
      <c r="A35" s="117"/>
      <c r="B35" s="234"/>
      <c r="C35" s="236"/>
      <c r="D35" s="234"/>
      <c r="E35" s="234"/>
      <c r="F35" s="227"/>
      <c r="G35" s="215"/>
      <c r="H35" s="216"/>
      <c r="I35" s="227"/>
      <c r="J35" s="215"/>
      <c r="K35" s="216"/>
    </row>
    <row r="36" spans="1:11">
      <c r="A36" s="117"/>
      <c r="B36" s="234"/>
      <c r="C36" s="236"/>
      <c r="D36" s="234"/>
      <c r="E36" s="234"/>
      <c r="F36" s="227"/>
      <c r="G36" s="215"/>
      <c r="H36" s="216"/>
      <c r="I36" s="227"/>
      <c r="J36" s="215"/>
      <c r="K36" s="216"/>
    </row>
    <row r="37" spans="1:11">
      <c r="A37" s="117"/>
      <c r="B37" s="234"/>
      <c r="C37" s="236"/>
      <c r="D37" s="234"/>
      <c r="E37" s="234"/>
      <c r="F37" s="227"/>
      <c r="G37" s="215"/>
      <c r="H37" s="216"/>
      <c r="I37" s="227"/>
      <c r="J37" s="215"/>
      <c r="K37" s="216"/>
    </row>
    <row r="38" spans="1:11">
      <c r="A38" s="117"/>
      <c r="B38" s="234"/>
      <c r="C38" s="236"/>
      <c r="D38" s="234"/>
      <c r="E38" s="234"/>
      <c r="F38" s="227"/>
      <c r="G38" s="215"/>
      <c r="H38" s="216"/>
      <c r="I38" s="227"/>
      <c r="J38" s="215"/>
      <c r="K38" s="216"/>
    </row>
  </sheetData>
  <mergeCells count="113">
    <mergeCell ref="B38:C38"/>
    <mergeCell ref="D38:E38"/>
    <mergeCell ref="F38:H38"/>
    <mergeCell ref="I38:K38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7:C27"/>
    <mergeCell ref="D27:E27"/>
    <mergeCell ref="F27:H27"/>
    <mergeCell ref="I27:K27"/>
    <mergeCell ref="B25:C25"/>
    <mergeCell ref="D25:E25"/>
    <mergeCell ref="B22:C22"/>
    <mergeCell ref="D22:E22"/>
    <mergeCell ref="F22:H22"/>
    <mergeCell ref="I22:K22"/>
    <mergeCell ref="B23:C23"/>
    <mergeCell ref="D23:E23"/>
    <mergeCell ref="F23:H23"/>
    <mergeCell ref="I23:K23"/>
    <mergeCell ref="F25:H25"/>
    <mergeCell ref="I25:K25"/>
    <mergeCell ref="B26:C26"/>
    <mergeCell ref="D26:E26"/>
    <mergeCell ref="F26:H26"/>
    <mergeCell ref="I26:K26"/>
    <mergeCell ref="B24:C24"/>
    <mergeCell ref="D24:E24"/>
    <mergeCell ref="F24:H24"/>
    <mergeCell ref="I24:K24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B8:D8"/>
    <mergeCell ref="G8:K8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56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55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53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52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54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">
        <v>251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COUNTIF(F41:HQ41,"P")</f>
        <v>0</v>
      </c>
      <c r="B7" s="266"/>
      <c r="C7" s="267">
        <f>COUNTIF(F41:HQ41,"F")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78"/>
      <c r="E19" s="278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82" t="s">
        <v>297</v>
      </c>
      <c r="C39" s="282"/>
      <c r="D39" s="282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83" t="s">
        <v>301</v>
      </c>
      <c r="C40" s="283"/>
      <c r="D40" s="283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84" t="s">
        <v>302</v>
      </c>
      <c r="C41" s="284"/>
      <c r="D41" s="284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72" t="s">
        <v>303</v>
      </c>
      <c r="C42" s="272"/>
      <c r="D42" s="27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482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470</v>
      </c>
      <c r="C28" s="280"/>
      <c r="D28" s="281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opLeftCell="A19" zoomScale="130" zoomScaleNormal="130" workbookViewId="0">
      <selection activeCell="B31" sqref="B31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">
        <v>251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COUNTIF(F41:HQ41,"P")</f>
        <v>0</v>
      </c>
      <c r="B7" s="266"/>
      <c r="C7" s="267">
        <f>COUNTIF(F41:HQ41,"F")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529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78"/>
      <c r="E19" s="278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>
        <v>12345</v>
      </c>
      <c r="E22" s="157"/>
      <c r="F22" s="184" t="s">
        <v>283</v>
      </c>
      <c r="G22" s="184"/>
      <c r="H22" s="184"/>
      <c r="I22" s="184" t="s">
        <v>283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>
        <v>88888</v>
      </c>
      <c r="E23" s="157"/>
      <c r="F23" s="184"/>
      <c r="G23" s="184" t="s">
        <v>283</v>
      </c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532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82" t="s">
        <v>297</v>
      </c>
      <c r="C39" s="282"/>
      <c r="D39" s="282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83" t="s">
        <v>301</v>
      </c>
      <c r="C40" s="283"/>
      <c r="D40" s="283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84" t="s">
        <v>302</v>
      </c>
      <c r="C41" s="284"/>
      <c r="D41" s="284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72" t="s">
        <v>303</v>
      </c>
      <c r="C42" s="272"/>
      <c r="D42" s="27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J35" sqref="J3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252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COUNTIF(F41:HQ41,"P")</f>
        <v>0</v>
      </c>
      <c r="B7" s="266"/>
      <c r="C7" s="267">
        <f>COUNTIF(F41:HQ41,"F")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9" t="s">
        <v>496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210" t="s">
        <v>530</v>
      </c>
      <c r="E17" s="157"/>
      <c r="F17" s="152"/>
      <c r="G17" s="152"/>
      <c r="H17" s="152"/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531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78"/>
      <c r="E19" s="278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>
        <v>123456</v>
      </c>
      <c r="E22" s="157"/>
      <c r="F22" s="184"/>
      <c r="G22" s="184"/>
      <c r="H22" s="184"/>
      <c r="I22" s="184" t="s">
        <v>283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>
        <v>54321</v>
      </c>
      <c r="E23" s="157"/>
      <c r="F23" s="184"/>
      <c r="G23" s="184"/>
      <c r="H23" s="184"/>
      <c r="I23" s="184"/>
      <c r="J23" s="184" t="s">
        <v>283</v>
      </c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 t="s">
        <v>283</v>
      </c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 t="s">
        <v>283</v>
      </c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 t="s">
        <v>283</v>
      </c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 t="s">
        <v>283</v>
      </c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82" t="s">
        <v>297</v>
      </c>
      <c r="C39" s="282"/>
      <c r="D39" s="282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83" t="s">
        <v>301</v>
      </c>
      <c r="C40" s="283"/>
      <c r="D40" s="283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84" t="s">
        <v>302</v>
      </c>
      <c r="C41" s="284"/>
      <c r="D41" s="284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72" t="s">
        <v>303</v>
      </c>
      <c r="C42" s="272"/>
      <c r="D42" s="27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hyperlinks>
    <hyperlink ref="D17" r:id="rId1"/>
    <hyperlink ref="D18" r:id="rId2"/>
  </hyperlinks>
  <pageMargins left="0.75" right="0.75" top="0.75" bottom="0.75" header="0.5" footer="0.5"/>
  <pageSetup orientation="portrait" r:id="rId3"/>
  <headerFooter alignWithMargins="0">
    <oddFooter>&amp;L&amp;"Tahoma,Regular"&amp;10 02ae-BM/PM/HDCV/FSOFT v2/1&amp;C&amp;"Tahoma,Regular"&amp;10Internal use&amp;R&amp;"Tahoma,Regular"&amp;10&amp;P/&amp;N</oddFooter>
  </headerFooter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showGridLines="0" topLeftCell="A4" workbookViewId="0">
      <selection activeCell="F17" sqref="F17"/>
    </sheetView>
  </sheetViews>
  <sheetFormatPr defaultRowHeight="14.25"/>
  <cols>
    <col min="1" max="1" width="9.140625" style="1"/>
    <col min="2" max="2" width="16.28515625" style="1" customWidth="1"/>
    <col min="3" max="3" width="9.140625" style="1"/>
    <col min="4" max="4" width="17.140625" style="1" customWidth="1"/>
    <col min="5" max="5" width="37.140625" style="1" customWidth="1"/>
    <col min="6" max="6" width="27.28515625" style="1" customWidth="1"/>
    <col min="7" max="7" width="23.42578125" style="1" customWidth="1"/>
    <col min="8" max="8" width="30.5703125" style="1" customWidth="1"/>
    <col min="9" max="16384" width="9.140625" style="1"/>
  </cols>
  <sheetData>
    <row r="2" spans="1:10" ht="22.5">
      <c r="A2" s="26"/>
      <c r="B2" s="32" t="s">
        <v>17</v>
      </c>
      <c r="C2" s="26"/>
      <c r="D2" s="26"/>
      <c r="E2" s="26"/>
      <c r="F2" s="26"/>
      <c r="G2" s="26"/>
    </row>
    <row r="3" spans="1:10">
      <c r="A3" s="26"/>
      <c r="B3" s="28" t="s">
        <v>16</v>
      </c>
      <c r="C3" s="31">
        <v>1.6</v>
      </c>
      <c r="D3" s="29"/>
      <c r="E3" s="26"/>
      <c r="F3" s="26"/>
      <c r="G3" s="26"/>
    </row>
    <row r="4" spans="1:10">
      <c r="A4" s="26"/>
      <c r="B4" s="28" t="s">
        <v>15</v>
      </c>
      <c r="C4" s="30" t="s">
        <v>19</v>
      </c>
      <c r="D4" s="30"/>
      <c r="E4" s="26"/>
      <c r="F4" s="26"/>
      <c r="G4" s="26"/>
    </row>
    <row r="5" spans="1:10" ht="15" thickBot="1">
      <c r="A5" s="26"/>
      <c r="B5" s="28"/>
      <c r="C5" s="29"/>
      <c r="D5" s="29"/>
      <c r="E5" s="26"/>
      <c r="F5" s="26"/>
      <c r="G5" s="26"/>
    </row>
    <row r="6" spans="1:10" ht="14.25" customHeight="1" thickBot="1">
      <c r="A6" s="26"/>
      <c r="B6" s="28" t="s">
        <v>14</v>
      </c>
      <c r="C6" s="288" t="s">
        <v>96</v>
      </c>
      <c r="D6" s="288"/>
      <c r="E6" s="289"/>
      <c r="F6" s="26"/>
      <c r="G6" s="28" t="s">
        <v>145</v>
      </c>
      <c r="H6" s="123" t="s">
        <v>146</v>
      </c>
      <c r="I6" s="122"/>
      <c r="J6" s="122"/>
    </row>
    <row r="7" spans="1:10">
      <c r="A7" s="26"/>
      <c r="B7" s="28" t="s">
        <v>13</v>
      </c>
      <c r="C7" s="288" t="s">
        <v>18</v>
      </c>
      <c r="D7" s="288"/>
      <c r="E7" s="289"/>
      <c r="F7" s="26"/>
      <c r="G7" s="26"/>
    </row>
    <row r="8" spans="1:10">
      <c r="A8" s="26"/>
      <c r="B8" s="28"/>
      <c r="C8" s="26"/>
      <c r="D8" s="26"/>
      <c r="E8" s="26"/>
      <c r="F8" s="26"/>
      <c r="G8" s="26"/>
    </row>
    <row r="9" spans="1:10">
      <c r="A9" s="26"/>
      <c r="B9" s="27"/>
      <c r="C9" s="27"/>
      <c r="D9" s="27"/>
      <c r="E9" s="27"/>
      <c r="F9" s="26"/>
      <c r="G9" s="26"/>
    </row>
    <row r="10" spans="1:10">
      <c r="B10" s="25" t="s">
        <v>12</v>
      </c>
    </row>
    <row r="11" spans="1:10" s="2" customFormat="1" ht="25.5">
      <c r="B11" s="24" t="s">
        <v>11</v>
      </c>
      <c r="C11" s="23" t="s">
        <v>10</v>
      </c>
      <c r="D11" s="23" t="s">
        <v>9</v>
      </c>
      <c r="E11" s="23" t="s">
        <v>8</v>
      </c>
      <c r="F11" s="23" t="s">
        <v>7</v>
      </c>
      <c r="G11" s="22" t="s">
        <v>6</v>
      </c>
      <c r="H11" s="21" t="s">
        <v>5</v>
      </c>
    </row>
    <row r="12" spans="1:10" s="2" customFormat="1">
      <c r="B12" s="12">
        <v>43555</v>
      </c>
      <c r="C12" s="18" t="s">
        <v>4</v>
      </c>
      <c r="D12" s="11"/>
      <c r="E12" s="17" t="s">
        <v>3</v>
      </c>
      <c r="F12" s="16" t="s">
        <v>20</v>
      </c>
      <c r="G12" s="20"/>
      <c r="H12" s="14" t="str">
        <f>Admin_Management!B4</f>
        <v>CR150 - Admin Management</v>
      </c>
    </row>
    <row r="13" spans="1:10" s="2" customFormat="1">
      <c r="B13" s="19">
        <v>43556</v>
      </c>
      <c r="C13" s="18" t="s">
        <v>2</v>
      </c>
      <c r="D13" s="11"/>
      <c r="E13" s="17" t="s">
        <v>0</v>
      </c>
      <c r="F13" s="16" t="s">
        <v>95</v>
      </c>
      <c r="G13" s="15" t="s">
        <v>20</v>
      </c>
      <c r="H13" s="14" t="str">
        <f>SignIn!B4</f>
        <v>CR110 - Sign In</v>
      </c>
    </row>
    <row r="14" spans="1:10" s="13" customFormat="1" ht="12.75">
      <c r="B14" s="12">
        <v>43559</v>
      </c>
      <c r="C14" s="18" t="s">
        <v>1</v>
      </c>
      <c r="D14" s="11"/>
      <c r="E14" s="17" t="s">
        <v>0</v>
      </c>
      <c r="F14" s="16" t="s">
        <v>108</v>
      </c>
      <c r="G14" s="15" t="s">
        <v>20</v>
      </c>
      <c r="H14" s="14" t="str">
        <f>SignUp!B4</f>
        <v>CR120 - Sign Up</v>
      </c>
    </row>
    <row r="15" spans="1:10" s="13" customFormat="1" ht="12.75">
      <c r="B15" s="12">
        <v>43560</v>
      </c>
      <c r="C15" s="18" t="s">
        <v>104</v>
      </c>
      <c r="D15" s="8"/>
      <c r="E15" s="17" t="s">
        <v>0</v>
      </c>
      <c r="F15" s="16" t="s">
        <v>95</v>
      </c>
      <c r="G15" s="15" t="s">
        <v>20</v>
      </c>
      <c r="H15" s="7" t="str">
        <f>Order!B4</f>
        <v>CR130 - Order</v>
      </c>
    </row>
    <row r="16" spans="1:10" s="2" customFormat="1">
      <c r="B16" s="12">
        <v>43561</v>
      </c>
      <c r="C16" s="18" t="s">
        <v>105</v>
      </c>
      <c r="D16" s="11"/>
      <c r="E16" s="17" t="s">
        <v>0</v>
      </c>
      <c r="F16" s="16" t="s">
        <v>94</v>
      </c>
      <c r="G16" s="15" t="s">
        <v>20</v>
      </c>
      <c r="H16" s="7" t="str">
        <f>HomePage!B4</f>
        <v>CR100 - Home Page</v>
      </c>
    </row>
    <row r="17" spans="2:8" s="2" customFormat="1">
      <c r="B17" s="12">
        <v>43562</v>
      </c>
      <c r="C17" s="18" t="s">
        <v>106</v>
      </c>
      <c r="D17" s="8"/>
      <c r="E17" s="17" t="s">
        <v>0</v>
      </c>
      <c r="F17" s="16" t="s">
        <v>109</v>
      </c>
      <c r="G17" s="15" t="s">
        <v>20</v>
      </c>
      <c r="H17" s="7" t="str">
        <f>Admin_SignIn!B4</f>
        <v>CR140 - Admin Sign In</v>
      </c>
    </row>
    <row r="18" spans="2:8" s="2" customFormat="1">
      <c r="B18" s="12">
        <v>43563</v>
      </c>
      <c r="C18" s="18" t="s">
        <v>107</v>
      </c>
      <c r="D18" s="8"/>
      <c r="E18" s="17" t="s">
        <v>0</v>
      </c>
      <c r="F18" s="16" t="s">
        <v>94</v>
      </c>
      <c r="G18" s="15" t="s">
        <v>20</v>
      </c>
      <c r="H18" s="7" t="str">
        <f>Addition!B4</f>
        <v>CR160 - Addition Other Test Case</v>
      </c>
    </row>
    <row r="19" spans="2:8" s="2" customFormat="1">
      <c r="B19" s="12"/>
      <c r="C19" s="18"/>
      <c r="D19" s="8"/>
      <c r="E19" s="17"/>
      <c r="F19" s="16"/>
      <c r="G19" s="15"/>
      <c r="H19" s="7"/>
    </row>
    <row r="20" spans="2:8" s="2" customFormat="1">
      <c r="B20" s="10"/>
      <c r="C20" s="9"/>
      <c r="D20" s="8"/>
      <c r="E20" s="8"/>
      <c r="F20" s="8"/>
      <c r="G20" s="8"/>
      <c r="H20" s="7"/>
    </row>
    <row r="21" spans="2:8" s="2" customFormat="1">
      <c r="B21" s="10"/>
      <c r="C21" s="9"/>
      <c r="D21" s="8"/>
      <c r="E21" s="8"/>
      <c r="F21" s="8"/>
      <c r="G21" s="8"/>
      <c r="H21" s="7"/>
    </row>
    <row r="22" spans="2:8" s="2" customFormat="1">
      <c r="B22" s="10"/>
      <c r="C22" s="9"/>
      <c r="D22" s="8"/>
      <c r="E22" s="8"/>
      <c r="F22" s="8"/>
      <c r="G22" s="8"/>
      <c r="H22" s="7"/>
    </row>
    <row r="23" spans="2:8" s="2" customFormat="1" ht="15" customHeight="1">
      <c r="B23" s="6"/>
      <c r="C23" s="5"/>
      <c r="D23" s="4"/>
      <c r="E23" s="4"/>
      <c r="F23" s="4"/>
      <c r="G23" s="4"/>
      <c r="H23" s="3"/>
    </row>
  </sheetData>
  <mergeCells count="2">
    <mergeCell ref="C6:E6"/>
    <mergeCell ref="C7:E7"/>
  </mergeCells>
  <hyperlinks>
    <hyperlink ref="H6" location="'Test Report'!A1" display="Test Report"/>
  </hyperlinks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5"/>
  <sheetViews>
    <sheetView topLeftCell="A16" workbookViewId="0">
      <selection activeCell="A27" sqref="A27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93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COUNTIF(I12:I27,"Pass")</f>
        <v>14</v>
      </c>
      <c r="C6" s="71" t="s">
        <v>26</v>
      </c>
      <c r="D6" s="72">
        <f>COUNTIF(I10:I746,"Pending")</f>
        <v>0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COUNTIF(I12:I27,"Fail")</f>
        <v>0</v>
      </c>
      <c r="C7" s="76" t="s">
        <v>35</v>
      </c>
      <c r="D7" s="77">
        <f>COUNTA(A12:A27) -2</f>
        <v>14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>
      <c r="A12" s="316" t="s">
        <v>97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51" outlineLevel="1">
      <c r="A13" s="119" t="s">
        <v>43</v>
      </c>
      <c r="B13" s="85" t="s">
        <v>112</v>
      </c>
      <c r="C13" s="86" t="s">
        <v>111</v>
      </c>
      <c r="D13" s="319" t="s">
        <v>130</v>
      </c>
      <c r="E13" s="295"/>
      <c r="F13" s="295"/>
      <c r="G13" s="87"/>
      <c r="H13" s="88"/>
      <c r="I13" s="86" t="s">
        <v>24</v>
      </c>
      <c r="J13" s="89"/>
    </row>
    <row r="14" spans="1:11" s="83" customFormat="1" ht="12.75" customHeight="1" outlineLevel="1">
      <c r="A14" s="320" t="s">
        <v>110</v>
      </c>
      <c r="B14" s="321"/>
      <c r="C14" s="321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119" t="s">
        <v>44</v>
      </c>
      <c r="B15" s="85" t="s">
        <v>128</v>
      </c>
      <c r="C15" s="86" t="s">
        <v>116</v>
      </c>
      <c r="D15" s="319" t="s">
        <v>99</v>
      </c>
      <c r="E15" s="295"/>
      <c r="F15" s="295"/>
      <c r="G15" s="87"/>
      <c r="H15" s="94"/>
      <c r="I15" s="86" t="s">
        <v>24</v>
      </c>
      <c r="J15" s="89"/>
    </row>
    <row r="16" spans="1:11" s="83" customFormat="1" ht="33" customHeight="1" outlineLevel="1">
      <c r="A16" s="119" t="s">
        <v>45</v>
      </c>
      <c r="B16" s="92" t="s">
        <v>127</v>
      </c>
      <c r="C16" s="93" t="s">
        <v>132</v>
      </c>
      <c r="D16" s="294" t="s">
        <v>131</v>
      </c>
      <c r="E16" s="295"/>
      <c r="F16" s="295"/>
      <c r="G16" s="87"/>
      <c r="H16" s="88"/>
      <c r="I16" s="86" t="s">
        <v>24</v>
      </c>
      <c r="J16" s="89"/>
    </row>
    <row r="17" spans="1:10" s="83" customFormat="1" ht="25.5" customHeight="1" outlineLevel="1">
      <c r="A17" s="119" t="s">
        <v>46</v>
      </c>
      <c r="B17" s="92" t="s">
        <v>117</v>
      </c>
      <c r="C17" s="93" t="s">
        <v>133</v>
      </c>
      <c r="D17" s="294" t="s">
        <v>134</v>
      </c>
      <c r="E17" s="295"/>
      <c r="F17" s="295"/>
      <c r="G17" s="87"/>
      <c r="H17" s="95"/>
      <c r="I17" s="86" t="s">
        <v>24</v>
      </c>
      <c r="J17" s="89"/>
    </row>
    <row r="18" spans="1:10" s="83" customFormat="1" ht="25.5" outlineLevel="1">
      <c r="A18" s="119" t="s">
        <v>47</v>
      </c>
      <c r="B18" s="92" t="s">
        <v>118</v>
      </c>
      <c r="C18" s="93" t="s">
        <v>436</v>
      </c>
      <c r="D18" s="294" t="s">
        <v>136</v>
      </c>
      <c r="E18" s="295"/>
      <c r="F18" s="295"/>
      <c r="G18" s="87"/>
      <c r="H18" s="94"/>
      <c r="I18" s="86" t="s">
        <v>24</v>
      </c>
      <c r="J18" s="89"/>
    </row>
    <row r="19" spans="1:10" s="83" customFormat="1" ht="28.5" customHeight="1" outlineLevel="1">
      <c r="A19" s="119" t="s">
        <v>48</v>
      </c>
      <c r="B19" s="92" t="s">
        <v>119</v>
      </c>
      <c r="C19" s="93" t="s">
        <v>437</v>
      </c>
      <c r="D19" s="294" t="s">
        <v>135</v>
      </c>
      <c r="E19" s="295"/>
      <c r="F19" s="295"/>
      <c r="G19" s="87"/>
      <c r="H19" s="94"/>
      <c r="I19" s="86" t="s">
        <v>24</v>
      </c>
      <c r="J19" s="89"/>
    </row>
    <row r="20" spans="1:10" s="83" customFormat="1" ht="27" customHeight="1" outlineLevel="1">
      <c r="A20" s="119" t="s">
        <v>49</v>
      </c>
      <c r="B20" s="92" t="s">
        <v>120</v>
      </c>
      <c r="C20" s="93" t="s">
        <v>438</v>
      </c>
      <c r="D20" s="294" t="s">
        <v>137</v>
      </c>
      <c r="E20" s="295"/>
      <c r="F20" s="295"/>
      <c r="G20" s="87"/>
      <c r="H20" s="88"/>
      <c r="I20" s="86" t="s">
        <v>24</v>
      </c>
      <c r="J20" s="89"/>
    </row>
    <row r="21" spans="1:10" s="83" customFormat="1" ht="25.5" outlineLevel="1">
      <c r="A21" s="119" t="s">
        <v>50</v>
      </c>
      <c r="B21" s="92" t="s">
        <v>121</v>
      </c>
      <c r="C21" s="93" t="s">
        <v>439</v>
      </c>
      <c r="D21" s="294" t="s">
        <v>138</v>
      </c>
      <c r="E21" s="295"/>
      <c r="F21" s="295"/>
      <c r="G21" s="87"/>
      <c r="H21" s="95"/>
      <c r="I21" s="86" t="s">
        <v>24</v>
      </c>
      <c r="J21" s="89"/>
    </row>
    <row r="22" spans="1:10" s="83" customFormat="1" ht="25.5" outlineLevel="1">
      <c r="A22" s="119" t="s">
        <v>51</v>
      </c>
      <c r="B22" s="92" t="s">
        <v>129</v>
      </c>
      <c r="C22" s="93" t="s">
        <v>441</v>
      </c>
      <c r="D22" s="294" t="s">
        <v>139</v>
      </c>
      <c r="E22" s="295"/>
      <c r="F22" s="295"/>
      <c r="G22" s="87"/>
      <c r="H22" s="94"/>
      <c r="I22" s="86" t="s">
        <v>24</v>
      </c>
      <c r="J22" s="89"/>
    </row>
    <row r="23" spans="1:10" s="83" customFormat="1" ht="25.5" outlineLevel="1">
      <c r="A23" s="119" t="s">
        <v>52</v>
      </c>
      <c r="B23" s="92" t="s">
        <v>122</v>
      </c>
      <c r="C23" s="93" t="s">
        <v>440</v>
      </c>
      <c r="D23" s="294" t="s">
        <v>140</v>
      </c>
      <c r="E23" s="295"/>
      <c r="F23" s="295"/>
      <c r="G23" s="87"/>
      <c r="H23" s="94"/>
      <c r="I23" s="86" t="s">
        <v>24</v>
      </c>
      <c r="J23" s="89"/>
    </row>
    <row r="24" spans="1:10" s="83" customFormat="1" ht="38.25" customHeight="1" outlineLevel="1">
      <c r="A24" s="119" t="s">
        <v>53</v>
      </c>
      <c r="B24" s="92" t="s">
        <v>123</v>
      </c>
      <c r="C24" s="93" t="s">
        <v>442</v>
      </c>
      <c r="D24" s="294" t="s">
        <v>141</v>
      </c>
      <c r="E24" s="295"/>
      <c r="F24" s="295"/>
      <c r="G24" s="87"/>
      <c r="H24" s="94"/>
      <c r="I24" s="86" t="s">
        <v>24</v>
      </c>
      <c r="J24" s="89"/>
    </row>
    <row r="25" spans="1:10" s="83" customFormat="1" ht="39.75" customHeight="1" outlineLevel="1">
      <c r="A25" s="119" t="s">
        <v>54</v>
      </c>
      <c r="B25" s="92" t="s">
        <v>124</v>
      </c>
      <c r="C25" s="93" t="s">
        <v>443</v>
      </c>
      <c r="D25" s="294" t="s">
        <v>142</v>
      </c>
      <c r="E25" s="295"/>
      <c r="F25" s="295"/>
      <c r="G25" s="87"/>
      <c r="H25" s="94"/>
      <c r="I25" s="86" t="s">
        <v>24</v>
      </c>
      <c r="J25" s="89"/>
    </row>
    <row r="26" spans="1:10" s="83" customFormat="1" ht="25.5" customHeight="1" outlineLevel="1">
      <c r="A26" s="119" t="s">
        <v>55</v>
      </c>
      <c r="B26" s="92" t="s">
        <v>126</v>
      </c>
      <c r="C26" s="93" t="s">
        <v>444</v>
      </c>
      <c r="D26" s="294" t="s">
        <v>143</v>
      </c>
      <c r="E26" s="295"/>
      <c r="F26" s="295"/>
      <c r="G26" s="87"/>
      <c r="H26" s="94"/>
      <c r="I26" s="86" t="s">
        <v>24</v>
      </c>
      <c r="J26" s="89"/>
    </row>
    <row r="27" spans="1:10" s="83" customFormat="1" ht="25.5" outlineLevel="1">
      <c r="A27" s="119" t="s">
        <v>56</v>
      </c>
      <c r="B27" s="121" t="s">
        <v>125</v>
      </c>
      <c r="C27" s="86" t="s">
        <v>440</v>
      </c>
      <c r="D27" s="294" t="s">
        <v>144</v>
      </c>
      <c r="E27" s="295"/>
      <c r="F27" s="295"/>
      <c r="G27" s="87"/>
      <c r="H27" s="94"/>
      <c r="I27" s="86" t="s">
        <v>24</v>
      </c>
      <c r="J27" s="89"/>
    </row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</sheetData>
  <mergeCells count="34">
    <mergeCell ref="D25:F25"/>
    <mergeCell ref="D26:F26"/>
    <mergeCell ref="D27:F27"/>
    <mergeCell ref="D17:F17"/>
    <mergeCell ref="D18:F18"/>
    <mergeCell ref="D19:F19"/>
    <mergeCell ref="D20:F20"/>
    <mergeCell ref="D21:F21"/>
    <mergeCell ref="A11:J11"/>
    <mergeCell ref="A12:J12"/>
    <mergeCell ref="D13:F13"/>
    <mergeCell ref="A14:C14"/>
    <mergeCell ref="D15:F15"/>
    <mergeCell ref="B1:D2"/>
    <mergeCell ref="B3:D3"/>
    <mergeCell ref="H3:J3"/>
    <mergeCell ref="B4:D4"/>
    <mergeCell ref="H4:J4"/>
    <mergeCell ref="B5:D5"/>
    <mergeCell ref="H5:J5"/>
    <mergeCell ref="D22:F22"/>
    <mergeCell ref="D23:F23"/>
    <mergeCell ref="D24:F24"/>
    <mergeCell ref="D16:F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</mergeCells>
  <hyperlinks>
    <hyperlink ref="A13" location="'TC1'!A1" display="TC1"/>
    <hyperlink ref="A15" location="'TC2'!A1" display="TC2"/>
    <hyperlink ref="A16" location="'TC3'!A1" display="TC3"/>
    <hyperlink ref="A17" location="'TC4'!A1" display="TC4"/>
    <hyperlink ref="A18" location="'TC5'!A1" display="TC5"/>
    <hyperlink ref="A19" location="'TC6'!A1" display="TC6"/>
    <hyperlink ref="A20" location="'TC7'!A1" display="TC7"/>
    <hyperlink ref="A21" location="'TC8'!A1" display="TC8"/>
    <hyperlink ref="A22" location="'TC9'!A1" display="TC9"/>
    <hyperlink ref="A23" location="'TC10'!A1" display="TC10"/>
    <hyperlink ref="A24" location="'TC11'!A1" display="TC11"/>
    <hyperlink ref="A25" location="'TC12'!A1" display="TC12"/>
    <hyperlink ref="A26" location="'TC13'!A1" display="TC13"/>
    <hyperlink ref="A27" location="'TC14'!A1" display="TC14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7" workbookViewId="0">
      <selection activeCell="W20" sqref="W2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458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497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498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211" t="s">
        <v>502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499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501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 t="s">
        <v>503</v>
      </c>
      <c r="E20" s="278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500</v>
      </c>
      <c r="C28" s="280"/>
      <c r="D28" s="281"/>
      <c r="E28" s="179"/>
      <c r="F28" s="152"/>
      <c r="G28" s="152"/>
      <c r="H28" s="152" t="s">
        <v>283</v>
      </c>
      <c r="I28" s="152"/>
      <c r="J28" s="152" t="s">
        <v>283</v>
      </c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 t="s">
        <v>283</v>
      </c>
      <c r="H30" s="152"/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504</v>
      </c>
      <c r="E31" s="202"/>
      <c r="F31" s="184"/>
      <c r="H31" s="184"/>
      <c r="J31" s="184"/>
      <c r="K31" s="152" t="s">
        <v>283</v>
      </c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 F32:T32 H31 G29:T30 J31:T31">
      <formula1>"O, "</formula1>
    </dataValidation>
  </dataValidations>
  <hyperlinks>
    <hyperlink ref="D17" r:id="rId1" display="!@#$%^&amp;^^&amp;*&amp;,,./ơ]ơ\ư\_-+=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opLeftCell="A7" workbookViewId="0">
      <selection activeCell="D20" sqref="D20:E2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">
        <v>457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467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473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466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472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470</v>
      </c>
      <c r="C28" s="280"/>
      <c r="D28" s="281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300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D20:E20"/>
    <mergeCell ref="B33:D33"/>
    <mergeCell ref="B34:D34"/>
    <mergeCell ref="B35:D35"/>
    <mergeCell ref="B36:D36"/>
    <mergeCell ref="B28:D2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1"/>
  <sheetViews>
    <sheetView topLeftCell="A3" zoomScale="80" zoomScaleNormal="80" workbookViewId="0">
      <selection activeCell="C17" sqref="C17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7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148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COUNTIF(I12:I23,"Pass")</f>
        <v>10</v>
      </c>
      <c r="C6" s="71" t="s">
        <v>26</v>
      </c>
      <c r="D6" s="72">
        <f>COUNTIF(I10:I742,"Pending")</f>
        <v>0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COUNTIF(I12:I23,"Fail")</f>
        <v>0</v>
      </c>
      <c r="C7" s="76" t="s">
        <v>35</v>
      </c>
      <c r="D7" s="77">
        <f>COUNTA(A12:A23) -2</f>
        <v>10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177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32.25" hidden="1" customHeight="1" outlineLevel="1">
      <c r="A13" s="119" t="s">
        <v>57</v>
      </c>
      <c r="B13" s="85" t="s">
        <v>150</v>
      </c>
      <c r="C13" s="86" t="s">
        <v>151</v>
      </c>
      <c r="D13" s="319" t="s">
        <v>477</v>
      </c>
      <c r="E13" s="295"/>
      <c r="F13" s="295"/>
      <c r="G13" s="87"/>
      <c r="H13" s="88"/>
      <c r="I13" s="86" t="s">
        <v>24</v>
      </c>
      <c r="J13" s="89"/>
    </row>
    <row r="14" spans="1:11" s="83" customFormat="1" ht="108" hidden="1" customHeight="1" outlineLevel="1">
      <c r="A14" s="119" t="s">
        <v>58</v>
      </c>
      <c r="B14" s="92" t="s">
        <v>152</v>
      </c>
      <c r="C14" s="93" t="s">
        <v>452</v>
      </c>
      <c r="D14" s="294" t="s">
        <v>153</v>
      </c>
      <c r="E14" s="295"/>
      <c r="F14" s="295"/>
      <c r="G14" s="87"/>
      <c r="H14" s="94"/>
      <c r="I14" s="86" t="s">
        <v>24</v>
      </c>
      <c r="J14" s="89"/>
    </row>
    <row r="15" spans="1:11" s="83" customFormat="1" ht="12.75">
      <c r="A15" s="316" t="s">
        <v>149</v>
      </c>
      <c r="B15" s="317"/>
      <c r="C15" s="317"/>
      <c r="D15" s="317"/>
      <c r="E15" s="317"/>
      <c r="F15" s="317"/>
      <c r="G15" s="317"/>
      <c r="H15" s="317"/>
      <c r="I15" s="317"/>
      <c r="J15" s="318"/>
    </row>
    <row r="16" spans="1:11" s="98" customFormat="1" ht="71.25" customHeight="1" outlineLevel="1">
      <c r="A16" s="119" t="s">
        <v>457</v>
      </c>
      <c r="B16" s="96" t="s">
        <v>154</v>
      </c>
      <c r="C16" s="97" t="s">
        <v>157</v>
      </c>
      <c r="D16" s="319" t="s">
        <v>156</v>
      </c>
      <c r="E16" s="295"/>
      <c r="F16" s="295"/>
      <c r="H16" s="124"/>
      <c r="I16" s="99" t="s">
        <v>24</v>
      </c>
      <c r="J16" s="95"/>
    </row>
    <row r="17" spans="1:14" s="98" customFormat="1" ht="57.75" customHeight="1" outlineLevel="1">
      <c r="A17" s="119" t="s">
        <v>458</v>
      </c>
      <c r="B17" s="96" t="s">
        <v>155</v>
      </c>
      <c r="C17" s="97" t="s">
        <v>157</v>
      </c>
      <c r="D17" s="319" t="s">
        <v>156</v>
      </c>
      <c r="E17" s="295"/>
      <c r="F17" s="295"/>
      <c r="H17" s="124"/>
      <c r="I17" s="99" t="s">
        <v>24</v>
      </c>
      <c r="J17" s="95"/>
    </row>
    <row r="18" spans="1:14" s="98" customFormat="1" ht="70.5" customHeight="1" outlineLevel="1">
      <c r="A18" s="119" t="s">
        <v>459</v>
      </c>
      <c r="B18" s="96" t="s">
        <v>158</v>
      </c>
      <c r="C18" s="97" t="s">
        <v>157</v>
      </c>
      <c r="D18" s="319" t="s">
        <v>156</v>
      </c>
      <c r="E18" s="295"/>
      <c r="F18" s="295"/>
      <c r="H18" s="100"/>
      <c r="I18" s="99" t="s">
        <v>24</v>
      </c>
      <c r="J18" s="95"/>
    </row>
    <row r="19" spans="1:14" s="98" customFormat="1" ht="87" customHeight="1" outlineLevel="1">
      <c r="A19" s="119" t="s">
        <v>460</v>
      </c>
      <c r="B19" s="96" t="s">
        <v>159</v>
      </c>
      <c r="C19" s="97" t="s">
        <v>157</v>
      </c>
      <c r="D19" s="319" t="s">
        <v>156</v>
      </c>
      <c r="E19" s="295"/>
      <c r="F19" s="295"/>
      <c r="H19" s="100"/>
      <c r="I19" s="99" t="s">
        <v>24</v>
      </c>
      <c r="J19" s="102"/>
      <c r="K19" s="103"/>
      <c r="L19" s="103"/>
      <c r="M19" s="103"/>
      <c r="N19" s="103"/>
    </row>
    <row r="20" spans="1:14" s="98" customFormat="1" ht="87" customHeight="1" outlineLevel="1">
      <c r="A20" s="119" t="s">
        <v>461</v>
      </c>
      <c r="B20" s="96" t="s">
        <v>160</v>
      </c>
      <c r="C20" s="97" t="s">
        <v>157</v>
      </c>
      <c r="D20" s="319" t="s">
        <v>156</v>
      </c>
      <c r="E20" s="295"/>
      <c r="F20" s="295"/>
      <c r="H20" s="100"/>
      <c r="I20" s="99" t="s">
        <v>24</v>
      </c>
      <c r="J20" s="102"/>
      <c r="K20" s="103"/>
      <c r="L20" s="103"/>
      <c r="M20" s="103"/>
      <c r="N20" s="103"/>
    </row>
    <row r="21" spans="1:14" s="98" customFormat="1" ht="87" customHeight="1" outlineLevel="1">
      <c r="A21" s="119" t="s">
        <v>462</v>
      </c>
      <c r="B21" s="96" t="s">
        <v>161</v>
      </c>
      <c r="C21" s="97" t="s">
        <v>157</v>
      </c>
      <c r="D21" s="319" t="s">
        <v>156</v>
      </c>
      <c r="E21" s="295"/>
      <c r="F21" s="295"/>
      <c r="H21" s="100"/>
      <c r="I21" s="99" t="s">
        <v>24</v>
      </c>
      <c r="J21" s="102"/>
      <c r="K21" s="103"/>
      <c r="L21" s="103"/>
      <c r="M21" s="103"/>
      <c r="N21" s="103"/>
    </row>
    <row r="22" spans="1:14" s="98" customFormat="1" ht="45" customHeight="1" outlineLevel="1">
      <c r="A22" s="119" t="s">
        <v>59</v>
      </c>
      <c r="B22" s="96" t="s">
        <v>163</v>
      </c>
      <c r="C22" s="97" t="s">
        <v>170</v>
      </c>
      <c r="D22" s="319" t="s">
        <v>164</v>
      </c>
      <c r="E22" s="295"/>
      <c r="F22" s="295"/>
      <c r="H22" s="100"/>
      <c r="I22" s="99" t="s">
        <v>24</v>
      </c>
      <c r="J22" s="102"/>
      <c r="K22" s="103"/>
      <c r="L22" s="103"/>
      <c r="M22" s="103"/>
      <c r="N22" s="103"/>
    </row>
    <row r="23" spans="1:14" s="98" customFormat="1" ht="46.5" customHeight="1" outlineLevel="1">
      <c r="A23" s="119" t="s">
        <v>60</v>
      </c>
      <c r="B23" s="96" t="s">
        <v>162</v>
      </c>
      <c r="C23" s="97" t="s">
        <v>170</v>
      </c>
      <c r="D23" s="319" t="s">
        <v>165</v>
      </c>
      <c r="E23" s="295"/>
      <c r="F23" s="295"/>
      <c r="H23" s="104"/>
      <c r="I23" s="99" t="s">
        <v>24</v>
      </c>
      <c r="J23" s="95"/>
    </row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</sheetData>
  <mergeCells count="30">
    <mergeCell ref="B5:D5"/>
    <mergeCell ref="H5:J5"/>
    <mergeCell ref="B1:D2"/>
    <mergeCell ref="B3:D3"/>
    <mergeCell ref="H3:J3"/>
    <mergeCell ref="B4:D4"/>
    <mergeCell ref="H4:J4"/>
    <mergeCell ref="A11:J11"/>
    <mergeCell ref="A12:J12"/>
    <mergeCell ref="D13:F13"/>
    <mergeCell ref="D14:F1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23:F23"/>
    <mergeCell ref="D22:F22"/>
    <mergeCell ref="D21:F21"/>
    <mergeCell ref="A15:J15"/>
    <mergeCell ref="D16:F16"/>
    <mergeCell ref="D18:F18"/>
    <mergeCell ref="D19:F19"/>
    <mergeCell ref="D20:F20"/>
    <mergeCell ref="D17:F17"/>
  </mergeCells>
  <hyperlinks>
    <hyperlink ref="A13" location="'TC15'!A1" display="TC15"/>
    <hyperlink ref="A16" location="'UTC17'!A1" display="UTC17"/>
    <hyperlink ref="A17" location="'UTC18'!A1" display="UTC18"/>
    <hyperlink ref="A18" location="'UTC19'!A1" display="UTC19"/>
    <hyperlink ref="A19" location="'UTC20'!A1" display="UTC20"/>
    <hyperlink ref="A20" location="'UTC21'!A1" display="UTC21"/>
    <hyperlink ref="A21" location="'UTC22'!A1" display="UTC22"/>
    <hyperlink ref="A22" location="'TC23'!A1" display="TC23"/>
    <hyperlink ref="A23" location="'TC24'!A1" display="TC24"/>
    <hyperlink ref="A14" location="'TC16'!A1" display="TC16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opLeftCell="A4" zoomScale="80" zoomScaleNormal="80" workbookViewId="0">
      <selection activeCell="A18" sqref="A1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0.140625" style="37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147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COUNTIF(I12:I19,"Pass")</f>
        <v>5</v>
      </c>
      <c r="C6" s="71" t="s">
        <v>26</v>
      </c>
      <c r="D6" s="72">
        <f>COUNTIF(I10:I738,"Pending")</f>
        <v>0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COUNTIF(I12:I19,"Fail")</f>
        <v>1</v>
      </c>
      <c r="C7" s="76" t="s">
        <v>35</v>
      </c>
      <c r="D7" s="77">
        <f>COUNTA(A12:A19) -2</f>
        <v>6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166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36.75" hidden="1" customHeight="1" outlineLevel="1">
      <c r="A13" s="119" t="s">
        <v>61</v>
      </c>
      <c r="B13" s="85" t="s">
        <v>167</v>
      </c>
      <c r="C13" s="86" t="s">
        <v>151</v>
      </c>
      <c r="D13" s="319" t="s">
        <v>476</v>
      </c>
      <c r="E13" s="295"/>
      <c r="F13" s="295"/>
      <c r="G13" s="87"/>
      <c r="H13" s="88"/>
      <c r="I13" s="86" t="s">
        <v>24</v>
      </c>
      <c r="J13" s="89"/>
    </row>
    <row r="14" spans="1:11" s="83" customFormat="1" ht="53.25" hidden="1" customHeight="1" outlineLevel="1">
      <c r="A14" s="119" t="s">
        <v>62</v>
      </c>
      <c r="B14" s="92" t="s">
        <v>152</v>
      </c>
      <c r="C14" s="93" t="s">
        <v>168</v>
      </c>
      <c r="D14" s="294" t="s">
        <v>153</v>
      </c>
      <c r="E14" s="295"/>
      <c r="F14" s="295"/>
      <c r="G14" s="87"/>
      <c r="H14" s="94"/>
      <c r="I14" s="86" t="s">
        <v>24</v>
      </c>
      <c r="J14" s="89"/>
    </row>
    <row r="15" spans="1:11" s="83" customFormat="1" ht="12.75">
      <c r="A15" s="316" t="s">
        <v>149</v>
      </c>
      <c r="B15" s="317"/>
      <c r="C15" s="317"/>
      <c r="D15" s="317"/>
      <c r="E15" s="317"/>
      <c r="F15" s="317"/>
      <c r="G15" s="317"/>
      <c r="H15" s="317"/>
      <c r="I15" s="317"/>
      <c r="J15" s="318"/>
    </row>
    <row r="16" spans="1:11" s="98" customFormat="1" ht="49.5" customHeight="1" outlineLevel="1">
      <c r="A16" s="119" t="s">
        <v>481</v>
      </c>
      <c r="B16" s="96" t="s">
        <v>154</v>
      </c>
      <c r="C16" s="97" t="s">
        <v>169</v>
      </c>
      <c r="D16" s="319" t="s">
        <v>156</v>
      </c>
      <c r="E16" s="295"/>
      <c r="F16" s="295"/>
      <c r="I16" s="99" t="s">
        <v>24</v>
      </c>
      <c r="J16" s="95"/>
    </row>
    <row r="17" spans="1:14" s="98" customFormat="1" ht="51.75" customHeight="1" outlineLevel="1">
      <c r="A17" s="119" t="s">
        <v>482</v>
      </c>
      <c r="B17" s="96" t="s">
        <v>160</v>
      </c>
      <c r="C17" s="97" t="s">
        <v>169</v>
      </c>
      <c r="D17" s="319" t="s">
        <v>156</v>
      </c>
      <c r="E17" s="295"/>
      <c r="F17" s="295"/>
      <c r="H17" s="100"/>
      <c r="I17" s="99" t="s">
        <v>24</v>
      </c>
      <c r="J17" s="95"/>
    </row>
    <row r="18" spans="1:14" s="98" customFormat="1" ht="52.5" customHeight="1" outlineLevel="1">
      <c r="A18" s="119" t="s">
        <v>63</v>
      </c>
      <c r="B18" s="96" t="s">
        <v>233</v>
      </c>
      <c r="C18" s="97" t="s">
        <v>236</v>
      </c>
      <c r="D18" s="319" t="s">
        <v>171</v>
      </c>
      <c r="E18" s="295"/>
      <c r="F18" s="295"/>
      <c r="H18" s="100"/>
      <c r="I18" s="125" t="s">
        <v>25</v>
      </c>
      <c r="J18" s="102"/>
      <c r="K18" s="103"/>
      <c r="L18" s="103"/>
      <c r="M18" s="103"/>
      <c r="N18" s="103"/>
    </row>
    <row r="19" spans="1:14" s="98" customFormat="1" ht="51.75" customHeight="1" outlineLevel="1">
      <c r="A19" s="119" t="s">
        <v>64</v>
      </c>
      <c r="B19" s="96" t="s">
        <v>234</v>
      </c>
      <c r="C19" s="97" t="s">
        <v>236</v>
      </c>
      <c r="D19" s="319" t="s">
        <v>172</v>
      </c>
      <c r="E19" s="295"/>
      <c r="F19" s="295"/>
      <c r="H19" s="104"/>
      <c r="I19" s="99" t="s">
        <v>24</v>
      </c>
      <c r="J19" s="95"/>
    </row>
    <row r="20" spans="1:14" ht="12" customHeight="1"/>
    <row r="21" spans="1:14" ht="12" customHeight="1"/>
    <row r="22" spans="1:14" ht="12" customHeight="1"/>
    <row r="23" spans="1:14" ht="12" customHeight="1"/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</sheetData>
  <mergeCells count="26">
    <mergeCell ref="A11:J11"/>
    <mergeCell ref="A12:J12"/>
    <mergeCell ref="D13:F13"/>
    <mergeCell ref="D14:F14"/>
    <mergeCell ref="D19:F19"/>
    <mergeCell ref="D18:F18"/>
    <mergeCell ref="A15:J15"/>
    <mergeCell ref="D16:F16"/>
    <mergeCell ref="D17:F17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25'!A1" display="TC25"/>
    <hyperlink ref="A14" location="'TC26'!A1" display="TC26"/>
    <hyperlink ref="A16" location="'UTC27'!A1" display="UTC27"/>
    <hyperlink ref="A17" location="'UTC28'!A1" display="UTC28"/>
    <hyperlink ref="A18" location="'TC29'!A1" display="TC29"/>
    <hyperlink ref="A19" location="'TC30'!A1" display="TC30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0"/>
  <sheetViews>
    <sheetView topLeftCell="A10" workbookViewId="0">
      <selection activeCell="A8" sqref="A8:D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173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COUNTIF(I12:I34,"Pass")</f>
        <v>11</v>
      </c>
      <c r="C6" s="71" t="s">
        <v>26</v>
      </c>
      <c r="D6" s="72">
        <f>COUNTIF(I10:I751,"Pending")</f>
        <v>4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COUNTIF(I12:I34,"Fail")</f>
        <v>1</v>
      </c>
      <c r="C7" s="76" t="s">
        <v>35</v>
      </c>
      <c r="D7" s="77">
        <f>COUNTA(A12:A34) - 7</f>
        <v>16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>
      <c r="A12" s="316" t="s">
        <v>174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38.25" outlineLevel="1">
      <c r="A13" s="84" t="s">
        <v>65</v>
      </c>
      <c r="B13" s="85" t="s">
        <v>175</v>
      </c>
      <c r="C13" s="86" t="s">
        <v>176</v>
      </c>
      <c r="D13" s="319" t="s">
        <v>180</v>
      </c>
      <c r="E13" s="295"/>
      <c r="F13" s="295"/>
      <c r="G13" s="87"/>
      <c r="H13" s="88"/>
      <c r="I13" s="86" t="s">
        <v>24</v>
      </c>
      <c r="J13" s="89"/>
    </row>
    <row r="14" spans="1:11" s="83" customFormat="1" ht="12.75" customHeight="1" outlineLevel="1">
      <c r="A14" s="320" t="s">
        <v>178</v>
      </c>
      <c r="B14" s="321"/>
      <c r="C14" s="321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84" t="s">
        <v>66</v>
      </c>
      <c r="B15" s="85" t="s">
        <v>175</v>
      </c>
      <c r="C15" s="86" t="s">
        <v>179</v>
      </c>
      <c r="D15" s="319" t="s">
        <v>181</v>
      </c>
      <c r="E15" s="295"/>
      <c r="F15" s="295"/>
      <c r="G15" s="87"/>
      <c r="H15" s="94"/>
      <c r="I15" s="126" t="s">
        <v>25</v>
      </c>
      <c r="J15" s="89"/>
    </row>
    <row r="16" spans="1:11" s="83" customFormat="1" ht="12.75" outlineLevel="1">
      <c r="A16" s="320" t="s">
        <v>182</v>
      </c>
      <c r="B16" s="321"/>
      <c r="C16" s="321"/>
      <c r="D16" s="90"/>
      <c r="E16" s="90"/>
      <c r="F16" s="90"/>
      <c r="G16" s="90"/>
      <c r="H16" s="90"/>
      <c r="I16" s="90"/>
      <c r="J16" s="91"/>
    </row>
    <row r="17" spans="1:10" s="83" customFormat="1" ht="42.75" customHeight="1" outlineLevel="1">
      <c r="A17" s="84" t="s">
        <v>67</v>
      </c>
      <c r="B17" s="92" t="s">
        <v>183</v>
      </c>
      <c r="C17" s="93" t="s">
        <v>190</v>
      </c>
      <c r="D17" s="294" t="s">
        <v>184</v>
      </c>
      <c r="E17" s="295"/>
      <c r="F17" s="295"/>
      <c r="G17" s="87"/>
      <c r="H17" s="94"/>
      <c r="I17" s="86" t="s">
        <v>24</v>
      </c>
      <c r="J17" s="89"/>
    </row>
    <row r="18" spans="1:10" s="83" customFormat="1" ht="44.25" customHeight="1" outlineLevel="1">
      <c r="A18" s="84" t="s">
        <v>68</v>
      </c>
      <c r="B18" s="92" t="s">
        <v>185</v>
      </c>
      <c r="C18" s="93" t="s">
        <v>190</v>
      </c>
      <c r="D18" s="319" t="s">
        <v>186</v>
      </c>
      <c r="E18" s="295"/>
      <c r="F18" s="295"/>
      <c r="G18" s="87"/>
      <c r="H18" s="88"/>
      <c r="I18" s="86" t="s">
        <v>24</v>
      </c>
      <c r="J18" s="89"/>
    </row>
    <row r="19" spans="1:10" s="83" customFormat="1" ht="40.5" customHeight="1" outlineLevel="1">
      <c r="A19" s="84" t="s">
        <v>69</v>
      </c>
      <c r="B19" s="92" t="s">
        <v>187</v>
      </c>
      <c r="C19" s="93" t="s">
        <v>190</v>
      </c>
      <c r="D19" s="294" t="s">
        <v>188</v>
      </c>
      <c r="E19" s="295"/>
      <c r="F19" s="295"/>
      <c r="G19" s="87"/>
      <c r="H19" s="95"/>
      <c r="I19" s="86" t="s">
        <v>24</v>
      </c>
      <c r="J19" s="89"/>
    </row>
    <row r="20" spans="1:10" s="83" customFormat="1" ht="41.25" customHeight="1" outlineLevel="1">
      <c r="A20" s="84" t="s">
        <v>70</v>
      </c>
      <c r="B20" s="92" t="s">
        <v>189</v>
      </c>
      <c r="C20" s="93" t="s">
        <v>191</v>
      </c>
      <c r="D20" s="294" t="s">
        <v>192</v>
      </c>
      <c r="E20" s="295"/>
      <c r="F20" s="295"/>
      <c r="G20" s="87"/>
      <c r="H20" s="94"/>
      <c r="I20" s="86" t="s">
        <v>24</v>
      </c>
      <c r="J20" s="89"/>
    </row>
    <row r="21" spans="1:10" s="83" customFormat="1" ht="12.75">
      <c r="A21" s="316" t="s">
        <v>194</v>
      </c>
      <c r="B21" s="317"/>
      <c r="C21" s="317"/>
      <c r="D21" s="317"/>
      <c r="E21" s="317"/>
      <c r="F21" s="317"/>
      <c r="G21" s="317"/>
      <c r="H21" s="317"/>
      <c r="I21" s="317"/>
      <c r="J21" s="318"/>
    </row>
    <row r="22" spans="1:10" s="98" customFormat="1" ht="36.75" customHeight="1" outlineLevel="1">
      <c r="A22" s="84" t="s">
        <v>195</v>
      </c>
      <c r="B22" s="96" t="s">
        <v>196</v>
      </c>
      <c r="C22" s="97" t="s">
        <v>197</v>
      </c>
      <c r="D22" s="322" t="s">
        <v>198</v>
      </c>
      <c r="E22" s="322"/>
      <c r="F22" s="322"/>
      <c r="I22" s="99" t="s">
        <v>24</v>
      </c>
      <c r="J22" s="95"/>
    </row>
    <row r="23" spans="1:10" s="83" customFormat="1" ht="12.75">
      <c r="A23" s="316" t="s">
        <v>193</v>
      </c>
      <c r="B23" s="317"/>
      <c r="C23" s="317"/>
      <c r="D23" s="317"/>
      <c r="E23" s="317"/>
      <c r="F23" s="317"/>
      <c r="G23" s="317"/>
      <c r="H23" s="317"/>
      <c r="I23" s="317"/>
      <c r="J23" s="318"/>
    </row>
    <row r="24" spans="1:10" s="83" customFormat="1" ht="12.75" outlineLevel="1">
      <c r="A24" s="316" t="s">
        <v>199</v>
      </c>
      <c r="B24" s="317"/>
      <c r="C24" s="317"/>
      <c r="D24" s="317"/>
      <c r="E24" s="317"/>
      <c r="F24" s="317"/>
      <c r="G24" s="317"/>
      <c r="H24" s="317"/>
      <c r="I24" s="317"/>
      <c r="J24" s="318"/>
    </row>
    <row r="25" spans="1:10" s="98" customFormat="1" ht="45" customHeight="1" outlineLevel="1">
      <c r="A25" s="84" t="s">
        <v>200</v>
      </c>
      <c r="B25" s="96" t="s">
        <v>213</v>
      </c>
      <c r="C25" s="97" t="s">
        <v>214</v>
      </c>
      <c r="D25" s="294" t="s">
        <v>184</v>
      </c>
      <c r="E25" s="295"/>
      <c r="F25" s="295"/>
      <c r="H25" s="104"/>
      <c r="I25" s="105" t="s">
        <v>26</v>
      </c>
      <c r="J25" s="95"/>
    </row>
    <row r="26" spans="1:10" s="98" customFormat="1" ht="28.5" customHeight="1" outlineLevel="1">
      <c r="A26" s="84" t="s">
        <v>201</v>
      </c>
      <c r="B26" s="96" t="s">
        <v>217</v>
      </c>
      <c r="C26" s="97" t="s">
        <v>214</v>
      </c>
      <c r="D26" s="294" t="s">
        <v>215</v>
      </c>
      <c r="E26" s="295"/>
      <c r="F26" s="295"/>
      <c r="H26" s="104"/>
      <c r="I26" s="105" t="s">
        <v>24</v>
      </c>
      <c r="J26" s="95"/>
    </row>
    <row r="27" spans="1:10" s="98" customFormat="1" ht="25.5" customHeight="1" outlineLevel="1">
      <c r="A27" s="84" t="s">
        <v>202</v>
      </c>
      <c r="B27" s="96" t="s">
        <v>218</v>
      </c>
      <c r="C27" s="97" t="s">
        <v>214</v>
      </c>
      <c r="D27" s="294" t="s">
        <v>219</v>
      </c>
      <c r="E27" s="295"/>
      <c r="F27" s="295"/>
      <c r="H27" s="104"/>
      <c r="I27" s="105" t="s">
        <v>24</v>
      </c>
      <c r="J27" s="95"/>
    </row>
    <row r="28" spans="1:10" s="98" customFormat="1" ht="44.25" customHeight="1" outlineLevel="1">
      <c r="A28" s="84" t="s">
        <v>223</v>
      </c>
      <c r="B28" s="96" t="s">
        <v>216</v>
      </c>
      <c r="C28" s="97" t="s">
        <v>220</v>
      </c>
      <c r="D28" s="319" t="s">
        <v>221</v>
      </c>
      <c r="E28" s="295"/>
      <c r="F28" s="295"/>
      <c r="H28" s="104"/>
      <c r="I28" s="105" t="s">
        <v>26</v>
      </c>
      <c r="J28" s="95"/>
    </row>
    <row r="29" spans="1:10" s="98" customFormat="1" ht="82.5" customHeight="1" outlineLevel="1">
      <c r="A29" s="84" t="s">
        <v>222</v>
      </c>
      <c r="B29" s="96" t="s">
        <v>225</v>
      </c>
      <c r="C29" s="97" t="s">
        <v>229</v>
      </c>
      <c r="D29" s="319" t="s">
        <v>226</v>
      </c>
      <c r="E29" s="295"/>
      <c r="F29" s="295"/>
      <c r="H29" s="104"/>
      <c r="I29" s="105" t="s">
        <v>24</v>
      </c>
      <c r="J29" s="95"/>
    </row>
    <row r="30" spans="1:10" s="98" customFormat="1" ht="91.5" customHeight="1" outlineLevel="1">
      <c r="A30" s="84" t="s">
        <v>227</v>
      </c>
      <c r="B30" s="96" t="s">
        <v>228</v>
      </c>
      <c r="C30" s="97" t="s">
        <v>224</v>
      </c>
      <c r="D30" s="319" t="s">
        <v>230</v>
      </c>
      <c r="E30" s="295"/>
      <c r="F30" s="295"/>
      <c r="H30" s="104"/>
      <c r="I30" s="105" t="s">
        <v>24</v>
      </c>
      <c r="J30" s="95"/>
    </row>
    <row r="31" spans="1:10" s="83" customFormat="1" ht="12.75" outlineLevel="1">
      <c r="A31" s="316" t="s">
        <v>231</v>
      </c>
      <c r="B31" s="317"/>
      <c r="C31" s="317"/>
      <c r="D31" s="317"/>
      <c r="E31" s="317"/>
      <c r="F31" s="317"/>
      <c r="G31" s="317"/>
      <c r="H31" s="317"/>
      <c r="I31" s="317"/>
      <c r="J31" s="318"/>
    </row>
    <row r="32" spans="1:10" s="98" customFormat="1" ht="37.5" customHeight="1" outlineLevel="1">
      <c r="A32" s="84" t="s">
        <v>232</v>
      </c>
      <c r="B32" s="96" t="s">
        <v>237</v>
      </c>
      <c r="C32" s="97" t="s">
        <v>238</v>
      </c>
      <c r="D32" s="319" t="s">
        <v>164</v>
      </c>
      <c r="E32" s="295"/>
      <c r="F32" s="295"/>
      <c r="H32" s="104"/>
      <c r="I32" s="105" t="s">
        <v>26</v>
      </c>
      <c r="J32" s="95"/>
    </row>
    <row r="33" spans="1:10" s="98" customFormat="1" ht="40.5" customHeight="1" outlineLevel="1">
      <c r="A33" s="84" t="s">
        <v>235</v>
      </c>
      <c r="B33" s="96" t="s">
        <v>239</v>
      </c>
      <c r="C33" s="97" t="s">
        <v>238</v>
      </c>
      <c r="D33" s="319" t="s">
        <v>241</v>
      </c>
      <c r="E33" s="295"/>
      <c r="F33" s="295"/>
      <c r="H33" s="104"/>
      <c r="I33" s="105" t="s">
        <v>24</v>
      </c>
      <c r="J33" s="95"/>
    </row>
    <row r="34" spans="1:10" s="98" customFormat="1" ht="40.5" customHeight="1" outlineLevel="1">
      <c r="A34" s="84" t="s">
        <v>242</v>
      </c>
      <c r="B34" s="96" t="s">
        <v>243</v>
      </c>
      <c r="C34" s="97" t="s">
        <v>244</v>
      </c>
      <c r="D34" s="319" t="s">
        <v>245</v>
      </c>
      <c r="E34" s="295"/>
      <c r="F34" s="295"/>
      <c r="H34" s="104"/>
      <c r="I34" s="105" t="s">
        <v>26</v>
      </c>
      <c r="J34" s="95"/>
    </row>
    <row r="35" spans="1:10" ht="12" customHeight="1"/>
    <row r="36" spans="1:10" ht="12" customHeight="1"/>
    <row r="37" spans="1:10" ht="12" customHeight="1"/>
    <row r="38" spans="1:10" ht="12" customHeight="1"/>
    <row r="39" spans="1:10" ht="12" customHeight="1"/>
    <row r="40" spans="1:10" ht="12" customHeight="1"/>
    <row r="41" spans="1:10" ht="12" customHeight="1"/>
    <row r="42" spans="1:10" ht="12" customHeight="1"/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41">
    <mergeCell ref="B5:D5"/>
    <mergeCell ref="H5:J5"/>
    <mergeCell ref="D33:F33"/>
    <mergeCell ref="D34:F34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A24:J24"/>
    <mergeCell ref="D25:F25"/>
    <mergeCell ref="D26:F26"/>
    <mergeCell ref="D27:F27"/>
    <mergeCell ref="H9:H10"/>
    <mergeCell ref="I9:I10"/>
    <mergeCell ref="J9:J10"/>
    <mergeCell ref="A11:J11"/>
    <mergeCell ref="A12:J12"/>
    <mergeCell ref="D29:F29"/>
    <mergeCell ref="D30:F30"/>
    <mergeCell ref="A31:J31"/>
    <mergeCell ref="D32:F32"/>
    <mergeCell ref="D13:F13"/>
    <mergeCell ref="A14:C14"/>
    <mergeCell ref="D15:F15"/>
    <mergeCell ref="D28:F28"/>
    <mergeCell ref="D20:F20"/>
    <mergeCell ref="A21:J21"/>
    <mergeCell ref="D22:F22"/>
    <mergeCell ref="A16:C16"/>
    <mergeCell ref="D17:F17"/>
    <mergeCell ref="D18:F18"/>
    <mergeCell ref="D19:F19"/>
    <mergeCell ref="A23:J23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5"/>
  <sheetViews>
    <sheetView zoomScale="80" zoomScaleNormal="80" workbookViewId="0">
      <selection activeCell="J44" sqref="J44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308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COUNTIF(I12:I47,"Pass")</f>
        <v>16</v>
      </c>
      <c r="C6" s="71" t="s">
        <v>26</v>
      </c>
      <c r="D6" s="72">
        <f>COUNTIF(I10:I766,"Pending")</f>
        <v>7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COUNTIF(I12:I47,"Fail")</f>
        <v>1</v>
      </c>
      <c r="C7" s="76" t="s">
        <v>35</v>
      </c>
      <c r="D7" s="77">
        <f>COUNTA(A12:A47) - 4</f>
        <v>32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304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25.5" hidden="1" outlineLevel="1">
      <c r="A13" s="84" t="s">
        <v>305</v>
      </c>
      <c r="B13" s="85" t="s">
        <v>306</v>
      </c>
      <c r="C13" s="86" t="s">
        <v>307</v>
      </c>
      <c r="D13" s="319" t="s">
        <v>226</v>
      </c>
      <c r="E13" s="295"/>
      <c r="F13" s="295"/>
      <c r="G13" s="87"/>
      <c r="H13" s="88"/>
      <c r="I13" s="86" t="s">
        <v>26</v>
      </c>
      <c r="J13" s="89"/>
    </row>
    <row r="14" spans="1:11" s="83" customFormat="1" ht="30.75" hidden="1" customHeight="1" outlineLevel="1">
      <c r="A14" s="84" t="s">
        <v>309</v>
      </c>
      <c r="B14" s="92" t="s">
        <v>310</v>
      </c>
      <c r="C14" s="86" t="s">
        <v>311</v>
      </c>
      <c r="D14" s="319" t="s">
        <v>226</v>
      </c>
      <c r="E14" s="295"/>
      <c r="F14" s="295"/>
      <c r="G14" s="87"/>
      <c r="H14" s="94"/>
      <c r="I14" s="86" t="s">
        <v>24</v>
      </c>
      <c r="J14" s="89"/>
    </row>
    <row r="15" spans="1:11" s="83" customFormat="1" ht="29.25" hidden="1" customHeight="1" outlineLevel="1">
      <c r="A15" s="84" t="s">
        <v>312</v>
      </c>
      <c r="B15" s="92" t="s">
        <v>313</v>
      </c>
      <c r="C15" s="86" t="s">
        <v>314</v>
      </c>
      <c r="D15" s="319" t="s">
        <v>226</v>
      </c>
      <c r="E15" s="295"/>
      <c r="F15" s="295"/>
      <c r="G15" s="87"/>
      <c r="H15" s="88"/>
      <c r="I15" s="86" t="s">
        <v>24</v>
      </c>
      <c r="J15" s="89"/>
    </row>
    <row r="16" spans="1:11" s="83" customFormat="1" ht="33.75" hidden="1" customHeight="1" outlineLevel="1">
      <c r="A16" s="84" t="s">
        <v>315</v>
      </c>
      <c r="B16" s="92" t="s">
        <v>316</v>
      </c>
      <c r="C16" s="86" t="s">
        <v>314</v>
      </c>
      <c r="D16" s="319" t="s">
        <v>226</v>
      </c>
      <c r="E16" s="295"/>
      <c r="F16" s="295"/>
      <c r="G16" s="87"/>
      <c r="H16" s="95"/>
      <c r="I16" s="86" t="s">
        <v>24</v>
      </c>
      <c r="J16" s="89"/>
    </row>
    <row r="17" spans="1:10" s="83" customFormat="1" ht="31.5" hidden="1" customHeight="1" outlineLevel="1">
      <c r="A17" s="84" t="s">
        <v>317</v>
      </c>
      <c r="B17" s="92" t="s">
        <v>324</v>
      </c>
      <c r="C17" s="86" t="s">
        <v>314</v>
      </c>
      <c r="D17" s="319" t="s">
        <v>226</v>
      </c>
      <c r="E17" s="295"/>
      <c r="F17" s="295"/>
      <c r="G17" s="87"/>
      <c r="H17" s="94"/>
      <c r="I17" s="86" t="s">
        <v>24</v>
      </c>
      <c r="J17" s="89"/>
    </row>
    <row r="18" spans="1:10" s="83" customFormat="1" ht="31.5" hidden="1" customHeight="1" outlineLevel="1">
      <c r="A18" s="84" t="s">
        <v>320</v>
      </c>
      <c r="B18" s="92" t="s">
        <v>325</v>
      </c>
      <c r="C18" s="86" t="s">
        <v>314</v>
      </c>
      <c r="D18" s="319" t="s">
        <v>226</v>
      </c>
      <c r="E18" s="295"/>
      <c r="F18" s="295"/>
      <c r="G18" s="87"/>
      <c r="H18" s="94"/>
      <c r="I18" s="86" t="s">
        <v>24</v>
      </c>
      <c r="J18" s="89"/>
    </row>
    <row r="19" spans="1:10" s="83" customFormat="1" ht="31.5" hidden="1" customHeight="1" outlineLevel="1">
      <c r="A19" s="84" t="s">
        <v>321</v>
      </c>
      <c r="B19" s="92" t="s">
        <v>318</v>
      </c>
      <c r="C19" s="86" t="s">
        <v>314</v>
      </c>
      <c r="D19" s="319" t="s">
        <v>226</v>
      </c>
      <c r="E19" s="295"/>
      <c r="F19" s="295"/>
      <c r="G19" s="87"/>
      <c r="H19" s="94"/>
      <c r="I19" s="86" t="s">
        <v>24</v>
      </c>
      <c r="J19" s="89"/>
    </row>
    <row r="20" spans="1:10" s="83" customFormat="1" ht="12.75" hidden="1" outlineLevel="1">
      <c r="A20" s="320" t="s">
        <v>319</v>
      </c>
      <c r="B20" s="321"/>
      <c r="C20" s="321"/>
      <c r="D20" s="90"/>
      <c r="E20" s="90"/>
      <c r="F20" s="90"/>
      <c r="G20" s="90"/>
      <c r="H20" s="90"/>
      <c r="I20" s="90"/>
      <c r="J20" s="91"/>
    </row>
    <row r="21" spans="1:10" s="83" customFormat="1" ht="84" hidden="1" customHeight="1" outlineLevel="1">
      <c r="A21" s="84" t="s">
        <v>322</v>
      </c>
      <c r="B21" s="92" t="s">
        <v>328</v>
      </c>
      <c r="C21" s="93" t="s">
        <v>332</v>
      </c>
      <c r="D21" s="319" t="s">
        <v>226</v>
      </c>
      <c r="E21" s="295"/>
      <c r="F21" s="295"/>
      <c r="G21" s="87"/>
      <c r="H21" s="94"/>
      <c r="I21" s="86" t="s">
        <v>24</v>
      </c>
      <c r="J21" s="89"/>
    </row>
    <row r="22" spans="1:10" s="83" customFormat="1" ht="71.25" hidden="1" customHeight="1" outlineLevel="1">
      <c r="A22" s="84" t="s">
        <v>323</v>
      </c>
      <c r="B22" s="92" t="s">
        <v>329</v>
      </c>
      <c r="C22" s="93" t="s">
        <v>333</v>
      </c>
      <c r="D22" s="319" t="s">
        <v>226</v>
      </c>
      <c r="E22" s="295"/>
      <c r="F22" s="295"/>
      <c r="G22" s="87"/>
      <c r="H22" s="88"/>
      <c r="I22" s="86" t="s">
        <v>24</v>
      </c>
      <c r="J22" s="89"/>
    </row>
    <row r="23" spans="1:10" s="83" customFormat="1" ht="70.5" hidden="1" customHeight="1" outlineLevel="1">
      <c r="A23" s="84" t="s">
        <v>326</v>
      </c>
      <c r="B23" s="92" t="s">
        <v>330</v>
      </c>
      <c r="C23" s="93" t="s">
        <v>334</v>
      </c>
      <c r="D23" s="319" t="s">
        <v>226</v>
      </c>
      <c r="E23" s="295"/>
      <c r="F23" s="295"/>
      <c r="G23" s="87"/>
      <c r="H23" s="95"/>
      <c r="I23" s="86" t="s">
        <v>24</v>
      </c>
      <c r="J23" s="89"/>
    </row>
    <row r="24" spans="1:10" s="83" customFormat="1" ht="74.25" hidden="1" customHeight="1" outlineLevel="1">
      <c r="A24" s="84" t="s">
        <v>327</v>
      </c>
      <c r="B24" s="92" t="s">
        <v>331</v>
      </c>
      <c r="C24" s="93" t="s">
        <v>335</v>
      </c>
      <c r="D24" s="319" t="s">
        <v>226</v>
      </c>
      <c r="E24" s="295"/>
      <c r="F24" s="295"/>
      <c r="G24" s="87"/>
      <c r="H24" s="94"/>
      <c r="I24" s="86" t="s">
        <v>24</v>
      </c>
      <c r="J24" s="89"/>
    </row>
    <row r="25" spans="1:10" s="83" customFormat="1" ht="12.75" hidden="1" outlineLevel="1">
      <c r="A25" s="320" t="s">
        <v>337</v>
      </c>
      <c r="B25" s="321"/>
      <c r="C25" s="321"/>
      <c r="D25" s="90"/>
      <c r="E25" s="90"/>
      <c r="F25" s="90"/>
      <c r="G25" s="90"/>
      <c r="H25" s="90"/>
      <c r="I25" s="90"/>
      <c r="J25" s="91"/>
    </row>
    <row r="26" spans="1:10" s="83" customFormat="1" ht="74.25" hidden="1" customHeight="1" outlineLevel="1">
      <c r="A26" s="84" t="s">
        <v>336</v>
      </c>
      <c r="B26" s="92" t="s">
        <v>341</v>
      </c>
      <c r="C26" s="93" t="s">
        <v>342</v>
      </c>
      <c r="D26" s="319" t="s">
        <v>346</v>
      </c>
      <c r="E26" s="295"/>
      <c r="F26" s="295"/>
      <c r="G26" s="87"/>
      <c r="H26" s="94"/>
      <c r="I26" s="86" t="s">
        <v>24</v>
      </c>
      <c r="J26" s="89"/>
    </row>
    <row r="27" spans="1:10" s="83" customFormat="1" ht="74.25" hidden="1" customHeight="1" outlineLevel="1">
      <c r="A27" s="84" t="s">
        <v>338</v>
      </c>
      <c r="B27" s="92" t="s">
        <v>343</v>
      </c>
      <c r="C27" s="93" t="s">
        <v>344</v>
      </c>
      <c r="D27" s="319" t="s">
        <v>347</v>
      </c>
      <c r="E27" s="295"/>
      <c r="F27" s="295"/>
      <c r="G27" s="87"/>
      <c r="H27" s="94"/>
      <c r="I27" s="86"/>
      <c r="J27" s="89"/>
    </row>
    <row r="28" spans="1:10" s="83" customFormat="1" ht="81.75" hidden="1" customHeight="1" outlineLevel="1">
      <c r="A28" s="84" t="s">
        <v>339</v>
      </c>
      <c r="B28" s="92" t="s">
        <v>376</v>
      </c>
      <c r="C28" s="93" t="s">
        <v>348</v>
      </c>
      <c r="D28" s="319" t="s">
        <v>346</v>
      </c>
      <c r="E28" s="295"/>
      <c r="F28" s="295"/>
      <c r="G28" s="87"/>
      <c r="H28" s="94"/>
      <c r="I28" s="86" t="s">
        <v>24</v>
      </c>
      <c r="J28" s="89"/>
    </row>
    <row r="29" spans="1:10" s="83" customFormat="1" ht="60.75" hidden="1" customHeight="1" outlineLevel="1">
      <c r="A29" s="84" t="s">
        <v>340</v>
      </c>
      <c r="B29" s="92" t="s">
        <v>361</v>
      </c>
      <c r="C29" s="93" t="s">
        <v>349</v>
      </c>
      <c r="D29" s="319" t="s">
        <v>347</v>
      </c>
      <c r="E29" s="295"/>
      <c r="F29" s="295"/>
      <c r="G29" s="87"/>
      <c r="H29" s="94"/>
      <c r="I29" s="86"/>
      <c r="J29" s="89"/>
    </row>
    <row r="30" spans="1:10" s="83" customFormat="1" ht="60.75" hidden="1" customHeight="1" outlineLevel="1">
      <c r="A30" s="84" t="s">
        <v>351</v>
      </c>
      <c r="B30" s="92" t="s">
        <v>350</v>
      </c>
      <c r="C30" s="93" t="s">
        <v>352</v>
      </c>
      <c r="D30" s="319" t="s">
        <v>346</v>
      </c>
      <c r="E30" s="295"/>
      <c r="F30" s="295"/>
      <c r="G30" s="87"/>
      <c r="H30" s="94"/>
      <c r="I30" s="86" t="s">
        <v>24</v>
      </c>
      <c r="J30" s="89"/>
    </row>
    <row r="31" spans="1:10" s="83" customFormat="1" ht="63.75" hidden="1" customHeight="1" outlineLevel="1">
      <c r="A31" s="84" t="s">
        <v>354</v>
      </c>
      <c r="B31" s="92" t="s">
        <v>360</v>
      </c>
      <c r="C31" s="93" t="s">
        <v>353</v>
      </c>
      <c r="D31" s="319" t="s">
        <v>347</v>
      </c>
      <c r="E31" s="295"/>
      <c r="F31" s="295"/>
      <c r="G31" s="87"/>
      <c r="H31" s="94"/>
      <c r="I31" s="86"/>
      <c r="J31" s="89"/>
    </row>
    <row r="32" spans="1:10" s="83" customFormat="1" ht="85.5" hidden="1" customHeight="1" outlineLevel="1">
      <c r="A32" s="84" t="s">
        <v>355</v>
      </c>
      <c r="B32" s="92" t="s">
        <v>375</v>
      </c>
      <c r="C32" s="93" t="s">
        <v>363</v>
      </c>
      <c r="D32" s="319" t="s">
        <v>346</v>
      </c>
      <c r="E32" s="295"/>
      <c r="F32" s="295"/>
      <c r="G32" s="87"/>
      <c r="H32" s="94"/>
      <c r="I32" s="86" t="s">
        <v>24</v>
      </c>
      <c r="J32" s="89"/>
    </row>
    <row r="33" spans="1:10" s="83" customFormat="1" ht="63.75" hidden="1" customHeight="1" outlineLevel="1">
      <c r="A33" s="84" t="s">
        <v>356</v>
      </c>
      <c r="B33" s="92" t="s">
        <v>362</v>
      </c>
      <c r="C33" s="93" t="s">
        <v>349</v>
      </c>
      <c r="D33" s="319" t="s">
        <v>347</v>
      </c>
      <c r="E33" s="295"/>
      <c r="F33" s="295"/>
      <c r="G33" s="87"/>
      <c r="H33" s="94"/>
      <c r="I33" s="86"/>
      <c r="J33" s="89"/>
    </row>
    <row r="34" spans="1:10" s="83" customFormat="1" ht="63.75" hidden="1" customHeight="1" outlineLevel="1">
      <c r="A34" s="84" t="s">
        <v>357</v>
      </c>
      <c r="B34" s="92" t="s">
        <v>365</v>
      </c>
      <c r="C34" s="93" t="s">
        <v>390</v>
      </c>
      <c r="D34" s="319" t="s">
        <v>346</v>
      </c>
      <c r="E34" s="295"/>
      <c r="F34" s="295"/>
      <c r="G34" s="87"/>
      <c r="H34" s="94"/>
      <c r="I34" s="86" t="s">
        <v>24</v>
      </c>
      <c r="J34" s="89"/>
    </row>
    <row r="35" spans="1:10" s="83" customFormat="1" ht="63.75" hidden="1" customHeight="1" outlineLevel="1">
      <c r="A35" s="84" t="s">
        <v>358</v>
      </c>
      <c r="B35" s="92" t="s">
        <v>366</v>
      </c>
      <c r="C35" s="93" t="s">
        <v>391</v>
      </c>
      <c r="D35" s="319" t="s">
        <v>347</v>
      </c>
      <c r="E35" s="295"/>
      <c r="F35" s="295"/>
      <c r="G35" s="87"/>
      <c r="H35" s="94"/>
      <c r="I35" s="86"/>
      <c r="J35" s="89"/>
    </row>
    <row r="36" spans="1:10" s="83" customFormat="1" ht="86.25" hidden="1" customHeight="1" outlineLevel="1">
      <c r="A36" s="84" t="s">
        <v>359</v>
      </c>
      <c r="B36" s="92" t="s">
        <v>373</v>
      </c>
      <c r="C36" s="93" t="s">
        <v>392</v>
      </c>
      <c r="D36" s="319" t="s">
        <v>346</v>
      </c>
      <c r="E36" s="295"/>
      <c r="F36" s="295"/>
      <c r="G36" s="87"/>
      <c r="H36" s="94"/>
      <c r="I36" s="86" t="s">
        <v>24</v>
      </c>
      <c r="J36" s="89"/>
    </row>
    <row r="37" spans="1:10" s="83" customFormat="1" ht="85.5" hidden="1" customHeight="1" outlineLevel="1">
      <c r="A37" s="84" t="s">
        <v>367</v>
      </c>
      <c r="B37" s="92" t="s">
        <v>374</v>
      </c>
      <c r="C37" s="93" t="s">
        <v>397</v>
      </c>
      <c r="D37" s="319" t="s">
        <v>347</v>
      </c>
      <c r="E37" s="295"/>
      <c r="F37" s="295"/>
      <c r="G37" s="87"/>
      <c r="H37" s="94"/>
      <c r="I37" s="86"/>
      <c r="J37" s="89"/>
    </row>
    <row r="38" spans="1:10" s="83" customFormat="1" ht="74.25" hidden="1" customHeight="1" outlineLevel="1">
      <c r="A38" s="84" t="s">
        <v>368</v>
      </c>
      <c r="B38" s="92" t="s">
        <v>386</v>
      </c>
      <c r="C38" s="93" t="s">
        <v>393</v>
      </c>
      <c r="D38" s="319" t="s">
        <v>346</v>
      </c>
      <c r="E38" s="295"/>
      <c r="F38" s="295"/>
      <c r="G38" s="87"/>
      <c r="H38" s="94"/>
      <c r="I38" s="86" t="s">
        <v>26</v>
      </c>
      <c r="J38" s="89"/>
    </row>
    <row r="39" spans="1:10" s="83" customFormat="1" ht="74.25" hidden="1" customHeight="1" outlineLevel="1">
      <c r="A39" s="84" t="s">
        <v>369</v>
      </c>
      <c r="B39" s="92" t="s">
        <v>387</v>
      </c>
      <c r="C39" s="93" t="s">
        <v>393</v>
      </c>
      <c r="D39" s="319" t="s">
        <v>394</v>
      </c>
      <c r="E39" s="295"/>
      <c r="F39" s="295"/>
      <c r="G39" s="87"/>
      <c r="H39" s="94"/>
      <c r="I39" s="86" t="s">
        <v>26</v>
      </c>
      <c r="J39" s="89"/>
    </row>
    <row r="40" spans="1:10" s="83" customFormat="1" ht="92.25" hidden="1" customHeight="1" outlineLevel="1">
      <c r="A40" s="84" t="s">
        <v>370</v>
      </c>
      <c r="B40" s="92" t="s">
        <v>388</v>
      </c>
      <c r="C40" s="93" t="s">
        <v>395</v>
      </c>
      <c r="D40" s="319" t="s">
        <v>346</v>
      </c>
      <c r="E40" s="295"/>
      <c r="F40" s="295"/>
      <c r="G40" s="87"/>
      <c r="H40" s="94"/>
      <c r="I40" s="86" t="s">
        <v>26</v>
      </c>
      <c r="J40" s="89"/>
    </row>
    <row r="41" spans="1:10" s="83" customFormat="1" ht="86.25" hidden="1" customHeight="1" outlineLevel="1">
      <c r="A41" s="84" t="s">
        <v>371</v>
      </c>
      <c r="B41" s="92" t="s">
        <v>389</v>
      </c>
      <c r="C41" s="93" t="s">
        <v>396</v>
      </c>
      <c r="D41" s="319" t="s">
        <v>394</v>
      </c>
      <c r="E41" s="295"/>
      <c r="F41" s="295"/>
      <c r="G41" s="87"/>
      <c r="H41" s="94"/>
      <c r="I41" s="86" t="s">
        <v>26</v>
      </c>
      <c r="J41" s="89"/>
    </row>
    <row r="42" spans="1:10" s="83" customFormat="1" ht="74.25" hidden="1" customHeight="1" outlineLevel="1">
      <c r="A42" s="84" t="s">
        <v>372</v>
      </c>
      <c r="B42" s="92" t="s">
        <v>385</v>
      </c>
      <c r="C42" s="93" t="s">
        <v>399</v>
      </c>
      <c r="D42" s="319" t="s">
        <v>345</v>
      </c>
      <c r="E42" s="295"/>
      <c r="F42" s="295"/>
      <c r="G42" s="87"/>
      <c r="H42" s="94"/>
      <c r="I42" s="86"/>
      <c r="J42" s="89"/>
    </row>
    <row r="43" spans="1:10" s="83" customFormat="1" ht="74.25" hidden="1" customHeight="1" outlineLevel="1">
      <c r="A43" s="84" t="s">
        <v>377</v>
      </c>
      <c r="B43" s="92" t="s">
        <v>403</v>
      </c>
      <c r="C43" s="93" t="s">
        <v>400</v>
      </c>
      <c r="D43" s="319" t="s">
        <v>345</v>
      </c>
      <c r="E43" s="295"/>
      <c r="F43" s="295"/>
      <c r="G43" s="87"/>
      <c r="H43" s="94"/>
      <c r="I43" s="126" t="s">
        <v>25</v>
      </c>
      <c r="J43" s="89"/>
    </row>
    <row r="44" spans="1:10" s="83" customFormat="1" ht="74.25" hidden="1" customHeight="1" outlineLevel="1">
      <c r="A44" s="84" t="s">
        <v>378</v>
      </c>
      <c r="B44" s="92" t="s">
        <v>404</v>
      </c>
      <c r="C44" s="93" t="s">
        <v>401</v>
      </c>
      <c r="D44" s="319" t="s">
        <v>345</v>
      </c>
      <c r="E44" s="295"/>
      <c r="F44" s="295"/>
      <c r="G44" s="87"/>
      <c r="H44" s="94"/>
      <c r="I44" s="86"/>
      <c r="J44" s="89"/>
    </row>
    <row r="45" spans="1:10" s="83" customFormat="1" ht="60.75" hidden="1" customHeight="1" outlineLevel="1">
      <c r="A45" s="84" t="s">
        <v>379</v>
      </c>
      <c r="B45" s="92" t="s">
        <v>398</v>
      </c>
      <c r="C45" s="93" t="s">
        <v>402</v>
      </c>
      <c r="D45" s="319" t="s">
        <v>345</v>
      </c>
      <c r="E45" s="295"/>
      <c r="F45" s="295"/>
      <c r="G45" s="87"/>
      <c r="H45" s="94"/>
      <c r="I45" s="86" t="s">
        <v>26</v>
      </c>
      <c r="J45" s="89"/>
    </row>
    <row r="46" spans="1:10" s="83" customFormat="1" ht="12.75" collapsed="1">
      <c r="A46" s="316" t="s">
        <v>381</v>
      </c>
      <c r="B46" s="317"/>
      <c r="C46" s="317"/>
      <c r="D46" s="317"/>
      <c r="E46" s="317"/>
      <c r="F46" s="317"/>
      <c r="G46" s="317"/>
      <c r="H46" s="317"/>
      <c r="I46" s="317"/>
      <c r="J46" s="318"/>
    </row>
    <row r="47" spans="1:10" s="98" customFormat="1" ht="46.5" hidden="1" customHeight="1" outlineLevel="1">
      <c r="A47" s="84" t="s">
        <v>384</v>
      </c>
      <c r="B47" s="96" t="s">
        <v>380</v>
      </c>
      <c r="C47" s="97" t="s">
        <v>382</v>
      </c>
      <c r="D47" s="322" t="s">
        <v>383</v>
      </c>
      <c r="E47" s="322"/>
      <c r="F47" s="322"/>
      <c r="H47" s="124"/>
      <c r="I47" s="99" t="s">
        <v>26</v>
      </c>
      <c r="J47" s="95"/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</sheetData>
  <mergeCells count="54">
    <mergeCell ref="B5:D5"/>
    <mergeCell ref="H5:J5"/>
    <mergeCell ref="D18:F18"/>
    <mergeCell ref="D17:F17"/>
    <mergeCell ref="A25:C25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1:D2"/>
    <mergeCell ref="B3:D3"/>
    <mergeCell ref="H3:J3"/>
    <mergeCell ref="B4:D4"/>
    <mergeCell ref="H4:J4"/>
    <mergeCell ref="A11:J11"/>
    <mergeCell ref="A12:J12"/>
    <mergeCell ref="D13:F13"/>
    <mergeCell ref="D14:F14"/>
    <mergeCell ref="D16:F16"/>
    <mergeCell ref="D35:F35"/>
    <mergeCell ref="D41:F41"/>
    <mergeCell ref="D19:F19"/>
    <mergeCell ref="A20:C20"/>
    <mergeCell ref="D21:F21"/>
    <mergeCell ref="D22:F22"/>
    <mergeCell ref="D23:F23"/>
    <mergeCell ref="D31:F31"/>
    <mergeCell ref="D28:F28"/>
    <mergeCell ref="D27:F27"/>
    <mergeCell ref="D29:F29"/>
    <mergeCell ref="D30:F30"/>
    <mergeCell ref="D24:F24"/>
    <mergeCell ref="A46:J46"/>
    <mergeCell ref="D47:F47"/>
    <mergeCell ref="D40:F40"/>
    <mergeCell ref="D39:F39"/>
    <mergeCell ref="D38:F38"/>
    <mergeCell ref="D37:F37"/>
    <mergeCell ref="D36:F36"/>
    <mergeCell ref="D44:F44"/>
    <mergeCell ref="D43:F43"/>
    <mergeCell ref="D42:F42"/>
    <mergeCell ref="D45:F45"/>
    <mergeCell ref="D26:F26"/>
    <mergeCell ref="D32:F32"/>
    <mergeCell ref="D33:F33"/>
    <mergeCell ref="D34:F34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63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zoomScale="160" zoomScaleNormal="160" workbookViewId="0">
      <selection activeCell="D19" sqref="D19:E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57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 t="s">
        <v>448</v>
      </c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 t="s">
        <v>456</v>
      </c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 t="s">
        <v>445</v>
      </c>
      <c r="C18" s="235"/>
      <c r="D18" s="234" t="s">
        <v>446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 t="s">
        <v>447</v>
      </c>
      <c r="C19" s="236"/>
      <c r="D19" s="234" t="s">
        <v>449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>
        <v>3</v>
      </c>
      <c r="B20" s="234" t="s">
        <v>450</v>
      </c>
      <c r="C20" s="236"/>
      <c r="D20" s="234" t="s">
        <v>451</v>
      </c>
      <c r="E20" s="234"/>
      <c r="F20" s="227" t="s">
        <v>91</v>
      </c>
      <c r="G20" s="215"/>
      <c r="H20" s="216"/>
      <c r="I20" s="227" t="s">
        <v>24</v>
      </c>
      <c r="J20" s="215"/>
      <c r="K20" s="216"/>
    </row>
    <row r="21" spans="1:11" ht="27" customHeight="1">
      <c r="A21" s="117">
        <v>4</v>
      </c>
      <c r="B21" s="234" t="s">
        <v>454</v>
      </c>
      <c r="C21" s="236"/>
      <c r="D21" s="234" t="s">
        <v>455</v>
      </c>
      <c r="E21" s="234"/>
      <c r="F21" s="227" t="s">
        <v>91</v>
      </c>
      <c r="G21" s="215"/>
      <c r="H21" s="216"/>
      <c r="I21" s="227" t="s">
        <v>24</v>
      </c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3" zoomScale="160" zoomScaleNormal="160" workbookViewId="0">
      <selection activeCell="F19" sqref="F19:H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242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 t="s">
        <v>536</v>
      </c>
      <c r="D6" s="217" t="s">
        <v>77</v>
      </c>
      <c r="E6" s="221"/>
      <c r="F6" s="222">
        <v>43562</v>
      </c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 ht="25.5" customHeight="1">
      <c r="A9" s="117">
        <v>1</v>
      </c>
      <c r="B9" s="227" t="s">
        <v>83</v>
      </c>
      <c r="C9" s="215"/>
      <c r="D9" s="216"/>
      <c r="E9" s="110"/>
      <c r="F9" s="117">
        <v>1</v>
      </c>
      <c r="G9" s="227" t="s">
        <v>484</v>
      </c>
      <c r="H9" s="215"/>
      <c r="I9" s="215"/>
      <c r="J9" s="215"/>
      <c r="K9" s="216"/>
    </row>
    <row r="10" spans="1:11">
      <c r="A10" s="117">
        <v>2</v>
      </c>
      <c r="B10" s="227" t="s">
        <v>533</v>
      </c>
      <c r="C10" s="215"/>
      <c r="D10" s="216"/>
      <c r="E10" s="110"/>
      <c r="F10" s="117">
        <v>2</v>
      </c>
      <c r="G10" s="227" t="s">
        <v>543</v>
      </c>
      <c r="H10" s="215"/>
      <c r="I10" s="215"/>
      <c r="J10" s="215"/>
      <c r="K10" s="216"/>
    </row>
    <row r="11" spans="1:11">
      <c r="A11" s="117">
        <v>3</v>
      </c>
      <c r="B11" s="227" t="s">
        <v>535</v>
      </c>
      <c r="C11" s="215"/>
      <c r="D11" s="216"/>
      <c r="E11" s="110"/>
      <c r="F11" s="117">
        <v>3</v>
      </c>
      <c r="G11" s="227" t="s">
        <v>534</v>
      </c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47.25" customHeight="1">
      <c r="A18" s="117">
        <v>1</v>
      </c>
      <c r="B18" s="234" t="s">
        <v>485</v>
      </c>
      <c r="C18" s="235"/>
      <c r="D18" s="234" t="s">
        <v>486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 t="s">
        <v>539</v>
      </c>
      <c r="C19" s="236"/>
      <c r="D19" s="234" t="s">
        <v>544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>
        <v>3</v>
      </c>
      <c r="B20" s="234" t="s">
        <v>540</v>
      </c>
      <c r="C20" s="236"/>
      <c r="D20" s="234" t="s">
        <v>537</v>
      </c>
      <c r="E20" s="234"/>
      <c r="F20" s="227" t="s">
        <v>91</v>
      </c>
      <c r="G20" s="215"/>
      <c r="H20" s="216"/>
      <c r="I20" s="227" t="s">
        <v>542</v>
      </c>
      <c r="J20" s="215"/>
      <c r="K20" s="216"/>
    </row>
    <row r="21" spans="1:11">
      <c r="A21" s="117">
        <v>4</v>
      </c>
      <c r="B21" s="234" t="s">
        <v>541</v>
      </c>
      <c r="C21" s="236"/>
      <c r="D21" s="234" t="s">
        <v>538</v>
      </c>
      <c r="E21" s="234"/>
      <c r="F21" s="227" t="s">
        <v>91</v>
      </c>
      <c r="G21" s="215"/>
      <c r="H21" s="216"/>
      <c r="I21" s="227" t="s">
        <v>542</v>
      </c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topLeftCell="A4" workbookViewId="0">
      <selection activeCell="B1" sqref="B1:D2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4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4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4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4" s="64" customFormat="1" ht="12.75">
      <c r="A4" s="65" t="s">
        <v>33</v>
      </c>
      <c r="B4" s="311" t="s">
        <v>246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4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4" s="64" customFormat="1" ht="15" customHeight="1">
      <c r="A6" s="69" t="s">
        <v>24</v>
      </c>
      <c r="B6" s="70">
        <f>COUNTIF(I12:I16,"Pass")</f>
        <v>3</v>
      </c>
      <c r="C6" s="71" t="s">
        <v>26</v>
      </c>
      <c r="D6" s="72">
        <f>COUNTIF(I10:I735,"Pending")</f>
        <v>0</v>
      </c>
      <c r="E6" s="73"/>
      <c r="F6" s="73"/>
      <c r="G6" s="73"/>
      <c r="H6" s="296"/>
      <c r="I6" s="296"/>
      <c r="J6" s="296"/>
      <c r="K6" s="63"/>
    </row>
    <row r="7" spans="1:14" s="64" customFormat="1" ht="15" customHeight="1" thickBot="1">
      <c r="A7" s="74" t="s">
        <v>25</v>
      </c>
      <c r="B7" s="75">
        <f>COUNTIF(I12:I16,"Fail")</f>
        <v>0</v>
      </c>
      <c r="C7" s="76" t="s">
        <v>35</v>
      </c>
      <c r="D7" s="77">
        <f>COUNTA(A12:A16) -2</f>
        <v>3</v>
      </c>
      <c r="E7" s="78"/>
      <c r="F7" s="78"/>
      <c r="G7" s="78"/>
      <c r="H7" s="296"/>
      <c r="I7" s="296"/>
      <c r="J7" s="296"/>
      <c r="K7" s="63"/>
    </row>
    <row r="8" spans="1:14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4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4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4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4" s="83" customFormat="1" ht="12.75">
      <c r="A12" s="316" t="s">
        <v>247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4" s="83" customFormat="1" ht="51" outlineLevel="1">
      <c r="A13" s="119" t="s">
        <v>242</v>
      </c>
      <c r="B13" s="85" t="s">
        <v>248</v>
      </c>
      <c r="C13" s="86" t="s">
        <v>249</v>
      </c>
      <c r="D13" s="319" t="s">
        <v>226</v>
      </c>
      <c r="E13" s="295"/>
      <c r="F13" s="295"/>
      <c r="G13" s="87"/>
      <c r="H13" s="88"/>
      <c r="I13" s="86" t="s">
        <v>24</v>
      </c>
      <c r="J13" s="89"/>
    </row>
    <row r="14" spans="1:14" s="83" customFormat="1" ht="12.75">
      <c r="A14" s="316" t="s">
        <v>250</v>
      </c>
      <c r="B14" s="317"/>
      <c r="C14" s="317"/>
      <c r="D14" s="317"/>
      <c r="E14" s="317"/>
      <c r="F14" s="317"/>
      <c r="G14" s="317"/>
      <c r="H14" s="317"/>
      <c r="I14" s="317"/>
      <c r="J14" s="318"/>
    </row>
    <row r="15" spans="1:14" s="98" customFormat="1" ht="75.75" customHeight="1" outlineLevel="1">
      <c r="A15" s="119" t="s">
        <v>251</v>
      </c>
      <c r="B15" s="96" t="s">
        <v>253</v>
      </c>
      <c r="C15" s="86" t="s">
        <v>255</v>
      </c>
      <c r="D15" s="319" t="s">
        <v>256</v>
      </c>
      <c r="E15" s="295"/>
      <c r="F15" s="295"/>
      <c r="H15" s="100"/>
      <c r="I15" s="99" t="s">
        <v>24</v>
      </c>
      <c r="J15" s="95"/>
    </row>
    <row r="16" spans="1:14" s="98" customFormat="1" ht="92.25" customHeight="1" outlineLevel="1">
      <c r="A16" s="119" t="s">
        <v>252</v>
      </c>
      <c r="B16" s="96" t="s">
        <v>254</v>
      </c>
      <c r="C16" s="86" t="s">
        <v>255</v>
      </c>
      <c r="D16" s="319" t="s">
        <v>240</v>
      </c>
      <c r="E16" s="295"/>
      <c r="F16" s="295"/>
      <c r="H16" s="100"/>
      <c r="I16" s="101" t="s">
        <v>24</v>
      </c>
      <c r="J16" s="102"/>
      <c r="K16" s="103"/>
      <c r="L16" s="103"/>
      <c r="M16" s="103"/>
      <c r="N16" s="103"/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23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16:F16"/>
    <mergeCell ref="A11:J11"/>
    <mergeCell ref="A12:J12"/>
    <mergeCell ref="D13:F13"/>
    <mergeCell ref="A14:J14"/>
    <mergeCell ref="D15:F15"/>
  </mergeCells>
  <hyperlinks>
    <hyperlink ref="A13" location="'TC46'!A1" display="TC46"/>
    <hyperlink ref="A15" location="'UTC47'!A1" display="UTC47"/>
    <hyperlink ref="A16" location="'UTC48'!A1" display="UTC48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zoomScale="80" zoomScaleNormal="80" workbookViewId="0">
      <selection activeCell="A21" sqref="A21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364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COUNTIF(I12:I20,"Pass")</f>
        <v>5</v>
      </c>
      <c r="C6" s="71" t="s">
        <v>26</v>
      </c>
      <c r="D6" s="72">
        <f>COUNTIF(I10:I739,"Pending")</f>
        <v>1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COUNTIF(I12:I20,"Fail")</f>
        <v>0</v>
      </c>
      <c r="C7" s="76" t="s">
        <v>35</v>
      </c>
      <c r="D7" s="77">
        <f>COUNTA(A12:A20) - 3</f>
        <v>6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406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59.25" hidden="1" customHeight="1" outlineLevel="1">
      <c r="A13" s="84" t="s">
        <v>405</v>
      </c>
      <c r="B13" s="85" t="s">
        <v>407</v>
      </c>
      <c r="C13" s="86" t="s">
        <v>410</v>
      </c>
      <c r="D13" s="319" t="s">
        <v>408</v>
      </c>
      <c r="E13" s="295"/>
      <c r="F13" s="295"/>
      <c r="G13" s="87"/>
      <c r="H13" s="88"/>
      <c r="I13" s="86" t="s">
        <v>26</v>
      </c>
      <c r="J13" s="89"/>
    </row>
    <row r="14" spans="1:11" s="83" customFormat="1" ht="54" hidden="1" customHeight="1" outlineLevel="1">
      <c r="A14" s="84" t="s">
        <v>409</v>
      </c>
      <c r="B14" s="92" t="s">
        <v>412</v>
      </c>
      <c r="C14" s="86" t="s">
        <v>411</v>
      </c>
      <c r="D14" s="319" t="s">
        <v>408</v>
      </c>
      <c r="E14" s="295"/>
      <c r="F14" s="295"/>
      <c r="G14" s="87"/>
      <c r="H14" s="94"/>
      <c r="I14" s="86" t="s">
        <v>24</v>
      </c>
      <c r="J14" s="89"/>
    </row>
    <row r="15" spans="1:11" s="83" customFormat="1" ht="54.75" hidden="1" customHeight="1" outlineLevel="1">
      <c r="A15" s="84" t="s">
        <v>413</v>
      </c>
      <c r="B15" s="92" t="s">
        <v>414</v>
      </c>
      <c r="C15" s="86" t="s">
        <v>411</v>
      </c>
      <c r="D15" s="319" t="s">
        <v>408</v>
      </c>
      <c r="E15" s="295"/>
      <c r="F15" s="295"/>
      <c r="G15" s="87"/>
      <c r="H15" s="88"/>
      <c r="I15" s="86" t="s">
        <v>24</v>
      </c>
      <c r="J15" s="89"/>
    </row>
    <row r="16" spans="1:11" s="83" customFormat="1" ht="12.75" collapsed="1">
      <c r="A16" s="316" t="s">
        <v>415</v>
      </c>
      <c r="B16" s="317"/>
      <c r="C16" s="317"/>
      <c r="D16" s="317"/>
      <c r="E16" s="317"/>
      <c r="F16" s="317"/>
      <c r="G16" s="317"/>
      <c r="H16" s="317"/>
      <c r="I16" s="317"/>
      <c r="J16" s="318"/>
    </row>
    <row r="17" spans="1:10" s="98" customFormat="1" ht="45" hidden="1" customHeight="1" outlineLevel="1">
      <c r="A17" s="84" t="s">
        <v>416</v>
      </c>
      <c r="B17" s="96" t="s">
        <v>418</v>
      </c>
      <c r="C17" s="97" t="s">
        <v>420</v>
      </c>
      <c r="D17" s="322" t="s">
        <v>421</v>
      </c>
      <c r="E17" s="322"/>
      <c r="F17" s="322"/>
      <c r="I17" s="99" t="s">
        <v>24</v>
      </c>
      <c r="J17" s="95"/>
    </row>
    <row r="18" spans="1:10" s="98" customFormat="1" ht="42.75" hidden="1" customHeight="1" outlineLevel="1">
      <c r="A18" s="84" t="s">
        <v>417</v>
      </c>
      <c r="B18" s="96" t="s">
        <v>419</v>
      </c>
      <c r="C18" s="97" t="s">
        <v>420</v>
      </c>
      <c r="D18" s="322" t="s">
        <v>421</v>
      </c>
      <c r="E18" s="322"/>
      <c r="F18" s="322"/>
      <c r="H18" s="100"/>
      <c r="I18" s="99" t="s">
        <v>24</v>
      </c>
      <c r="J18" s="95"/>
    </row>
    <row r="19" spans="1:10" s="83" customFormat="1" ht="12.75" collapsed="1">
      <c r="A19" s="316" t="s">
        <v>422</v>
      </c>
      <c r="B19" s="317"/>
      <c r="C19" s="317"/>
      <c r="D19" s="317"/>
      <c r="E19" s="317"/>
      <c r="F19" s="317"/>
      <c r="G19" s="317"/>
      <c r="H19" s="317"/>
      <c r="I19" s="317"/>
      <c r="J19" s="318"/>
    </row>
    <row r="20" spans="1:10" s="98" customFormat="1" ht="51" hidden="1" customHeight="1" outlineLevel="1">
      <c r="A20" s="84" t="s">
        <v>423</v>
      </c>
      <c r="B20" s="96" t="s">
        <v>424</v>
      </c>
      <c r="C20" s="97" t="s">
        <v>425</v>
      </c>
      <c r="D20" s="319" t="s">
        <v>426</v>
      </c>
      <c r="E20" s="295"/>
      <c r="F20" s="295"/>
      <c r="H20" s="104"/>
      <c r="I20" s="105" t="s">
        <v>24</v>
      </c>
      <c r="J20" s="95"/>
    </row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mergeCells count="27">
    <mergeCell ref="A19:J19"/>
    <mergeCell ref="D20:F20"/>
    <mergeCell ref="A16:J16"/>
    <mergeCell ref="D17:F17"/>
    <mergeCell ref="D18:F18"/>
    <mergeCell ref="A11:J11"/>
    <mergeCell ref="A12:J12"/>
    <mergeCell ref="D13:F13"/>
    <mergeCell ref="D14:F14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E8" sqref="E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43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 t="s">
        <v>203</v>
      </c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 t="s">
        <v>98</v>
      </c>
      <c r="C18" s="235"/>
      <c r="D18" s="234" t="s">
        <v>90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 t="s">
        <v>113</v>
      </c>
      <c r="C19" s="236"/>
      <c r="D19" s="234" t="s">
        <v>114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L12" sqref="L12"/>
    </sheetView>
  </sheetViews>
  <sheetFormatPr defaultRowHeight="12.75"/>
  <cols>
    <col min="1" max="1" width="9.140625" style="109"/>
    <col min="2" max="2" width="10.140625" style="109" customWidth="1"/>
    <col min="3" max="3" width="9.140625" style="109" customWidth="1"/>
    <col min="4" max="16384" width="9.140625" style="109"/>
  </cols>
  <sheetData>
    <row r="1" spans="1:11">
      <c r="A1" s="213" t="s">
        <v>72</v>
      </c>
      <c r="B1" s="214"/>
      <c r="C1" s="108" t="s">
        <v>44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 t="s">
        <v>78</v>
      </c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323" t="s">
        <v>427</v>
      </c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 t="s">
        <v>428</v>
      </c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.7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3" customHeight="1">
      <c r="A18" s="117">
        <v>1</v>
      </c>
      <c r="B18" s="234" t="s">
        <v>98</v>
      </c>
      <c r="C18" s="235"/>
      <c r="D18" s="234" t="s">
        <v>90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>
      <c r="A19" s="117">
        <v>2</v>
      </c>
      <c r="B19" s="234" t="s">
        <v>100</v>
      </c>
      <c r="C19" s="236"/>
      <c r="D19" s="234" t="s">
        <v>101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 ht="33.75" customHeight="1">
      <c r="A20" s="117">
        <v>3</v>
      </c>
      <c r="B20" s="234" t="s">
        <v>102</v>
      </c>
      <c r="C20" s="236"/>
      <c r="D20" s="234" t="s">
        <v>103</v>
      </c>
      <c r="E20" s="234"/>
      <c r="F20" s="227" t="s">
        <v>91</v>
      </c>
      <c r="G20" s="215"/>
      <c r="H20" s="216"/>
      <c r="I20" s="227" t="s">
        <v>24</v>
      </c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  <hyperlink ref="G9" r:id="rId1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60" zoomScaleNormal="160" workbookViewId="0">
      <selection activeCell="I19" sqref="I19:K19"/>
    </sheetView>
  </sheetViews>
  <sheetFormatPr defaultRowHeight="12.75"/>
  <cols>
    <col min="1" max="1" width="9.140625" style="109"/>
    <col min="2" max="2" width="10.42578125" style="109" customWidth="1"/>
    <col min="3" max="16384" width="9.140625" style="109"/>
  </cols>
  <sheetData>
    <row r="1" spans="1:11">
      <c r="A1" s="213" t="s">
        <v>72</v>
      </c>
      <c r="B1" s="214"/>
      <c r="C1" s="108" t="s">
        <v>45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 t="s">
        <v>429</v>
      </c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 t="s">
        <v>430</v>
      </c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24.75" customHeight="1">
      <c r="A18" s="117">
        <v>1</v>
      </c>
      <c r="B18" s="234" t="s">
        <v>431</v>
      </c>
      <c r="C18" s="235"/>
      <c r="D18" s="234" t="s">
        <v>432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4.5" customHeight="1">
      <c r="A19" s="117">
        <v>2</v>
      </c>
      <c r="B19" s="234" t="s">
        <v>433</v>
      </c>
      <c r="C19" s="236"/>
      <c r="D19" s="234" t="s">
        <v>434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</sheetData>
  <mergeCells count="45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4" sqref="C4"/>
    </sheetView>
  </sheetViews>
  <sheetFormatPr defaultRowHeight="12.75"/>
  <cols>
    <col min="1" max="1" width="9.140625" style="109"/>
    <col min="2" max="2" width="10.7109375" style="109" customWidth="1"/>
    <col min="3" max="3" width="9.85546875" style="109" customWidth="1"/>
    <col min="4" max="16384" width="9.140625" style="109"/>
  </cols>
  <sheetData>
    <row r="1" spans="1:11">
      <c r="A1" s="213" t="s">
        <v>72</v>
      </c>
      <c r="B1" s="214"/>
      <c r="C1" s="108" t="s">
        <v>46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435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24.7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>
        <v>3</v>
      </c>
      <c r="B20" s="234"/>
      <c r="C20" s="236"/>
      <c r="D20" s="234"/>
      <c r="E20" s="234"/>
      <c r="F20" s="227" t="s">
        <v>91</v>
      </c>
      <c r="G20" s="215"/>
      <c r="H20" s="216"/>
      <c r="I20" s="227" t="s">
        <v>24</v>
      </c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D19" sqref="D19:E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47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48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62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479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49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50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51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16" sqref="K16"/>
    </sheetView>
  </sheetViews>
  <sheetFormatPr defaultRowHeight="13.5"/>
  <cols>
    <col min="1" max="1" width="9.140625" style="37"/>
    <col min="2" max="2" width="17.7109375" style="37" customWidth="1"/>
    <col min="3" max="3" width="26.140625" style="37" customWidth="1"/>
    <col min="4" max="5" width="9.140625" style="37"/>
    <col min="6" max="6" width="11" style="37" customWidth="1"/>
    <col min="7" max="7" width="21.5703125" style="37" customWidth="1"/>
    <col min="8" max="16384" width="9.140625" style="37"/>
  </cols>
  <sheetData>
    <row r="1" spans="1:10" ht="22.5">
      <c r="A1" s="33" t="s">
        <v>21</v>
      </c>
      <c r="B1" s="34"/>
      <c r="C1" s="35"/>
      <c r="D1" s="35"/>
      <c r="E1" s="35"/>
      <c r="F1" s="35"/>
      <c r="G1" s="36"/>
    </row>
    <row r="2" spans="1:10" ht="14.25" customHeight="1">
      <c r="A2" s="33"/>
      <c r="B2" s="34"/>
      <c r="C2" s="35"/>
      <c r="D2" s="35"/>
      <c r="E2" s="35"/>
      <c r="F2" s="35"/>
      <c r="G2" s="36"/>
    </row>
    <row r="4" spans="1:10" ht="14.25">
      <c r="B4" s="127" t="s">
        <v>204</v>
      </c>
      <c r="C4" s="324" t="s">
        <v>212</v>
      </c>
      <c r="D4" s="324"/>
      <c r="E4" s="325" t="s">
        <v>205</v>
      </c>
      <c r="F4" s="325"/>
      <c r="G4" s="330" t="s">
        <v>20</v>
      </c>
      <c r="H4" s="331"/>
      <c r="I4" s="331"/>
      <c r="J4" s="332"/>
    </row>
    <row r="5" spans="1:10" ht="14.25">
      <c r="A5" s="27"/>
      <c r="B5" s="127" t="s">
        <v>206</v>
      </c>
      <c r="C5" s="324" t="s">
        <v>18</v>
      </c>
      <c r="D5" s="324"/>
      <c r="E5" s="325" t="s">
        <v>207</v>
      </c>
      <c r="F5" s="325"/>
      <c r="G5" s="330" t="s">
        <v>20</v>
      </c>
      <c r="H5" s="331"/>
      <c r="I5" s="331"/>
      <c r="J5" s="332"/>
    </row>
    <row r="6" spans="1:10" ht="14.25">
      <c r="A6" s="27"/>
      <c r="B6" s="128" t="s">
        <v>208</v>
      </c>
      <c r="C6" s="324" t="str">
        <f>C5&amp;"_"&amp;"Test Report"&amp;"_"&amp;"vx.x"</f>
        <v>HANZCR_ZA0501_Test Report_vx.x</v>
      </c>
      <c r="D6" s="324"/>
      <c r="E6" s="325" t="s">
        <v>209</v>
      </c>
      <c r="F6" s="325"/>
      <c r="G6" s="326" t="s">
        <v>19</v>
      </c>
      <c r="H6" s="327"/>
      <c r="I6" s="327"/>
      <c r="J6" s="328"/>
    </row>
    <row r="7" spans="1:10" ht="14.25">
      <c r="A7" s="27"/>
      <c r="B7" s="128" t="s">
        <v>210</v>
      </c>
      <c r="C7" s="329" t="s">
        <v>211</v>
      </c>
      <c r="D7" s="329"/>
      <c r="E7" s="329"/>
      <c r="F7" s="329"/>
      <c r="G7" s="329"/>
      <c r="H7" s="329"/>
      <c r="I7" s="329"/>
      <c r="J7" s="329"/>
    </row>
    <row r="8" spans="1:10" s="46" customFormat="1" ht="14.25">
      <c r="A8" s="42"/>
    </row>
    <row r="9" spans="1:10" s="46" customFormat="1" ht="25.5">
      <c r="A9" s="42"/>
      <c r="B9" s="38" t="s">
        <v>22</v>
      </c>
      <c r="C9" s="39" t="s">
        <v>23</v>
      </c>
      <c r="D9" s="40" t="s">
        <v>24</v>
      </c>
      <c r="E9" s="39" t="s">
        <v>25</v>
      </c>
      <c r="F9" s="39" t="s">
        <v>26</v>
      </c>
      <c r="G9" s="41" t="s">
        <v>27</v>
      </c>
    </row>
    <row r="10" spans="1:10" s="46" customFormat="1" ht="14.25">
      <c r="A10" s="42"/>
      <c r="B10" s="43">
        <v>1</v>
      </c>
      <c r="C10" s="44" t="str">
        <f>HomePage!$B$4</f>
        <v>CR100 - Home Page</v>
      </c>
      <c r="D10" s="45">
        <f>HomePage!$B$6</f>
        <v>14</v>
      </c>
      <c r="E10" s="44">
        <f>HomePage!$B$7</f>
        <v>0</v>
      </c>
      <c r="F10" s="44">
        <f>HomePage!$D$6</f>
        <v>0</v>
      </c>
      <c r="G10" s="45">
        <f>HomePage!$D$7</f>
        <v>14</v>
      </c>
    </row>
    <row r="11" spans="1:10" s="46" customFormat="1" ht="14.25">
      <c r="A11" s="42"/>
      <c r="B11" s="43">
        <v>2</v>
      </c>
      <c r="C11" s="44" t="str">
        <f>SignIn!$B$4</f>
        <v>CR110 - Sign In</v>
      </c>
      <c r="D11" s="45">
        <f>SignIn!$B$6</f>
        <v>5</v>
      </c>
      <c r="E11" s="45">
        <f>SignIn!$B$7</f>
        <v>1</v>
      </c>
      <c r="F11" s="44">
        <f>SignIn!$D$6</f>
        <v>0</v>
      </c>
      <c r="G11" s="45">
        <f>SignIn!$D$7</f>
        <v>6</v>
      </c>
    </row>
    <row r="12" spans="1:10" s="46" customFormat="1" ht="14.25">
      <c r="A12" s="42"/>
      <c r="B12" s="43">
        <v>3</v>
      </c>
      <c r="C12" s="44" t="str">
        <f>SignUp!$B$4</f>
        <v>CR120 - Sign Up</v>
      </c>
      <c r="D12" s="45">
        <f>SignUp!$B$6</f>
        <v>10</v>
      </c>
      <c r="E12" s="44">
        <f>SignUp!$B$7</f>
        <v>0</v>
      </c>
      <c r="F12" s="44">
        <f>SignUp!$D$6</f>
        <v>0</v>
      </c>
      <c r="G12" s="45">
        <f>SignUp!$D$7</f>
        <v>10</v>
      </c>
    </row>
    <row r="13" spans="1:10" s="46" customFormat="1" ht="14.25">
      <c r="A13" s="42"/>
      <c r="B13" s="43">
        <v>4</v>
      </c>
      <c r="C13" s="44" t="str">
        <f>Order!$B$4</f>
        <v>CR130 - Order</v>
      </c>
      <c r="D13" s="45">
        <f>Order!$B$6</f>
        <v>11</v>
      </c>
      <c r="E13" s="44">
        <f>Order!$B$7</f>
        <v>1</v>
      </c>
      <c r="F13" s="44">
        <f>Order!$D$6</f>
        <v>4</v>
      </c>
      <c r="G13" s="45">
        <f>Order!$D$7</f>
        <v>16</v>
      </c>
    </row>
    <row r="14" spans="1:10" ht="14.25">
      <c r="A14" s="27"/>
      <c r="B14" s="43">
        <v>5</v>
      </c>
      <c r="C14" s="44" t="str">
        <f>Admin_Management!$B$4</f>
        <v>CR150 - Admin Management</v>
      </c>
      <c r="D14" s="45">
        <f>Admin_Management!$B$6</f>
        <v>16</v>
      </c>
      <c r="E14" s="44">
        <f>Admin_Management!$B$7</f>
        <v>1</v>
      </c>
      <c r="F14" s="44">
        <f>Admin_Management!$D$6</f>
        <v>7</v>
      </c>
      <c r="G14" s="45">
        <f>Admin_Management!$D$7</f>
        <v>32</v>
      </c>
    </row>
    <row r="15" spans="1:10" ht="14.25">
      <c r="A15" s="27"/>
      <c r="B15" s="43">
        <v>6</v>
      </c>
      <c r="C15" s="44" t="str">
        <f>Admin_SignIn!$B$4</f>
        <v>CR140 - Admin Sign In</v>
      </c>
      <c r="D15" s="45">
        <f>Admin_SignIn!$B$6</f>
        <v>3</v>
      </c>
      <c r="E15" s="44">
        <f>Admin_SignIn!$B$7</f>
        <v>0</v>
      </c>
      <c r="F15" s="44">
        <f>Admin_SignIn!$D$6</f>
        <v>0</v>
      </c>
      <c r="G15" s="45">
        <f>Admin_SignIn!$D$7</f>
        <v>3</v>
      </c>
    </row>
    <row r="16" spans="1:10" ht="23.25" customHeight="1">
      <c r="A16" s="27"/>
      <c r="B16" s="43">
        <v>7</v>
      </c>
      <c r="C16" s="44" t="str">
        <f>Addition!$B$4</f>
        <v>CR160 - Addition Other Test Case</v>
      </c>
      <c r="D16" s="45">
        <f>Addition!$B$6</f>
        <v>5</v>
      </c>
      <c r="E16" s="44">
        <f>Addition!$B$7</f>
        <v>0</v>
      </c>
      <c r="F16" s="44">
        <f>Addition!$D$6</f>
        <v>1</v>
      </c>
      <c r="G16" s="45">
        <f>Addition!$D$7</f>
        <v>6</v>
      </c>
    </row>
    <row r="17" spans="2:7" ht="14.25">
      <c r="B17" s="47"/>
      <c r="C17" s="48" t="s">
        <v>28</v>
      </c>
      <c r="D17" s="49">
        <f>SUM(D9:D16)</f>
        <v>64</v>
      </c>
      <c r="E17" s="49">
        <f>SUM(E9:E16)</f>
        <v>3</v>
      </c>
      <c r="F17" s="49">
        <f>SUM(F9:F16)</f>
        <v>12</v>
      </c>
      <c r="G17" s="50">
        <f>SUM(G9:G16)</f>
        <v>87</v>
      </c>
    </row>
    <row r="18" spans="2:7" ht="14.25">
      <c r="B18" s="51"/>
      <c r="C18" s="27"/>
      <c r="D18" s="52"/>
      <c r="E18" s="53"/>
      <c r="F18" s="53"/>
      <c r="G18" s="53"/>
    </row>
    <row r="19" spans="2:7" ht="14.25">
      <c r="B19" s="27"/>
      <c r="C19" s="27" t="s">
        <v>29</v>
      </c>
      <c r="D19" s="27"/>
      <c r="E19" s="54">
        <f>(D17+E17)*100/G17</f>
        <v>77.011494252873561</v>
      </c>
      <c r="F19" s="27" t="s">
        <v>30</v>
      </c>
      <c r="G19" s="55"/>
    </row>
    <row r="20" spans="2:7" ht="14.25">
      <c r="B20" s="27"/>
      <c r="C20" s="27" t="s">
        <v>31</v>
      </c>
      <c r="D20" s="27"/>
      <c r="E20" s="54">
        <f>D17*100/G17</f>
        <v>73.563218390804593</v>
      </c>
      <c r="F20" s="27" t="s">
        <v>30</v>
      </c>
      <c r="G20" s="55"/>
    </row>
  </sheetData>
  <mergeCells count="10">
    <mergeCell ref="C6:D6"/>
    <mergeCell ref="E6:F6"/>
    <mergeCell ref="G6:J6"/>
    <mergeCell ref="C7:J7"/>
    <mergeCell ref="C4:D4"/>
    <mergeCell ref="E4:F4"/>
    <mergeCell ref="G4:J4"/>
    <mergeCell ref="C5:D5"/>
    <mergeCell ref="E5:F5"/>
    <mergeCell ref="G5:J5"/>
  </mergeCells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opLeftCell="A4" workbookViewId="0">
      <selection activeCell="C4" sqref="C4:D4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tr">
        <f>[2]FunctionList!E11</f>
        <v>Function1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 t="s">
        <v>20</v>
      </c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>
        <v>100</v>
      </c>
      <c r="D4" s="256"/>
      <c r="E4" s="136"/>
      <c r="F4" s="252" t="s">
        <v>261</v>
      </c>
      <c r="G4" s="253"/>
      <c r="H4" s="253"/>
      <c r="I4" s="253"/>
      <c r="J4" s="253"/>
      <c r="K4" s="254"/>
      <c r="L4" s="257">
        <f xml:space="preserve"> IF([2]FunctionList!E6&lt;&gt;"N/A",SUM(C4*[2]FunctionList!E6/1000,- O7),"N/A")</f>
        <v>-5</v>
      </c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COUNTIF(F47:HQ47,"P")</f>
        <v>0</v>
      </c>
      <c r="B7" s="266"/>
      <c r="C7" s="267">
        <f>COUNTIF(F47:HQ47,"F")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COUNTIF(E46:HQ46,"N")</f>
        <v>0</v>
      </c>
      <c r="M7" s="137">
        <f>COUNTIF(E46:HQ46,"A")</f>
        <v>0</v>
      </c>
      <c r="N7" s="137">
        <f>COUNTIF(E46:HQ46,"B")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/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282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>
        <v>-2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>
        <v>-1</v>
      </c>
      <c r="E16" s="157"/>
      <c r="F16" s="152"/>
      <c r="G16" s="152"/>
      <c r="H16" s="152"/>
      <c r="I16" s="152"/>
      <c r="J16" s="152"/>
      <c r="K16" s="152"/>
      <c r="L16" s="152" t="s">
        <v>283</v>
      </c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>
        <v>0</v>
      </c>
      <c r="E17" s="157"/>
      <c r="F17" s="152"/>
      <c r="G17" s="152" t="s">
        <v>283</v>
      </c>
      <c r="H17" s="152" t="s">
        <v>283</v>
      </c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>
        <v>1</v>
      </c>
      <c r="E18" s="157"/>
      <c r="F18" s="152"/>
      <c r="G18" s="152"/>
      <c r="H18" s="152"/>
      <c r="I18" s="152"/>
      <c r="J18" s="152" t="s">
        <v>283</v>
      </c>
      <c r="K18" s="152" t="s">
        <v>283</v>
      </c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284</v>
      </c>
      <c r="C19" s="149"/>
      <c r="D19" s="150"/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>
        <v>0</v>
      </c>
      <c r="E20" s="278"/>
      <c r="F20" s="152"/>
      <c r="G20" s="152" t="s">
        <v>283</v>
      </c>
      <c r="H20" s="152" t="s">
        <v>283</v>
      </c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>
        <v>-2</v>
      </c>
      <c r="E21" s="157"/>
      <c r="F21" s="152"/>
      <c r="G21" s="152"/>
      <c r="H21" s="152"/>
      <c r="I21" s="152"/>
      <c r="J21" s="152" t="s">
        <v>283</v>
      </c>
      <c r="K21" s="152" t="s">
        <v>283</v>
      </c>
      <c r="L21" s="152" t="s">
        <v>283</v>
      </c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>
      <c r="A22" s="154"/>
      <c r="B22" s="148"/>
      <c r="C22" s="149"/>
      <c r="D22" s="150">
        <v>2</v>
      </c>
      <c r="E22" s="157"/>
      <c r="F22" s="152"/>
      <c r="G22" s="152"/>
      <c r="H22" s="152"/>
      <c r="I22" s="152" t="s">
        <v>283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3"/>
    </row>
    <row r="23" spans="1:21" ht="13.5" customHeight="1">
      <c r="A23" s="154"/>
      <c r="B23" s="148" t="s">
        <v>285</v>
      </c>
      <c r="C23" s="149"/>
      <c r="D23" s="150"/>
      <c r="E23" s="157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3"/>
    </row>
    <row r="24" spans="1:21" ht="13.5" customHeight="1">
      <c r="A24" s="154"/>
      <c r="B24" s="148"/>
      <c r="C24" s="149"/>
      <c r="D24" s="150">
        <v>0</v>
      </c>
      <c r="E24" s="157"/>
      <c r="F24" s="152"/>
      <c r="G24" s="152" t="s">
        <v>283</v>
      </c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54"/>
      <c r="B25" s="148"/>
      <c r="C25" s="149"/>
      <c r="D25" s="150">
        <v>1</v>
      </c>
      <c r="E25" s="157"/>
      <c r="F25" s="152"/>
      <c r="G25" s="152"/>
      <c r="H25" s="152" t="s">
        <v>283</v>
      </c>
      <c r="I25" s="152" t="s">
        <v>283</v>
      </c>
      <c r="J25" s="152" t="s">
        <v>283</v>
      </c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54"/>
      <c r="B26" s="148"/>
      <c r="C26" s="149"/>
      <c r="D26" s="150">
        <v>3</v>
      </c>
      <c r="E26" s="157"/>
      <c r="F26" s="152"/>
      <c r="G26" s="152"/>
      <c r="H26" s="152"/>
      <c r="I26" s="152"/>
      <c r="J26" s="152"/>
      <c r="K26" s="152"/>
      <c r="L26" s="152" t="s">
        <v>283</v>
      </c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54"/>
      <c r="B27" s="148"/>
      <c r="C27" s="149"/>
      <c r="D27" s="150">
        <v>5</v>
      </c>
      <c r="E27" s="157"/>
      <c r="F27" s="152"/>
      <c r="G27" s="152"/>
      <c r="H27" s="152"/>
      <c r="I27" s="152"/>
      <c r="J27" s="152"/>
      <c r="K27" s="152" t="s">
        <v>283</v>
      </c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13.5" customHeight="1">
      <c r="A28" s="154"/>
      <c r="B28" s="148"/>
      <c r="C28" s="149"/>
      <c r="D28" s="150"/>
      <c r="E28" s="157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54"/>
      <c r="B29" s="148"/>
      <c r="C29" s="149"/>
      <c r="D29" s="150"/>
      <c r="E29" s="157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54"/>
      <c r="B30" s="148"/>
      <c r="C30" s="149"/>
      <c r="D30" s="150"/>
      <c r="E30" s="157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54"/>
      <c r="B31" s="148"/>
      <c r="C31" s="149"/>
      <c r="D31" s="150"/>
      <c r="E31" s="157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 thickBot="1">
      <c r="A32" s="154"/>
      <c r="B32" s="159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4"/>
    </row>
    <row r="33" spans="1:20" ht="13.5" customHeight="1" thickTop="1">
      <c r="A33" s="165" t="s">
        <v>286</v>
      </c>
      <c r="B33" s="166" t="s">
        <v>287</v>
      </c>
      <c r="C33" s="167"/>
      <c r="D33" s="168"/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1"/>
    </row>
    <row r="34" spans="1:20" ht="13.5" customHeight="1">
      <c r="A34" s="172"/>
      <c r="B34" s="173" t="s">
        <v>288</v>
      </c>
      <c r="C34" s="174"/>
      <c r="D34" s="175"/>
      <c r="E34" s="176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3"/>
      <c r="C35" s="174"/>
      <c r="D35" s="175" t="s">
        <v>289</v>
      </c>
      <c r="E35" s="176"/>
      <c r="F35" s="152" t="s">
        <v>283</v>
      </c>
      <c r="G35" s="152"/>
      <c r="H35" s="152" t="s">
        <v>283</v>
      </c>
      <c r="I35" s="152"/>
      <c r="J35" s="152"/>
      <c r="K35" s="152" t="s">
        <v>283</v>
      </c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3"/>
      <c r="C36" s="174"/>
      <c r="D36" s="175" t="s">
        <v>290</v>
      </c>
      <c r="E36" s="176"/>
      <c r="F36" s="152"/>
      <c r="G36" s="152" t="s">
        <v>283</v>
      </c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73"/>
      <c r="C37" s="174"/>
      <c r="D37" s="175" t="s">
        <v>291</v>
      </c>
      <c r="E37" s="176"/>
      <c r="F37" s="152"/>
      <c r="G37" s="152"/>
      <c r="H37" s="152"/>
      <c r="I37" s="152" t="s">
        <v>283</v>
      </c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</row>
    <row r="38" spans="1:20" ht="13.5" customHeight="1">
      <c r="A38" s="172"/>
      <c r="B38" s="173"/>
      <c r="C38" s="174"/>
      <c r="D38" s="175" t="s">
        <v>292</v>
      </c>
      <c r="E38" s="176"/>
      <c r="F38" s="152"/>
      <c r="G38" s="152"/>
      <c r="H38" s="152"/>
      <c r="I38" s="152"/>
      <c r="J38" s="152" t="s">
        <v>283</v>
      </c>
      <c r="K38" s="152"/>
      <c r="L38" s="152"/>
      <c r="M38" s="152"/>
      <c r="N38" s="152"/>
      <c r="O38" s="152"/>
      <c r="P38" s="152"/>
      <c r="Q38" s="152"/>
      <c r="R38" s="152"/>
      <c r="S38" s="152"/>
      <c r="T38" s="153"/>
    </row>
    <row r="39" spans="1:20" ht="13.5" customHeight="1">
      <c r="A39" s="172"/>
      <c r="B39" s="177"/>
      <c r="C39" s="178"/>
      <c r="D39" s="175" t="s">
        <v>293</v>
      </c>
      <c r="E39" s="179"/>
      <c r="F39" s="152"/>
      <c r="G39" s="152"/>
      <c r="H39" s="152"/>
      <c r="I39" s="152"/>
      <c r="J39" s="152"/>
      <c r="K39" s="152"/>
      <c r="L39" s="152" t="s">
        <v>283</v>
      </c>
      <c r="M39" s="152"/>
      <c r="N39" s="152"/>
      <c r="O39" s="152"/>
      <c r="P39" s="152"/>
      <c r="Q39" s="152"/>
      <c r="R39" s="152"/>
      <c r="S39" s="152"/>
      <c r="T39" s="153"/>
    </row>
    <row r="40" spans="1:20" ht="13.5" customHeight="1">
      <c r="A40" s="172"/>
      <c r="B40" s="177" t="s">
        <v>294</v>
      </c>
      <c r="C40" s="178"/>
      <c r="D40" s="175"/>
      <c r="E40" s="179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3"/>
    </row>
    <row r="41" spans="1:20" ht="13.5" customHeight="1">
      <c r="A41" s="172"/>
      <c r="B41" s="177"/>
      <c r="C41" s="178"/>
      <c r="D41" s="175"/>
      <c r="E41" s="179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3"/>
    </row>
    <row r="42" spans="1:20" ht="13.5" customHeight="1">
      <c r="A42" s="172"/>
      <c r="B42" s="177" t="s">
        <v>295</v>
      </c>
      <c r="C42" s="178"/>
      <c r="D42" s="175"/>
      <c r="E42" s="179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3"/>
    </row>
    <row r="43" spans="1:20" ht="13.5" customHeight="1">
      <c r="A43" s="172"/>
      <c r="B43" s="177"/>
      <c r="C43" s="178"/>
      <c r="D43" s="175" t="s">
        <v>296</v>
      </c>
      <c r="E43" s="179"/>
      <c r="F43" s="152" t="s">
        <v>283</v>
      </c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</row>
    <row r="44" spans="1:20" ht="13.5" customHeight="1" thickBot="1">
      <c r="A44" s="172"/>
      <c r="B44" s="180"/>
      <c r="C44" s="181"/>
      <c r="D44" s="182"/>
      <c r="E44" s="183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5"/>
    </row>
    <row r="45" spans="1:20" ht="13.5" customHeight="1" thickTop="1">
      <c r="A45" s="165" t="s">
        <v>41</v>
      </c>
      <c r="B45" s="282" t="s">
        <v>297</v>
      </c>
      <c r="C45" s="282"/>
      <c r="D45" s="282"/>
      <c r="E45" s="186"/>
      <c r="F45" s="187" t="s">
        <v>298</v>
      </c>
      <c r="G45" s="187" t="s">
        <v>299</v>
      </c>
      <c r="H45" s="187" t="s">
        <v>299</v>
      </c>
      <c r="I45" s="187" t="s">
        <v>299</v>
      </c>
      <c r="J45" s="187" t="s">
        <v>299</v>
      </c>
      <c r="K45" s="187" t="s">
        <v>299</v>
      </c>
      <c r="L45" s="187" t="s">
        <v>300</v>
      </c>
      <c r="M45" s="187"/>
      <c r="N45" s="187"/>
      <c r="O45" s="187"/>
      <c r="P45" s="187"/>
      <c r="Q45" s="187"/>
      <c r="R45" s="187"/>
      <c r="S45" s="187"/>
      <c r="T45" s="188"/>
    </row>
    <row r="46" spans="1:20" ht="13.5" customHeight="1">
      <c r="A46" s="189"/>
      <c r="B46" s="283" t="s">
        <v>301</v>
      </c>
      <c r="C46" s="283"/>
      <c r="D46" s="283"/>
      <c r="E46" s="190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2"/>
    </row>
    <row r="47" spans="1:20" ht="13.5" customHeight="1">
      <c r="A47" s="189"/>
      <c r="B47" s="284" t="s">
        <v>302</v>
      </c>
      <c r="C47" s="284"/>
      <c r="D47" s="284"/>
      <c r="E47" s="193"/>
      <c r="F47" s="194">
        <v>39139</v>
      </c>
      <c r="G47" s="194">
        <v>39139</v>
      </c>
      <c r="H47" s="194">
        <v>39139</v>
      </c>
      <c r="I47" s="194">
        <v>39139</v>
      </c>
      <c r="J47" s="194">
        <v>39139</v>
      </c>
      <c r="K47" s="194">
        <v>39139</v>
      </c>
      <c r="L47" s="194">
        <v>39144</v>
      </c>
      <c r="M47" s="194"/>
      <c r="N47" s="194"/>
      <c r="O47" s="194"/>
      <c r="P47" s="194"/>
      <c r="Q47" s="194"/>
      <c r="R47" s="194"/>
      <c r="S47" s="194"/>
      <c r="T47" s="195"/>
    </row>
    <row r="48" spans="1:20" ht="11.25" thickBot="1">
      <c r="A48" s="196"/>
      <c r="B48" s="272" t="s">
        <v>303</v>
      </c>
      <c r="C48" s="272"/>
      <c r="D48" s="272"/>
      <c r="E48" s="197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9"/>
    </row>
    <row r="49" spans="1:4" ht="11.25" thickTop="1">
      <c r="A49" s="139"/>
      <c r="B49" s="131"/>
      <c r="C49" s="132"/>
      <c r="D49" s="131"/>
    </row>
  </sheetData>
  <mergeCells count="28">
    <mergeCell ref="D20:E20"/>
    <mergeCell ref="B45:D45"/>
    <mergeCell ref="B46:D46"/>
    <mergeCell ref="B47:D47"/>
    <mergeCell ref="B48:D4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6:T4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>
      <formula1>"P,F,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"N,A,B, "</formula1>
    </dataValidation>
    <dataValidation type="list" allowBlank="1" showInputMessage="1" showErrorMessage="1" sqref="F10:T4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46:T65580 JB65546:JP65580 SX65546:TL65580 ACT65546:ADH65580 AMP65546:AND65580 AWL65546:AWZ65580 BGH65546:BGV65580 BQD65546:BQR65580 BZZ65546:CAN65580 CJV65546:CKJ65580 CTR65546:CUF65580 DDN65546:DEB65580 DNJ65546:DNX65580 DXF65546:DXT65580 EHB65546:EHP65580 EQX65546:ERL65580 FAT65546:FBH65580 FKP65546:FLD65580 FUL65546:FUZ65580 GEH65546:GEV65580 GOD65546:GOR65580 GXZ65546:GYN65580 HHV65546:HIJ65580 HRR65546:HSF65580 IBN65546:ICB65580 ILJ65546:ILX65580 IVF65546:IVT65580 JFB65546:JFP65580 JOX65546:JPL65580 JYT65546:JZH65580 KIP65546:KJD65580 KSL65546:KSZ65580 LCH65546:LCV65580 LMD65546:LMR65580 LVZ65546:LWN65580 MFV65546:MGJ65580 MPR65546:MQF65580 MZN65546:NAB65580 NJJ65546:NJX65580 NTF65546:NTT65580 ODB65546:ODP65580 OMX65546:ONL65580 OWT65546:OXH65580 PGP65546:PHD65580 PQL65546:PQZ65580 QAH65546:QAV65580 QKD65546:QKR65580 QTZ65546:QUN65580 RDV65546:REJ65580 RNR65546:ROF65580 RXN65546:RYB65580 SHJ65546:SHX65580 SRF65546:SRT65580 TBB65546:TBP65580 TKX65546:TLL65580 TUT65546:TVH65580 UEP65546:UFD65580 UOL65546:UOZ65580 UYH65546:UYV65580 VID65546:VIR65580 VRZ65546:VSN65580 WBV65546:WCJ65580 WLR65546:WMF65580 WVN65546:WWB65580 F131082:T131116 JB131082:JP131116 SX131082:TL131116 ACT131082:ADH131116 AMP131082:AND131116 AWL131082:AWZ131116 BGH131082:BGV131116 BQD131082:BQR131116 BZZ131082:CAN131116 CJV131082:CKJ131116 CTR131082:CUF131116 DDN131082:DEB131116 DNJ131082:DNX131116 DXF131082:DXT131116 EHB131082:EHP131116 EQX131082:ERL131116 FAT131082:FBH131116 FKP131082:FLD131116 FUL131082:FUZ131116 GEH131082:GEV131116 GOD131082:GOR131116 GXZ131082:GYN131116 HHV131082:HIJ131116 HRR131082:HSF131116 IBN131082:ICB131116 ILJ131082:ILX131116 IVF131082:IVT131116 JFB131082:JFP131116 JOX131082:JPL131116 JYT131082:JZH131116 KIP131082:KJD131116 KSL131082:KSZ131116 LCH131082:LCV131116 LMD131082:LMR131116 LVZ131082:LWN131116 MFV131082:MGJ131116 MPR131082:MQF131116 MZN131082:NAB131116 NJJ131082:NJX131116 NTF131082:NTT131116 ODB131082:ODP131116 OMX131082:ONL131116 OWT131082:OXH131116 PGP131082:PHD131116 PQL131082:PQZ131116 QAH131082:QAV131116 QKD131082:QKR131116 QTZ131082:QUN131116 RDV131082:REJ131116 RNR131082:ROF131116 RXN131082:RYB131116 SHJ131082:SHX131116 SRF131082:SRT131116 TBB131082:TBP131116 TKX131082:TLL131116 TUT131082:TVH131116 UEP131082:UFD131116 UOL131082:UOZ131116 UYH131082:UYV131116 VID131082:VIR131116 VRZ131082:VSN131116 WBV131082:WCJ131116 WLR131082:WMF131116 WVN131082:WWB131116 F196618:T196652 JB196618:JP196652 SX196618:TL196652 ACT196618:ADH196652 AMP196618:AND196652 AWL196618:AWZ196652 BGH196618:BGV196652 BQD196618:BQR196652 BZZ196618:CAN196652 CJV196618:CKJ196652 CTR196618:CUF196652 DDN196618:DEB196652 DNJ196618:DNX196652 DXF196618:DXT196652 EHB196618:EHP196652 EQX196618:ERL196652 FAT196618:FBH196652 FKP196618:FLD196652 FUL196618:FUZ196652 GEH196618:GEV196652 GOD196618:GOR196652 GXZ196618:GYN196652 HHV196618:HIJ196652 HRR196618:HSF196652 IBN196618:ICB196652 ILJ196618:ILX196652 IVF196618:IVT196652 JFB196618:JFP196652 JOX196618:JPL196652 JYT196618:JZH196652 KIP196618:KJD196652 KSL196618:KSZ196652 LCH196618:LCV196652 LMD196618:LMR196652 LVZ196618:LWN196652 MFV196618:MGJ196652 MPR196618:MQF196652 MZN196618:NAB196652 NJJ196618:NJX196652 NTF196618:NTT196652 ODB196618:ODP196652 OMX196618:ONL196652 OWT196618:OXH196652 PGP196618:PHD196652 PQL196618:PQZ196652 QAH196618:QAV196652 QKD196618:QKR196652 QTZ196618:QUN196652 RDV196618:REJ196652 RNR196618:ROF196652 RXN196618:RYB196652 SHJ196618:SHX196652 SRF196618:SRT196652 TBB196618:TBP196652 TKX196618:TLL196652 TUT196618:TVH196652 UEP196618:UFD196652 UOL196618:UOZ196652 UYH196618:UYV196652 VID196618:VIR196652 VRZ196618:VSN196652 WBV196618:WCJ196652 WLR196618:WMF196652 WVN196618:WWB196652 F262154:T262188 JB262154:JP262188 SX262154:TL262188 ACT262154:ADH262188 AMP262154:AND262188 AWL262154:AWZ262188 BGH262154:BGV262188 BQD262154:BQR262188 BZZ262154:CAN262188 CJV262154:CKJ262188 CTR262154:CUF262188 DDN262154:DEB262188 DNJ262154:DNX262188 DXF262154:DXT262188 EHB262154:EHP262188 EQX262154:ERL262188 FAT262154:FBH262188 FKP262154:FLD262188 FUL262154:FUZ262188 GEH262154:GEV262188 GOD262154:GOR262188 GXZ262154:GYN262188 HHV262154:HIJ262188 HRR262154:HSF262188 IBN262154:ICB262188 ILJ262154:ILX262188 IVF262154:IVT262188 JFB262154:JFP262188 JOX262154:JPL262188 JYT262154:JZH262188 KIP262154:KJD262188 KSL262154:KSZ262188 LCH262154:LCV262188 LMD262154:LMR262188 LVZ262154:LWN262188 MFV262154:MGJ262188 MPR262154:MQF262188 MZN262154:NAB262188 NJJ262154:NJX262188 NTF262154:NTT262188 ODB262154:ODP262188 OMX262154:ONL262188 OWT262154:OXH262188 PGP262154:PHD262188 PQL262154:PQZ262188 QAH262154:QAV262188 QKD262154:QKR262188 QTZ262154:QUN262188 RDV262154:REJ262188 RNR262154:ROF262188 RXN262154:RYB262188 SHJ262154:SHX262188 SRF262154:SRT262188 TBB262154:TBP262188 TKX262154:TLL262188 TUT262154:TVH262188 UEP262154:UFD262188 UOL262154:UOZ262188 UYH262154:UYV262188 VID262154:VIR262188 VRZ262154:VSN262188 WBV262154:WCJ262188 WLR262154:WMF262188 WVN262154:WWB262188 F327690:T327724 JB327690:JP327724 SX327690:TL327724 ACT327690:ADH327724 AMP327690:AND327724 AWL327690:AWZ327724 BGH327690:BGV327724 BQD327690:BQR327724 BZZ327690:CAN327724 CJV327690:CKJ327724 CTR327690:CUF327724 DDN327690:DEB327724 DNJ327690:DNX327724 DXF327690:DXT327724 EHB327690:EHP327724 EQX327690:ERL327724 FAT327690:FBH327724 FKP327690:FLD327724 FUL327690:FUZ327724 GEH327690:GEV327724 GOD327690:GOR327724 GXZ327690:GYN327724 HHV327690:HIJ327724 HRR327690:HSF327724 IBN327690:ICB327724 ILJ327690:ILX327724 IVF327690:IVT327724 JFB327690:JFP327724 JOX327690:JPL327724 JYT327690:JZH327724 KIP327690:KJD327724 KSL327690:KSZ327724 LCH327690:LCV327724 LMD327690:LMR327724 LVZ327690:LWN327724 MFV327690:MGJ327724 MPR327690:MQF327724 MZN327690:NAB327724 NJJ327690:NJX327724 NTF327690:NTT327724 ODB327690:ODP327724 OMX327690:ONL327724 OWT327690:OXH327724 PGP327690:PHD327724 PQL327690:PQZ327724 QAH327690:QAV327724 QKD327690:QKR327724 QTZ327690:QUN327724 RDV327690:REJ327724 RNR327690:ROF327724 RXN327690:RYB327724 SHJ327690:SHX327724 SRF327690:SRT327724 TBB327690:TBP327724 TKX327690:TLL327724 TUT327690:TVH327724 UEP327690:UFD327724 UOL327690:UOZ327724 UYH327690:UYV327724 VID327690:VIR327724 VRZ327690:VSN327724 WBV327690:WCJ327724 WLR327690:WMF327724 WVN327690:WWB327724 F393226:T393260 JB393226:JP393260 SX393226:TL393260 ACT393226:ADH393260 AMP393226:AND393260 AWL393226:AWZ393260 BGH393226:BGV393260 BQD393226:BQR393260 BZZ393226:CAN393260 CJV393226:CKJ393260 CTR393226:CUF393260 DDN393226:DEB393260 DNJ393226:DNX393260 DXF393226:DXT393260 EHB393226:EHP393260 EQX393226:ERL393260 FAT393226:FBH393260 FKP393226:FLD393260 FUL393226:FUZ393260 GEH393226:GEV393260 GOD393226:GOR393260 GXZ393226:GYN393260 HHV393226:HIJ393260 HRR393226:HSF393260 IBN393226:ICB393260 ILJ393226:ILX393260 IVF393226:IVT393260 JFB393226:JFP393260 JOX393226:JPL393260 JYT393226:JZH393260 KIP393226:KJD393260 KSL393226:KSZ393260 LCH393226:LCV393260 LMD393226:LMR393260 LVZ393226:LWN393260 MFV393226:MGJ393260 MPR393226:MQF393260 MZN393226:NAB393260 NJJ393226:NJX393260 NTF393226:NTT393260 ODB393226:ODP393260 OMX393226:ONL393260 OWT393226:OXH393260 PGP393226:PHD393260 PQL393226:PQZ393260 QAH393226:QAV393260 QKD393226:QKR393260 QTZ393226:QUN393260 RDV393226:REJ393260 RNR393226:ROF393260 RXN393226:RYB393260 SHJ393226:SHX393260 SRF393226:SRT393260 TBB393226:TBP393260 TKX393226:TLL393260 TUT393226:TVH393260 UEP393226:UFD393260 UOL393226:UOZ393260 UYH393226:UYV393260 VID393226:VIR393260 VRZ393226:VSN393260 WBV393226:WCJ393260 WLR393226:WMF393260 WVN393226:WWB393260 F458762:T458796 JB458762:JP458796 SX458762:TL458796 ACT458762:ADH458796 AMP458762:AND458796 AWL458762:AWZ458796 BGH458762:BGV458796 BQD458762:BQR458796 BZZ458762:CAN458796 CJV458762:CKJ458796 CTR458762:CUF458796 DDN458762:DEB458796 DNJ458762:DNX458796 DXF458762:DXT458796 EHB458762:EHP458796 EQX458762:ERL458796 FAT458762:FBH458796 FKP458762:FLD458796 FUL458762:FUZ458796 GEH458762:GEV458796 GOD458762:GOR458796 GXZ458762:GYN458796 HHV458762:HIJ458796 HRR458762:HSF458796 IBN458762:ICB458796 ILJ458762:ILX458796 IVF458762:IVT458796 JFB458762:JFP458796 JOX458762:JPL458796 JYT458762:JZH458796 KIP458762:KJD458796 KSL458762:KSZ458796 LCH458762:LCV458796 LMD458762:LMR458796 LVZ458762:LWN458796 MFV458762:MGJ458796 MPR458762:MQF458796 MZN458762:NAB458796 NJJ458762:NJX458796 NTF458762:NTT458796 ODB458762:ODP458796 OMX458762:ONL458796 OWT458762:OXH458796 PGP458762:PHD458796 PQL458762:PQZ458796 QAH458762:QAV458796 QKD458762:QKR458796 QTZ458762:QUN458796 RDV458762:REJ458796 RNR458762:ROF458796 RXN458762:RYB458796 SHJ458762:SHX458796 SRF458762:SRT458796 TBB458762:TBP458796 TKX458762:TLL458796 TUT458762:TVH458796 UEP458762:UFD458796 UOL458762:UOZ458796 UYH458762:UYV458796 VID458762:VIR458796 VRZ458762:VSN458796 WBV458762:WCJ458796 WLR458762:WMF458796 WVN458762:WWB458796 F524298:T524332 JB524298:JP524332 SX524298:TL524332 ACT524298:ADH524332 AMP524298:AND524332 AWL524298:AWZ524332 BGH524298:BGV524332 BQD524298:BQR524332 BZZ524298:CAN524332 CJV524298:CKJ524332 CTR524298:CUF524332 DDN524298:DEB524332 DNJ524298:DNX524332 DXF524298:DXT524332 EHB524298:EHP524332 EQX524298:ERL524332 FAT524298:FBH524332 FKP524298:FLD524332 FUL524298:FUZ524332 GEH524298:GEV524332 GOD524298:GOR524332 GXZ524298:GYN524332 HHV524298:HIJ524332 HRR524298:HSF524332 IBN524298:ICB524332 ILJ524298:ILX524332 IVF524298:IVT524332 JFB524298:JFP524332 JOX524298:JPL524332 JYT524298:JZH524332 KIP524298:KJD524332 KSL524298:KSZ524332 LCH524298:LCV524332 LMD524298:LMR524332 LVZ524298:LWN524332 MFV524298:MGJ524332 MPR524298:MQF524332 MZN524298:NAB524332 NJJ524298:NJX524332 NTF524298:NTT524332 ODB524298:ODP524332 OMX524298:ONL524332 OWT524298:OXH524332 PGP524298:PHD524332 PQL524298:PQZ524332 QAH524298:QAV524332 QKD524298:QKR524332 QTZ524298:QUN524332 RDV524298:REJ524332 RNR524298:ROF524332 RXN524298:RYB524332 SHJ524298:SHX524332 SRF524298:SRT524332 TBB524298:TBP524332 TKX524298:TLL524332 TUT524298:TVH524332 UEP524298:UFD524332 UOL524298:UOZ524332 UYH524298:UYV524332 VID524298:VIR524332 VRZ524298:VSN524332 WBV524298:WCJ524332 WLR524298:WMF524332 WVN524298:WWB524332 F589834:T589868 JB589834:JP589868 SX589834:TL589868 ACT589834:ADH589868 AMP589834:AND589868 AWL589834:AWZ589868 BGH589834:BGV589868 BQD589834:BQR589868 BZZ589834:CAN589868 CJV589834:CKJ589868 CTR589834:CUF589868 DDN589834:DEB589868 DNJ589834:DNX589868 DXF589834:DXT589868 EHB589834:EHP589868 EQX589834:ERL589868 FAT589834:FBH589868 FKP589834:FLD589868 FUL589834:FUZ589868 GEH589834:GEV589868 GOD589834:GOR589868 GXZ589834:GYN589868 HHV589834:HIJ589868 HRR589834:HSF589868 IBN589834:ICB589868 ILJ589834:ILX589868 IVF589834:IVT589868 JFB589834:JFP589868 JOX589834:JPL589868 JYT589834:JZH589868 KIP589834:KJD589868 KSL589834:KSZ589868 LCH589834:LCV589868 LMD589834:LMR589868 LVZ589834:LWN589868 MFV589834:MGJ589868 MPR589834:MQF589868 MZN589834:NAB589868 NJJ589834:NJX589868 NTF589834:NTT589868 ODB589834:ODP589868 OMX589834:ONL589868 OWT589834:OXH589868 PGP589834:PHD589868 PQL589834:PQZ589868 QAH589834:QAV589868 QKD589834:QKR589868 QTZ589834:QUN589868 RDV589834:REJ589868 RNR589834:ROF589868 RXN589834:RYB589868 SHJ589834:SHX589868 SRF589834:SRT589868 TBB589834:TBP589868 TKX589834:TLL589868 TUT589834:TVH589868 UEP589834:UFD589868 UOL589834:UOZ589868 UYH589834:UYV589868 VID589834:VIR589868 VRZ589834:VSN589868 WBV589834:WCJ589868 WLR589834:WMF589868 WVN589834:WWB589868 F655370:T655404 JB655370:JP655404 SX655370:TL655404 ACT655370:ADH655404 AMP655370:AND655404 AWL655370:AWZ655404 BGH655370:BGV655404 BQD655370:BQR655404 BZZ655370:CAN655404 CJV655370:CKJ655404 CTR655370:CUF655404 DDN655370:DEB655404 DNJ655370:DNX655404 DXF655370:DXT655404 EHB655370:EHP655404 EQX655370:ERL655404 FAT655370:FBH655404 FKP655370:FLD655404 FUL655370:FUZ655404 GEH655370:GEV655404 GOD655370:GOR655404 GXZ655370:GYN655404 HHV655370:HIJ655404 HRR655370:HSF655404 IBN655370:ICB655404 ILJ655370:ILX655404 IVF655370:IVT655404 JFB655370:JFP655404 JOX655370:JPL655404 JYT655370:JZH655404 KIP655370:KJD655404 KSL655370:KSZ655404 LCH655370:LCV655404 LMD655370:LMR655404 LVZ655370:LWN655404 MFV655370:MGJ655404 MPR655370:MQF655404 MZN655370:NAB655404 NJJ655370:NJX655404 NTF655370:NTT655404 ODB655370:ODP655404 OMX655370:ONL655404 OWT655370:OXH655404 PGP655370:PHD655404 PQL655370:PQZ655404 QAH655370:QAV655404 QKD655370:QKR655404 QTZ655370:QUN655404 RDV655370:REJ655404 RNR655370:ROF655404 RXN655370:RYB655404 SHJ655370:SHX655404 SRF655370:SRT655404 TBB655370:TBP655404 TKX655370:TLL655404 TUT655370:TVH655404 UEP655370:UFD655404 UOL655370:UOZ655404 UYH655370:UYV655404 VID655370:VIR655404 VRZ655370:VSN655404 WBV655370:WCJ655404 WLR655370:WMF655404 WVN655370:WWB655404 F720906:T720940 JB720906:JP720940 SX720906:TL720940 ACT720906:ADH720940 AMP720906:AND720940 AWL720906:AWZ720940 BGH720906:BGV720940 BQD720906:BQR720940 BZZ720906:CAN720940 CJV720906:CKJ720940 CTR720906:CUF720940 DDN720906:DEB720940 DNJ720906:DNX720940 DXF720906:DXT720940 EHB720906:EHP720940 EQX720906:ERL720940 FAT720906:FBH720940 FKP720906:FLD720940 FUL720906:FUZ720940 GEH720906:GEV720940 GOD720906:GOR720940 GXZ720906:GYN720940 HHV720906:HIJ720940 HRR720906:HSF720940 IBN720906:ICB720940 ILJ720906:ILX720940 IVF720906:IVT720940 JFB720906:JFP720940 JOX720906:JPL720940 JYT720906:JZH720940 KIP720906:KJD720940 KSL720906:KSZ720940 LCH720906:LCV720940 LMD720906:LMR720940 LVZ720906:LWN720940 MFV720906:MGJ720940 MPR720906:MQF720940 MZN720906:NAB720940 NJJ720906:NJX720940 NTF720906:NTT720940 ODB720906:ODP720940 OMX720906:ONL720940 OWT720906:OXH720940 PGP720906:PHD720940 PQL720906:PQZ720940 QAH720906:QAV720940 QKD720906:QKR720940 QTZ720906:QUN720940 RDV720906:REJ720940 RNR720906:ROF720940 RXN720906:RYB720940 SHJ720906:SHX720940 SRF720906:SRT720940 TBB720906:TBP720940 TKX720906:TLL720940 TUT720906:TVH720940 UEP720906:UFD720940 UOL720906:UOZ720940 UYH720906:UYV720940 VID720906:VIR720940 VRZ720906:VSN720940 WBV720906:WCJ720940 WLR720906:WMF720940 WVN720906:WWB720940 F786442:T786476 JB786442:JP786476 SX786442:TL786476 ACT786442:ADH786476 AMP786442:AND786476 AWL786442:AWZ786476 BGH786442:BGV786476 BQD786442:BQR786476 BZZ786442:CAN786476 CJV786442:CKJ786476 CTR786442:CUF786476 DDN786442:DEB786476 DNJ786442:DNX786476 DXF786442:DXT786476 EHB786442:EHP786476 EQX786442:ERL786476 FAT786442:FBH786476 FKP786442:FLD786476 FUL786442:FUZ786476 GEH786442:GEV786476 GOD786442:GOR786476 GXZ786442:GYN786476 HHV786442:HIJ786476 HRR786442:HSF786476 IBN786442:ICB786476 ILJ786442:ILX786476 IVF786442:IVT786476 JFB786442:JFP786476 JOX786442:JPL786476 JYT786442:JZH786476 KIP786442:KJD786476 KSL786442:KSZ786476 LCH786442:LCV786476 LMD786442:LMR786476 LVZ786442:LWN786476 MFV786442:MGJ786476 MPR786442:MQF786476 MZN786442:NAB786476 NJJ786442:NJX786476 NTF786442:NTT786476 ODB786442:ODP786476 OMX786442:ONL786476 OWT786442:OXH786476 PGP786442:PHD786476 PQL786442:PQZ786476 QAH786442:QAV786476 QKD786442:QKR786476 QTZ786442:QUN786476 RDV786442:REJ786476 RNR786442:ROF786476 RXN786442:RYB786476 SHJ786442:SHX786476 SRF786442:SRT786476 TBB786442:TBP786476 TKX786442:TLL786476 TUT786442:TVH786476 UEP786442:UFD786476 UOL786442:UOZ786476 UYH786442:UYV786476 VID786442:VIR786476 VRZ786442:VSN786476 WBV786442:WCJ786476 WLR786442:WMF786476 WVN786442:WWB786476 F851978:T852012 JB851978:JP852012 SX851978:TL852012 ACT851978:ADH852012 AMP851978:AND852012 AWL851978:AWZ852012 BGH851978:BGV852012 BQD851978:BQR852012 BZZ851978:CAN852012 CJV851978:CKJ852012 CTR851978:CUF852012 DDN851978:DEB852012 DNJ851978:DNX852012 DXF851978:DXT852012 EHB851978:EHP852012 EQX851978:ERL852012 FAT851978:FBH852012 FKP851978:FLD852012 FUL851978:FUZ852012 GEH851978:GEV852012 GOD851978:GOR852012 GXZ851978:GYN852012 HHV851978:HIJ852012 HRR851978:HSF852012 IBN851978:ICB852012 ILJ851978:ILX852012 IVF851978:IVT852012 JFB851978:JFP852012 JOX851978:JPL852012 JYT851978:JZH852012 KIP851978:KJD852012 KSL851978:KSZ852012 LCH851978:LCV852012 LMD851978:LMR852012 LVZ851978:LWN852012 MFV851978:MGJ852012 MPR851978:MQF852012 MZN851978:NAB852012 NJJ851978:NJX852012 NTF851978:NTT852012 ODB851978:ODP852012 OMX851978:ONL852012 OWT851978:OXH852012 PGP851978:PHD852012 PQL851978:PQZ852012 QAH851978:QAV852012 QKD851978:QKR852012 QTZ851978:QUN852012 RDV851978:REJ852012 RNR851978:ROF852012 RXN851978:RYB852012 SHJ851978:SHX852012 SRF851978:SRT852012 TBB851978:TBP852012 TKX851978:TLL852012 TUT851978:TVH852012 UEP851978:UFD852012 UOL851978:UOZ852012 UYH851978:UYV852012 VID851978:VIR852012 VRZ851978:VSN852012 WBV851978:WCJ852012 WLR851978:WMF852012 WVN851978:WWB852012 F917514:T917548 JB917514:JP917548 SX917514:TL917548 ACT917514:ADH917548 AMP917514:AND917548 AWL917514:AWZ917548 BGH917514:BGV917548 BQD917514:BQR917548 BZZ917514:CAN917548 CJV917514:CKJ917548 CTR917514:CUF917548 DDN917514:DEB917548 DNJ917514:DNX917548 DXF917514:DXT917548 EHB917514:EHP917548 EQX917514:ERL917548 FAT917514:FBH917548 FKP917514:FLD917548 FUL917514:FUZ917548 GEH917514:GEV917548 GOD917514:GOR917548 GXZ917514:GYN917548 HHV917514:HIJ917548 HRR917514:HSF917548 IBN917514:ICB917548 ILJ917514:ILX917548 IVF917514:IVT917548 JFB917514:JFP917548 JOX917514:JPL917548 JYT917514:JZH917548 KIP917514:KJD917548 KSL917514:KSZ917548 LCH917514:LCV917548 LMD917514:LMR917548 LVZ917514:LWN917548 MFV917514:MGJ917548 MPR917514:MQF917548 MZN917514:NAB917548 NJJ917514:NJX917548 NTF917514:NTT917548 ODB917514:ODP917548 OMX917514:ONL917548 OWT917514:OXH917548 PGP917514:PHD917548 PQL917514:PQZ917548 QAH917514:QAV917548 QKD917514:QKR917548 QTZ917514:QUN917548 RDV917514:REJ917548 RNR917514:ROF917548 RXN917514:RYB917548 SHJ917514:SHX917548 SRF917514:SRT917548 TBB917514:TBP917548 TKX917514:TLL917548 TUT917514:TVH917548 UEP917514:UFD917548 UOL917514:UOZ917548 UYH917514:UYV917548 VID917514:VIR917548 VRZ917514:VSN917548 WBV917514:WCJ917548 WLR917514:WMF917548 WVN917514:WWB917548 F983050:T983084 JB983050:JP983084 SX983050:TL983084 ACT983050:ADH983084 AMP983050:AND983084 AWL983050:AWZ983084 BGH983050:BGV983084 BQD983050:BQR983084 BZZ983050:CAN983084 CJV983050:CKJ983084 CTR983050:CUF983084 DDN983050:DEB983084 DNJ983050:DNX983084 DXF983050:DXT983084 EHB983050:EHP983084 EQX983050:ERL983084 FAT983050:FBH983084 FKP983050:FLD983084 FUL983050:FUZ983084 GEH983050:GEV983084 GOD983050:GOR983084 GXZ983050:GYN983084 HHV983050:HIJ983084 HRR983050:HSF983084 IBN983050:ICB983084 ILJ983050:ILX983084 IVF983050:IVT983084 JFB983050:JFP983084 JOX983050:JPL983084 JYT983050:JZH983084 KIP983050:KJD983084 KSL983050:KSZ983084 LCH983050:LCV983084 LMD983050:LMR983084 LVZ983050:LWN983084 MFV983050:MGJ983084 MPR983050:MQF983084 MZN983050:NAB983084 NJJ983050:NJX983084 NTF983050:NTT983084 ODB983050:ODP983084 OMX983050:ONL983084 OWT983050:OXH983084 PGP983050:PHD983084 PQL983050:PQZ983084 QAH983050:QAV983084 QKD983050:QKR983084 QTZ983050:QUN983084 RDV983050:REJ983084 RNR983050:ROF983084 RXN983050:RYB983084 SHJ983050:SHX983084 SRF983050:SRT983084 TBB983050:TBP983084 TKX983050:TLL983084 TUT983050:TVH983084 UEP983050:UFD983084 UOL983050:UOZ983084 UYH983050:UYV983084 VID983050:VIR983084 VRZ983050:VSN983084 WBV983050:WCJ983084 WLR983050:WMF983084 WVN983050:WWB983084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61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478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481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470</v>
      </c>
      <c r="C28" s="280"/>
      <c r="D28" s="281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0" workbookViewId="0">
      <selection activeCell="W28" sqref="W28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462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526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519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527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498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5" t="s">
        <v>525</v>
      </c>
      <c r="C28" s="286"/>
      <c r="D28" s="287"/>
      <c r="E28" s="179"/>
      <c r="F28" s="152"/>
      <c r="G28" s="152" t="s">
        <v>283</v>
      </c>
      <c r="H28" s="152" t="s">
        <v>283</v>
      </c>
      <c r="I28" s="152" t="s">
        <v>283</v>
      </c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/>
      <c r="I30" s="152"/>
      <c r="J30" s="152" t="s">
        <v>283</v>
      </c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:T32 G29:T30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3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461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518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519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521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522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523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520</v>
      </c>
      <c r="C28" s="280"/>
      <c r="D28" s="281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524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52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10:T32">
      <formula1>"O,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7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460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510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511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513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514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515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 t="s">
        <v>517</v>
      </c>
      <c r="E20" s="278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512</v>
      </c>
      <c r="C28" s="280"/>
      <c r="D28" s="281"/>
      <c r="E28" s="179"/>
      <c r="F28" s="152"/>
      <c r="G28" s="152" t="s">
        <v>283</v>
      </c>
      <c r="H28" s="152"/>
      <c r="J28" s="152" t="s">
        <v>283</v>
      </c>
      <c r="K28" s="152" t="s">
        <v>283</v>
      </c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516</v>
      </c>
      <c r="E31" s="202"/>
      <c r="F31" s="184"/>
      <c r="G31" s="184"/>
      <c r="I31" s="152" t="s">
        <v>283</v>
      </c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G29:T30 F32:T32 F31:G31 I31:T31 F10:T27 F28:H28 J28:T2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TC30</vt:lpstr>
      <vt:lpstr>UTC28</vt:lpstr>
      <vt:lpstr>TC29</vt:lpstr>
      <vt:lpstr>TC26</vt:lpstr>
      <vt:lpstr>TC25</vt:lpstr>
      <vt:lpstr>UTC27</vt:lpstr>
      <vt:lpstr>UTC22</vt:lpstr>
      <vt:lpstr>UTC21</vt:lpstr>
      <vt:lpstr>UTC20</vt:lpstr>
      <vt:lpstr>UTC19</vt:lpstr>
      <vt:lpstr>TC24</vt:lpstr>
      <vt:lpstr>TC23</vt:lpstr>
      <vt:lpstr>TC16</vt:lpstr>
      <vt:lpstr>TC14</vt:lpstr>
      <vt:lpstr>TC13</vt:lpstr>
      <vt:lpstr>TC11</vt:lpstr>
      <vt:lpstr>TC10</vt:lpstr>
      <vt:lpstr>TC12</vt:lpstr>
      <vt:lpstr>UTC47 (3)</vt:lpstr>
      <vt:lpstr>UTC47</vt:lpstr>
      <vt:lpstr>UTC48</vt:lpstr>
      <vt:lpstr>Cover</vt:lpstr>
      <vt:lpstr>HomePage</vt:lpstr>
      <vt:lpstr>UTC18</vt:lpstr>
      <vt:lpstr>UTC17</vt:lpstr>
      <vt:lpstr>SignUp</vt:lpstr>
      <vt:lpstr>SignIn</vt:lpstr>
      <vt:lpstr>Order</vt:lpstr>
      <vt:lpstr>Admin_Management</vt:lpstr>
      <vt:lpstr>TC15</vt:lpstr>
      <vt:lpstr>TC46</vt:lpstr>
      <vt:lpstr>Admin_SignIn</vt:lpstr>
      <vt:lpstr>Addition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Test Report</vt:lpstr>
      <vt:lpstr>UTC (4)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2019-04-08T17:07:26Z</dcterms:modified>
</cp:coreProperties>
</file>