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0" activeTab="29"/>
  </bookViews>
  <sheets>
    <sheet name="TC30" sheetId="50" state="hidden" r:id="rId1"/>
    <sheet name="UTC28" sheetId="48" state="hidden" r:id="rId2"/>
    <sheet name="TC29" sheetId="47" state="hidden" r:id="rId3"/>
    <sheet name="TC26" sheetId="46" state="hidden" r:id="rId4"/>
    <sheet name="TC25" sheetId="45" state="hidden" r:id="rId5"/>
    <sheet name="UTC27" sheetId="42" state="hidden" r:id="rId6"/>
    <sheet name="UTC22" sheetId="41" state="hidden" r:id="rId7"/>
    <sheet name="UTC21" sheetId="40" state="hidden" r:id="rId8"/>
    <sheet name="UTC20" sheetId="39" state="hidden" r:id="rId9"/>
    <sheet name="UTC19" sheetId="38" state="hidden" r:id="rId10"/>
    <sheet name="UTC18" sheetId="34" state="hidden" r:id="rId11"/>
    <sheet name="TC24" sheetId="44" state="hidden" r:id="rId12"/>
    <sheet name="TC23" sheetId="30" state="hidden" r:id="rId13"/>
    <sheet name="TC16" sheetId="29" state="hidden" r:id="rId14"/>
    <sheet name="TC15" sheetId="28" state="hidden" r:id="rId15"/>
    <sheet name="TC14" sheetId="27" state="hidden" r:id="rId16"/>
    <sheet name="TC13" sheetId="26" state="hidden" r:id="rId17"/>
    <sheet name="TC11" sheetId="24" state="hidden" r:id="rId18"/>
    <sheet name="TC10" sheetId="23" state="hidden" r:id="rId19"/>
    <sheet name="TC12" sheetId="25" state="hidden" r:id="rId20"/>
    <sheet name="UTC47 (3)" sheetId="53" r:id="rId21"/>
    <sheet name="UTC48" sheetId="52" r:id="rId22"/>
    <sheet name="Cover" sheetId="2" r:id="rId23"/>
    <sheet name="HomePage" sheetId="4" state="hidden" r:id="rId24"/>
    <sheet name="SignUp" sheetId="9" state="hidden" r:id="rId25"/>
    <sheet name="SignIn" sheetId="6" state="hidden" r:id="rId26"/>
    <sheet name="Order" sheetId="14" state="hidden" r:id="rId27"/>
    <sheet name="Admin_Management" sheetId="16" state="hidden" r:id="rId28"/>
    <sheet name="TC46" sheetId="51" state="hidden" r:id="rId29"/>
    <sheet name="Admin_SignIn" sheetId="15" r:id="rId30"/>
    <sheet name="Addition" sheetId="18" state="hidden" r:id="rId31"/>
    <sheet name="TC1" sheetId="7" state="hidden" r:id="rId32"/>
    <sheet name="TC2" sheetId="5" state="hidden" r:id="rId33"/>
    <sheet name="TC3" sheetId="10" state="hidden" r:id="rId34"/>
    <sheet name="TC4" sheetId="11" state="hidden" r:id="rId35"/>
    <sheet name="TC5" sheetId="13" state="hidden" r:id="rId36"/>
    <sheet name="TC6" sheetId="19" state="hidden" r:id="rId37"/>
    <sheet name="TC7" sheetId="20" state="hidden" r:id="rId38"/>
    <sheet name="TC8" sheetId="21" state="hidden" r:id="rId39"/>
    <sheet name="TC9" sheetId="22" state="hidden" r:id="rId40"/>
    <sheet name="UTC17" sheetId="17" state="hidden" r:id="rId41"/>
    <sheet name="Test Report" sheetId="3" r:id="rId42"/>
    <sheet name="UTC47" sheetId="49" r:id="rId43"/>
    <sheet name="UTC (4)" sheetId="33" state="hidden" r:id="rId44"/>
  </sheets>
  <externalReferences>
    <externalReference r:id="rId45"/>
    <externalReference r:id="rId46"/>
  </externalReferences>
  <definedNames>
    <definedName name="Access">[1]Validation!$E$2:$E$223</definedName>
    <definedName name="AccessCircuit">[1]Validation!$C$2:$C$29</definedName>
    <definedName name="ACTION" localSheetId="30">#REF!</definedName>
    <definedName name="ACTION" localSheetId="27">#REF!</definedName>
    <definedName name="ACTION" localSheetId="29">#REF!</definedName>
    <definedName name="ACTION" localSheetId="23">#REF!</definedName>
    <definedName name="ACTION" localSheetId="26">#REF!</definedName>
    <definedName name="ACTION" localSheetId="25">#REF!</definedName>
    <definedName name="ACTION" localSheetId="24">#REF!</definedName>
    <definedName name="ACTION" localSheetId="31">#REF!</definedName>
    <definedName name="ACTION" localSheetId="18">#REF!</definedName>
    <definedName name="ACTION" localSheetId="17">#REF!</definedName>
    <definedName name="ACTION" localSheetId="19">#REF!</definedName>
    <definedName name="ACTION" localSheetId="16">#REF!</definedName>
    <definedName name="ACTION" localSheetId="15">#REF!</definedName>
    <definedName name="ACTION" localSheetId="14">#REF!</definedName>
    <definedName name="ACTION" localSheetId="13">#REF!</definedName>
    <definedName name="ACTION" localSheetId="12">#REF!</definedName>
    <definedName name="ACTION" localSheetId="11">#REF!</definedName>
    <definedName name="ACTION" localSheetId="4">#REF!</definedName>
    <definedName name="ACTION" localSheetId="3">#REF!</definedName>
    <definedName name="ACTION" localSheetId="2">#REF!</definedName>
    <definedName name="ACTION" localSheetId="33">#REF!</definedName>
    <definedName name="ACTION" localSheetId="0">#REF!</definedName>
    <definedName name="ACTION" localSheetId="34">#REF!</definedName>
    <definedName name="ACTION" localSheetId="28">#REF!</definedName>
    <definedName name="ACTION" localSheetId="35">#REF!</definedName>
    <definedName name="ACTION" localSheetId="36">#REF!</definedName>
    <definedName name="ACTION" localSheetId="37">#REF!</definedName>
    <definedName name="ACTION" localSheetId="38">#REF!</definedName>
    <definedName name="ACTION" localSheetId="39">#REF!</definedName>
    <definedName name="ACTION" localSheetId="41">#REF!</definedName>
    <definedName name="ACTION" localSheetId="43">#REF!</definedName>
    <definedName name="ACTION" localSheetId="40">#REF!</definedName>
    <definedName name="ACTION" localSheetId="10">#REF!</definedName>
    <definedName name="ACTION" localSheetId="9">#REF!</definedName>
    <definedName name="ACTION" localSheetId="8">#REF!</definedName>
    <definedName name="ACTION" localSheetId="7">#REF!</definedName>
    <definedName name="ACTION" localSheetId="6">#REF!</definedName>
    <definedName name="ACTION" localSheetId="5">#REF!</definedName>
    <definedName name="ACTION" localSheetId="1">#REF!</definedName>
    <definedName name="ACTION" localSheetId="42">#REF!</definedName>
    <definedName name="ACTION" localSheetId="20">#REF!</definedName>
    <definedName name="ACTION" localSheetId="21">#REF!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53" l="1"/>
  <c r="N7" i="53"/>
  <c r="M7" i="53"/>
  <c r="L7" i="53"/>
  <c r="C7" i="53"/>
  <c r="A7" i="53"/>
  <c r="F7" i="53" s="1"/>
  <c r="O7" i="52"/>
  <c r="N7" i="52"/>
  <c r="M7" i="52"/>
  <c r="L7" i="52"/>
  <c r="C7" i="52"/>
  <c r="A7" i="52"/>
  <c r="F7" i="52" s="1"/>
  <c r="O7" i="49"/>
  <c r="N7" i="49"/>
  <c r="M7" i="49"/>
  <c r="L7" i="49"/>
  <c r="C7" i="49"/>
  <c r="A7" i="49"/>
  <c r="O7" i="48"/>
  <c r="N7" i="48"/>
  <c r="M7" i="48"/>
  <c r="L7" i="48"/>
  <c r="C7" i="48"/>
  <c r="F7" i="48" s="1"/>
  <c r="A7" i="48"/>
  <c r="O7" i="42"/>
  <c r="N7" i="42"/>
  <c r="M7" i="42"/>
  <c r="L7" i="42"/>
  <c r="C7" i="42"/>
  <c r="A7" i="42"/>
  <c r="F7" i="42" s="1"/>
  <c r="O7" i="41"/>
  <c r="N7" i="41"/>
  <c r="M7" i="41"/>
  <c r="L7" i="41"/>
  <c r="C7" i="41"/>
  <c r="A7" i="41"/>
  <c r="F7" i="41" s="1"/>
  <c r="O7" i="40"/>
  <c r="N7" i="40"/>
  <c r="M7" i="40"/>
  <c r="L7" i="40"/>
  <c r="C7" i="40"/>
  <c r="A7" i="40"/>
  <c r="F7" i="40" s="1"/>
  <c r="O7" i="39"/>
  <c r="N7" i="39"/>
  <c r="M7" i="39"/>
  <c r="L7" i="39"/>
  <c r="C7" i="39"/>
  <c r="A7" i="39"/>
  <c r="F7" i="39" s="1"/>
  <c r="O7" i="38"/>
  <c r="N7" i="38"/>
  <c r="M7" i="38"/>
  <c r="L7" i="38"/>
  <c r="C7" i="38"/>
  <c r="A7" i="38"/>
  <c r="F7" i="38" s="1"/>
  <c r="O7" i="34"/>
  <c r="N7" i="34"/>
  <c r="M7" i="34"/>
  <c r="L7" i="34"/>
  <c r="C7" i="34"/>
  <c r="A7" i="34"/>
  <c r="F7" i="34" s="1"/>
  <c r="O7" i="33"/>
  <c r="N7" i="33"/>
  <c r="M7" i="33"/>
  <c r="L7" i="33"/>
  <c r="C7" i="33"/>
  <c r="A7" i="33"/>
  <c r="F7" i="33" s="1"/>
  <c r="L4" i="33"/>
  <c r="C2" i="33"/>
  <c r="D7" i="18"/>
  <c r="G16" i="3" s="1"/>
  <c r="D7" i="16"/>
  <c r="H18" i="2"/>
  <c r="C16" i="3"/>
  <c r="B7" i="18"/>
  <c r="E16" i="3" s="1"/>
  <c r="D6" i="18"/>
  <c r="F16" i="3" s="1"/>
  <c r="B6" i="18"/>
  <c r="D16" i="3" s="1"/>
  <c r="O7" i="17"/>
  <c r="N7" i="17"/>
  <c r="M7" i="17"/>
  <c r="L7" i="17"/>
  <c r="C7" i="17"/>
  <c r="A7" i="17"/>
  <c r="D7" i="15"/>
  <c r="C15" i="3"/>
  <c r="B7" i="14"/>
  <c r="B6" i="14"/>
  <c r="D7" i="14"/>
  <c r="F7" i="49" l="1"/>
  <c r="F7" i="17"/>
  <c r="C6" i="3"/>
  <c r="C14" i="3"/>
  <c r="G13" i="3"/>
  <c r="H17" i="2"/>
  <c r="H16" i="2"/>
  <c r="H12" i="2"/>
  <c r="H15" i="2"/>
  <c r="H14" i="2"/>
  <c r="C13" i="3"/>
  <c r="D7" i="6"/>
  <c r="G14" i="3"/>
  <c r="B7" i="16"/>
  <c r="E14" i="3" s="1"/>
  <c r="D6" i="16"/>
  <c r="F14" i="3" s="1"/>
  <c r="B6" i="16"/>
  <c r="D14" i="3" s="1"/>
  <c r="G15" i="3"/>
  <c r="B7" i="15"/>
  <c r="E15" i="3" s="1"/>
  <c r="D6" i="15"/>
  <c r="F15" i="3" s="1"/>
  <c r="B6" i="15"/>
  <c r="D15" i="3" s="1"/>
  <c r="E13" i="3"/>
  <c r="D6" i="14"/>
  <c r="F13" i="3" s="1"/>
  <c r="D13" i="3"/>
  <c r="D7" i="9"/>
  <c r="G12" i="3" s="1"/>
  <c r="C12" i="3"/>
  <c r="D7" i="4"/>
  <c r="C11" i="3"/>
  <c r="H13" i="2"/>
  <c r="B7" i="9"/>
  <c r="E12" i="3" s="1"/>
  <c r="D6" i="9"/>
  <c r="F12" i="3" s="1"/>
  <c r="B6" i="9"/>
  <c r="D12" i="3" s="1"/>
  <c r="C10" i="3"/>
  <c r="G11" i="3" l="1"/>
  <c r="B7" i="6"/>
  <c r="E11" i="3" s="1"/>
  <c r="D6" i="6"/>
  <c r="F11" i="3" s="1"/>
  <c r="B6" i="6"/>
  <c r="D11" i="3" s="1"/>
  <c r="B7" i="4" l="1"/>
  <c r="D6" i="4"/>
  <c r="B6" i="4"/>
  <c r="F10" i="3" l="1"/>
  <c r="E10" i="3"/>
  <c r="D10" i="3"/>
  <c r="G10" i="3"/>
  <c r="E17" i="3" l="1"/>
  <c r="F17" i="3"/>
  <c r="D17" i="3"/>
  <c r="G17" i="3"/>
  <c r="E20" i="3" l="1"/>
  <c r="E19" i="3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<sst xmlns="http://schemas.openxmlformats.org/spreadsheetml/2006/main" count="2137" uniqueCount="498">
  <si>
    <t>Update testcase</t>
  </si>
  <si>
    <t>1.2</t>
  </si>
  <si>
    <t>1.1</t>
  </si>
  <si>
    <t>First creation</t>
  </si>
  <si>
    <t>1.0</t>
  </si>
  <si>
    <t>Reference</t>
  </si>
  <si>
    <t>Reviewer/
Approver</t>
  </si>
  <si>
    <t>Originator</t>
  </si>
  <si>
    <t>Change description</t>
  </si>
  <si>
    <t>Change location</t>
  </si>
  <si>
    <t>Version</t>
  </si>
  <si>
    <t>Effective Date</t>
  </si>
  <si>
    <t>Record of change:</t>
  </si>
  <si>
    <t>Project Code:</t>
  </si>
  <si>
    <t>Project Name:</t>
  </si>
  <si>
    <t>Issue date:</t>
  </si>
  <si>
    <t>Version:</t>
  </si>
  <si>
    <t>TEST CASE</t>
  </si>
  <si>
    <t>HANZCR_ZA0501</t>
  </si>
  <si>
    <t>31/03/2019</t>
  </si>
  <si>
    <t>Huy</t>
  </si>
  <si>
    <t>TEST REPORT</t>
  </si>
  <si>
    <t>No</t>
  </si>
  <si>
    <t>Module code</t>
  </si>
  <si>
    <t>Pass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</si>
  <si>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</si>
  <si>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</si>
  <si>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</si>
  <si>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</si>
  <si>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</si>
  <si>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</si>
  <si>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</si>
  <si>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</si>
  <si>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</si>
  <si>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</si>
  <si>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</si>
  <si>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</si>
  <si>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</si>
  <si>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</si>
  <si>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</si>
  <si>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</si>
  <si>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</si>
  <si>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</si>
  <si>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</si>
  <si>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</si>
  <si>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</si>
  <si>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</si>
  <si>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</si>
  <si>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</si>
  <si>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</si>
  <si>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</si>
  <si>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</si>
  <si>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</si>
  <si>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</si>
  <si>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</si>
  <si>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</si>
  <si>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</si>
  <si>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</si>
  <si>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</si>
  <si>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TC23</t>
  </si>
  <si>
    <t>TC24</t>
  </si>
  <si>
    <t>TC25</t>
  </si>
  <si>
    <t>TC26</t>
  </si>
  <si>
    <t>TC29</t>
  </si>
  <si>
    <t>TC30</t>
  </si>
  <si>
    <t>TC31</t>
  </si>
  <si>
    <t>TC32</t>
  </si>
  <si>
    <t>TC33</t>
  </si>
  <si>
    <t>TC34</t>
  </si>
  <si>
    <t>TC35</t>
  </si>
  <si>
    <t>TC36</t>
  </si>
  <si>
    <t>Ecommerce website - Cocosecret</t>
  </si>
  <si>
    <t>Test Case ID</t>
  </si>
  <si>
    <t>Created By</t>
  </si>
  <si>
    <t>Reviewed By</t>
  </si>
  <si>
    <t>QA Tester’s Log</t>
  </si>
  <si>
    <t xml:space="preserve">Tester's Name </t>
  </si>
  <si>
    <t>Date Tested</t>
  </si>
  <si>
    <t>1-Jan-2017</t>
  </si>
  <si>
    <t>Test Case (Pass/Fail/Not Executed)</t>
  </si>
  <si>
    <t>S #</t>
  </si>
  <si>
    <t>Prerequisites:</t>
  </si>
  <si>
    <t>Test Data</t>
  </si>
  <si>
    <t>Access to Chrome Browser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</si>
  <si>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</si>
  <si>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</si>
  <si>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</si>
  <si>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</si>
  <si>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</si>
  <si>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</si>
  <si>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</si>
  <si>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</si>
  <si>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TEST SCENARIO</t>
  </si>
  <si>
    <t>CR100 - Home Page</t>
  </si>
  <si>
    <t>Son</t>
  </si>
  <si>
    <t>Truong</t>
  </si>
  <si>
    <t>CCS - CocoSecret</t>
  </si>
  <si>
    <t>1. Check Display Home Page: All Role</t>
  </si>
  <si>
    <t>Navigate to https://myphamngocson.000webhostapp.com/</t>
  </si>
  <si>
    <r>
      <t>Website name show on brower tab, it's name "</t>
    </r>
    <r>
      <rPr>
        <b/>
        <sz val="10"/>
        <color indexed="8"/>
        <rFont val="Tahoma"/>
        <family val="2"/>
      </rPr>
      <t>Shop Mỹ Phẩm Chính Hãng"</t>
    </r>
  </si>
  <si>
    <t>Check tag head</t>
  </si>
  <si>
    <t>Tag head exists</t>
  </si>
  <si>
    <t>Check website name in title tag</t>
  </si>
  <si>
    <t>It should be have value "Shop Mỹ Phẩm Chính Hãng"</t>
  </si>
  <si>
    <t>1.3</t>
  </si>
  <si>
    <t>1.4</t>
  </si>
  <si>
    <t>1.5</t>
  </si>
  <si>
    <t>1.6</t>
  </si>
  <si>
    <t>Minh</t>
  </si>
  <si>
    <t>Long</t>
  </si>
  <si>
    <t>Check All Element In This Page</t>
  </si>
  <si>
    <t xml:space="preserve">1: Navigate to https://myphamngocson.000webhostapp.com/
2: Check URL
</t>
  </si>
  <si>
    <t>Checking website URL show on Browers</t>
  </si>
  <si>
    <t>Check URL</t>
  </si>
  <si>
    <t>URL should be "https://myphamngocson.000webhostapp.com/"</t>
  </si>
  <si>
    <t>Home Page</t>
  </si>
  <si>
    <t xml:space="preserve">1: Navigate to https://myphamngocson.000webhostapp.com/
2: Check Head
3: Check Title
</t>
  </si>
  <si>
    <r>
      <t xml:space="preserve">Checking Phone is display in </t>
    </r>
    <r>
      <rPr>
        <b/>
        <sz val="10"/>
        <color indexed="8"/>
        <rFont val="Tahoma"/>
        <family val="2"/>
      </rPr>
      <t>Header</t>
    </r>
  </si>
  <si>
    <r>
      <t xml:space="preserve">Checking Sign Up is display in </t>
    </r>
    <r>
      <rPr>
        <b/>
        <sz val="10"/>
        <color indexed="8"/>
        <rFont val="Tahoma"/>
        <family val="2"/>
      </rPr>
      <t>Header</t>
    </r>
  </si>
  <si>
    <r>
      <t xml:space="preserve">Checking Sign In is display in </t>
    </r>
    <r>
      <rPr>
        <b/>
        <sz val="10"/>
        <color indexed="8"/>
        <rFont val="Tahoma"/>
        <family val="2"/>
      </rPr>
      <t>Header</t>
    </r>
  </si>
  <si>
    <r>
      <t xml:space="preserve">Checking Home is display in </t>
    </r>
    <r>
      <rPr>
        <b/>
        <sz val="10"/>
        <color indexed="8"/>
        <rFont val="Tahoma"/>
        <family val="2"/>
      </rPr>
      <t>Menubar</t>
    </r>
  </si>
  <si>
    <r>
      <t xml:space="preserve">Checking Category is display in </t>
    </r>
    <r>
      <rPr>
        <b/>
        <sz val="10"/>
        <color indexed="8"/>
        <rFont val="Tahoma"/>
        <family val="2"/>
      </rPr>
      <t>Menubar</t>
    </r>
  </si>
  <si>
    <r>
      <t xml:space="preserve">Checking Contact is display in </t>
    </r>
    <r>
      <rPr>
        <b/>
        <sz val="10"/>
        <color indexed="8"/>
        <rFont val="Tahoma"/>
        <family val="2"/>
      </rPr>
      <t>Menubar</t>
    </r>
  </si>
  <si>
    <r>
      <t xml:space="preserve">Checking List New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</si>
  <si>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List Promotion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</si>
  <si>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Contact is display in </t>
    </r>
    <r>
      <rPr>
        <b/>
        <sz val="10"/>
        <color indexed="8"/>
        <rFont val="Tahoma"/>
        <family val="2"/>
      </rPr>
      <t>Footer</t>
    </r>
  </si>
  <si>
    <r>
      <t xml:space="preserve">Checking About Us is display in </t>
    </r>
    <r>
      <rPr>
        <b/>
        <sz val="10"/>
        <color indexed="8"/>
        <rFont val="Tahoma"/>
        <family val="2"/>
      </rPr>
      <t>Footer</t>
    </r>
  </si>
  <si>
    <r>
      <t xml:space="preserve">Checking Address is display in </t>
    </r>
    <r>
      <rPr>
        <b/>
        <sz val="10"/>
        <color indexed="8"/>
        <rFont val="Tahoma"/>
        <family val="2"/>
      </rPr>
      <t>Header</t>
    </r>
  </si>
  <si>
    <t>Checking Website name show on Browers</t>
  </si>
  <si>
    <r>
      <t xml:space="preserve">Checking Recommend is display in </t>
    </r>
    <r>
      <rPr>
        <b/>
        <sz val="10"/>
        <color indexed="8"/>
        <rFont val="Tahoma"/>
        <family val="2"/>
      </rPr>
      <t>Menubar</t>
    </r>
  </si>
  <si>
    <r>
      <t>Website URL is "</t>
    </r>
    <r>
      <rPr>
        <b/>
        <sz val="10"/>
        <color indexed="8"/>
        <rFont val="Tahoma"/>
        <family val="2"/>
      </rPr>
      <t>https://myphamngocson.000webhostapp.com"</t>
    </r>
  </si>
  <si>
    <r>
      <t>See</t>
    </r>
    <r>
      <rPr>
        <sz val="10"/>
        <color indexed="8"/>
        <rFont val="Tahoma"/>
        <family val="2"/>
      </rPr>
      <t xml:space="preserve"> a Address divison: "</t>
    </r>
    <r>
      <rPr>
        <b/>
        <sz val="10"/>
        <color indexed="8"/>
        <rFont val="Tahoma"/>
        <family val="2"/>
      </rPr>
      <t xml:space="preserve"> 90-92 Lê Thị Riêng, Bến Thành, Quận 1"</t>
    </r>
  </si>
  <si>
    <t>1: In this page
2: Check elements Address</t>
  </si>
  <si>
    <t>1: In this page
2: Check elements Phone</t>
  </si>
  <si>
    <r>
      <t>See</t>
    </r>
    <r>
      <rPr>
        <sz val="10"/>
        <color indexed="8"/>
        <rFont val="Tahoma"/>
        <family val="2"/>
      </rPr>
      <t xml:space="preserve"> a Phone divison: "</t>
    </r>
    <r>
      <rPr>
        <b/>
        <sz val="10"/>
        <color indexed="8"/>
        <rFont val="Tahoma"/>
        <family val="2"/>
      </rPr>
      <t xml:space="preserve"> 0163 296 7751"</t>
    </r>
  </si>
  <si>
    <r>
      <t>See</t>
    </r>
    <r>
      <rPr>
        <sz val="10"/>
        <color indexed="8"/>
        <rFont val="Tahoma"/>
        <family val="2"/>
      </rPr>
      <t xml:space="preserve"> a Sign In item: "</t>
    </r>
    <r>
      <rPr>
        <b/>
        <sz val="10"/>
        <color indexed="8"/>
        <rFont val="Tahoma"/>
        <family val="2"/>
      </rPr>
      <t>Đăng Nhập"</t>
    </r>
  </si>
  <si>
    <r>
      <t>See</t>
    </r>
    <r>
      <rPr>
        <sz val="10"/>
        <color indexed="8"/>
        <rFont val="Tahoma"/>
        <family val="2"/>
      </rPr>
      <t xml:space="preserve"> a Sign Up item: "</t>
    </r>
    <r>
      <rPr>
        <b/>
        <sz val="10"/>
        <color indexed="8"/>
        <rFont val="Tahoma"/>
        <family val="2"/>
      </rPr>
      <t>Đăng Ký"</t>
    </r>
  </si>
  <si>
    <r>
      <t>See</t>
    </r>
    <r>
      <rPr>
        <sz val="10"/>
        <color indexed="8"/>
        <rFont val="Tahoma"/>
        <family val="2"/>
      </rPr>
      <t xml:space="preserve"> a Home item: "</t>
    </r>
    <r>
      <rPr>
        <b/>
        <sz val="10"/>
        <color indexed="8"/>
        <rFont val="Tahoma"/>
        <family val="2"/>
      </rPr>
      <t>Trang Chủ"</t>
    </r>
  </si>
  <si>
    <r>
      <t>See</t>
    </r>
    <r>
      <rPr>
        <sz val="10"/>
        <color indexed="8"/>
        <rFont val="Tahoma"/>
        <family val="2"/>
      </rPr>
      <t xml:space="preserve"> a Category item: "</t>
    </r>
    <r>
      <rPr>
        <b/>
        <sz val="10"/>
        <color indexed="8"/>
        <rFont val="Tahoma"/>
        <family val="2"/>
      </rPr>
      <t>Loại"</t>
    </r>
  </si>
  <si>
    <r>
      <t>See</t>
    </r>
    <r>
      <rPr>
        <sz val="10"/>
        <color indexed="8"/>
        <rFont val="Tahoma"/>
        <family val="2"/>
      </rPr>
      <t xml:space="preserve"> a Recommend item: "</t>
    </r>
    <r>
      <rPr>
        <b/>
        <sz val="10"/>
        <color indexed="8"/>
        <rFont val="Tahoma"/>
        <family val="2"/>
      </rPr>
      <t>Giới Thiệu"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</si>
  <si>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>Liên Lạc"</t>
    </r>
  </si>
  <si>
    <r>
      <t>See</t>
    </r>
    <r>
      <rPr>
        <sz val="10"/>
        <color indexed="8"/>
        <rFont val="Tahoma"/>
        <family val="2"/>
      </rPr>
      <t xml:space="preserve"> a List new product item: "</t>
    </r>
    <r>
      <rPr>
        <b/>
        <sz val="10"/>
        <color indexed="8"/>
        <rFont val="Tahoma"/>
        <family val="2"/>
      </rPr>
      <t>Sản phẩm mới"</t>
    </r>
  </si>
  <si>
    <r>
      <t>See</t>
    </r>
    <r>
      <rPr>
        <sz val="10"/>
        <color indexed="8"/>
        <rFont val="Tahoma"/>
        <family val="2"/>
      </rPr>
      <t xml:space="preserve"> a List promotion product item: "</t>
    </r>
    <r>
      <rPr>
        <b/>
        <sz val="10"/>
        <color indexed="8"/>
        <rFont val="Tahoma"/>
        <family val="2"/>
      </rPr>
      <t>Sản phẩm giảm giá"</t>
    </r>
  </si>
  <si>
    <r>
      <t>See</t>
    </r>
    <r>
      <rPr>
        <sz val="10"/>
        <color indexed="8"/>
        <rFont val="Tahoma"/>
        <family val="2"/>
      </rPr>
      <t xml:space="preserve"> a About Us item: "</t>
    </r>
    <r>
      <rPr>
        <b/>
        <sz val="10"/>
        <color indexed="8"/>
        <rFont val="Tahoma"/>
        <family val="2"/>
      </rPr>
      <t>Về Chúng tôi"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</si>
  <si>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 xml:space="preserve">Liên Hệ" </t>
    </r>
  </si>
  <si>
    <t>Report:</t>
  </si>
  <si>
    <t>Test Report</t>
  </si>
  <si>
    <t>CR110 - Sign In</t>
  </si>
  <si>
    <t>CR120 - Sign Up</t>
  </si>
  <si>
    <t>2. Check Validate</t>
  </si>
  <si>
    <t>Checking navigate to Sign Up page</t>
  </si>
  <si>
    <t>1: Go to the Head
2: Click Sign Up button</t>
  </si>
  <si>
    <t>Checking all elements dis play</t>
  </si>
  <si>
    <r>
      <t>See</t>
    </r>
    <r>
      <rPr>
        <sz val="10"/>
        <color indexed="8"/>
        <rFont val="Tahoma"/>
        <family val="2"/>
      </rPr>
      <t xml:space="preserve"> all Elements</t>
    </r>
  </si>
  <si>
    <t>Check validate of Email</t>
  </si>
  <si>
    <t>Check validate of Name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</si>
  <si>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validate</t>
    </r>
  </si>
  <si>
    <t>1: Go to text field
2: Enter value
3: Click button Sign Up</t>
  </si>
  <si>
    <t>Check validate of Address</t>
  </si>
  <si>
    <t>Check validate of Phone Number</t>
  </si>
  <si>
    <t>Check validate of Pass</t>
  </si>
  <si>
    <t>Check validate of Re-pass</t>
  </si>
  <si>
    <t>Check button Sign Up when Sign up successful</t>
  </si>
  <si>
    <t>Check button Sign Up when Sign up fail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</si>
  <si>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</si>
  <si>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Reload</t>
    </r>
  </si>
  <si>
    <t>1. Check Display Sign In</t>
  </si>
  <si>
    <t>Checking navigate to Sign In page</t>
  </si>
  <si>
    <t>1: Check elements Title
2: Check elements Email
3: Check elements Pass</t>
  </si>
  <si>
    <t>1: Go to text field
2: Enter value
3: Click button Sign In</t>
  </si>
  <si>
    <t>1: Enter value all Elements
2: Click button Sign Up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</si>
  <si>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</si>
  <si>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Direct to Home Page</t>
    </r>
  </si>
  <si>
    <t>CR130 - Order</t>
  </si>
  <si>
    <t>1. Check Cart</t>
  </si>
  <si>
    <t>Checking add product to cart</t>
  </si>
  <si>
    <t>1: Navigate to Home Page
2: Move to product
3: Click add to cart button</t>
  </si>
  <si>
    <t>1. Check Display In This Page</t>
  </si>
  <si>
    <t>Check set quantity &gt; 1</t>
  </si>
  <si>
    <t>1: Navigate to Home Page
2: Move to product
3: Click detail
4: Input quantity
5: Click add to cart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</si>
  <si>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product bought in cart and increase once</t>
    </r>
  </si>
  <si>
    <t>Quantity increase = Inputed quantity</t>
  </si>
  <si>
    <t>Check Display In Cart</t>
  </si>
  <si>
    <r>
      <t xml:space="preserve">Checking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</si>
  <si>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all product added in cart</t>
    </r>
  </si>
  <si>
    <r>
      <t xml:space="preserve">Checking Total Price product added in </t>
    </r>
    <r>
      <rPr>
        <b/>
        <sz val="10"/>
        <color indexed="8"/>
        <rFont val="Tahoma"/>
        <family val="2"/>
      </rPr>
      <t>Cart</t>
    </r>
  </si>
  <si>
    <t xml:space="preserve">Total Price = product price * product quantity
of each product </t>
  </si>
  <si>
    <r>
      <t xml:space="preserve">Checking Display Total Price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</si>
  <si>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Total elements in cart</t>
    </r>
  </si>
  <si>
    <r>
      <t xml:space="preserve">Checking Display Order button in </t>
    </r>
    <r>
      <rPr>
        <b/>
        <sz val="10"/>
        <color indexed="8"/>
        <rFont val="Tahoma"/>
        <family val="2"/>
      </rPr>
      <t>Cart</t>
    </r>
  </si>
  <si>
    <t>1: Move to cart button
2: Click
3: Check product in cart</t>
  </si>
  <si>
    <t>1: Move to cart button
2: Click
3: Check button in cart</t>
  </si>
  <si>
    <r>
      <t xml:space="preserve">See </t>
    </r>
    <r>
      <rPr>
        <sz val="10"/>
        <color indexed="8"/>
        <rFont val="Tahoma"/>
        <family val="2"/>
      </rPr>
      <t>Order button in cart</t>
    </r>
  </si>
  <si>
    <t>3. Check Order Page</t>
  </si>
  <si>
    <t>2. Check Navigate To Order Page</t>
  </si>
  <si>
    <t>TC37</t>
  </si>
  <si>
    <t>Check Order button navigate to Order Page</t>
  </si>
  <si>
    <t>1: Move to cart 
2: Click Order button</t>
  </si>
  <si>
    <t>Site navigate to Order Page</t>
  </si>
  <si>
    <t xml:space="preserve">                                                          Check Order Details</t>
  </si>
  <si>
    <t>TC38</t>
  </si>
  <si>
    <t>TC39</t>
  </si>
  <si>
    <t>TC40</t>
  </si>
  <si>
    <t>7-Apr-2019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</si>
  <si>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</si>
  <si>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</si>
  <si>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</si>
  <si>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</si>
  <si>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</si>
  <si>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</si>
  <si>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</si>
  <si>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</si>
  <si>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CCS</t>
  </si>
  <si>
    <t>Check display product in order detail</t>
  </si>
  <si>
    <t>1: Navigate Order Page</t>
  </si>
  <si>
    <r>
      <t xml:space="preserve">See </t>
    </r>
    <r>
      <rPr>
        <sz val="10"/>
        <color indexed="8"/>
        <rFont val="Tahoma"/>
        <family val="2"/>
      </rPr>
      <t>Total elements is display</t>
    </r>
  </si>
  <si>
    <t>Check Payment</t>
  </si>
  <si>
    <t>Check display Total Price</t>
  </si>
  <si>
    <t>Check display Payment</t>
  </si>
  <si>
    <r>
      <t xml:space="preserve">See </t>
    </r>
    <r>
      <rPr>
        <sz val="10"/>
        <color indexed="8"/>
        <rFont val="Tahoma"/>
        <family val="2"/>
      </rPr>
      <t>Payment elements is display</t>
    </r>
  </si>
  <si>
    <t>1: Navigate Order Page
2: Select Payment
3: Click Check Out Button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</si>
  <si>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success message.
Save data Order in database.
Direct to Check Out page</t>
    </r>
  </si>
  <si>
    <t>TC42</t>
  </si>
  <si>
    <t>UTC41</t>
  </si>
  <si>
    <t>1: Navigate Order Page
2: Check elements Name
3: Check elements Sex
4: Check elements Email
5: Check elements Address
6: Check elements Phone Number
7: Click button Check Out</t>
  </si>
  <si>
    <t>Check  display fill customer info in Order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</si>
  <si>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</t>
    </r>
  </si>
  <si>
    <t>UTC43</t>
  </si>
  <si>
    <t>Check validate customer info in Order</t>
  </si>
  <si>
    <t>1: Navigate Order Page
2: Check elements Name
3: Check elements Sex
4: Check elements Email
5: Check elements Address
6: Check elements Phone Number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</si>
  <si>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validate message</t>
    </r>
  </si>
  <si>
    <t xml:space="preserve">                                                                            Check Navigate Check Out Button</t>
  </si>
  <si>
    <t>TC44</t>
  </si>
  <si>
    <t>Check button Sign In when Sign In fail</t>
  </si>
  <si>
    <t>Check button Sign In when Sign In successful</t>
  </si>
  <si>
    <t>TC45</t>
  </si>
  <si>
    <t>1: Enter value all Elements
2: Click button Sign In</t>
  </si>
  <si>
    <t>Check button Check Out when fail</t>
  </si>
  <si>
    <t>1: Enter value all Elements
2: Click button Check Out</t>
  </si>
  <si>
    <t>Check button Check Out when success</t>
  </si>
  <si>
    <t>See message error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</si>
  <si>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</t>
    </r>
  </si>
  <si>
    <t>TC46</t>
  </si>
  <si>
    <t>Check Navigate of Check Out button</t>
  </si>
  <si>
    <t>1: Check Out successful
2: Check direct site</t>
  </si>
  <si>
    <t>Navigate to Check Out page</t>
  </si>
  <si>
    <t>CR140 - Admin Sign In</t>
  </si>
  <si>
    <t>1. Check Display Elements</t>
  </si>
  <si>
    <t>Checking elements</t>
  </si>
  <si>
    <t>1: Navigate to https://myphamngocson.000webhostapp.com/admin/dangnhap
2: Check all display elements</t>
  </si>
  <si>
    <t>2. Check Sign In</t>
  </si>
  <si>
    <t>UTC47</t>
  </si>
  <si>
    <t>UTC48</t>
  </si>
  <si>
    <t>Check sign in successful</t>
  </si>
  <si>
    <t>Check sign in fail</t>
  </si>
  <si>
    <t>1: Navigate to https://myphamngocson.000webhostapp.com/admin/dangnhap
2: Input value
3: Click sign in button</t>
  </si>
  <si>
    <t>Navigate to Management Page</t>
  </si>
  <si>
    <t>Function Code</t>
  </si>
  <si>
    <t>Function Name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</si>
  <si>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</si>
  <si>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</si>
  <si>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</si>
  <si>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</si>
  <si>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</si>
  <si>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</si>
  <si>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</si>
  <si>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</si>
  <si>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</si>
  <si>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</si>
  <si>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</si>
  <si>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</si>
  <si>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</si>
  <si>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</si>
  <si>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</si>
  <si>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</si>
  <si>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</si>
  <si>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</si>
  <si>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</si>
  <si>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</si>
  <si>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</si>
  <si>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</si>
  <si>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  <phoneticPr fontId="0" type="noConversion"/>
  </si>
  <si>
    <t>a</t>
    <phoneticPr fontId="0" type="noConversion"/>
  </si>
  <si>
    <t>O</t>
  </si>
  <si>
    <t>b</t>
    <phoneticPr fontId="0" type="noConversion"/>
  </si>
  <si>
    <t>c</t>
    <phoneticPr fontId="0"/>
  </si>
  <si>
    <t>Confirm</t>
  </si>
  <si>
    <t>Return</t>
    <phoneticPr fontId="0" type="noConversion"/>
  </si>
  <si>
    <t xml:space="preserve">list </t>
    <phoneticPr fontId="0"/>
  </si>
  <si>
    <t>null</t>
    <phoneticPr fontId="0"/>
  </si>
  <si>
    <t>size = 0</t>
    <phoneticPr fontId="0"/>
  </si>
  <si>
    <t>{-1/2}</t>
    <phoneticPr fontId="0"/>
  </si>
  <si>
    <t>{1,1}</t>
    <phoneticPr fontId="0"/>
  </si>
  <si>
    <t>{1,-3}</t>
    <phoneticPr fontId="0"/>
  </si>
  <si>
    <t>Exception</t>
    <phoneticPr fontId="0" type="noConversion"/>
  </si>
  <si>
    <t>Log message</t>
    <phoneticPr fontId="0" type="noConversion"/>
  </si>
  <si>
    <t>"please input a&gt;= -1"</t>
    <phoneticPr fontId="0"/>
  </si>
  <si>
    <t>Type(N : Normal, A : Abnormal, B : Boundary)</t>
  </si>
  <si>
    <t>A</t>
  </si>
  <si>
    <t>N</t>
  </si>
  <si>
    <t>B</t>
  </si>
  <si>
    <t>Passed/Failed</t>
  </si>
  <si>
    <t>Executed Date</t>
  </si>
  <si>
    <t>Defect ID</t>
  </si>
  <si>
    <t>1. Check Display</t>
  </si>
  <si>
    <t>TC49</t>
  </si>
  <si>
    <t>Checking Dashboard</t>
  </si>
  <si>
    <t>1: Go to Dash board
2: Checking all elements</t>
  </si>
  <si>
    <t>CR150 - Admin Management</t>
  </si>
  <si>
    <t>TC50</t>
  </si>
  <si>
    <t>Checking Order</t>
  </si>
  <si>
    <t>1: Go to Order
2: Checking all elements</t>
  </si>
  <si>
    <t>TC51</t>
  </si>
  <si>
    <t>Checking Slider Management</t>
  </si>
  <si>
    <t>1: Go to Management
2: Checking all elements</t>
  </si>
  <si>
    <t>TC52</t>
  </si>
  <si>
    <t>Checking Customer Management</t>
  </si>
  <si>
    <t>TC53</t>
  </si>
  <si>
    <t>Checking User Management</t>
  </si>
  <si>
    <t>Check Display In Task</t>
  </si>
  <si>
    <t>TC54</t>
  </si>
  <si>
    <t>TC55</t>
  </si>
  <si>
    <t>TC56</t>
  </si>
  <si>
    <t>TC57</t>
  </si>
  <si>
    <t>Checking Product Management</t>
  </si>
  <si>
    <t>Checking Category Management</t>
  </si>
  <si>
    <t>TC58</t>
  </si>
  <si>
    <t>TC59</t>
  </si>
  <si>
    <t>Checking display elements in Add Category</t>
  </si>
  <si>
    <t>Checking display elements in Add Product</t>
  </si>
  <si>
    <t>Checking display elements in Add User</t>
  </si>
  <si>
    <t>Checking display elements in Add Slider</t>
  </si>
  <si>
    <t>1: Go to Menu Slider
2: Go to Add category panel 
3: Check all elements display</t>
  </si>
  <si>
    <t>1: Go to Menu Slider
2: Go to Add product panel 
3: Check all elements display</t>
  </si>
  <si>
    <t>1: Go to Menu Slider
2: Go to Add user panel 
3: Check all elements display</t>
  </si>
  <si>
    <t>1: Go to Menu Slider
2: Go to Add slider panel 
3: Check all elements display</t>
  </si>
  <si>
    <t>UTC60</t>
  </si>
  <si>
    <t>Check Action In Task</t>
  </si>
  <si>
    <t>UTC61</t>
  </si>
  <si>
    <t>UTC62</t>
  </si>
  <si>
    <t>UTC63</t>
  </si>
  <si>
    <t>Checking Action Add in Add Category</t>
  </si>
  <si>
    <t>1: Go to add category panel
2: Move to text field
3: Input value
4: Submit add</t>
  </si>
  <si>
    <t>Checking Action Re-enter value in Add Category</t>
  </si>
  <si>
    <t>1: Go to add category panel
2: Move to text field
3: Input value
4: Submit re-enter</t>
  </si>
  <si>
    <t>Reload site.
See messeage for success</t>
  </si>
  <si>
    <r>
      <t xml:space="preserve">Reload site.
</t>
    </r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messeage for success</t>
    </r>
  </si>
  <si>
    <t>Text field is empty</t>
  </si>
  <si>
    <t>1: Go to category panel
2: Move to edit element
3: Click edit
4: Navigate to edit panel
5: Input value to text field
6: Submit</t>
  </si>
  <si>
    <t>1: Go to edit panel
2: Move to text field
3: Input value
4: Submit re-enter</t>
  </si>
  <si>
    <t>Checking Action Add in Add Product</t>
  </si>
  <si>
    <t>UTC64</t>
  </si>
  <si>
    <t>1: Go to add product panel
2: Move to text fields
3: Input value
4: Submit add</t>
  </si>
  <si>
    <t>1: Go to add product panel
2: Move to text fields
3: Input value
4: Submit re-enter</t>
  </si>
  <si>
    <t>UTC65</t>
  </si>
  <si>
    <t>UTC66</t>
  </si>
  <si>
    <t>UTC67</t>
  </si>
  <si>
    <t>UTC68</t>
  </si>
  <si>
    <t>UTC69</t>
  </si>
  <si>
    <t>UTC70</t>
  </si>
  <si>
    <t>Checking Action Re-enter value in Add Product</t>
  </si>
  <si>
    <t>Checking Action Re-enter in Edit Category</t>
  </si>
  <si>
    <t>Checking Action Re-enter in Edit Product</t>
  </si>
  <si>
    <t>1: Go to product panel
2: Move to edit element
3: Click edit
4: Navigate to edit panel
5: Input value to text fields
6: Submit</t>
  </si>
  <si>
    <t>CR160 - Addition Other Test Case</t>
  </si>
  <si>
    <t>Checking Action Add in Add User</t>
  </si>
  <si>
    <t>Checking Action Re-enter value in Add User</t>
  </si>
  <si>
    <t>UTC71</t>
  </si>
  <si>
    <t>UTC72</t>
  </si>
  <si>
    <t>UTC73</t>
  </si>
  <si>
    <t>UTC74</t>
  </si>
  <si>
    <t>UTC75</t>
  </si>
  <si>
    <t>UTC76</t>
  </si>
  <si>
    <t>Checking Action Edit  in Add User</t>
  </si>
  <si>
    <t>Checking Action Re-enter in Edit User</t>
  </si>
  <si>
    <t>Checking Action Edit  in Product</t>
  </si>
  <si>
    <t>Checking Action Edit  in  Category</t>
  </si>
  <si>
    <t>UTC77</t>
  </si>
  <si>
    <t>UTC78</t>
  </si>
  <si>
    <t>UTC79</t>
  </si>
  <si>
    <t>Check Sign Out direct</t>
  </si>
  <si>
    <t>2. Check Sign Out</t>
  </si>
  <si>
    <t>1: Move to elements User in nav-bar
2: Click dropdown
3: Click sign out button</t>
  </si>
  <si>
    <t>Navigate to Admin Sign In page.
Account active status = false</t>
  </si>
  <si>
    <t>TC80</t>
  </si>
  <si>
    <t>Checking Delete in Cate</t>
  </si>
  <si>
    <t>Checking Action Add in Add Slider</t>
  </si>
  <si>
    <t>Checking Action Re-enter value in Add Slider</t>
  </si>
  <si>
    <t>Checking Action Edit  in Add Slider</t>
  </si>
  <si>
    <t>Checking Action Re-enter in Edit Slider</t>
  </si>
  <si>
    <t>1: Go to add user panel
2: Move to text fields
3: Input value
4: Submit add</t>
  </si>
  <si>
    <t>1: Go to add user panel
2: Move to text fields
3: Input value
4: Submit re-enter</t>
  </si>
  <si>
    <t>1: Go to user panel
2: Move to edit element
3: Click edit
4: Navigate to edit panel
5: Input value to text fields
6: Submit</t>
  </si>
  <si>
    <t>1: Go to add slider panel
2: Move to insert element
3: Insert image
4: Submit add</t>
  </si>
  <si>
    <t>Inset field is empty</t>
  </si>
  <si>
    <t>1: Go to slider panel
2: Move to edit element
3: Click edit
4: Navigate to edit panel
5: replace value to insert fields
6: Submit</t>
  </si>
  <si>
    <t>1: Go to slider panel
2: Move to edit element
3: Click edit
4: Navigate to edit panel
5: replace value to insert fields
6: Submit re-enter</t>
  </si>
  <si>
    <t>1: Go to user panel
2: Move to edit element
3: Click edit
4: Navigate to edit panel
5: Input value to text fields
6: Submit re-enter</t>
  </si>
  <si>
    <t>Checking Delete in Slider</t>
  </si>
  <si>
    <t>1: Go to category panel
2: Move to delete element
3: Click element
4: Submit</t>
  </si>
  <si>
    <t>1: Go to product panel
2: Move to delete element
3: Click element
4: Submit</t>
  </si>
  <si>
    <t>1: Go to user panel
2: Move to delete element
3: Click element
4: Submit</t>
  </si>
  <si>
    <t>1: Go to slider panel
2: Move to delete element
3: Click element
4: Submit</t>
  </si>
  <si>
    <t>Checking Delete in Product</t>
  </si>
  <si>
    <t>Checking Delete in User</t>
  </si>
  <si>
    <t>UTC81</t>
  </si>
  <si>
    <t>1. Check Search funtion</t>
  </si>
  <si>
    <t>Checking Admin side bar Search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</si>
  <si>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 submited by value in text field</t>
    </r>
  </si>
  <si>
    <t>UTC82</t>
  </si>
  <si>
    <t>1: Go to Dash board
2: Move to search text field
3: Enter value
4: Submit</t>
  </si>
  <si>
    <t>1: Go to Home Page
2: Move to search text field
3: Enter value
4: Submit</t>
  </si>
  <si>
    <t>Checking Home Page Search with Product Name</t>
  </si>
  <si>
    <t>UTC83</t>
  </si>
  <si>
    <t>Checking Home Page Search with Product Price</t>
  </si>
  <si>
    <t>2. Check Navigate In Menu Bar</t>
  </si>
  <si>
    <t>TC84</t>
  </si>
  <si>
    <t>TC85</t>
  </si>
  <si>
    <t>Check Navigate of Recommend</t>
  </si>
  <si>
    <t>Check Navigate of Contact</t>
  </si>
  <si>
    <t>1: Go to Menubar
2: Click Recommend</t>
  </si>
  <si>
    <t>Navigate to Recommend Page</t>
  </si>
  <si>
    <t>3. Check Action in Cart</t>
  </si>
  <si>
    <t>TC</t>
  </si>
  <si>
    <t>Checking Action Delete in cart</t>
  </si>
  <si>
    <t>1: Move to elements cart
2: Drop dowm
3: Click delete item</t>
  </si>
  <si>
    <t>Product is delete</t>
  </si>
  <si>
    <t>https://myphamngocson.000webhostapp.com/</t>
  </si>
  <si>
    <t>Shop Mỹ Phẩm Chính Hãng</t>
  </si>
  <si>
    <t xml:space="preserve">Xpath Address element = </t>
  </si>
  <si>
    <t>String = 90-92 Lê Thị Riêng, Bến Thành, Quận 1</t>
  </si>
  <si>
    <t>Move to Address element with Xpath</t>
  </si>
  <si>
    <t>Should be Xpath ""</t>
  </si>
  <si>
    <t>Check value</t>
  </si>
  <si>
    <t>Should be value "90-92 Lê Thị Riêng, Bến Thành, Quận 1"</t>
  </si>
  <si>
    <t>Làm giống TC3</t>
  </si>
  <si>
    <t>1: In this page
2: Check elements Sign Up</t>
  </si>
  <si>
    <t>1: In this page
2: Check elements Sign In</t>
  </si>
  <si>
    <t>1: In this page
2: Check elements Home</t>
  </si>
  <si>
    <t>1: In this page
2: Check elements Category</t>
  </si>
  <si>
    <t>1: In this page
2: Check elements Contact</t>
  </si>
  <si>
    <t>1: In this page
2: Check elements Recommend</t>
  </si>
  <si>
    <t>1: In this page
2: Check elements List New Product</t>
  </si>
  <si>
    <t>1: In this page
2: Check elements List Promotion Product</t>
  </si>
  <si>
    <t>1: In this page
2: Check elements About Us</t>
  </si>
  <si>
    <t>Move mouse to header-top</t>
  </si>
  <si>
    <t>Found header top</t>
  </si>
  <si>
    <t>Find Xpath of Sign Up elements</t>
  </si>
  <si>
    <t>Sign Up Xpath =</t>
  </si>
  <si>
    <t>Found Xpath ""</t>
  </si>
  <si>
    <t>Click Sign Up</t>
  </si>
  <si>
    <t>Click elements sign up</t>
  </si>
  <si>
    <t>1: Check elements Title
2: Check elements Email
3: Check elements Name
4: Check elements Address
5: Check elements Phone Number
6: Check elements Pass
7: Check elements Re-pass</t>
  </si>
  <si>
    <t>Tương tự như TC 15 lấy Xpath của element rồi lấy chuỗi string(title của từng element) làm test data</t>
  </si>
  <si>
    <t>Navigate to Sign Up Page</t>
  </si>
  <si>
    <t>Title elements was "Đăng kí"</t>
  </si>
  <si>
    <t>Sign Page Title (String) = "Đăng kí"</t>
  </si>
  <si>
    <t>UTC17</t>
  </si>
  <si>
    <t>UTC18</t>
  </si>
  <si>
    <t>UTC19</t>
  </si>
  <si>
    <t>UTC20</t>
  </si>
  <si>
    <t>UTC21</t>
  </si>
  <si>
    <t>UTC22</t>
  </si>
  <si>
    <t>Active on Sign Up Page</t>
  </si>
  <si>
    <t>Test Data: Email</t>
  </si>
  <si>
    <t>""</t>
  </si>
  <si>
    <t>"@gmail"</t>
  </si>
  <si>
    <t>"a"</t>
  </si>
  <si>
    <t>"Please fill out this field"</t>
  </si>
  <si>
    <t>None</t>
  </si>
  <si>
    <t>"Please inlcude an '@' in the email address. 'a' is missing an '@'"</t>
  </si>
  <si>
    <t>"Please enter a part following '@'. 'a@' is incomplete"</t>
  </si>
  <si>
    <t>"a@"</t>
  </si>
  <si>
    <t>a@gmail.com</t>
  </si>
  <si>
    <t>Làm Tương Tự UTC17</t>
  </si>
  <si>
    <t xml:space="preserve">Test Data: </t>
  </si>
  <si>
    <t>Sign In page is Directed</t>
  </si>
  <si>
    <t>Sign Up page is directed</t>
  </si>
  <si>
    <t>Làm Giống TC15</t>
  </si>
  <si>
    <t>Làm giống TC16</t>
  </si>
  <si>
    <t>Active on Sign In Page</t>
  </si>
  <si>
    <t>UTC27</t>
  </si>
  <si>
    <t>UTC28</t>
  </si>
  <si>
    <t>Làm giống TC23</t>
  </si>
  <si>
    <t>URL = "https://myphamngocson.000webhostapp.com/admin/dangnhap"</t>
  </si>
  <si>
    <t>Navigate to URL "https://myphamngocson.000webhostapp.com/admin/dangnhap"</t>
  </si>
  <si>
    <t>Site should be open</t>
  </si>
  <si>
    <t>Từ bước này làm giống TC15</t>
  </si>
  <si>
    <t>Active on Admin Sign In Page</t>
  </si>
  <si>
    <t>Test Data: Pass</t>
  </si>
  <si>
    <t>zxc@gmail.com</t>
  </si>
  <si>
    <t>c@gmail.com</t>
  </si>
  <si>
    <t>cccc</t>
  </si>
  <si>
    <t>"Đăng Nhập không thành công!"</t>
  </si>
  <si>
    <t>Direct</t>
  </si>
  <si>
    <t>Management Page</t>
  </si>
  <si>
    <t>Reload</t>
  </si>
  <si>
    <t>Tương tự UTC47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</si>
</sst>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0.000"/>
    <numFmt numFmtId="166" formatCode="mmmm\ d\,\ yyyy"/>
    <numFmt numFmtId="167" formatCode="mm/dd"/>
  </numFmts>
  <fonts count="4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1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i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1"/>
      <name val="Tahoma"/>
      <family val="2"/>
    </font>
    <font>
      <sz val="8"/>
      <color theme="1"/>
      <name val="Tahoma"/>
      <family val="2"/>
    </font>
    <font>
      <b/>
      <sz val="20"/>
      <name val="Tahoma"/>
      <family val="2"/>
    </font>
    <font>
      <sz val="2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</fills>
  <borders count="85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 applyProtection="0"/>
    <xf numFmtId="0" fontId="1" fillId="0" borderId="0"/>
    <xf numFmtId="0" fontId="20" fillId="4" borderId="14" applyNumberFormat="0" applyFont="0" applyAlignment="0" applyProtection="0"/>
    <xf numFmtId="0" fontId="23" fillId="0" borderId="0"/>
    <xf numFmtId="0" fontId="26" fillId="0" borderId="0" applyNumberFormat="0" applyFill="0" applyBorder="0" applyAlignment="0" applyProtection="0"/>
    <xf numFmtId="0" fontId="27" fillId="0" borderId="0"/>
    <xf numFmtId="0" fontId="27" fillId="0" borderId="0"/>
  </cellStyleXfs>
  <cellXfs count="349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49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49" fontId="3" fillId="0" borderId="5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0" fontId="3" fillId="0" borderId="5" xfId="1" quotePrefix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4" xfId="1" applyFont="1" applyBorder="1" applyAlignment="1">
      <alignment vertical="center" wrapText="1"/>
    </xf>
    <xf numFmtId="15" fontId="3" fillId="0" borderId="5" xfId="1" applyNumberFormat="1" applyFont="1" applyBorder="1" applyAlignment="1">
      <alignment horizontal="center" vertical="center" wrapText="1"/>
    </xf>
    <xf numFmtId="15" fontId="3" fillId="0" borderId="5" xfId="1" applyNumberFormat="1" applyFont="1" applyBorder="1" applyAlignment="1">
      <alignment horizontal="center" vertical="center"/>
    </xf>
    <xf numFmtId="15" fontId="3" fillId="0" borderId="5" xfId="1" applyNumberFormat="1" applyFont="1" applyBorder="1" applyAlignment="1">
      <alignment horizontal="left" vertical="center"/>
    </xf>
    <xf numFmtId="49" fontId="3" fillId="0" borderId="5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0" fontId="5" fillId="0" borderId="0" xfId="1" applyFont="1"/>
    <xf numFmtId="0" fontId="2" fillId="3" borderId="0" xfId="1" applyFont="1" applyFill="1"/>
    <xf numFmtId="0" fontId="3" fillId="0" borderId="0" xfId="1" applyFont="1" applyBorder="1"/>
    <xf numFmtId="0" fontId="5" fillId="3" borderId="0" xfId="1" applyFont="1" applyFill="1"/>
    <xf numFmtId="0" fontId="3" fillId="3" borderId="0" xfId="1" applyFont="1" applyFill="1"/>
    <xf numFmtId="15" fontId="3" fillId="0" borderId="0" xfId="1" applyNumberFormat="1" applyFont="1" applyAlignment="1">
      <alignment horizontal="left"/>
    </xf>
    <xf numFmtId="0" fontId="3" fillId="3" borderId="0" xfId="1" applyNumberFormat="1" applyFont="1" applyFill="1" applyAlignment="1">
      <alignment horizontal="left"/>
    </xf>
    <xf numFmtId="0" fontId="6" fillId="3" borderId="0" xfId="1" applyFont="1" applyFill="1"/>
    <xf numFmtId="0" fontId="2" fillId="0" borderId="0" xfId="1" applyFont="1" applyBorder="1"/>
    <xf numFmtId="0" fontId="6" fillId="0" borderId="0" xfId="3" applyFont="1" applyBorder="1"/>
    <xf numFmtId="0" fontId="7" fillId="0" borderId="0" xfId="3" applyFont="1" applyBorder="1"/>
    <xf numFmtId="0" fontId="3" fillId="0" borderId="0" xfId="3" applyFont="1" applyBorder="1"/>
    <xf numFmtId="164" fontId="3" fillId="0" borderId="0" xfId="3" applyNumberFormat="1" applyFont="1" applyBorder="1"/>
    <xf numFmtId="0" fontId="1" fillId="0" borderId="0" xfId="1"/>
    <xf numFmtId="0" fontId="3" fillId="0" borderId="0" xfId="1" applyFont="1" applyBorder="1" applyAlignment="1"/>
    <xf numFmtId="0" fontId="4" fillId="2" borderId="10" xfId="1" applyNumberFormat="1" applyFont="1" applyFill="1" applyBorder="1" applyAlignment="1">
      <alignment horizontal="center"/>
    </xf>
    <xf numFmtId="0" fontId="4" fillId="2" borderId="9" xfId="1" applyNumberFormat="1" applyFont="1" applyFill="1" applyBorder="1" applyAlignment="1">
      <alignment horizontal="center"/>
    </xf>
    <xf numFmtId="0" fontId="4" fillId="2" borderId="9" xfId="1" applyNumberFormat="1" applyFont="1" applyFill="1" applyBorder="1" applyAlignment="1">
      <alignment horizontal="center" wrapText="1"/>
    </xf>
    <xf numFmtId="0" fontId="4" fillId="2" borderId="13" xfId="1" applyNumberFormat="1" applyFont="1" applyFill="1" applyBorder="1" applyAlignment="1">
      <alignment horizontal="center" wrapText="1"/>
    </xf>
    <xf numFmtId="0" fontId="3" fillId="0" borderId="0" xfId="1" applyFont="1" applyBorder="1" applyAlignment="1">
      <alignment wrapText="1"/>
    </xf>
    <xf numFmtId="0" fontId="3" fillId="0" borderId="6" xfId="1" applyNumberFormat="1" applyFont="1" applyBorder="1" applyAlignment="1">
      <alignment horizontal="center" vertical="center" wrapText="1"/>
    </xf>
    <xf numFmtId="0" fontId="3" fillId="0" borderId="5" xfId="1" applyNumberFormat="1" applyFont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0" fontId="8" fillId="2" borderId="3" xfId="1" applyNumberFormat="1" applyFont="1" applyFill="1" applyBorder="1" applyAlignment="1">
      <alignment horizontal="center"/>
    </xf>
    <xf numFmtId="0" fontId="4" fillId="2" borderId="2" xfId="1" applyFont="1" applyFill="1" applyBorder="1"/>
    <xf numFmtId="0" fontId="8" fillId="2" borderId="2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9" fontId="3" fillId="0" borderId="0" xfId="1" applyNumberFormat="1" applyFont="1" applyBorder="1" applyAlignment="1">
      <alignment horizontal="center"/>
    </xf>
    <xf numFmtId="2" fontId="9" fillId="0" borderId="0" xfId="1" applyNumberFormat="1" applyFont="1" applyBorder="1" applyAlignment="1">
      <alignment horizontal="right" wrapText="1"/>
    </xf>
    <xf numFmtId="0" fontId="10" fillId="0" borderId="0" xfId="1" applyFont="1" applyBorder="1" applyAlignment="1">
      <alignment horizontal="center" wrapText="1"/>
    </xf>
    <xf numFmtId="0" fontId="7" fillId="3" borderId="0" xfId="2" applyFont="1" applyFill="1" applyAlignment="1"/>
    <xf numFmtId="0" fontId="11" fillId="3" borderId="0" xfId="1" applyFont="1" applyFill="1" applyAlignment="1">
      <alignment wrapText="1"/>
    </xf>
    <xf numFmtId="0" fontId="10" fillId="3" borderId="0" xfId="1" applyFont="1" applyFill="1" applyBorder="1" applyAlignment="1">
      <alignment wrapText="1"/>
    </xf>
    <xf numFmtId="0" fontId="11" fillId="3" borderId="0" xfId="1" applyFont="1" applyFill="1" applyBorder="1" applyAlignment="1">
      <alignment wrapText="1"/>
    </xf>
    <xf numFmtId="0" fontId="11" fillId="3" borderId="0" xfId="1" applyFont="1" applyFill="1" applyAlignment="1"/>
    <xf numFmtId="0" fontId="11" fillId="0" borderId="0" xfId="1" applyFont="1" applyAlignment="1"/>
    <xf numFmtId="0" fontId="7" fillId="3" borderId="16" xfId="2" applyFont="1" applyFill="1" applyBorder="1" applyAlignment="1">
      <alignment horizontal="left" wrapText="1"/>
    </xf>
    <xf numFmtId="0" fontId="3" fillId="3" borderId="0" xfId="2" applyFont="1" applyFill="1" applyBorder="1" applyAlignment="1">
      <alignment horizontal="left" wrapText="1"/>
    </xf>
    <xf numFmtId="0" fontId="10" fillId="3" borderId="0" xfId="1" applyFont="1" applyFill="1" applyAlignment="1"/>
    <xf numFmtId="0" fontId="10" fillId="0" borderId="0" xfId="1" applyFont="1" applyAlignment="1"/>
    <xf numFmtId="0" fontId="7" fillId="3" borderId="17" xfId="2" applyFont="1" applyFill="1" applyBorder="1" applyAlignment="1">
      <alignment horizontal="left" vertical="center" wrapText="1"/>
    </xf>
    <xf numFmtId="0" fontId="3" fillId="3" borderId="0" xfId="2" applyFont="1" applyFill="1" applyBorder="1" applyAlignment="1">
      <alignment horizontal="left" vertical="center" wrapText="1"/>
    </xf>
    <xf numFmtId="0" fontId="10" fillId="3" borderId="0" xfId="1" applyFont="1" applyFill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3" borderId="17" xfId="1" applyFont="1" applyFill="1" applyBorder="1" applyAlignment="1">
      <alignment horizontal="right"/>
    </xf>
    <xf numFmtId="0" fontId="10" fillId="3" borderId="21" xfId="1" applyFont="1" applyFill="1" applyBorder="1" applyAlignment="1">
      <alignment wrapText="1"/>
    </xf>
    <xf numFmtId="0" fontId="10" fillId="3" borderId="21" xfId="1" applyFont="1" applyFill="1" applyBorder="1" applyAlignment="1">
      <alignment horizontal="center" wrapText="1"/>
    </xf>
    <xf numFmtId="0" fontId="10" fillId="3" borderId="22" xfId="1" applyFont="1" applyFill="1" applyBorder="1" applyAlignment="1">
      <alignment horizontal="center" wrapText="1"/>
    </xf>
    <xf numFmtId="0" fontId="10" fillId="3" borderId="0" xfId="1" applyFont="1" applyFill="1" applyBorder="1" applyAlignment="1">
      <alignment horizontal="center" wrapText="1"/>
    </xf>
    <xf numFmtId="0" fontId="10" fillId="3" borderId="23" xfId="1" applyFont="1" applyFill="1" applyBorder="1" applyAlignment="1">
      <alignment horizontal="right"/>
    </xf>
    <xf numFmtId="0" fontId="10" fillId="3" borderId="24" xfId="1" applyFont="1" applyFill="1" applyBorder="1" applyAlignment="1">
      <alignment wrapText="1"/>
    </xf>
    <xf numFmtId="0" fontId="10" fillId="0" borderId="24" xfId="1" applyFont="1" applyBorder="1" applyAlignment="1">
      <alignment horizontal="center"/>
    </xf>
    <xf numFmtId="1" fontId="10" fillId="3" borderId="25" xfId="1" applyNumberFormat="1" applyFont="1" applyFill="1" applyBorder="1" applyAlignment="1">
      <alignment horizontal="center" wrapText="1"/>
    </xf>
    <xf numFmtId="1" fontId="10" fillId="3" borderId="0" xfId="1" applyNumberFormat="1" applyFont="1" applyFill="1" applyBorder="1" applyAlignment="1">
      <alignment horizontal="center" wrapText="1"/>
    </xf>
    <xf numFmtId="0" fontId="10" fillId="3" borderId="27" xfId="1" applyFont="1" applyFill="1" applyBorder="1" applyAlignment="1">
      <alignment horizontal="center" wrapText="1"/>
    </xf>
    <xf numFmtId="0" fontId="14" fillId="3" borderId="0" xfId="1" applyFont="1" applyFill="1" applyAlignment="1"/>
    <xf numFmtId="0" fontId="14" fillId="0" borderId="0" xfId="1" applyFont="1" applyAlignment="1"/>
    <xf numFmtId="0" fontId="10" fillId="3" borderId="0" xfId="1" applyFont="1" applyFill="1" applyBorder="1" applyAlignment="1"/>
    <xf numFmtId="0" fontId="10" fillId="0" borderId="0" xfId="1" applyFont="1" applyBorder="1" applyAlignment="1"/>
    <xf numFmtId="0" fontId="16" fillId="0" borderId="0" xfId="1" applyFont="1"/>
    <xf numFmtId="0" fontId="11" fillId="0" borderId="0" xfId="1" applyFont="1" applyAlignment="1">
      <alignment vertical="top"/>
    </xf>
    <xf numFmtId="165" fontId="10" fillId="0" borderId="21" xfId="1" applyNumberFormat="1" applyFont="1" applyBorder="1" applyAlignment="1">
      <alignment horizontal="left" vertical="top" wrapText="1"/>
    </xf>
    <xf numFmtId="0" fontId="10" fillId="0" borderId="21" xfId="1" applyFont="1" applyBorder="1" applyAlignment="1">
      <alignment vertical="top" wrapText="1"/>
    </xf>
    <xf numFmtId="0" fontId="10" fillId="0" borderId="21" xfId="1" applyFont="1" applyBorder="1" applyAlignment="1">
      <alignment horizontal="left" vertical="top" wrapText="1"/>
    </xf>
    <xf numFmtId="0" fontId="10" fillId="0" borderId="34" xfId="1" applyFont="1" applyBorder="1" applyAlignment="1">
      <alignment horizontal="left" vertical="top" wrapText="1"/>
    </xf>
    <xf numFmtId="0" fontId="18" fillId="0" borderId="18" xfId="1" applyFont="1" applyBorder="1" applyAlignment="1">
      <alignment horizontal="left" vertical="top" wrapText="1"/>
    </xf>
    <xf numFmtId="0" fontId="10" fillId="0" borderId="21" xfId="1" quotePrefix="1" applyFont="1" applyBorder="1" applyAlignment="1">
      <alignment horizontal="left" vertical="top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35" xfId="1" applyFont="1" applyBorder="1" applyAlignment="1">
      <alignment horizontal="center" vertical="top" wrapText="1"/>
    </xf>
    <xf numFmtId="0" fontId="10" fillId="0" borderId="35" xfId="1" applyFont="1" applyBorder="1" applyAlignment="1">
      <alignment horizontal="left" vertical="top" wrapText="1"/>
    </xf>
    <xf numFmtId="0" fontId="10" fillId="0" borderId="18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2" fontId="10" fillId="0" borderId="21" xfId="1" applyNumberFormat="1" applyFont="1" applyBorder="1" applyAlignment="1">
      <alignment vertical="top" wrapText="1"/>
    </xf>
    <xf numFmtId="2" fontId="10" fillId="0" borderId="21" xfId="1" applyNumberFormat="1" applyFont="1" applyBorder="1" applyAlignment="1">
      <alignment horizontal="left" vertical="top" wrapText="1"/>
    </xf>
    <xf numFmtId="2" fontId="1" fillId="0" borderId="0" xfId="1" applyNumberFormat="1"/>
    <xf numFmtId="0" fontId="3" fillId="0" borderId="21" xfId="1" applyFont="1" applyBorder="1" applyAlignment="1">
      <alignment horizontal="left" vertical="top" wrapText="1"/>
    </xf>
    <xf numFmtId="2" fontId="19" fillId="0" borderId="18" xfId="1" applyNumberFormat="1" applyFont="1" applyBorder="1" applyAlignment="1">
      <alignment vertical="top"/>
    </xf>
    <xf numFmtId="2" fontId="3" fillId="0" borderId="21" xfId="1" applyNumberFormat="1" applyFont="1" applyBorder="1" applyAlignment="1">
      <alignment vertical="top"/>
    </xf>
    <xf numFmtId="0" fontId="18" fillId="0" borderId="21" xfId="1" applyFont="1" applyBorder="1" applyAlignment="1">
      <alignment vertical="top" wrapText="1"/>
    </xf>
    <xf numFmtId="2" fontId="1" fillId="0" borderId="0" xfId="1" applyNumberFormat="1" applyAlignment="1">
      <alignment vertical="top"/>
    </xf>
    <xf numFmtId="2" fontId="1" fillId="0" borderId="18" xfId="1" applyNumberFormat="1" applyBorder="1"/>
    <xf numFmtId="2" fontId="3" fillId="0" borderId="21" xfId="1" applyNumberFormat="1" applyFont="1" applyBorder="1"/>
    <xf numFmtId="0" fontId="1" fillId="0" borderId="0" xfId="1" applyAlignment="1"/>
    <xf numFmtId="0" fontId="3" fillId="0" borderId="21" xfId="1" applyFont="1" applyBorder="1"/>
    <xf numFmtId="0" fontId="1" fillId="0" borderId="21" xfId="1" applyBorder="1"/>
    <xf numFmtId="0" fontId="22" fillId="0" borderId="34" xfId="5" applyFont="1" applyBorder="1" applyAlignment="1">
      <alignment vertical="top"/>
    </xf>
    <xf numFmtId="0" fontId="24" fillId="0" borderId="0" xfId="5" applyFont="1"/>
    <xf numFmtId="0" fontId="22" fillId="0" borderId="0" xfId="5" applyFont="1" applyBorder="1" applyAlignment="1">
      <alignment vertical="top" wrapText="1"/>
    </xf>
    <xf numFmtId="0" fontId="22" fillId="0" borderId="0" xfId="5" applyFont="1" applyAlignment="1">
      <alignment vertical="top" wrapText="1"/>
    </xf>
    <xf numFmtId="0" fontId="22" fillId="0" borderId="0" xfId="5" applyFont="1" applyBorder="1" applyAlignment="1">
      <alignment vertical="top"/>
    </xf>
    <xf numFmtId="0" fontId="21" fillId="0" borderId="0" xfId="5" applyFont="1" applyBorder="1" applyAlignment="1">
      <alignment vertical="top" wrapText="1"/>
    </xf>
    <xf numFmtId="0" fontId="22" fillId="0" borderId="21" xfId="5" applyFont="1" applyBorder="1" applyAlignment="1">
      <alignment vertical="top" wrapText="1"/>
    </xf>
    <xf numFmtId="0" fontId="21" fillId="0" borderId="0" xfId="5" applyFont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1" fillId="0" borderId="0" xfId="5" applyFont="1" applyBorder="1" applyAlignment="1">
      <alignment horizontal="center" vertical="top" wrapText="1"/>
    </xf>
    <xf numFmtId="0" fontId="21" fillId="4" borderId="14" xfId="4" applyFont="1" applyAlignment="1">
      <alignment horizontal="center" vertical="top"/>
    </xf>
    <xf numFmtId="0" fontId="22" fillId="0" borderId="21" xfId="5" applyFont="1" applyBorder="1" applyAlignment="1">
      <alignment horizontal="center" vertical="top" wrapText="1"/>
    </xf>
    <xf numFmtId="0" fontId="25" fillId="4" borderId="14" xfId="4" applyFont="1" applyAlignment="1">
      <alignment vertical="top"/>
    </xf>
    <xf numFmtId="0" fontId="21" fillId="4" borderId="14" xfId="4" applyFont="1" applyAlignment="1">
      <alignment horizontal="center" vertical="top" wrapText="1"/>
    </xf>
    <xf numFmtId="0" fontId="21" fillId="4" borderId="14" xfId="4" applyFont="1" applyAlignment="1">
      <alignment horizontal="center" vertical="top"/>
    </xf>
    <xf numFmtId="0" fontId="22" fillId="0" borderId="21" xfId="5" applyFont="1" applyBorder="1" applyAlignment="1">
      <alignment vertical="top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18" xfId="1" applyFont="1" applyBorder="1" applyAlignment="1">
      <alignment horizontal="left" vertical="top" wrapText="1"/>
    </xf>
    <xf numFmtId="0" fontId="10" fillId="3" borderId="0" xfId="1" applyFont="1" applyFill="1" applyBorder="1" applyAlignment="1">
      <alignment horizontal="center" wrapText="1"/>
    </xf>
    <xf numFmtId="0" fontId="22" fillId="0" borderId="21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1" fillId="4" borderId="14" xfId="4" applyFont="1" applyAlignment="1">
      <alignment horizontal="center" vertical="top"/>
    </xf>
    <xf numFmtId="165" fontId="26" fillId="0" borderId="21" xfId="6" applyNumberFormat="1" applyBorder="1" applyAlignment="1">
      <alignment horizontal="left" vertical="top" wrapText="1"/>
    </xf>
    <xf numFmtId="0" fontId="26" fillId="0" borderId="0" xfId="6" applyBorder="1" applyAlignment="1">
      <alignment vertical="top"/>
    </xf>
    <xf numFmtId="0" fontId="10" fillId="0" borderId="21" xfId="1" applyFont="1" applyBorder="1" applyAlignment="1">
      <alignment horizontal="center" vertical="top" wrapText="1"/>
    </xf>
    <xf numFmtId="0" fontId="3" fillId="3" borderId="0" xfId="2" applyFont="1" applyFill="1" applyBorder="1" applyAlignment="1">
      <alignment wrapText="1"/>
    </xf>
    <xf numFmtId="0" fontId="26" fillId="3" borderId="21" xfId="6" applyFill="1" applyBorder="1" applyAlignment="1">
      <alignment wrapText="1"/>
    </xf>
    <xf numFmtId="2" fontId="1" fillId="0" borderId="21" xfId="1" applyNumberFormat="1" applyBorder="1"/>
    <xf numFmtId="0" fontId="10" fillId="0" borderId="21" xfId="1" applyFont="1" applyBorder="1" applyAlignment="1">
      <alignment horizontal="left" vertical="top" wrapText="1"/>
    </xf>
    <xf numFmtId="0" fontId="3" fillId="8" borderId="21" xfId="1" applyFont="1" applyFill="1" applyBorder="1" applyAlignment="1">
      <alignment horizontal="left" vertical="top" wrapText="1"/>
    </xf>
    <xf numFmtId="0" fontId="10" fillId="8" borderId="21" xfId="1" applyFont="1" applyFill="1" applyBorder="1" applyAlignment="1">
      <alignment horizontal="left" vertical="top" wrapText="1"/>
    </xf>
    <xf numFmtId="0" fontId="7" fillId="9" borderId="36" xfId="7" applyFont="1" applyFill="1" applyBorder="1" applyAlignment="1">
      <alignment horizontal="left" vertical="center"/>
    </xf>
    <xf numFmtId="0" fontId="7" fillId="9" borderId="36" xfId="7" applyFont="1" applyFill="1" applyBorder="1" applyAlignment="1">
      <alignment vertical="center"/>
    </xf>
    <xf numFmtId="0" fontId="3" fillId="3" borderId="12" xfId="2" applyFont="1" applyFill="1" applyBorder="1" applyAlignment="1">
      <alignment horizontal="left" wrapText="1"/>
    </xf>
    <xf numFmtId="0" fontId="3" fillId="3" borderId="11" xfId="2" applyFont="1" applyFill="1" applyBorder="1" applyAlignment="1">
      <alignment horizontal="left" wrapText="1"/>
    </xf>
    <xf numFmtId="0" fontId="3" fillId="3" borderId="18" xfId="2" applyFont="1" applyFill="1" applyBorder="1" applyAlignment="1">
      <alignment horizontal="left" vertical="center" wrapText="1"/>
    </xf>
    <xf numFmtId="0" fontId="3" fillId="3" borderId="19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horizontal="left" vertical="center" wrapText="1"/>
    </xf>
    <xf numFmtId="0" fontId="10" fillId="3" borderId="0" xfId="1" applyFont="1" applyFill="1" applyBorder="1" applyAlignment="1">
      <alignment horizontal="center" vertical="center" wrapText="1"/>
    </xf>
    <xf numFmtId="0" fontId="17" fillId="0" borderId="18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1" fillId="3" borderId="0" xfId="1" applyFont="1" applyFill="1" applyAlignment="1">
      <alignment horizontal="center" wrapText="1"/>
    </xf>
    <xf numFmtId="0" fontId="11" fillId="3" borderId="15" xfId="1" applyFont="1" applyFill="1" applyBorder="1" applyAlignment="1">
      <alignment horizontal="center" wrapText="1"/>
    </xf>
    <xf numFmtId="0" fontId="10" fillId="3" borderId="0" xfId="1" applyFont="1" applyFill="1" applyBorder="1" applyAlignment="1">
      <alignment horizontal="center" wrapText="1"/>
    </xf>
    <xf numFmtId="0" fontId="3" fillId="3" borderId="18" xfId="2" applyFont="1" applyFill="1" applyBorder="1" applyAlignment="1">
      <alignment horizontal="left" vertical="top" wrapText="1"/>
    </xf>
    <xf numFmtId="0" fontId="3" fillId="3" borderId="19" xfId="2" applyFont="1" applyFill="1" applyBorder="1" applyAlignment="1">
      <alignment horizontal="left" vertical="top" wrapText="1"/>
    </xf>
    <xf numFmtId="0" fontId="3" fillId="3" borderId="20" xfId="2" applyFont="1" applyFill="1" applyBorder="1" applyAlignment="1">
      <alignment horizontal="left" vertical="top" wrapText="1"/>
    </xf>
    <xf numFmtId="0" fontId="10" fillId="3" borderId="26" xfId="1" applyFont="1" applyFill="1" applyBorder="1" applyAlignment="1">
      <alignment horizontal="center"/>
    </xf>
    <xf numFmtId="0" fontId="4" fillId="5" borderId="28" xfId="2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 vertical="center" wrapText="1"/>
    </xf>
    <xf numFmtId="0" fontId="4" fillId="5" borderId="28" xfId="2" applyFont="1" applyFill="1" applyBorder="1" applyAlignment="1">
      <alignment vertical="center" wrapText="1"/>
    </xf>
    <xf numFmtId="0" fontId="4" fillId="5" borderId="21" xfId="2" applyFont="1" applyFill="1" applyBorder="1" applyAlignment="1">
      <alignment vertical="center" wrapText="1"/>
    </xf>
    <xf numFmtId="0" fontId="4" fillId="5" borderId="29" xfId="2" applyFont="1" applyFill="1" applyBorder="1" applyAlignment="1">
      <alignment horizontal="center" vertical="center" wrapText="1"/>
    </xf>
    <xf numFmtId="0" fontId="4" fillId="5" borderId="0" xfId="2" applyFont="1" applyFill="1" applyBorder="1" applyAlignment="1">
      <alignment horizontal="center" vertical="center" wrapText="1"/>
    </xf>
    <xf numFmtId="0" fontId="4" fillId="5" borderId="30" xfId="2" applyFont="1" applyFill="1" applyBorder="1" applyAlignment="1">
      <alignment horizontal="center" vertical="center" wrapText="1"/>
    </xf>
    <xf numFmtId="0" fontId="4" fillId="5" borderId="32" xfId="2" applyFont="1" applyFill="1" applyBorder="1" applyAlignment="1">
      <alignment horizontal="center" vertical="center" wrapText="1"/>
    </xf>
    <xf numFmtId="0" fontId="4" fillId="5" borderId="27" xfId="2" applyFont="1" applyFill="1" applyBorder="1" applyAlignment="1">
      <alignment horizontal="center" vertical="center" wrapText="1"/>
    </xf>
    <xf numFmtId="0" fontId="4" fillId="5" borderId="33" xfId="2" applyFont="1" applyFill="1" applyBorder="1" applyAlignment="1">
      <alignment horizontal="center" vertical="center" wrapText="1"/>
    </xf>
    <xf numFmtId="0" fontId="4" fillId="5" borderId="31" xfId="2" applyFont="1" applyFill="1" applyBorder="1" applyAlignment="1">
      <alignment horizontal="center" vertical="center" wrapText="1"/>
    </xf>
    <xf numFmtId="0" fontId="15" fillId="6" borderId="19" xfId="1" applyFont="1" applyFill="1" applyBorder="1" applyAlignment="1">
      <alignment horizontal="left" vertical="center"/>
    </xf>
    <xf numFmtId="0" fontId="15" fillId="6" borderId="34" xfId="1" applyFont="1" applyFill="1" applyBorder="1" applyAlignment="1">
      <alignment horizontal="left" vertical="center"/>
    </xf>
    <xf numFmtId="0" fontId="17" fillId="7" borderId="18" xfId="2" applyFont="1" applyFill="1" applyBorder="1" applyAlignment="1">
      <alignment horizontal="left" vertical="center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18" xfId="1" applyFont="1" applyBorder="1" applyAlignment="1">
      <alignment horizontal="left" vertical="top" wrapText="1"/>
    </xf>
    <xf numFmtId="0" fontId="17" fillId="7" borderId="18" xfId="2" applyFont="1" applyFill="1" applyBorder="1" applyAlignment="1">
      <alignment horizontal="center" vertical="center" wrapText="1"/>
    </xf>
    <xf numFmtId="0" fontId="17" fillId="7" borderId="19" xfId="2" applyFont="1" applyFill="1" applyBorder="1" applyAlignment="1">
      <alignment horizontal="center" vertical="center" wrapText="1"/>
    </xf>
    <xf numFmtId="0" fontId="10" fillId="0" borderId="21" xfId="1" applyFont="1" applyBorder="1" applyAlignment="1">
      <alignment horizontal="left" vertical="top" wrapText="1"/>
    </xf>
    <xf numFmtId="0" fontId="22" fillId="0" borderId="21" xfId="5" applyFont="1" applyBorder="1" applyAlignment="1">
      <alignment vertical="top" wrapText="1"/>
    </xf>
    <xf numFmtId="0" fontId="22" fillId="0" borderId="21" xfId="5" applyFont="1" applyBorder="1"/>
    <xf numFmtId="0" fontId="22" fillId="0" borderId="18" xfId="5" applyFont="1" applyBorder="1" applyAlignment="1">
      <alignment vertical="top" wrapText="1"/>
    </xf>
    <xf numFmtId="0" fontId="22" fillId="0" borderId="19" xfId="5" applyFont="1" applyBorder="1" applyAlignment="1">
      <alignment vertical="top" wrapText="1"/>
    </xf>
    <xf numFmtId="0" fontId="22" fillId="0" borderId="34" xfId="5" applyFont="1" applyBorder="1" applyAlignment="1">
      <alignment vertical="top" wrapText="1"/>
    </xf>
    <xf numFmtId="0" fontId="22" fillId="0" borderId="21" xfId="5" applyFont="1" applyBorder="1" applyAlignment="1">
      <alignment wrapText="1"/>
    </xf>
    <xf numFmtId="0" fontId="21" fillId="4" borderId="14" xfId="4" applyFont="1" applyAlignment="1">
      <alignment horizontal="center" vertical="top" wrapText="1"/>
    </xf>
    <xf numFmtId="0" fontId="22" fillId="4" borderId="14" xfId="4" applyFont="1" applyAlignment="1">
      <alignment horizontal="center" vertical="top" wrapText="1"/>
    </xf>
    <xf numFmtId="0" fontId="22" fillId="4" borderId="14" xfId="4" applyFont="1" applyAlignment="1"/>
    <xf numFmtId="0" fontId="21" fillId="4" borderId="14" xfId="4" applyFont="1" applyAlignment="1">
      <alignment horizontal="center" vertical="top"/>
    </xf>
    <xf numFmtId="0" fontId="22" fillId="4" borderId="14" xfId="4" applyFont="1" applyAlignment="1">
      <alignment horizontal="center" vertical="top"/>
    </xf>
    <xf numFmtId="0" fontId="22" fillId="4" borderId="14" xfId="4" applyFont="1" applyAlignment="1">
      <alignment vertical="top"/>
    </xf>
    <xf numFmtId="0" fontId="24" fillId="4" borderId="14" xfId="4" applyFont="1" applyAlignment="1">
      <alignment horizontal="center" vertical="top" wrapText="1"/>
    </xf>
    <xf numFmtId="0" fontId="21" fillId="4" borderId="14" xfId="4" applyFont="1" applyAlignment="1">
      <alignment horizontal="left" vertical="top" wrapText="1"/>
    </xf>
    <xf numFmtId="0" fontId="22" fillId="4" borderId="14" xfId="4" applyFont="1" applyAlignment="1">
      <alignment horizontal="left" vertical="top" wrapText="1"/>
    </xf>
    <xf numFmtId="0" fontId="21" fillId="4" borderId="14" xfId="4" applyFont="1" applyAlignment="1">
      <alignment vertical="top"/>
    </xf>
    <xf numFmtId="0" fontId="24" fillId="4" borderId="14" xfId="4" applyFont="1" applyAlignment="1">
      <alignment vertical="top"/>
    </xf>
    <xf numFmtId="0" fontId="25" fillId="4" borderId="14" xfId="4" applyFont="1" applyAlignment="1">
      <alignment vertical="top" wrapText="1"/>
    </xf>
    <xf numFmtId="0" fontId="22" fillId="4" borderId="14" xfId="4" applyFont="1" applyAlignment="1">
      <alignment vertical="top" wrapText="1"/>
    </xf>
    <xf numFmtId="0" fontId="21" fillId="4" borderId="14" xfId="4" applyFont="1" applyAlignment="1">
      <alignment vertical="top" wrapText="1"/>
    </xf>
    <xf numFmtId="166" fontId="22" fillId="0" borderId="21" xfId="5" quotePrefix="1" applyNumberFormat="1" applyFont="1" applyBorder="1" applyAlignment="1">
      <alignment horizontal="left" vertical="top" wrapText="1"/>
    </xf>
    <xf numFmtId="166" fontId="22" fillId="0" borderId="21" xfId="5" applyNumberFormat="1" applyFont="1" applyBorder="1" applyAlignment="1">
      <alignment horizontal="left" vertical="top" wrapText="1"/>
    </xf>
    <xf numFmtId="0" fontId="22" fillId="0" borderId="21" xfId="5" applyFont="1" applyBorder="1" applyAlignment="1">
      <alignment horizontal="left" vertical="top" wrapText="1"/>
    </xf>
    <xf numFmtId="49" fontId="22" fillId="0" borderId="19" xfId="5" applyNumberFormat="1" applyFont="1" applyBorder="1" applyAlignment="1">
      <alignment horizontal="center" vertical="top"/>
    </xf>
    <xf numFmtId="49" fontId="22" fillId="0" borderId="34" xfId="5" applyNumberFormat="1" applyFont="1" applyBorder="1" applyAlignment="1">
      <alignment horizontal="center" vertical="top"/>
    </xf>
    <xf numFmtId="0" fontId="28" fillId="9" borderId="36" xfId="7" applyFont="1" applyFill="1" applyBorder="1" applyAlignment="1">
      <alignment horizontal="left"/>
    </xf>
    <xf numFmtId="0" fontId="7" fillId="9" borderId="36" xfId="7" applyFont="1" applyFill="1" applyBorder="1" applyAlignment="1">
      <alignment horizontal="left"/>
    </xf>
    <xf numFmtId="14" fontId="28" fillId="9" borderId="37" xfId="7" applyNumberFormat="1" applyFont="1" applyFill="1" applyBorder="1" applyAlignment="1">
      <alignment horizontal="left" vertical="top"/>
    </xf>
    <xf numFmtId="14" fontId="28" fillId="9" borderId="38" xfId="7" applyNumberFormat="1" applyFont="1" applyFill="1" applyBorder="1" applyAlignment="1">
      <alignment horizontal="left" vertical="top"/>
    </xf>
    <xf numFmtId="14" fontId="28" fillId="9" borderId="39" xfId="7" applyNumberFormat="1" applyFont="1" applyFill="1" applyBorder="1" applyAlignment="1">
      <alignment horizontal="left" vertical="top"/>
    </xf>
    <xf numFmtId="0" fontId="28" fillId="9" borderId="36" xfId="3" applyFont="1" applyFill="1" applyBorder="1" applyAlignment="1">
      <alignment vertical="top"/>
    </xf>
    <xf numFmtId="0" fontId="7" fillId="9" borderId="37" xfId="7" applyFont="1" applyFill="1" applyBorder="1" applyAlignment="1">
      <alignment horizontal="center"/>
    </xf>
    <xf numFmtId="0" fontId="7" fillId="9" borderId="38" xfId="7" applyFont="1" applyFill="1" applyBorder="1" applyAlignment="1">
      <alignment horizontal="center"/>
    </xf>
    <xf numFmtId="0" fontId="7" fillId="9" borderId="39" xfId="7" applyFont="1" applyFill="1" applyBorder="1" applyAlignment="1">
      <alignment horizontal="center"/>
    </xf>
    <xf numFmtId="0" fontId="29" fillId="0" borderId="15" xfId="7" applyFont="1" applyBorder="1"/>
    <xf numFmtId="0" fontId="30" fillId="0" borderId="15" xfId="7" applyFont="1" applyBorder="1" applyAlignment="1">
      <alignment horizontal="left"/>
    </xf>
    <xf numFmtId="0" fontId="29" fillId="0" borderId="0" xfId="7" applyFont="1"/>
    <xf numFmtId="0" fontId="29" fillId="0" borderId="0" xfId="7" applyFont="1" applyAlignment="1">
      <alignment horizontal="right"/>
    </xf>
    <xf numFmtId="0" fontId="30" fillId="9" borderId="40" xfId="8" applyFont="1" applyFill="1" applyBorder="1" applyAlignment="1">
      <alignment horizontal="left" wrapText="1"/>
    </xf>
    <xf numFmtId="0" fontId="30" fillId="9" borderId="26" xfId="8" applyFont="1" applyFill="1" applyBorder="1" applyAlignment="1">
      <alignment horizontal="left" wrapText="1"/>
    </xf>
    <xf numFmtId="49" fontId="31" fillId="9" borderId="41" xfId="8" applyNumberFormat="1" applyFont="1" applyFill="1" applyBorder="1" applyAlignment="1">
      <alignment horizontal="left" wrapText="1"/>
    </xf>
    <xf numFmtId="0" fontId="31" fillId="9" borderId="26" xfId="8" applyFont="1" applyFill="1" applyBorder="1" applyAlignment="1">
      <alignment horizontal="left" wrapText="1"/>
    </xf>
    <xf numFmtId="0" fontId="31" fillId="9" borderId="42" xfId="8" applyFont="1" applyFill="1" applyBorder="1" applyAlignment="1">
      <alignment horizontal="left" wrapText="1"/>
    </xf>
    <xf numFmtId="0" fontId="30" fillId="9" borderId="43" xfId="8" applyFont="1" applyFill="1" applyBorder="1" applyAlignment="1">
      <alignment horizontal="left" wrapText="1"/>
    </xf>
    <xf numFmtId="0" fontId="30" fillId="9" borderId="44" xfId="8" applyFont="1" applyFill="1" applyBorder="1" applyAlignment="1">
      <alignment horizontal="left" wrapText="1"/>
    </xf>
    <xf numFmtId="49" fontId="29" fillId="9" borderId="41" xfId="8" applyNumberFormat="1" applyFont="1" applyFill="1" applyBorder="1" applyAlignment="1">
      <alignment horizontal="center" wrapText="1"/>
    </xf>
    <xf numFmtId="0" fontId="29" fillId="9" borderId="26" xfId="8" applyFont="1" applyFill="1" applyBorder="1" applyAlignment="1">
      <alignment horizontal="center" wrapText="1"/>
    </xf>
    <xf numFmtId="0" fontId="29" fillId="9" borderId="45" xfId="8" applyFont="1" applyFill="1" applyBorder="1" applyAlignment="1">
      <alignment horizontal="center" wrapText="1"/>
    </xf>
    <xf numFmtId="49" fontId="29" fillId="0" borderId="0" xfId="7" applyNumberFormat="1" applyFont="1"/>
    <xf numFmtId="0" fontId="30" fillId="9" borderId="46" xfId="8" applyFont="1" applyFill="1" applyBorder="1" applyAlignment="1">
      <alignment horizontal="left" wrapText="1"/>
    </xf>
    <xf numFmtId="0" fontId="30" fillId="9" borderId="39" xfId="8" applyFont="1" applyFill="1" applyBorder="1" applyAlignment="1">
      <alignment horizontal="left" wrapText="1"/>
    </xf>
    <xf numFmtId="0" fontId="31" fillId="9" borderId="47" xfId="8" applyFont="1" applyFill="1" applyBorder="1" applyAlignment="1">
      <alignment horizontal="left" wrapText="1"/>
    </xf>
    <xf numFmtId="0" fontId="31" fillId="9" borderId="48" xfId="8" applyFont="1" applyFill="1" applyBorder="1" applyAlignment="1">
      <alignment horizontal="left" wrapText="1"/>
    </xf>
    <xf numFmtId="0" fontId="31" fillId="9" borderId="49" xfId="8" applyFont="1" applyFill="1" applyBorder="1" applyAlignment="1">
      <alignment horizontal="left" wrapText="1"/>
    </xf>
    <xf numFmtId="0" fontId="30" fillId="9" borderId="18" xfId="8" applyFont="1" applyFill="1" applyBorder="1" applyAlignment="1">
      <alignment horizontal="left" wrapText="1"/>
    </xf>
    <xf numFmtId="0" fontId="30" fillId="9" borderId="19" xfId="8" applyFont="1" applyFill="1" applyBorder="1" applyAlignment="1">
      <alignment horizontal="left" wrapText="1"/>
    </xf>
    <xf numFmtId="0" fontId="30" fillId="9" borderId="34" xfId="8" applyFont="1" applyFill="1" applyBorder="1" applyAlignment="1">
      <alignment horizontal="left" wrapText="1"/>
    </xf>
    <xf numFmtId="0" fontId="31" fillId="9" borderId="48" xfId="8" applyFont="1" applyFill="1" applyBorder="1" applyAlignment="1">
      <alignment wrapText="1"/>
    </xf>
    <xf numFmtId="0" fontId="31" fillId="9" borderId="50" xfId="8" applyFont="1" applyFill="1" applyBorder="1" applyAlignment="1">
      <alignment wrapText="1"/>
    </xf>
    <xf numFmtId="0" fontId="31" fillId="9" borderId="37" xfId="8" applyFont="1" applyFill="1" applyBorder="1" applyAlignment="1">
      <alignment horizontal="center" wrapText="1"/>
    </xf>
    <xf numFmtId="0" fontId="31" fillId="9" borderId="38" xfId="8" applyFont="1" applyFill="1" applyBorder="1" applyAlignment="1">
      <alignment horizontal="center" wrapText="1"/>
    </xf>
    <xf numFmtId="0" fontId="31" fillId="9" borderId="38" xfId="8" applyFont="1" applyFill="1" applyBorder="1" applyAlignment="1">
      <alignment horizontal="left" wrapText="1"/>
    </xf>
    <xf numFmtId="0" fontId="29" fillId="9" borderId="51" xfId="8" applyFont="1" applyFill="1" applyBorder="1" applyAlignment="1">
      <alignment horizontal="center" wrapText="1"/>
    </xf>
    <xf numFmtId="0" fontId="29" fillId="9" borderId="38" xfId="8" applyFont="1" applyFill="1" applyBorder="1" applyAlignment="1">
      <alignment horizontal="center" wrapText="1"/>
    </xf>
    <xf numFmtId="0" fontId="29" fillId="9" borderId="52" xfId="8" applyFont="1" applyFill="1" applyBorder="1" applyAlignment="1">
      <alignment horizontal="center" wrapText="1"/>
    </xf>
    <xf numFmtId="0" fontId="31" fillId="9" borderId="53" xfId="8" applyFont="1" applyFill="1" applyBorder="1" applyAlignment="1">
      <alignment horizontal="left" wrapText="1"/>
    </xf>
    <xf numFmtId="0" fontId="31" fillId="9" borderId="54" xfId="8" applyFont="1" applyFill="1" applyBorder="1" applyAlignment="1">
      <alignment horizontal="left" wrapText="1"/>
    </xf>
    <xf numFmtId="0" fontId="30" fillId="9" borderId="46" xfId="7" applyFont="1" applyFill="1" applyBorder="1" applyAlignment="1">
      <alignment horizontal="center" vertical="center"/>
    </xf>
    <xf numFmtId="0" fontId="30" fillId="9" borderId="39" xfId="7" applyFont="1" applyFill="1" applyBorder="1" applyAlignment="1">
      <alignment horizontal="center" vertical="center"/>
    </xf>
    <xf numFmtId="0" fontId="30" fillId="9" borderId="37" xfId="7" applyFont="1" applyFill="1" applyBorder="1" applyAlignment="1">
      <alignment horizontal="center" vertical="center" wrapText="1"/>
    </xf>
    <xf numFmtId="0" fontId="30" fillId="9" borderId="38" xfId="7" applyFont="1" applyFill="1" applyBorder="1" applyAlignment="1">
      <alignment horizontal="center" vertical="center" wrapText="1"/>
    </xf>
    <xf numFmtId="0" fontId="30" fillId="9" borderId="39" xfId="7" applyFont="1" applyFill="1" applyBorder="1" applyAlignment="1">
      <alignment horizontal="center" vertical="center" wrapText="1"/>
    </xf>
    <xf numFmtId="0" fontId="30" fillId="9" borderId="55" xfId="7" applyFont="1" applyFill="1" applyBorder="1" applyAlignment="1">
      <alignment horizontal="center" vertical="center" wrapText="1"/>
    </xf>
    <xf numFmtId="0" fontId="30" fillId="9" borderId="51" xfId="7" applyFont="1" applyFill="1" applyBorder="1" applyAlignment="1">
      <alignment horizontal="center" vertical="center" wrapText="1"/>
    </xf>
    <xf numFmtId="0" fontId="30" fillId="9" borderId="56" xfId="7" applyFont="1" applyFill="1" applyBorder="1" applyAlignment="1">
      <alignment horizontal="center" vertical="center" wrapText="1"/>
    </xf>
    <xf numFmtId="0" fontId="29" fillId="9" borderId="57" xfId="7" applyFont="1" applyFill="1" applyBorder="1" applyAlignment="1">
      <alignment horizontal="center" vertical="center"/>
    </xf>
    <xf numFmtId="0" fontId="29" fillId="9" borderId="58" xfId="7" applyFont="1" applyFill="1" applyBorder="1" applyAlignment="1">
      <alignment horizontal="center" vertical="center"/>
    </xf>
    <xf numFmtId="0" fontId="29" fillId="9" borderId="59" xfId="7" applyFont="1" applyFill="1" applyBorder="1" applyAlignment="1">
      <alignment horizontal="center" vertical="center"/>
    </xf>
    <xf numFmtId="0" fontId="29" fillId="9" borderId="60" xfId="7" applyFont="1" applyFill="1" applyBorder="1" applyAlignment="1">
      <alignment horizontal="center" vertical="center"/>
    </xf>
    <xf numFmtId="0" fontId="29" fillId="9" borderId="61" xfId="7" applyFont="1" applyFill="1" applyBorder="1" applyAlignment="1">
      <alignment horizontal="center" vertical="center"/>
    </xf>
    <xf numFmtId="0" fontId="29" fillId="9" borderId="62" xfId="7" applyNumberFormat="1" applyFont="1" applyFill="1" applyBorder="1" applyAlignment="1">
      <alignment horizontal="center" vertical="center"/>
    </xf>
    <xf numFmtId="0" fontId="29" fillId="9" borderId="62" xfId="7" applyFont="1" applyFill="1" applyBorder="1" applyAlignment="1">
      <alignment horizontal="center" vertical="center"/>
    </xf>
    <xf numFmtId="0" fontId="29" fillId="9" borderId="63" xfId="7" applyFont="1" applyFill="1" applyBorder="1" applyAlignment="1">
      <alignment horizontal="center" vertical="center"/>
    </xf>
    <xf numFmtId="0" fontId="29" fillId="0" borderId="64" xfId="7" applyFont="1" applyBorder="1"/>
    <xf numFmtId="0" fontId="30" fillId="0" borderId="0" xfId="7" applyFont="1" applyAlignment="1">
      <alignment horizontal="left"/>
    </xf>
    <xf numFmtId="0" fontId="32" fillId="2" borderId="65" xfId="7" applyFont="1" applyFill="1" applyBorder="1"/>
    <xf numFmtId="0" fontId="33" fillId="2" borderId="66" xfId="7" applyFont="1" applyFill="1" applyBorder="1" applyAlignment="1">
      <alignment horizontal="left"/>
    </xf>
    <xf numFmtId="0" fontId="32" fillId="2" borderId="66" xfId="7" applyFont="1" applyFill="1" applyBorder="1"/>
    <xf numFmtId="0" fontId="32" fillId="2" borderId="66" xfId="7" applyFont="1" applyFill="1" applyBorder="1" applyAlignment="1">
      <alignment horizontal="right"/>
    </xf>
    <xf numFmtId="0" fontId="33" fillId="2" borderId="66" xfId="7" applyFont="1" applyFill="1" applyBorder="1" applyAlignment="1">
      <alignment vertical="top" textRotation="180"/>
    </xf>
    <xf numFmtId="0" fontId="33" fillId="2" borderId="67" xfId="7" applyFont="1" applyFill="1" applyBorder="1" applyAlignment="1">
      <alignment vertical="top" textRotation="180"/>
    </xf>
    <xf numFmtId="0" fontId="30" fillId="0" borderId="0" xfId="7" applyFont="1" applyFill="1"/>
    <xf numFmtId="49" fontId="29" fillId="0" borderId="0" xfId="7" applyNumberFormat="1" applyFont="1" applyBorder="1"/>
    <xf numFmtId="0" fontId="29" fillId="0" borderId="0" xfId="7" applyFont="1" applyBorder="1"/>
    <xf numFmtId="0" fontId="33" fillId="2" borderId="68" xfId="7" applyFont="1" applyFill="1" applyBorder="1" applyAlignment="1">
      <alignment vertical="center"/>
    </xf>
    <xf numFmtId="0" fontId="30" fillId="3" borderId="18" xfId="7" applyFont="1" applyFill="1" applyBorder="1" applyAlignment="1">
      <alignment horizontal="left" vertical="top"/>
    </xf>
    <xf numFmtId="0" fontId="29" fillId="3" borderId="19" xfId="7" applyFont="1" applyFill="1" applyBorder="1" applyAlignment="1">
      <alignment horizontal="center" vertical="top"/>
    </xf>
    <xf numFmtId="0" fontId="29" fillId="3" borderId="34" xfId="7" applyFont="1" applyFill="1" applyBorder="1" applyAlignment="1">
      <alignment horizontal="right" vertical="top"/>
    </xf>
    <xf numFmtId="0" fontId="31" fillId="10" borderId="69" xfId="7" applyFont="1" applyFill="1" applyBorder="1" applyAlignment="1">
      <alignment horizontal="right"/>
    </xf>
    <xf numFmtId="0" fontId="34" fillId="0" borderId="21" xfId="7" applyFont="1" applyBorder="1" applyAlignment="1">
      <alignment horizontal="center"/>
    </xf>
    <xf numFmtId="0" fontId="34" fillId="0" borderId="70" xfId="7" applyFont="1" applyBorder="1" applyAlignment="1">
      <alignment horizontal="center"/>
    </xf>
    <xf numFmtId="0" fontId="33" fillId="2" borderId="71" xfId="7" applyFont="1" applyFill="1" applyBorder="1" applyAlignment="1">
      <alignment vertical="center"/>
    </xf>
    <xf numFmtId="0" fontId="31" fillId="10" borderId="0" xfId="7" applyFont="1" applyFill="1" applyBorder="1" applyAlignment="1">
      <alignment horizontal="right"/>
    </xf>
    <xf numFmtId="0" fontId="29" fillId="0" borderId="0" xfId="7" applyFont="1" applyFill="1" applyBorder="1" applyAlignment="1">
      <alignment vertical="top"/>
    </xf>
    <xf numFmtId="0" fontId="29" fillId="10" borderId="0" xfId="7" applyFont="1" applyFill="1" applyBorder="1" applyAlignment="1">
      <alignment horizontal="right"/>
    </xf>
    <xf numFmtId="0" fontId="35" fillId="0" borderId="0" xfId="7" applyFont="1" applyAlignment="1">
      <alignment horizontal="center"/>
    </xf>
    <xf numFmtId="0" fontId="29" fillId="0" borderId="0" xfId="7" applyFont="1" applyBorder="1" applyAlignment="1">
      <alignment horizontal="right"/>
    </xf>
    <xf numFmtId="0" fontId="30" fillId="3" borderId="72" xfId="7" applyFont="1" applyFill="1" applyBorder="1" applyAlignment="1">
      <alignment horizontal="left" vertical="top"/>
    </xf>
    <xf numFmtId="0" fontId="29" fillId="3" borderId="73" xfId="7" applyFont="1" applyFill="1" applyBorder="1" applyAlignment="1">
      <alignment horizontal="center" vertical="top"/>
    </xf>
    <xf numFmtId="0" fontId="29" fillId="3" borderId="74" xfId="7" applyFont="1" applyFill="1" applyBorder="1" applyAlignment="1">
      <alignment horizontal="right" vertical="top"/>
    </xf>
    <xf numFmtId="0" fontId="29" fillId="10" borderId="75" xfId="7" applyFont="1" applyFill="1" applyBorder="1" applyAlignment="1">
      <alignment horizontal="right"/>
    </xf>
    <xf numFmtId="0" fontId="34" fillId="0" borderId="76" xfId="7" applyFont="1" applyBorder="1" applyAlignment="1">
      <alignment horizontal="center"/>
    </xf>
    <xf numFmtId="0" fontId="34" fillId="0" borderId="77" xfId="7" applyFont="1" applyBorder="1" applyAlignment="1">
      <alignment horizontal="center"/>
    </xf>
    <xf numFmtId="0" fontId="33" fillId="2" borderId="68" xfId="7" applyFont="1" applyFill="1" applyBorder="1" applyAlignment="1">
      <alignment vertical="top"/>
    </xf>
    <xf numFmtId="0" fontId="30" fillId="3" borderId="32" xfId="7" applyFont="1" applyFill="1" applyBorder="1" applyAlignment="1"/>
    <xf numFmtId="0" fontId="30" fillId="3" borderId="27" xfId="7" applyFont="1" applyFill="1" applyBorder="1" applyAlignment="1"/>
    <xf numFmtId="0" fontId="29" fillId="3" borderId="33" xfId="7" applyFont="1" applyFill="1" applyBorder="1" applyAlignment="1">
      <alignment horizontal="right"/>
    </xf>
    <xf numFmtId="0" fontId="29" fillId="10" borderId="28" xfId="7" applyFont="1" applyFill="1" applyBorder="1" applyAlignment="1">
      <alignment horizontal="left"/>
    </xf>
    <xf numFmtId="0" fontId="34" fillId="0" borderId="28" xfId="7" applyFont="1" applyBorder="1" applyAlignment="1">
      <alignment horizontal="center"/>
    </xf>
    <xf numFmtId="0" fontId="34" fillId="0" borderId="78" xfId="7" applyFont="1" applyBorder="1" applyAlignment="1">
      <alignment horizontal="center"/>
    </xf>
    <xf numFmtId="0" fontId="33" fillId="2" borderId="71" xfId="7" applyFont="1" applyFill="1" applyBorder="1" applyAlignment="1">
      <alignment vertical="top"/>
    </xf>
    <xf numFmtId="0" fontId="30" fillId="3" borderId="18" xfId="7" applyFont="1" applyFill="1" applyBorder="1" applyAlignment="1">
      <alignment horizontal="right"/>
    </xf>
    <xf numFmtId="0" fontId="29" fillId="3" borderId="19" xfId="7" applyFont="1" applyFill="1" applyBorder="1" applyAlignment="1"/>
    <xf numFmtId="0" fontId="29" fillId="3" borderId="34" xfId="7" applyFont="1" applyFill="1" applyBorder="1" applyAlignment="1">
      <alignment horizontal="right"/>
    </xf>
    <xf numFmtId="0" fontId="29" fillId="10" borderId="21" xfId="7" applyFont="1" applyFill="1" applyBorder="1" applyAlignment="1">
      <alignment horizontal="left"/>
    </xf>
    <xf numFmtId="0" fontId="30" fillId="3" borderId="18" xfId="7" applyFont="1" applyFill="1" applyBorder="1" applyAlignment="1"/>
    <xf numFmtId="0" fontId="27" fillId="3" borderId="19" xfId="7" applyFill="1" applyBorder="1" applyAlignment="1"/>
    <xf numFmtId="0" fontId="29" fillId="10" borderId="21" xfId="7" applyFont="1" applyFill="1" applyBorder="1"/>
    <xf numFmtId="0" fontId="30" fillId="3" borderId="31" xfId="7" applyFont="1" applyFill="1" applyBorder="1" applyAlignment="1"/>
    <xf numFmtId="0" fontId="29" fillId="3" borderId="69" xfId="7" applyFont="1" applyFill="1" applyBorder="1" applyAlignment="1"/>
    <xf numFmtId="0" fontId="29" fillId="3" borderId="79" xfId="7" applyFont="1" applyFill="1" applyBorder="1" applyAlignment="1">
      <alignment horizontal="right"/>
    </xf>
    <xf numFmtId="0" fontId="29" fillId="10" borderId="35" xfId="7" applyFont="1" applyFill="1" applyBorder="1" applyAlignment="1">
      <alignment horizontal="left"/>
    </xf>
    <xf numFmtId="0" fontId="34" fillId="0" borderId="35" xfId="7" applyFont="1" applyBorder="1" applyAlignment="1">
      <alignment horizontal="center"/>
    </xf>
    <xf numFmtId="0" fontId="34" fillId="0" borderId="80" xfId="7" applyFont="1" applyBorder="1" applyAlignment="1">
      <alignment horizontal="center"/>
    </xf>
    <xf numFmtId="0" fontId="29" fillId="0" borderId="81" xfId="7" applyFont="1" applyFill="1" applyBorder="1" applyAlignment="1">
      <alignment horizontal="left"/>
    </xf>
    <xf numFmtId="0" fontId="29" fillId="0" borderId="81" xfId="7" applyFont="1" applyFill="1" applyBorder="1" applyAlignment="1">
      <alignment horizontal="left"/>
    </xf>
    <xf numFmtId="0" fontId="36" fillId="0" borderId="81" xfId="7" applyFont="1" applyBorder="1" applyAlignment="1">
      <alignment horizontal="center"/>
    </xf>
    <xf numFmtId="0" fontId="36" fillId="0" borderId="82" xfId="7" applyFont="1" applyBorder="1" applyAlignment="1">
      <alignment horizontal="center"/>
    </xf>
    <xf numFmtId="0" fontId="33" fillId="2" borderId="83" xfId="7" applyFont="1" applyFill="1" applyBorder="1" applyAlignment="1">
      <alignment vertical="top"/>
    </xf>
    <xf numFmtId="0" fontId="29" fillId="0" borderId="21" xfId="7" applyFont="1" applyBorder="1" applyAlignment="1">
      <alignment horizontal="left"/>
    </xf>
    <xf numFmtId="0" fontId="37" fillId="0" borderId="21" xfId="7" applyFont="1" applyBorder="1" applyAlignment="1">
      <alignment horizontal="left"/>
    </xf>
    <xf numFmtId="0" fontId="36" fillId="0" borderId="21" xfId="7" applyFont="1" applyBorder="1" applyAlignment="1">
      <alignment horizontal="center"/>
    </xf>
    <xf numFmtId="0" fontId="36" fillId="0" borderId="70" xfId="7" applyFont="1" applyBorder="1" applyAlignment="1">
      <alignment horizontal="center"/>
    </xf>
    <xf numFmtId="0" fontId="29" fillId="0" borderId="21" xfId="7" applyFont="1" applyBorder="1" applyAlignment="1">
      <alignment horizontal="left" vertical="top"/>
    </xf>
    <xf numFmtId="0" fontId="29" fillId="0" borderId="21" xfId="7" applyFont="1" applyBorder="1"/>
    <xf numFmtId="167" fontId="29" fillId="0" borderId="21" xfId="7" applyNumberFormat="1" applyFont="1" applyBorder="1" applyAlignment="1">
      <alignment vertical="top" textRotation="255"/>
    </xf>
    <xf numFmtId="167" fontId="29" fillId="0" borderId="70" xfId="7" applyNumberFormat="1" applyFont="1" applyBorder="1" applyAlignment="1">
      <alignment vertical="top" textRotation="255"/>
    </xf>
    <xf numFmtId="0" fontId="33" fillId="2" borderId="84" xfId="7" applyFont="1" applyFill="1" applyBorder="1" applyAlignment="1">
      <alignment vertical="top"/>
    </xf>
    <xf numFmtId="0" fontId="29" fillId="0" borderId="76" xfId="7" applyFont="1" applyBorder="1" applyAlignment="1">
      <alignment horizontal="left" vertical="top"/>
    </xf>
    <xf numFmtId="0" fontId="29" fillId="0" borderId="76" xfId="7" applyFont="1" applyBorder="1"/>
    <xf numFmtId="0" fontId="29" fillId="0" borderId="76" xfId="7" applyFont="1" applyBorder="1" applyAlignment="1">
      <alignment textRotation="255"/>
    </xf>
    <xf numFmtId="0" fontId="29" fillId="0" borderId="77" xfId="7" applyFont="1" applyBorder="1" applyAlignment="1">
      <alignment textRotation="255"/>
    </xf>
    <xf numFmtId="0" fontId="26" fillId="0" borderId="18" xfId="6" quotePrefix="1" applyBorder="1" applyAlignment="1">
      <alignment vertical="top" wrapText="1"/>
    </xf>
    <xf numFmtId="0" fontId="29" fillId="3" borderId="18" xfId="7" applyFont="1" applyFill="1" applyBorder="1" applyAlignment="1">
      <alignment horizontal="center" wrapText="1"/>
    </xf>
    <xf numFmtId="0" fontId="29" fillId="3" borderId="19" xfId="7" applyFont="1" applyFill="1" applyBorder="1" applyAlignment="1">
      <alignment horizontal="center" wrapText="1"/>
    </xf>
    <xf numFmtId="0" fontId="29" fillId="3" borderId="34" xfId="7" applyFont="1" applyFill="1" applyBorder="1" applyAlignment="1">
      <alignment horizontal="center" wrapText="1"/>
    </xf>
    <xf numFmtId="0" fontId="39" fillId="0" borderId="0" xfId="0" applyFont="1"/>
    <xf numFmtId="0" fontId="27" fillId="3" borderId="69" xfId="7" applyFill="1" applyBorder="1" applyAlignment="1"/>
    <xf numFmtId="0" fontId="29" fillId="10" borderId="35" xfId="7" applyFont="1" applyFill="1" applyBorder="1"/>
    <xf numFmtId="0" fontId="40" fillId="8" borderId="0" xfId="7" applyFont="1" applyFill="1" applyBorder="1"/>
    <xf numFmtId="0" fontId="29" fillId="3" borderId="79" xfId="7" applyFont="1" applyFill="1" applyBorder="1" applyAlignment="1">
      <alignment horizontal="right" vertical="top"/>
    </xf>
    <xf numFmtId="0" fontId="30" fillId="3" borderId="31" xfId="7" applyFont="1" applyFill="1" applyBorder="1" applyAlignment="1">
      <alignment horizontal="left" vertical="top"/>
    </xf>
    <xf numFmtId="0" fontId="29" fillId="3" borderId="69" xfId="7" applyFont="1" applyFill="1" applyBorder="1" applyAlignment="1">
      <alignment horizontal="center" vertical="top"/>
    </xf>
    <xf numFmtId="0" fontId="29" fillId="3" borderId="18" xfId="7" applyFont="1" applyFill="1" applyBorder="1" applyAlignment="1">
      <alignment wrapText="1"/>
    </xf>
    <xf numFmtId="0" fontId="29" fillId="3" borderId="19" xfId="7" applyFont="1" applyFill="1" applyBorder="1" applyAlignment="1">
      <alignment wrapText="1"/>
    </xf>
    <xf numFmtId="0" fontId="41" fillId="0" borderId="0" xfId="7" applyFont="1"/>
  </cellXfs>
  <cellStyles count="9">
    <cellStyle name="Hyperlink" xfId="6" builtinId="8"/>
    <cellStyle name="Normal" xfId="0" builtinId="0"/>
    <cellStyle name="Normal 2" xfId="1"/>
    <cellStyle name="Normal 3" xfId="5"/>
    <cellStyle name="Normal_Functional Test Case v1.0" xfId="3"/>
    <cellStyle name="Normal_Sheet1" xfId="8"/>
    <cellStyle name="Normal_Sheet1_Vanco_CR022a1_TestCase_v0.1" xfId="2"/>
    <cellStyle name="Normal_Template_UnitTest Case_v0.9" xfId="7"/>
    <cellStyle name="Not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ear4\KTPM\Testing\Day03_03_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 refreshError="1"/>
      <sheetData sheetId="1" refreshError="1"/>
      <sheetData sheetId="2">
        <row r="6">
          <cell r="E6">
            <v>100</v>
          </cell>
        </row>
        <row r="11">
          <cell r="E11" t="str">
            <v>Function1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https://myphamngocson.000webhostapp.com/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64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 t="s">
        <v>483</v>
      </c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459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COUNTIF(F35:HQ35,"P")</f>
        <v>0</v>
      </c>
      <c r="B7" s="259"/>
      <c r="C7" s="260">
        <f>COUNTIF(F35:HQ35,"F")</f>
        <v>0</v>
      </c>
      <c r="D7" s="261"/>
      <c r="E7" s="259"/>
      <c r="F7" s="260">
        <f>SUM(O7,- A7,- C7)</f>
        <v>16</v>
      </c>
      <c r="G7" s="261"/>
      <c r="H7" s="261"/>
      <c r="I7" s="261"/>
      <c r="J7" s="261"/>
      <c r="K7" s="262"/>
      <c r="L7" s="263">
        <f>COUNTIF(E34:HQ34,"N")</f>
        <v>0</v>
      </c>
      <c r="M7" s="263">
        <f>COUNTIF(E34:HQ34,"A")</f>
        <v>0</v>
      </c>
      <c r="N7" s="263">
        <f>COUNTIF(E34:HQ34,"B")</f>
        <v>0</v>
      </c>
      <c r="O7" s="264">
        <f>COUNTA(E9:HT9)</f>
        <v>16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342" t="s">
        <v>474</v>
      </c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463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475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 t="s">
        <v>465</v>
      </c>
      <c r="E15" s="287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465</v>
      </c>
      <c r="E16" s="287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 t="s">
        <v>465</v>
      </c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 t="s">
        <v>465</v>
      </c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/>
      <c r="C19" s="279"/>
      <c r="D19" s="280" t="s">
        <v>465</v>
      </c>
      <c r="E19" s="287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/>
      <c r="E20" s="289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/>
      <c r="E21" s="287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 thickBot="1">
      <c r="A22" s="284"/>
      <c r="B22" s="290"/>
      <c r="C22" s="291"/>
      <c r="D22" s="292"/>
      <c r="E22" s="29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</row>
    <row r="23" spans="1:21" ht="13.5" customHeight="1" thickTop="1">
      <c r="A23" s="296" t="s">
        <v>286</v>
      </c>
      <c r="B23" s="297" t="s">
        <v>287</v>
      </c>
      <c r="C23" s="298"/>
      <c r="D23" s="299"/>
      <c r="E23" s="300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</row>
    <row r="24" spans="1:21" ht="13.5" customHeight="1">
      <c r="A24" s="303"/>
      <c r="B24" s="304" t="s">
        <v>469</v>
      </c>
      <c r="C24" s="305"/>
      <c r="D24" s="306"/>
      <c r="E24" s="307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303"/>
      <c r="B25" s="308" t="s">
        <v>294</v>
      </c>
      <c r="C25" s="309"/>
      <c r="D25" s="306"/>
      <c r="E25" s="310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303"/>
      <c r="B26" s="308"/>
      <c r="C26" s="309"/>
      <c r="D26" s="306"/>
      <c r="E26" s="310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303"/>
      <c r="B27" s="308" t="s">
        <v>295</v>
      </c>
      <c r="C27" s="309"/>
      <c r="D27" s="306"/>
      <c r="E27" s="310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31.5" customHeight="1">
      <c r="A28" s="303"/>
      <c r="B28" s="336" t="s">
        <v>470</v>
      </c>
      <c r="C28" s="337"/>
      <c r="D28" s="338"/>
      <c r="E28" s="310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303"/>
      <c r="B29" s="308"/>
      <c r="C29" s="309"/>
      <c r="D29" s="306" t="s">
        <v>471</v>
      </c>
      <c r="E29" s="310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303"/>
      <c r="B30" s="308"/>
      <c r="C30" s="309"/>
      <c r="D30" s="306" t="s">
        <v>468</v>
      </c>
      <c r="E30" s="310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11"/>
      <c r="C31" s="340"/>
      <c r="D31" s="313" t="s">
        <v>469</v>
      </c>
      <c r="E31" s="341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6"/>
    </row>
    <row r="32" spans="1:21" ht="13.5" customHeight="1" thickBot="1">
      <c r="A32" s="303"/>
      <c r="B32" s="311"/>
      <c r="C32" s="312"/>
      <c r="D32" s="313"/>
      <c r="E32" s="31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6"/>
    </row>
    <row r="33" spans="1:20" ht="13.5" customHeight="1" thickTop="1">
      <c r="A33" s="296" t="s">
        <v>41</v>
      </c>
      <c r="B33" s="317" t="s">
        <v>297</v>
      </c>
      <c r="C33" s="317"/>
      <c r="D33" s="317"/>
      <c r="E33" s="318"/>
      <c r="F33" s="319" t="s">
        <v>299</v>
      </c>
      <c r="G33" s="319" t="s">
        <v>299</v>
      </c>
      <c r="H33" s="319" t="s">
        <v>299</v>
      </c>
      <c r="I33" s="319" t="s">
        <v>299</v>
      </c>
      <c r="J33" s="319" t="s">
        <v>299</v>
      </c>
      <c r="K33" s="319" t="s">
        <v>299</v>
      </c>
      <c r="L33" s="319" t="s">
        <v>299</v>
      </c>
      <c r="M33" s="319"/>
      <c r="N33" s="319"/>
      <c r="O33" s="319"/>
      <c r="P33" s="319"/>
      <c r="Q33" s="319"/>
      <c r="R33" s="319"/>
      <c r="S33" s="319"/>
      <c r="T33" s="320"/>
    </row>
    <row r="34" spans="1:20" ht="13.5" customHeight="1">
      <c r="A34" s="321"/>
      <c r="B34" s="322" t="s">
        <v>301</v>
      </c>
      <c r="C34" s="322"/>
      <c r="D34" s="322"/>
      <c r="E34" s="323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5"/>
    </row>
    <row r="35" spans="1:20" ht="13.5" customHeight="1">
      <c r="A35" s="321"/>
      <c r="B35" s="326" t="s">
        <v>302</v>
      </c>
      <c r="C35" s="326"/>
      <c r="D35" s="326"/>
      <c r="E35" s="327"/>
      <c r="F35" s="328">
        <v>39139</v>
      </c>
      <c r="G35" s="328">
        <v>39139</v>
      </c>
      <c r="H35" s="328">
        <v>39139</v>
      </c>
      <c r="I35" s="328">
        <v>39139</v>
      </c>
      <c r="J35" s="328">
        <v>39139</v>
      </c>
      <c r="K35" s="328">
        <v>39139</v>
      </c>
      <c r="L35" s="328">
        <v>39144</v>
      </c>
      <c r="M35" s="328"/>
      <c r="N35" s="328"/>
      <c r="O35" s="328"/>
      <c r="P35" s="328"/>
      <c r="Q35" s="328"/>
      <c r="R35" s="328"/>
      <c r="S35" s="328"/>
      <c r="T35" s="329"/>
    </row>
    <row r="36" spans="1:20" ht="11.25" thickBot="1">
      <c r="A36" s="330"/>
      <c r="B36" s="331" t="s">
        <v>303</v>
      </c>
      <c r="C36" s="331"/>
      <c r="D36" s="331"/>
      <c r="E36" s="332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 ht="11.25" thickTop="1">
      <c r="A37" s="267"/>
      <c r="B37" s="219"/>
      <c r="C37" s="220"/>
      <c r="D37" s="219"/>
    </row>
  </sheetData>
  <mergeCells count="29">
    <mergeCell ref="D20:E20"/>
    <mergeCell ref="B28:D28"/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W16" sqref="W16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458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COUNTIF(F35:HQ35,"P")</f>
        <v>0</v>
      </c>
      <c r="B7" s="259"/>
      <c r="C7" s="260">
        <f>COUNTIF(F35:HQ35,"F")</f>
        <v>0</v>
      </c>
      <c r="D7" s="261"/>
      <c r="E7" s="259"/>
      <c r="F7" s="260">
        <f>SUM(O7,- A7,- C7)</f>
        <v>16</v>
      </c>
      <c r="G7" s="261"/>
      <c r="H7" s="261"/>
      <c r="I7" s="261"/>
      <c r="J7" s="261"/>
      <c r="K7" s="262"/>
      <c r="L7" s="263">
        <f>COUNTIF(E34:HQ34,"N")</f>
        <v>0</v>
      </c>
      <c r="M7" s="263">
        <f>COUNTIF(E34:HQ34,"A")</f>
        <v>0</v>
      </c>
      <c r="N7" s="263">
        <f>COUNTIF(E34:HQ34,"B")</f>
        <v>0</v>
      </c>
      <c r="O7" s="264">
        <f>COUNTA(E9:HT9)</f>
        <v>16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342" t="s">
        <v>474</v>
      </c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463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475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 t="s">
        <v>465</v>
      </c>
      <c r="E15" s="287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465</v>
      </c>
      <c r="E16" s="287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 t="s">
        <v>465</v>
      </c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 t="s">
        <v>465</v>
      </c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/>
      <c r="C19" s="279"/>
      <c r="D19" s="280" t="s">
        <v>465</v>
      </c>
      <c r="E19" s="287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/>
      <c r="E20" s="289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/>
      <c r="E21" s="287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 thickBot="1">
      <c r="A22" s="284"/>
      <c r="B22" s="290"/>
      <c r="C22" s="291"/>
      <c r="D22" s="292"/>
      <c r="E22" s="29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</row>
    <row r="23" spans="1:21" ht="13.5" customHeight="1" thickTop="1">
      <c r="A23" s="296" t="s">
        <v>286</v>
      </c>
      <c r="B23" s="297" t="s">
        <v>287</v>
      </c>
      <c r="C23" s="298"/>
      <c r="D23" s="299"/>
      <c r="E23" s="300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</row>
    <row r="24" spans="1:21" ht="13.5" customHeight="1">
      <c r="A24" s="303"/>
      <c r="B24" s="304" t="s">
        <v>469</v>
      </c>
      <c r="C24" s="305"/>
      <c r="D24" s="306"/>
      <c r="E24" s="307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303"/>
      <c r="B25" s="308" t="s">
        <v>294</v>
      </c>
      <c r="C25" s="309"/>
      <c r="D25" s="306"/>
      <c r="E25" s="310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303"/>
      <c r="B26" s="308"/>
      <c r="C26" s="309"/>
      <c r="D26" s="306"/>
      <c r="E26" s="310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303"/>
      <c r="B27" s="308" t="s">
        <v>295</v>
      </c>
      <c r="C27" s="309"/>
      <c r="D27" s="306"/>
      <c r="E27" s="310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31.5" customHeight="1">
      <c r="A28" s="303"/>
      <c r="B28" s="336" t="s">
        <v>470</v>
      </c>
      <c r="C28" s="337"/>
      <c r="D28" s="338"/>
      <c r="E28" s="310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303"/>
      <c r="B29" s="308"/>
      <c r="C29" s="309"/>
      <c r="D29" s="306" t="s">
        <v>471</v>
      </c>
      <c r="E29" s="310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303"/>
      <c r="B30" s="308"/>
      <c r="C30" s="309"/>
      <c r="D30" s="306" t="s">
        <v>468</v>
      </c>
      <c r="E30" s="310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11"/>
      <c r="C31" s="340"/>
      <c r="D31" s="313" t="s">
        <v>469</v>
      </c>
      <c r="E31" s="341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6"/>
    </row>
    <row r="32" spans="1:21" ht="13.5" customHeight="1" thickBot="1">
      <c r="A32" s="303"/>
      <c r="B32" s="311"/>
      <c r="C32" s="312"/>
      <c r="D32" s="313"/>
      <c r="E32" s="31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6"/>
    </row>
    <row r="33" spans="1:20" ht="13.5" customHeight="1" thickTop="1">
      <c r="A33" s="296" t="s">
        <v>41</v>
      </c>
      <c r="B33" s="317" t="s">
        <v>297</v>
      </c>
      <c r="C33" s="317"/>
      <c r="D33" s="317"/>
      <c r="E33" s="318"/>
      <c r="F33" s="319" t="s">
        <v>299</v>
      </c>
      <c r="G33" s="319" t="s">
        <v>299</v>
      </c>
      <c r="H33" s="319" t="s">
        <v>299</v>
      </c>
      <c r="I33" s="319" t="s">
        <v>299</v>
      </c>
      <c r="J33" s="319" t="s">
        <v>299</v>
      </c>
      <c r="K33" s="319" t="s">
        <v>299</v>
      </c>
      <c r="L33" s="319" t="s">
        <v>299</v>
      </c>
      <c r="M33" s="319"/>
      <c r="N33" s="319"/>
      <c r="O33" s="319"/>
      <c r="P33" s="319"/>
      <c r="Q33" s="319"/>
      <c r="R33" s="319"/>
      <c r="S33" s="319"/>
      <c r="T33" s="320"/>
    </row>
    <row r="34" spans="1:20" ht="13.5" customHeight="1">
      <c r="A34" s="321"/>
      <c r="B34" s="322" t="s">
        <v>301</v>
      </c>
      <c r="C34" s="322"/>
      <c r="D34" s="322"/>
      <c r="E34" s="323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5"/>
    </row>
    <row r="35" spans="1:20" ht="13.5" customHeight="1">
      <c r="A35" s="321"/>
      <c r="B35" s="326" t="s">
        <v>302</v>
      </c>
      <c r="C35" s="326"/>
      <c r="D35" s="326"/>
      <c r="E35" s="327"/>
      <c r="F35" s="328">
        <v>39139</v>
      </c>
      <c r="G35" s="328">
        <v>39139</v>
      </c>
      <c r="H35" s="328">
        <v>39139</v>
      </c>
      <c r="I35" s="328">
        <v>39139</v>
      </c>
      <c r="J35" s="328">
        <v>39139</v>
      </c>
      <c r="K35" s="328">
        <v>39139</v>
      </c>
      <c r="L35" s="328">
        <v>39144</v>
      </c>
      <c r="M35" s="328"/>
      <c r="N35" s="328"/>
      <c r="O35" s="328"/>
      <c r="P35" s="328"/>
      <c r="Q35" s="328"/>
      <c r="R35" s="328"/>
      <c r="S35" s="328"/>
      <c r="T35" s="329"/>
    </row>
    <row r="36" spans="1:20" ht="11.25" thickBot="1">
      <c r="A36" s="330"/>
      <c r="B36" s="331" t="s">
        <v>303</v>
      </c>
      <c r="C36" s="331"/>
      <c r="D36" s="331"/>
      <c r="E36" s="332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 ht="11.25" thickTop="1">
      <c r="A37" s="267"/>
      <c r="B37" s="219"/>
      <c r="C37" s="220"/>
      <c r="D37" s="219"/>
    </row>
  </sheetData>
  <mergeCells count="29">
    <mergeCell ref="D20:E20"/>
    <mergeCell ref="B28:D28"/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60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59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zoomScale="160" zoomScaleNormal="160" workbookViewId="0">
      <selection activeCell="A28" sqref="A28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58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 t="s">
        <v>453</v>
      </c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>
        <v>3</v>
      </c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>
        <v>4</v>
      </c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>
        <v>5</v>
      </c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>
        <v>6</v>
      </c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  <row r="24" spans="1:11">
      <c r="A24" s="125">
        <v>7</v>
      </c>
      <c r="B24" s="183"/>
      <c r="C24" s="184"/>
      <c r="D24" s="183"/>
      <c r="E24" s="183"/>
      <c r="F24" s="185"/>
      <c r="G24" s="186"/>
      <c r="H24" s="187"/>
      <c r="I24" s="185"/>
      <c r="J24" s="186"/>
      <c r="K24" s="187"/>
    </row>
    <row r="25" spans="1:11">
      <c r="A25" s="125">
        <v>8</v>
      </c>
      <c r="B25" s="183"/>
      <c r="C25" s="184"/>
      <c r="D25" s="183"/>
      <c r="E25" s="183"/>
      <c r="F25" s="185"/>
      <c r="G25" s="186"/>
      <c r="H25" s="187"/>
      <c r="I25" s="185"/>
      <c r="J25" s="186"/>
      <c r="K25" s="187"/>
    </row>
    <row r="26" spans="1:11">
      <c r="A26" s="125">
        <v>9</v>
      </c>
      <c r="B26" s="183"/>
      <c r="C26" s="184"/>
      <c r="D26" s="183"/>
      <c r="E26" s="183"/>
      <c r="F26" s="185"/>
      <c r="G26" s="186"/>
      <c r="H26" s="187"/>
      <c r="I26" s="185"/>
      <c r="J26" s="186"/>
      <c r="K26" s="187"/>
    </row>
    <row r="27" spans="1:11">
      <c r="A27" s="125">
        <v>10</v>
      </c>
      <c r="B27" s="183"/>
      <c r="C27" s="184"/>
      <c r="D27" s="183"/>
      <c r="E27" s="183"/>
      <c r="F27" s="185"/>
      <c r="G27" s="186"/>
      <c r="H27" s="187"/>
      <c r="I27" s="185"/>
      <c r="J27" s="186"/>
      <c r="K27" s="187"/>
    </row>
    <row r="28" spans="1:11">
      <c r="A28" s="125"/>
      <c r="B28" s="183"/>
      <c r="C28" s="184"/>
      <c r="D28" s="183"/>
      <c r="E28" s="183"/>
      <c r="F28" s="185"/>
      <c r="G28" s="186"/>
      <c r="H28" s="187"/>
      <c r="I28" s="185"/>
      <c r="J28" s="186"/>
      <c r="K28" s="187"/>
    </row>
    <row r="29" spans="1:11">
      <c r="A29" s="125"/>
      <c r="B29" s="183"/>
      <c r="C29" s="184"/>
      <c r="D29" s="183"/>
      <c r="E29" s="183"/>
      <c r="F29" s="185"/>
      <c r="G29" s="186"/>
      <c r="H29" s="187"/>
      <c r="I29" s="185"/>
      <c r="J29" s="186"/>
      <c r="K29" s="187"/>
    </row>
    <row r="30" spans="1:11">
      <c r="A30" s="125"/>
      <c r="B30" s="183"/>
      <c r="C30" s="184"/>
      <c r="D30" s="183"/>
      <c r="E30" s="183"/>
      <c r="F30" s="185"/>
      <c r="G30" s="186"/>
      <c r="H30" s="187"/>
      <c r="I30" s="185"/>
      <c r="J30" s="186"/>
      <c r="K30" s="187"/>
    </row>
    <row r="31" spans="1:11">
      <c r="A31" s="125"/>
      <c r="B31" s="183"/>
      <c r="C31" s="184"/>
      <c r="D31" s="183"/>
      <c r="E31" s="183"/>
      <c r="F31" s="185"/>
      <c r="G31" s="186"/>
      <c r="H31" s="187"/>
      <c r="I31" s="185"/>
      <c r="J31" s="186"/>
      <c r="K31" s="187"/>
    </row>
    <row r="32" spans="1:11">
      <c r="A32" s="125"/>
      <c r="B32" s="183"/>
      <c r="C32" s="184"/>
      <c r="D32" s="183"/>
      <c r="E32" s="183"/>
      <c r="F32" s="185"/>
      <c r="G32" s="186"/>
      <c r="H32" s="187"/>
      <c r="I32" s="185"/>
      <c r="J32" s="186"/>
      <c r="K32" s="187"/>
    </row>
    <row r="33" spans="1:11">
      <c r="A33" s="125"/>
      <c r="B33" s="183"/>
      <c r="C33" s="184"/>
      <c r="D33" s="183"/>
      <c r="E33" s="183"/>
      <c r="F33" s="185"/>
      <c r="G33" s="186"/>
      <c r="H33" s="187"/>
      <c r="I33" s="185"/>
      <c r="J33" s="186"/>
      <c r="K33" s="187"/>
    </row>
    <row r="34" spans="1:11">
      <c r="A34" s="125"/>
      <c r="B34" s="183"/>
      <c r="C34" s="184"/>
      <c r="D34" s="183"/>
      <c r="E34" s="183"/>
      <c r="F34" s="185"/>
      <c r="G34" s="186"/>
      <c r="H34" s="187"/>
      <c r="I34" s="185"/>
      <c r="J34" s="186"/>
      <c r="K34" s="187"/>
    </row>
    <row r="35" spans="1:11">
      <c r="A35" s="125"/>
      <c r="B35" s="183"/>
      <c r="C35" s="184"/>
      <c r="D35" s="183"/>
      <c r="E35" s="183"/>
      <c r="F35" s="185"/>
      <c r="G35" s="186"/>
      <c r="H35" s="187"/>
      <c r="I35" s="185"/>
      <c r="J35" s="186"/>
      <c r="K35" s="187"/>
    </row>
    <row r="36" spans="1:11">
      <c r="A36" s="125"/>
      <c r="B36" s="183"/>
      <c r="C36" s="184"/>
      <c r="D36" s="183"/>
      <c r="E36" s="183"/>
      <c r="F36" s="185"/>
      <c r="G36" s="186"/>
      <c r="H36" s="187"/>
      <c r="I36" s="185"/>
      <c r="J36" s="186"/>
      <c r="K36" s="187"/>
    </row>
    <row r="37" spans="1:11">
      <c r="A37" s="125"/>
      <c r="B37" s="183"/>
      <c r="C37" s="184"/>
      <c r="D37" s="183"/>
      <c r="E37" s="183"/>
      <c r="F37" s="185"/>
      <c r="G37" s="186"/>
      <c r="H37" s="187"/>
      <c r="I37" s="185"/>
      <c r="J37" s="186"/>
      <c r="K37" s="187"/>
    </row>
    <row r="38" spans="1:11">
      <c r="A38" s="125"/>
      <c r="B38" s="183"/>
      <c r="C38" s="184"/>
      <c r="D38" s="183"/>
      <c r="E38" s="183"/>
      <c r="F38" s="185"/>
      <c r="G38" s="186"/>
      <c r="H38" s="187"/>
      <c r="I38" s="185"/>
      <c r="J38" s="186"/>
      <c r="K38" s="187"/>
    </row>
  </sheetData>
  <mergeCells count="113">
    <mergeCell ref="B38:C38"/>
    <mergeCell ref="D38:E38"/>
    <mergeCell ref="F38:H38"/>
    <mergeCell ref="I38:K38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F25:H25"/>
    <mergeCell ref="I25:K25"/>
    <mergeCell ref="B26:C26"/>
    <mergeCell ref="D26:E26"/>
    <mergeCell ref="F26:H26"/>
    <mergeCell ref="I26:K26"/>
    <mergeCell ref="B24:C24"/>
    <mergeCell ref="D24:E24"/>
    <mergeCell ref="F24:H24"/>
    <mergeCell ref="I24:K24"/>
    <mergeCell ref="B27:C27"/>
    <mergeCell ref="D27:E27"/>
    <mergeCell ref="F27:H27"/>
    <mergeCell ref="I27:K27"/>
    <mergeCell ref="B25:C25"/>
    <mergeCell ref="D25:E25"/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zoomScale="160" zoomScaleNormal="160" workbookViewId="0">
      <selection activeCell="G11" sqref="G11:K11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57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 t="s">
        <v>448</v>
      </c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 t="s">
        <v>456</v>
      </c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 t="s">
        <v>445</v>
      </c>
      <c r="C18" s="188"/>
      <c r="D18" s="183" t="s">
        <v>446</v>
      </c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 t="s">
        <v>447</v>
      </c>
      <c r="C19" s="184"/>
      <c r="D19" s="183" t="s">
        <v>449</v>
      </c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>
        <v>3</v>
      </c>
      <c r="B20" s="183" t="s">
        <v>450</v>
      </c>
      <c r="C20" s="184"/>
      <c r="D20" s="183" t="s">
        <v>451</v>
      </c>
      <c r="E20" s="183"/>
      <c r="F20" s="185" t="s">
        <v>91</v>
      </c>
      <c r="G20" s="186"/>
      <c r="H20" s="187"/>
      <c r="I20" s="185" t="s">
        <v>24</v>
      </c>
      <c r="J20" s="186"/>
      <c r="K20" s="187"/>
    </row>
    <row r="21" spans="1:11" ht="27" customHeight="1">
      <c r="A21" s="125">
        <v>4</v>
      </c>
      <c r="B21" s="183" t="s">
        <v>454</v>
      </c>
      <c r="C21" s="184"/>
      <c r="D21" s="183" t="s">
        <v>455</v>
      </c>
      <c r="E21" s="183"/>
      <c r="F21" s="185" t="s">
        <v>91</v>
      </c>
      <c r="G21" s="186"/>
      <c r="H21" s="187"/>
      <c r="I21" s="185" t="s">
        <v>24</v>
      </c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56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55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53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52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482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COUNTIF(F35:HQ35,"P")</f>
        <v>0</v>
      </c>
      <c r="B7" s="259"/>
      <c r="C7" s="260">
        <f>COUNTIF(F35:HQ35,"F")</f>
        <v>0</v>
      </c>
      <c r="D7" s="261"/>
      <c r="E7" s="259"/>
      <c r="F7" s="260">
        <f>SUM(O7,- A7,- C7)</f>
        <v>16</v>
      </c>
      <c r="G7" s="261"/>
      <c r="H7" s="261"/>
      <c r="I7" s="261"/>
      <c r="J7" s="261"/>
      <c r="K7" s="262"/>
      <c r="L7" s="263">
        <f>COUNTIF(E34:HQ34,"N")</f>
        <v>0</v>
      </c>
      <c r="M7" s="263">
        <f>COUNTIF(E34:HQ34,"A")</f>
        <v>0</v>
      </c>
      <c r="N7" s="263">
        <f>COUNTIF(E34:HQ34,"B")</f>
        <v>0</v>
      </c>
      <c r="O7" s="264">
        <f>COUNTA(E9:HT9)</f>
        <v>16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342" t="s">
        <v>474</v>
      </c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480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475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 t="s">
        <v>465</v>
      </c>
      <c r="E15" s="287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465</v>
      </c>
      <c r="E16" s="287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 t="s">
        <v>465</v>
      </c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 t="s">
        <v>465</v>
      </c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/>
      <c r="C19" s="279"/>
      <c r="D19" s="280" t="s">
        <v>465</v>
      </c>
      <c r="E19" s="287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/>
      <c r="E20" s="289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/>
      <c r="E21" s="287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 thickBot="1">
      <c r="A22" s="284"/>
      <c r="B22" s="290"/>
      <c r="C22" s="291"/>
      <c r="D22" s="292"/>
      <c r="E22" s="29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</row>
    <row r="23" spans="1:21" ht="13.5" customHeight="1" thickTop="1">
      <c r="A23" s="296" t="s">
        <v>286</v>
      </c>
      <c r="B23" s="297" t="s">
        <v>287</v>
      </c>
      <c r="C23" s="298"/>
      <c r="D23" s="299"/>
      <c r="E23" s="300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</row>
    <row r="24" spans="1:21" ht="13.5" customHeight="1">
      <c r="A24" s="303"/>
      <c r="B24" s="304" t="s">
        <v>469</v>
      </c>
      <c r="C24" s="305"/>
      <c r="D24" s="306"/>
      <c r="E24" s="307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303"/>
      <c r="B25" s="308" t="s">
        <v>294</v>
      </c>
      <c r="C25" s="309"/>
      <c r="D25" s="306"/>
      <c r="E25" s="310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303"/>
      <c r="B26" s="308"/>
      <c r="C26" s="309"/>
      <c r="D26" s="306"/>
      <c r="E26" s="310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303"/>
      <c r="B27" s="308" t="s">
        <v>295</v>
      </c>
      <c r="C27" s="309"/>
      <c r="D27" s="306"/>
      <c r="E27" s="310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31.5" customHeight="1">
      <c r="A28" s="303"/>
      <c r="B28" s="336" t="s">
        <v>470</v>
      </c>
      <c r="C28" s="337"/>
      <c r="D28" s="338"/>
      <c r="E28" s="310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303"/>
      <c r="B29" s="308"/>
      <c r="C29" s="309"/>
      <c r="D29" s="306" t="s">
        <v>471</v>
      </c>
      <c r="E29" s="310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303"/>
      <c r="B30" s="308"/>
      <c r="C30" s="309"/>
      <c r="D30" s="306" t="s">
        <v>468</v>
      </c>
      <c r="E30" s="310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11"/>
      <c r="C31" s="340"/>
      <c r="D31" s="313" t="s">
        <v>469</v>
      </c>
      <c r="E31" s="341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6"/>
    </row>
    <row r="32" spans="1:21" ht="13.5" customHeight="1" thickBot="1">
      <c r="A32" s="303"/>
      <c r="B32" s="311"/>
      <c r="C32" s="312"/>
      <c r="D32" s="313"/>
      <c r="E32" s="31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6"/>
    </row>
    <row r="33" spans="1:20" ht="13.5" customHeight="1" thickTop="1">
      <c r="A33" s="296" t="s">
        <v>41</v>
      </c>
      <c r="B33" s="317" t="s">
        <v>297</v>
      </c>
      <c r="C33" s="317"/>
      <c r="D33" s="317"/>
      <c r="E33" s="318"/>
      <c r="F33" s="319" t="s">
        <v>299</v>
      </c>
      <c r="G33" s="319" t="s">
        <v>299</v>
      </c>
      <c r="H33" s="319" t="s">
        <v>299</v>
      </c>
      <c r="I33" s="319" t="s">
        <v>299</v>
      </c>
      <c r="J33" s="319" t="s">
        <v>299</v>
      </c>
      <c r="K33" s="319" t="s">
        <v>299</v>
      </c>
      <c r="L33" s="319" t="s">
        <v>299</v>
      </c>
      <c r="M33" s="319"/>
      <c r="N33" s="319"/>
      <c r="O33" s="319"/>
      <c r="P33" s="319"/>
      <c r="Q33" s="319"/>
      <c r="R33" s="319"/>
      <c r="S33" s="319"/>
      <c r="T33" s="320"/>
    </row>
    <row r="34" spans="1:20" ht="13.5" customHeight="1">
      <c r="A34" s="321"/>
      <c r="B34" s="322" t="s">
        <v>301</v>
      </c>
      <c r="C34" s="322"/>
      <c r="D34" s="322"/>
      <c r="E34" s="323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5"/>
    </row>
    <row r="35" spans="1:20" ht="13.5" customHeight="1">
      <c r="A35" s="321"/>
      <c r="B35" s="326" t="s">
        <v>302</v>
      </c>
      <c r="C35" s="326"/>
      <c r="D35" s="326"/>
      <c r="E35" s="327"/>
      <c r="F35" s="328">
        <v>39139</v>
      </c>
      <c r="G35" s="328">
        <v>39139</v>
      </c>
      <c r="H35" s="328">
        <v>39139</v>
      </c>
      <c r="I35" s="328">
        <v>39139</v>
      </c>
      <c r="J35" s="328">
        <v>39139</v>
      </c>
      <c r="K35" s="328">
        <v>39139</v>
      </c>
      <c r="L35" s="328">
        <v>39144</v>
      </c>
      <c r="M35" s="328"/>
      <c r="N35" s="328"/>
      <c r="O35" s="328"/>
      <c r="P35" s="328"/>
      <c r="Q35" s="328"/>
      <c r="R35" s="328"/>
      <c r="S35" s="328"/>
      <c r="T35" s="329"/>
    </row>
    <row r="36" spans="1:20" ht="11.25" thickBot="1">
      <c r="A36" s="330"/>
      <c r="B36" s="331" t="s">
        <v>303</v>
      </c>
      <c r="C36" s="331"/>
      <c r="D36" s="331"/>
      <c r="E36" s="332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 ht="11.25" thickTop="1">
      <c r="A37" s="267"/>
      <c r="B37" s="219"/>
      <c r="C37" s="220"/>
      <c r="D37" s="219"/>
    </row>
  </sheetData>
  <mergeCells count="29">
    <mergeCell ref="D20:E20"/>
    <mergeCell ref="B28:D28"/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54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2" ht="13.5" customHeight="1" thickBot="1">
      <c r="A1" s="217"/>
      <c r="B1" s="218"/>
    </row>
    <row r="2" spans="1:22" ht="13.5" customHeight="1">
      <c r="A2" s="221" t="s">
        <v>257</v>
      </c>
      <c r="B2" s="222"/>
      <c r="C2" s="223" t="s">
        <v>251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2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2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2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2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2" ht="13.5" customHeight="1" thickBot="1">
      <c r="A7" s="258">
        <f>COUNTIF(F41:HQ41,"P")</f>
        <v>0</v>
      </c>
      <c r="B7" s="259"/>
      <c r="C7" s="260">
        <f>COUNTIF(F41:HQ41,"F")</f>
        <v>0</v>
      </c>
      <c r="D7" s="261"/>
      <c r="E7" s="259"/>
      <c r="F7" s="260">
        <f>SUM(O7,- A7,- C7)</f>
        <v>15</v>
      </c>
      <c r="G7" s="261"/>
      <c r="H7" s="261"/>
      <c r="I7" s="261"/>
      <c r="J7" s="261"/>
      <c r="K7" s="262"/>
      <c r="L7" s="263">
        <f>COUNTIF(E40:HQ40,"N")</f>
        <v>0</v>
      </c>
      <c r="M7" s="263">
        <f>COUNTIF(E40:HQ40,"A")</f>
        <v>0</v>
      </c>
      <c r="N7" s="263">
        <f>COUNTIF(E40:HQ40,"B")</f>
        <v>0</v>
      </c>
      <c r="O7" s="264">
        <f>COUNTA(E9:HT9)</f>
        <v>15</v>
      </c>
      <c r="P7" s="261"/>
      <c r="Q7" s="261"/>
      <c r="R7" s="261"/>
      <c r="S7" s="261"/>
      <c r="T7" s="265"/>
      <c r="U7" s="266"/>
    </row>
    <row r="8" spans="1:22" ht="11.25" thickBot="1"/>
    <row r="9" spans="1:22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</row>
    <row r="10" spans="1:22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2" ht="13.5" customHeight="1">
      <c r="A11" s="284"/>
      <c r="B11" s="278"/>
      <c r="C11" s="279" t="s">
        <v>488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2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2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2" ht="13.5" customHeight="1">
      <c r="A14" s="284"/>
      <c r="B14" s="278" t="s">
        <v>464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2" ht="13.5" customHeight="1">
      <c r="A15" s="284"/>
      <c r="B15" s="278"/>
      <c r="C15" s="279"/>
      <c r="D15" s="339" t="s">
        <v>490</v>
      </c>
      <c r="E15" s="287"/>
      <c r="F15" s="282" t="s">
        <v>283</v>
      </c>
      <c r="G15" s="282"/>
      <c r="H15" s="282" t="s">
        <v>283</v>
      </c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2" ht="13.5" customHeight="1">
      <c r="A16" s="284"/>
      <c r="B16" s="278"/>
      <c r="C16" s="279"/>
      <c r="D16" s="280" t="s">
        <v>491</v>
      </c>
      <c r="E16" s="287"/>
      <c r="F16" s="282"/>
      <c r="G16" s="282" t="s">
        <v>283</v>
      </c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/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/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 t="s">
        <v>489</v>
      </c>
      <c r="C19" s="279"/>
      <c r="D19" s="289"/>
      <c r="E19" s="289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</row>
    <row r="20" spans="1:21" ht="13.5" customHeight="1">
      <c r="A20" s="284"/>
      <c r="B20" s="278"/>
      <c r="C20" s="279"/>
      <c r="D20" s="280">
        <v>11111</v>
      </c>
      <c r="E20" s="287"/>
      <c r="F20" s="282" t="s">
        <v>283</v>
      </c>
      <c r="G20" s="282" t="s">
        <v>283</v>
      </c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344"/>
      <c r="C21" s="345"/>
      <c r="D21" s="343" t="s">
        <v>492</v>
      </c>
      <c r="E21" s="287"/>
      <c r="F21" s="315"/>
      <c r="G21" s="315"/>
      <c r="H21" s="315" t="s">
        <v>283</v>
      </c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6"/>
    </row>
    <row r="22" spans="1:21" ht="13.5" customHeight="1">
      <c r="A22" s="284"/>
      <c r="B22" s="344"/>
      <c r="C22" s="345"/>
      <c r="D22" s="343"/>
      <c r="E22" s="287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6"/>
    </row>
    <row r="23" spans="1:21" ht="13.5" customHeight="1">
      <c r="A23" s="284"/>
      <c r="B23" s="344"/>
      <c r="C23" s="345"/>
      <c r="D23" s="343"/>
      <c r="E23" s="287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6"/>
    </row>
    <row r="24" spans="1:21" ht="13.5" customHeight="1">
      <c r="A24" s="284"/>
      <c r="B24" s="344"/>
      <c r="C24" s="345"/>
      <c r="D24" s="343"/>
      <c r="E24" s="287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6"/>
    </row>
    <row r="25" spans="1:21" ht="13.5" customHeight="1" thickBot="1">
      <c r="A25" s="284"/>
      <c r="B25" s="290"/>
      <c r="C25" s="291"/>
      <c r="D25" s="292"/>
      <c r="E25" s="29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5"/>
    </row>
    <row r="26" spans="1:21" ht="13.5" customHeight="1" thickTop="1">
      <c r="A26" s="296" t="s">
        <v>286</v>
      </c>
      <c r="B26" s="297" t="s">
        <v>287</v>
      </c>
      <c r="C26" s="298"/>
      <c r="D26" s="299"/>
      <c r="E26" s="300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2"/>
    </row>
    <row r="27" spans="1:21" ht="13.5" customHeight="1">
      <c r="A27" s="303"/>
      <c r="B27" s="297"/>
      <c r="C27" s="298" t="s">
        <v>494</v>
      </c>
      <c r="D27" s="299"/>
      <c r="E27" s="300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2"/>
    </row>
    <row r="28" spans="1:21" ht="13.5" customHeight="1">
      <c r="A28" s="303"/>
      <c r="B28" s="297"/>
      <c r="C28" s="298"/>
      <c r="D28" s="299" t="s">
        <v>495</v>
      </c>
      <c r="E28" s="300"/>
      <c r="F28" s="301" t="s">
        <v>283</v>
      </c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2"/>
    </row>
    <row r="29" spans="1:21" ht="13.5" customHeight="1">
      <c r="A29" s="303"/>
      <c r="B29" s="297"/>
      <c r="C29" s="298"/>
      <c r="D29" s="299" t="s">
        <v>496</v>
      </c>
      <c r="E29" s="300"/>
      <c r="F29" s="301"/>
      <c r="G29" s="301" t="s">
        <v>283</v>
      </c>
      <c r="H29" s="301" t="s">
        <v>283</v>
      </c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2"/>
    </row>
    <row r="30" spans="1:21" ht="13.5" customHeight="1">
      <c r="A30" s="303"/>
      <c r="B30" s="304"/>
      <c r="C30" s="305"/>
      <c r="D30" s="306"/>
      <c r="E30" s="307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08" t="s">
        <v>294</v>
      </c>
      <c r="C31" s="309"/>
      <c r="D31" s="306"/>
      <c r="E31" s="310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3"/>
    </row>
    <row r="32" spans="1:21" ht="13.5" customHeight="1">
      <c r="A32" s="303"/>
      <c r="B32" s="308"/>
      <c r="C32" s="309"/>
      <c r="D32" s="306"/>
      <c r="E32" s="310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3"/>
    </row>
    <row r="33" spans="1:20" ht="13.5" customHeight="1">
      <c r="A33" s="303"/>
      <c r="B33" s="308" t="s">
        <v>295</v>
      </c>
      <c r="C33" s="309"/>
      <c r="D33" s="306"/>
      <c r="E33" s="310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3"/>
    </row>
    <row r="34" spans="1:20" ht="15" customHeight="1">
      <c r="A34" s="303"/>
      <c r="B34" s="346"/>
      <c r="C34" s="347"/>
      <c r="D34" s="306" t="s">
        <v>469</v>
      </c>
      <c r="E34" s="310"/>
      <c r="F34" s="282" t="s">
        <v>283</v>
      </c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3"/>
    </row>
    <row r="35" spans="1:20" ht="13.5" customHeight="1">
      <c r="A35" s="303"/>
      <c r="B35" s="308"/>
      <c r="C35" s="309"/>
      <c r="D35" s="306" t="s">
        <v>493</v>
      </c>
      <c r="E35" s="310"/>
      <c r="F35" s="282"/>
      <c r="G35" s="282" t="s">
        <v>283</v>
      </c>
      <c r="H35" s="282" t="s">
        <v>283</v>
      </c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3"/>
    </row>
    <row r="36" spans="1:20" ht="13.5" customHeight="1">
      <c r="A36" s="303"/>
      <c r="B36" s="308"/>
      <c r="C36" s="309"/>
      <c r="D36" s="306"/>
      <c r="E36" s="310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3"/>
    </row>
    <row r="37" spans="1:20" ht="13.5" customHeight="1">
      <c r="A37" s="303"/>
      <c r="B37" s="311"/>
      <c r="C37" s="340"/>
      <c r="D37" s="313"/>
      <c r="E37" s="341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6"/>
    </row>
    <row r="38" spans="1:20" ht="13.5" customHeight="1" thickBot="1">
      <c r="A38" s="303"/>
      <c r="B38" s="311"/>
      <c r="C38" s="312"/>
      <c r="D38" s="313"/>
      <c r="E38" s="314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6"/>
    </row>
    <row r="39" spans="1:20" ht="13.5" customHeight="1" thickTop="1">
      <c r="A39" s="296" t="s">
        <v>41</v>
      </c>
      <c r="B39" s="317" t="s">
        <v>297</v>
      </c>
      <c r="C39" s="317"/>
      <c r="D39" s="317"/>
      <c r="E39" s="318"/>
      <c r="F39" s="319" t="s">
        <v>299</v>
      </c>
      <c r="G39" s="319" t="s">
        <v>299</v>
      </c>
      <c r="H39" s="319" t="s">
        <v>299</v>
      </c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20"/>
    </row>
    <row r="40" spans="1:20" ht="13.5" customHeight="1">
      <c r="A40" s="321"/>
      <c r="B40" s="322" t="s">
        <v>301</v>
      </c>
      <c r="C40" s="322"/>
      <c r="D40" s="322"/>
      <c r="E40" s="323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5"/>
    </row>
    <row r="41" spans="1:20" ht="13.5" customHeight="1">
      <c r="A41" s="321"/>
      <c r="B41" s="326" t="s">
        <v>302</v>
      </c>
      <c r="C41" s="326"/>
      <c r="D41" s="326"/>
      <c r="E41" s="327"/>
      <c r="F41" s="328">
        <v>39139</v>
      </c>
      <c r="G41" s="328">
        <v>39139</v>
      </c>
      <c r="H41" s="328">
        <v>39139</v>
      </c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9"/>
    </row>
    <row r="42" spans="1:20" ht="11.25" thickBot="1">
      <c r="A42" s="330"/>
      <c r="B42" s="331" t="s">
        <v>303</v>
      </c>
      <c r="C42" s="331"/>
      <c r="D42" s="331"/>
      <c r="E42" s="332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4"/>
    </row>
    <row r="43" spans="1:20" ht="11.25" thickTop="1">
      <c r="A43" s="267"/>
      <c r="B43" s="219"/>
      <c r="C43" s="220"/>
      <c r="D43" s="219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workbookViewId="0">
      <selection activeCell="W17" sqref="W17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252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COUNTIF(F41:HQ41,"P")</f>
        <v>0</v>
      </c>
      <c r="B7" s="259"/>
      <c r="C7" s="260">
        <f>COUNTIF(F41:HQ41,"F")</f>
        <v>0</v>
      </c>
      <c r="D7" s="261"/>
      <c r="E7" s="259"/>
      <c r="F7" s="260">
        <f>SUM(O7,- A7,- C7)</f>
        <v>16</v>
      </c>
      <c r="G7" s="261"/>
      <c r="H7" s="261"/>
      <c r="I7" s="261"/>
      <c r="J7" s="261"/>
      <c r="K7" s="262"/>
      <c r="L7" s="263">
        <f>COUNTIF(E40:HQ40,"N")</f>
        <v>0</v>
      </c>
      <c r="M7" s="263">
        <f>COUNTIF(E40:HQ40,"A")</f>
        <v>0</v>
      </c>
      <c r="N7" s="263">
        <f>COUNTIF(E40:HQ40,"B")</f>
        <v>0</v>
      </c>
      <c r="O7" s="264">
        <f>COUNTA(E9:HT9)</f>
        <v>16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348" t="s">
        <v>497</v>
      </c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488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464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339" t="s">
        <v>490</v>
      </c>
      <c r="E15" s="287"/>
      <c r="F15" s="282" t="s">
        <v>283</v>
      </c>
      <c r="G15" s="282"/>
      <c r="H15" s="282" t="s">
        <v>283</v>
      </c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491</v>
      </c>
      <c r="E16" s="287"/>
      <c r="F16" s="282"/>
      <c r="G16" s="282" t="s">
        <v>283</v>
      </c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/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/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 t="s">
        <v>489</v>
      </c>
      <c r="C19" s="279"/>
      <c r="D19" s="289"/>
      <c r="E19" s="289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</row>
    <row r="20" spans="1:21" ht="13.5" customHeight="1">
      <c r="A20" s="284"/>
      <c r="B20" s="278"/>
      <c r="C20" s="279"/>
      <c r="D20" s="280">
        <v>11111</v>
      </c>
      <c r="E20" s="287"/>
      <c r="F20" s="282" t="s">
        <v>283</v>
      </c>
      <c r="G20" s="282" t="s">
        <v>283</v>
      </c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344"/>
      <c r="C21" s="345"/>
      <c r="D21" s="343" t="s">
        <v>492</v>
      </c>
      <c r="E21" s="287"/>
      <c r="F21" s="315"/>
      <c r="G21" s="315"/>
      <c r="H21" s="315" t="s">
        <v>283</v>
      </c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6"/>
    </row>
    <row r="22" spans="1:21" ht="13.5" customHeight="1">
      <c r="A22" s="284"/>
      <c r="B22" s="344"/>
      <c r="C22" s="345"/>
      <c r="D22" s="343"/>
      <c r="E22" s="287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6"/>
    </row>
    <row r="23" spans="1:21" ht="13.5" customHeight="1">
      <c r="A23" s="284"/>
      <c r="B23" s="344"/>
      <c r="C23" s="345"/>
      <c r="D23" s="343"/>
      <c r="E23" s="287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6"/>
    </row>
    <row r="24" spans="1:21" ht="13.5" customHeight="1">
      <c r="A24" s="284"/>
      <c r="B24" s="344"/>
      <c r="C24" s="345"/>
      <c r="D24" s="343"/>
      <c r="E24" s="287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6"/>
    </row>
    <row r="25" spans="1:21" ht="13.5" customHeight="1" thickBot="1">
      <c r="A25" s="284"/>
      <c r="B25" s="290"/>
      <c r="C25" s="291"/>
      <c r="D25" s="292"/>
      <c r="E25" s="29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5"/>
    </row>
    <row r="26" spans="1:21" ht="13.5" customHeight="1" thickTop="1">
      <c r="A26" s="296" t="s">
        <v>286</v>
      </c>
      <c r="B26" s="297" t="s">
        <v>287</v>
      </c>
      <c r="C26" s="298"/>
      <c r="D26" s="299"/>
      <c r="E26" s="300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2"/>
    </row>
    <row r="27" spans="1:21" ht="13.5" customHeight="1">
      <c r="A27" s="303"/>
      <c r="B27" s="297"/>
      <c r="C27" s="298" t="s">
        <v>494</v>
      </c>
      <c r="D27" s="299"/>
      <c r="E27" s="300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2"/>
    </row>
    <row r="28" spans="1:21" ht="13.5" customHeight="1">
      <c r="A28" s="303"/>
      <c r="B28" s="297"/>
      <c r="C28" s="298"/>
      <c r="D28" s="299" t="s">
        <v>495</v>
      </c>
      <c r="E28" s="300"/>
      <c r="F28" s="301" t="s">
        <v>283</v>
      </c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2"/>
    </row>
    <row r="29" spans="1:21" ht="13.5" customHeight="1">
      <c r="A29" s="303"/>
      <c r="B29" s="297"/>
      <c r="C29" s="298"/>
      <c r="D29" s="299" t="s">
        <v>496</v>
      </c>
      <c r="E29" s="300"/>
      <c r="F29" s="301"/>
      <c r="G29" s="301" t="s">
        <v>283</v>
      </c>
      <c r="H29" s="301" t="s">
        <v>283</v>
      </c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2"/>
    </row>
    <row r="30" spans="1:21" ht="13.5" customHeight="1">
      <c r="A30" s="303"/>
      <c r="B30" s="304"/>
      <c r="C30" s="305"/>
      <c r="D30" s="306"/>
      <c r="E30" s="307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08" t="s">
        <v>294</v>
      </c>
      <c r="C31" s="309"/>
      <c r="D31" s="306"/>
      <c r="E31" s="310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3"/>
    </row>
    <row r="32" spans="1:21" ht="13.5" customHeight="1">
      <c r="A32" s="303"/>
      <c r="B32" s="308"/>
      <c r="C32" s="309"/>
      <c r="D32" s="306"/>
      <c r="E32" s="310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3"/>
    </row>
    <row r="33" spans="1:20" ht="13.5" customHeight="1">
      <c r="A33" s="303"/>
      <c r="B33" s="308" t="s">
        <v>295</v>
      </c>
      <c r="C33" s="309"/>
      <c r="D33" s="306"/>
      <c r="E33" s="310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3"/>
    </row>
    <row r="34" spans="1:20" ht="15" customHeight="1">
      <c r="A34" s="303"/>
      <c r="B34" s="346"/>
      <c r="C34" s="347"/>
      <c r="D34" s="306" t="s">
        <v>469</v>
      </c>
      <c r="E34" s="310"/>
      <c r="F34" s="282" t="s">
        <v>283</v>
      </c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3"/>
    </row>
    <row r="35" spans="1:20" ht="13.5" customHeight="1">
      <c r="A35" s="303"/>
      <c r="B35" s="308"/>
      <c r="C35" s="309"/>
      <c r="D35" s="306" t="s">
        <v>493</v>
      </c>
      <c r="E35" s="310"/>
      <c r="F35" s="282"/>
      <c r="G35" s="282" t="s">
        <v>283</v>
      </c>
      <c r="H35" s="282" t="s">
        <v>283</v>
      </c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3"/>
    </row>
    <row r="36" spans="1:20" ht="13.5" customHeight="1">
      <c r="A36" s="303"/>
      <c r="B36" s="308"/>
      <c r="C36" s="309"/>
      <c r="D36" s="306"/>
      <c r="E36" s="310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3"/>
    </row>
    <row r="37" spans="1:20" ht="13.5" customHeight="1">
      <c r="A37" s="303"/>
      <c r="B37" s="311"/>
      <c r="C37" s="340"/>
      <c r="D37" s="313"/>
      <c r="E37" s="341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6"/>
    </row>
    <row r="38" spans="1:20" ht="13.5" customHeight="1" thickBot="1">
      <c r="A38" s="303"/>
      <c r="B38" s="311"/>
      <c r="C38" s="312"/>
      <c r="D38" s="313"/>
      <c r="E38" s="314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6"/>
    </row>
    <row r="39" spans="1:20" ht="13.5" customHeight="1" thickTop="1">
      <c r="A39" s="296" t="s">
        <v>41</v>
      </c>
      <c r="B39" s="317" t="s">
        <v>297</v>
      </c>
      <c r="C39" s="317"/>
      <c r="D39" s="317"/>
      <c r="E39" s="318"/>
      <c r="F39" s="319" t="s">
        <v>299</v>
      </c>
      <c r="G39" s="319" t="s">
        <v>299</v>
      </c>
      <c r="H39" s="319" t="s">
        <v>299</v>
      </c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20"/>
    </row>
    <row r="40" spans="1:20" ht="13.5" customHeight="1">
      <c r="A40" s="321"/>
      <c r="B40" s="322" t="s">
        <v>301</v>
      </c>
      <c r="C40" s="322"/>
      <c r="D40" s="322"/>
      <c r="E40" s="323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5"/>
    </row>
    <row r="41" spans="1:20" ht="13.5" customHeight="1">
      <c r="A41" s="321"/>
      <c r="B41" s="326" t="s">
        <v>302</v>
      </c>
      <c r="C41" s="326"/>
      <c r="D41" s="326"/>
      <c r="E41" s="327"/>
      <c r="F41" s="328">
        <v>39139</v>
      </c>
      <c r="G41" s="328">
        <v>39139</v>
      </c>
      <c r="H41" s="328">
        <v>39139</v>
      </c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9"/>
    </row>
    <row r="42" spans="1:20" ht="11.25" thickBot="1">
      <c r="A42" s="330"/>
      <c r="B42" s="331" t="s">
        <v>303</v>
      </c>
      <c r="C42" s="331"/>
      <c r="D42" s="331"/>
      <c r="E42" s="332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4"/>
    </row>
    <row r="43" spans="1:20" ht="11.25" thickTop="1">
      <c r="A43" s="267"/>
      <c r="B43" s="219"/>
      <c r="C43" s="220"/>
      <c r="D43" s="219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topLeftCell="A4" workbookViewId="0">
      <selection activeCell="H17" sqref="H17"/>
    </sheetView>
  </sheetViews>
  <sheetFormatPr defaultRowHeight="14.25"/>
  <cols>
    <col min="1" max="1" width="9.140625" style="1"/>
    <col min="2" max="2" width="16.28515625" style="1" customWidth="1"/>
    <col min="3" max="3" width="9.140625" style="1"/>
    <col min="4" max="4" width="17.140625" style="1" customWidth="1"/>
    <col min="5" max="5" width="37.140625" style="1" customWidth="1"/>
    <col min="6" max="6" width="27.28515625" style="1" customWidth="1"/>
    <col min="7" max="7" width="23.42578125" style="1" customWidth="1"/>
    <col min="8" max="8" width="30.5703125" style="1" customWidth="1"/>
    <col min="9" max="16384" width="9.140625" style="1"/>
  </cols>
  <sheetData>
    <row r="1" spans="1:10">
      <c r="B1" s="33"/>
      <c r="C1" s="33"/>
    </row>
    <row r="2" spans="1:10" ht="22.5">
      <c r="A2" s="26"/>
      <c r="B2" s="32" t="s">
        <v>17</v>
      </c>
      <c r="C2" s="26"/>
      <c r="D2" s="26"/>
      <c r="E2" s="26"/>
      <c r="F2" s="26"/>
      <c r="G2" s="26"/>
    </row>
    <row r="3" spans="1:10">
      <c r="A3" s="26"/>
      <c r="B3" s="28" t="s">
        <v>16</v>
      </c>
      <c r="C3" s="31">
        <v>1.6</v>
      </c>
      <c r="D3" s="29"/>
      <c r="E3" s="26"/>
      <c r="F3" s="26"/>
      <c r="G3" s="26"/>
    </row>
    <row r="4" spans="1:10">
      <c r="A4" s="26"/>
      <c r="B4" s="28" t="s">
        <v>15</v>
      </c>
      <c r="C4" s="30" t="s">
        <v>19</v>
      </c>
      <c r="D4" s="30"/>
      <c r="E4" s="26"/>
      <c r="F4" s="26"/>
      <c r="G4" s="26"/>
    </row>
    <row r="5" spans="1:10" ht="15" thickBot="1">
      <c r="A5" s="26"/>
      <c r="B5" s="28"/>
      <c r="C5" s="29"/>
      <c r="D5" s="29"/>
      <c r="E5" s="26"/>
      <c r="F5" s="26"/>
      <c r="G5" s="26"/>
    </row>
    <row r="6" spans="1:10" ht="14.25" customHeight="1" thickBot="1">
      <c r="A6" s="26"/>
      <c r="B6" s="28" t="s">
        <v>14</v>
      </c>
      <c r="C6" s="148" t="s">
        <v>96</v>
      </c>
      <c r="D6" s="148"/>
      <c r="E6" s="149"/>
      <c r="F6" s="26"/>
      <c r="G6" s="28" t="s">
        <v>145</v>
      </c>
      <c r="H6" s="141" t="s">
        <v>146</v>
      </c>
      <c r="I6" s="140"/>
      <c r="J6" s="140"/>
    </row>
    <row r="7" spans="1:10">
      <c r="A7" s="26"/>
      <c r="B7" s="28" t="s">
        <v>13</v>
      </c>
      <c r="C7" s="148" t="s">
        <v>18</v>
      </c>
      <c r="D7" s="148"/>
      <c r="E7" s="149"/>
      <c r="F7" s="26"/>
      <c r="G7" s="26"/>
    </row>
    <row r="8" spans="1:10">
      <c r="A8" s="26"/>
      <c r="B8" s="28"/>
      <c r="C8" s="26"/>
      <c r="D8" s="26"/>
      <c r="E8" s="26"/>
      <c r="F8" s="26"/>
      <c r="G8" s="26"/>
    </row>
    <row r="9" spans="1:10">
      <c r="A9" s="26"/>
      <c r="B9" s="27"/>
      <c r="C9" s="27"/>
      <c r="D9" s="27"/>
      <c r="E9" s="27"/>
      <c r="F9" s="26"/>
      <c r="G9" s="26"/>
    </row>
    <row r="10" spans="1:10">
      <c r="B10" s="25" t="s">
        <v>12</v>
      </c>
    </row>
    <row r="11" spans="1:10" s="2" customFormat="1" ht="25.5">
      <c r="B11" s="24" t="s">
        <v>11</v>
      </c>
      <c r="C11" s="23" t="s">
        <v>10</v>
      </c>
      <c r="D11" s="23" t="s">
        <v>9</v>
      </c>
      <c r="E11" s="23" t="s">
        <v>8</v>
      </c>
      <c r="F11" s="23" t="s">
        <v>7</v>
      </c>
      <c r="G11" s="22" t="s">
        <v>6</v>
      </c>
      <c r="H11" s="21" t="s">
        <v>5</v>
      </c>
    </row>
    <row r="12" spans="1:10" s="2" customFormat="1">
      <c r="B12" s="12">
        <v>43555</v>
      </c>
      <c r="C12" s="18" t="s">
        <v>4</v>
      </c>
      <c r="D12" s="11"/>
      <c r="E12" s="17" t="s">
        <v>3</v>
      </c>
      <c r="F12" s="16" t="s">
        <v>20</v>
      </c>
      <c r="G12" s="20"/>
      <c r="H12" s="14" t="str">
        <f>Admin_Management!B4</f>
        <v>CR150 - Admin Management</v>
      </c>
    </row>
    <row r="13" spans="1:10" s="2" customFormat="1">
      <c r="B13" s="19">
        <v>43556</v>
      </c>
      <c r="C13" s="18" t="s">
        <v>2</v>
      </c>
      <c r="D13" s="11"/>
      <c r="E13" s="17" t="s">
        <v>0</v>
      </c>
      <c r="F13" s="16" t="s">
        <v>95</v>
      </c>
      <c r="G13" s="15" t="s">
        <v>20</v>
      </c>
      <c r="H13" s="14" t="str">
        <f>SignIn!B4</f>
        <v>CR110 - Sign In</v>
      </c>
    </row>
    <row r="14" spans="1:10" s="13" customFormat="1" ht="12.75">
      <c r="B14" s="12">
        <v>43559</v>
      </c>
      <c r="C14" s="18" t="s">
        <v>1</v>
      </c>
      <c r="D14" s="11"/>
      <c r="E14" s="17" t="s">
        <v>0</v>
      </c>
      <c r="F14" s="16" t="s">
        <v>108</v>
      </c>
      <c r="G14" s="15" t="s">
        <v>20</v>
      </c>
      <c r="H14" s="14" t="str">
        <f>SignUp!B4</f>
        <v>CR120 - Sign Up</v>
      </c>
    </row>
    <row r="15" spans="1:10" s="13" customFormat="1" ht="12.75">
      <c r="B15" s="12">
        <v>43560</v>
      </c>
      <c r="C15" s="18" t="s">
        <v>104</v>
      </c>
      <c r="D15" s="8"/>
      <c r="E15" s="17" t="s">
        <v>0</v>
      </c>
      <c r="F15" s="16" t="s">
        <v>95</v>
      </c>
      <c r="G15" s="15" t="s">
        <v>20</v>
      </c>
      <c r="H15" s="7" t="str">
        <f>Order!B4</f>
        <v>CR130 - Order</v>
      </c>
    </row>
    <row r="16" spans="1:10" s="2" customFormat="1">
      <c r="B16" s="12">
        <v>43561</v>
      </c>
      <c r="C16" s="18" t="s">
        <v>105</v>
      </c>
      <c r="D16" s="11"/>
      <c r="E16" s="17" t="s">
        <v>0</v>
      </c>
      <c r="F16" s="16" t="s">
        <v>94</v>
      </c>
      <c r="G16" s="15" t="s">
        <v>20</v>
      </c>
      <c r="H16" s="7" t="str">
        <f>HomePage!B4</f>
        <v>CR100 - Home Page</v>
      </c>
    </row>
    <row r="17" spans="2:8" s="2" customFormat="1">
      <c r="B17" s="12">
        <v>43562</v>
      </c>
      <c r="C17" s="18" t="s">
        <v>106</v>
      </c>
      <c r="D17" s="8"/>
      <c r="E17" s="17" t="s">
        <v>0</v>
      </c>
      <c r="F17" s="16" t="s">
        <v>109</v>
      </c>
      <c r="G17" s="15" t="s">
        <v>20</v>
      </c>
      <c r="H17" s="7" t="str">
        <f>Admin_SignIn!B4</f>
        <v>CR140 - Admin Sign In</v>
      </c>
    </row>
    <row r="18" spans="2:8" s="2" customFormat="1">
      <c r="B18" s="12">
        <v>43563</v>
      </c>
      <c r="C18" s="18" t="s">
        <v>107</v>
      </c>
      <c r="D18" s="8"/>
      <c r="E18" s="17" t="s">
        <v>0</v>
      </c>
      <c r="F18" s="16" t="s">
        <v>94</v>
      </c>
      <c r="G18" s="15" t="s">
        <v>20</v>
      </c>
      <c r="H18" s="7" t="str">
        <f>Addition!B4</f>
        <v>CR160 - Addition Other Test Case</v>
      </c>
    </row>
    <row r="19" spans="2:8" s="2" customFormat="1">
      <c r="B19" s="12"/>
      <c r="C19" s="18"/>
      <c r="D19" s="8"/>
      <c r="E19" s="17"/>
      <c r="F19" s="16"/>
      <c r="G19" s="15"/>
      <c r="H19" s="7"/>
    </row>
    <row r="20" spans="2:8" s="2" customFormat="1">
      <c r="B20" s="10"/>
      <c r="C20" s="9"/>
      <c r="D20" s="8"/>
      <c r="E20" s="8"/>
      <c r="F20" s="8"/>
      <c r="G20" s="8"/>
      <c r="H20" s="7"/>
    </row>
    <row r="21" spans="2:8" s="2" customFormat="1">
      <c r="B21" s="10"/>
      <c r="C21" s="9"/>
      <c r="D21" s="8"/>
      <c r="E21" s="8"/>
      <c r="F21" s="8"/>
      <c r="G21" s="8"/>
      <c r="H21" s="7"/>
    </row>
    <row r="22" spans="2:8" s="2" customFormat="1">
      <c r="B22" s="10"/>
      <c r="C22" s="9"/>
      <c r="D22" s="8"/>
      <c r="E22" s="8"/>
      <c r="F22" s="8"/>
      <c r="G22" s="8"/>
      <c r="H22" s="7"/>
    </row>
    <row r="23" spans="2:8" s="2" customFormat="1" ht="15" customHeight="1">
      <c r="B23" s="6"/>
      <c r="C23" s="5"/>
      <c r="D23" s="4"/>
      <c r="E23" s="4"/>
      <c r="F23" s="4"/>
      <c r="G23" s="4"/>
      <c r="H23" s="3"/>
    </row>
  </sheetData>
  <mergeCells count="2">
    <mergeCell ref="C6:E6"/>
    <mergeCell ref="C7:E7"/>
  </mergeCells>
  <hyperlinks>
    <hyperlink ref="H6" location="'Test Report'!A1" display="Test Report"/>
  </hyperlinks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5"/>
  <sheetViews>
    <sheetView topLeftCell="A4" workbookViewId="0">
      <selection activeCell="A27" sqref="A27"/>
    </sheetView>
  </sheetViews>
  <sheetFormatPr defaultRowHeight="14.25" outlineLevelRow="1"/>
  <cols>
    <col min="1" max="1" width="18" style="38" customWidth="1"/>
    <col min="2" max="2" width="20.7109375" style="111" customWidth="1"/>
    <col min="3" max="3" width="48.140625" style="38" customWidth="1"/>
    <col min="4" max="5" width="9.140625" style="38"/>
    <col min="6" max="6" width="27" style="38" customWidth="1"/>
    <col min="7" max="7" width="21.140625" style="38" hidden="1" customWidth="1"/>
    <col min="8" max="8" width="19.7109375" style="38" customWidth="1"/>
    <col min="9" max="9" width="9.140625" style="112"/>
    <col min="10" max="10" width="20.5703125" style="113" customWidth="1"/>
    <col min="11" max="16384" width="9.140625" style="38"/>
  </cols>
  <sheetData>
    <row r="1" spans="1:11" s="63" customFormat="1" ht="12.75" customHeight="1">
      <c r="A1" s="58" t="s">
        <v>92</v>
      </c>
      <c r="B1" s="156"/>
      <c r="C1" s="156"/>
      <c r="D1" s="156"/>
      <c r="E1" s="59"/>
      <c r="F1" s="59"/>
      <c r="G1" s="59"/>
      <c r="H1" s="59"/>
      <c r="I1" s="60"/>
      <c r="J1" s="61"/>
      <c r="K1" s="62"/>
    </row>
    <row r="2" spans="1:11" s="63" customFormat="1" ht="11.25" customHeight="1" thickBot="1">
      <c r="A2" s="62"/>
      <c r="B2" s="157"/>
      <c r="C2" s="157"/>
      <c r="D2" s="157"/>
      <c r="E2" s="59"/>
      <c r="F2" s="59"/>
      <c r="G2" s="59"/>
      <c r="H2" s="59"/>
      <c r="I2" s="60"/>
      <c r="J2" s="61"/>
      <c r="K2" s="62"/>
    </row>
    <row r="3" spans="1:11" s="67" customFormat="1" ht="15" customHeight="1">
      <c r="A3" s="64" t="s">
        <v>32</v>
      </c>
      <c r="B3" s="148" t="s">
        <v>71</v>
      </c>
      <c r="C3" s="148"/>
      <c r="D3" s="149"/>
      <c r="E3" s="65"/>
      <c r="F3" s="65"/>
      <c r="G3" s="65"/>
      <c r="H3" s="158"/>
      <c r="I3" s="158"/>
      <c r="J3" s="158"/>
      <c r="K3" s="66"/>
    </row>
    <row r="4" spans="1:11" s="67" customFormat="1" ht="12.75">
      <c r="A4" s="68" t="s">
        <v>33</v>
      </c>
      <c r="B4" s="159" t="s">
        <v>93</v>
      </c>
      <c r="C4" s="160"/>
      <c r="D4" s="161"/>
      <c r="E4" s="65"/>
      <c r="F4" s="65"/>
      <c r="G4" s="65"/>
      <c r="H4" s="158"/>
      <c r="I4" s="158"/>
      <c r="J4" s="158"/>
      <c r="K4" s="66"/>
    </row>
    <row r="5" spans="1:11" s="71" customFormat="1" ht="12.75">
      <c r="A5" s="68" t="s">
        <v>34</v>
      </c>
      <c r="B5" s="150"/>
      <c r="C5" s="151"/>
      <c r="D5" s="152"/>
      <c r="E5" s="69"/>
      <c r="F5" s="69"/>
      <c r="G5" s="69"/>
      <c r="H5" s="153"/>
      <c r="I5" s="153"/>
      <c r="J5" s="153"/>
      <c r="K5" s="70"/>
    </row>
    <row r="6" spans="1:11" s="67" customFormat="1" ht="15" customHeight="1">
      <c r="A6" s="72" t="s">
        <v>24</v>
      </c>
      <c r="B6" s="73">
        <f>COUNTIF(I12:I27,"Pass")</f>
        <v>14</v>
      </c>
      <c r="C6" s="74" t="s">
        <v>26</v>
      </c>
      <c r="D6" s="75">
        <f>COUNTIF(I10:I746,"Pending")</f>
        <v>0</v>
      </c>
      <c r="E6" s="76"/>
      <c r="F6" s="76"/>
      <c r="G6" s="76"/>
      <c r="H6" s="158"/>
      <c r="I6" s="158"/>
      <c r="J6" s="158"/>
      <c r="K6" s="66"/>
    </row>
    <row r="7" spans="1:11" s="67" customFormat="1" ht="15" customHeight="1" thickBot="1">
      <c r="A7" s="77" t="s">
        <v>25</v>
      </c>
      <c r="B7" s="78">
        <f>COUNTIF(I12:I27,"Fail")</f>
        <v>0</v>
      </c>
      <c r="C7" s="79" t="s">
        <v>35</v>
      </c>
      <c r="D7" s="80">
        <f>COUNTA(A12:A27) -2</f>
        <v>14</v>
      </c>
      <c r="E7" s="81"/>
      <c r="F7" s="81"/>
      <c r="G7" s="81"/>
      <c r="H7" s="158"/>
      <c r="I7" s="158"/>
      <c r="J7" s="158"/>
      <c r="K7" s="66"/>
    </row>
    <row r="8" spans="1:11" s="67" customFormat="1" ht="15" customHeight="1">
      <c r="A8" s="162"/>
      <c r="B8" s="162"/>
      <c r="C8" s="162"/>
      <c r="D8" s="162"/>
      <c r="E8" s="76"/>
      <c r="F8" s="76"/>
      <c r="G8" s="76"/>
      <c r="H8" s="76"/>
      <c r="I8" s="82"/>
      <c r="J8" s="82"/>
      <c r="K8" s="66"/>
    </row>
    <row r="9" spans="1:11" s="84" customFormat="1" ht="12" customHeight="1">
      <c r="A9" s="163" t="s">
        <v>36</v>
      </c>
      <c r="B9" s="165" t="s">
        <v>37</v>
      </c>
      <c r="C9" s="163" t="s">
        <v>38</v>
      </c>
      <c r="D9" s="167" t="s">
        <v>39</v>
      </c>
      <c r="E9" s="168"/>
      <c r="F9" s="168"/>
      <c r="G9" s="169"/>
      <c r="H9" s="173" t="s">
        <v>40</v>
      </c>
      <c r="I9" s="164" t="s">
        <v>41</v>
      </c>
      <c r="J9" s="164" t="s">
        <v>42</v>
      </c>
      <c r="K9" s="83"/>
    </row>
    <row r="10" spans="1:11" s="86" customFormat="1" ht="12" customHeight="1">
      <c r="A10" s="164"/>
      <c r="B10" s="166"/>
      <c r="C10" s="164"/>
      <c r="D10" s="170"/>
      <c r="E10" s="171"/>
      <c r="F10" s="171"/>
      <c r="G10" s="172"/>
      <c r="H10" s="170"/>
      <c r="I10" s="164"/>
      <c r="J10" s="164"/>
      <c r="K10" s="85"/>
    </row>
    <row r="11" spans="1:11" s="87" customFormat="1" ht="15">
      <c r="A11" s="174"/>
      <c r="B11" s="174"/>
      <c r="C11" s="174"/>
      <c r="D11" s="174"/>
      <c r="E11" s="174"/>
      <c r="F11" s="174"/>
      <c r="G11" s="174"/>
      <c r="H11" s="174"/>
      <c r="I11" s="174"/>
      <c r="J11" s="175"/>
    </row>
    <row r="12" spans="1:11" s="88" customFormat="1" ht="12.75">
      <c r="A12" s="176" t="s">
        <v>97</v>
      </c>
      <c r="B12" s="177"/>
      <c r="C12" s="177"/>
      <c r="D12" s="177"/>
      <c r="E12" s="177"/>
      <c r="F12" s="177"/>
      <c r="G12" s="177"/>
      <c r="H12" s="177"/>
      <c r="I12" s="177"/>
      <c r="J12" s="178"/>
    </row>
    <row r="13" spans="1:11" s="88" customFormat="1" ht="51" outlineLevel="1">
      <c r="A13" s="137" t="s">
        <v>43</v>
      </c>
      <c r="B13" s="90" t="s">
        <v>112</v>
      </c>
      <c r="C13" s="91" t="s">
        <v>111</v>
      </c>
      <c r="D13" s="179" t="s">
        <v>130</v>
      </c>
      <c r="E13" s="155"/>
      <c r="F13" s="155"/>
      <c r="G13" s="92"/>
      <c r="H13" s="93"/>
      <c r="I13" s="91" t="s">
        <v>24</v>
      </c>
      <c r="J13" s="94"/>
    </row>
    <row r="14" spans="1:11" s="88" customFormat="1" ht="12.75" customHeight="1" outlineLevel="1">
      <c r="A14" s="180" t="s">
        <v>110</v>
      </c>
      <c r="B14" s="181"/>
      <c r="C14" s="181"/>
      <c r="D14" s="95"/>
      <c r="E14" s="95"/>
      <c r="F14" s="95"/>
      <c r="G14" s="95"/>
      <c r="H14" s="95"/>
      <c r="I14" s="95"/>
      <c r="J14" s="96"/>
    </row>
    <row r="15" spans="1:11" s="88" customFormat="1" ht="63.75" customHeight="1" outlineLevel="1">
      <c r="A15" s="137" t="s">
        <v>44</v>
      </c>
      <c r="B15" s="90" t="s">
        <v>128</v>
      </c>
      <c r="C15" s="91" t="s">
        <v>116</v>
      </c>
      <c r="D15" s="179" t="s">
        <v>99</v>
      </c>
      <c r="E15" s="155"/>
      <c r="F15" s="155"/>
      <c r="G15" s="92"/>
      <c r="H15" s="99"/>
      <c r="I15" s="91" t="s">
        <v>24</v>
      </c>
      <c r="J15" s="94"/>
    </row>
    <row r="16" spans="1:11" s="88" customFormat="1" ht="33" customHeight="1" outlineLevel="1">
      <c r="A16" s="137" t="s">
        <v>45</v>
      </c>
      <c r="B16" s="97" t="s">
        <v>127</v>
      </c>
      <c r="C16" s="98" t="s">
        <v>132</v>
      </c>
      <c r="D16" s="154" t="s">
        <v>131</v>
      </c>
      <c r="E16" s="155"/>
      <c r="F16" s="155"/>
      <c r="G16" s="92"/>
      <c r="H16" s="93"/>
      <c r="I16" s="91" t="s">
        <v>24</v>
      </c>
      <c r="J16" s="94"/>
    </row>
    <row r="17" spans="1:10" s="88" customFormat="1" ht="25.5" customHeight="1" outlineLevel="1">
      <c r="A17" s="137" t="s">
        <v>46</v>
      </c>
      <c r="B17" s="97" t="s">
        <v>117</v>
      </c>
      <c r="C17" s="98" t="s">
        <v>133</v>
      </c>
      <c r="D17" s="154" t="s">
        <v>134</v>
      </c>
      <c r="E17" s="155"/>
      <c r="F17" s="155"/>
      <c r="G17" s="92"/>
      <c r="H17" s="100"/>
      <c r="I17" s="91" t="s">
        <v>24</v>
      </c>
      <c r="J17" s="94"/>
    </row>
    <row r="18" spans="1:10" s="88" customFormat="1" ht="25.5" outlineLevel="1">
      <c r="A18" s="137" t="s">
        <v>47</v>
      </c>
      <c r="B18" s="97" t="s">
        <v>118</v>
      </c>
      <c r="C18" s="98" t="s">
        <v>436</v>
      </c>
      <c r="D18" s="154" t="s">
        <v>136</v>
      </c>
      <c r="E18" s="155"/>
      <c r="F18" s="155"/>
      <c r="G18" s="92"/>
      <c r="H18" s="99"/>
      <c r="I18" s="91" t="s">
        <v>24</v>
      </c>
      <c r="J18" s="94"/>
    </row>
    <row r="19" spans="1:10" s="88" customFormat="1" ht="28.5" customHeight="1" outlineLevel="1">
      <c r="A19" s="137" t="s">
        <v>48</v>
      </c>
      <c r="B19" s="97" t="s">
        <v>119</v>
      </c>
      <c r="C19" s="98" t="s">
        <v>437</v>
      </c>
      <c r="D19" s="154" t="s">
        <v>135</v>
      </c>
      <c r="E19" s="155"/>
      <c r="F19" s="155"/>
      <c r="G19" s="92"/>
      <c r="H19" s="99"/>
      <c r="I19" s="91" t="s">
        <v>24</v>
      </c>
      <c r="J19" s="94"/>
    </row>
    <row r="20" spans="1:10" s="88" customFormat="1" ht="27" customHeight="1" outlineLevel="1">
      <c r="A20" s="137" t="s">
        <v>49</v>
      </c>
      <c r="B20" s="97" t="s">
        <v>120</v>
      </c>
      <c r="C20" s="98" t="s">
        <v>438</v>
      </c>
      <c r="D20" s="154" t="s">
        <v>137</v>
      </c>
      <c r="E20" s="155"/>
      <c r="F20" s="155"/>
      <c r="G20" s="92"/>
      <c r="H20" s="93"/>
      <c r="I20" s="91" t="s">
        <v>24</v>
      </c>
      <c r="J20" s="94"/>
    </row>
    <row r="21" spans="1:10" s="88" customFormat="1" ht="25.5" outlineLevel="1">
      <c r="A21" s="137" t="s">
        <v>50</v>
      </c>
      <c r="B21" s="97" t="s">
        <v>121</v>
      </c>
      <c r="C21" s="98" t="s">
        <v>439</v>
      </c>
      <c r="D21" s="154" t="s">
        <v>138</v>
      </c>
      <c r="E21" s="155"/>
      <c r="F21" s="155"/>
      <c r="G21" s="92"/>
      <c r="H21" s="100"/>
      <c r="I21" s="91" t="s">
        <v>24</v>
      </c>
      <c r="J21" s="94"/>
    </row>
    <row r="22" spans="1:10" s="88" customFormat="1" ht="25.5" outlineLevel="1">
      <c r="A22" s="137" t="s">
        <v>51</v>
      </c>
      <c r="B22" s="97" t="s">
        <v>129</v>
      </c>
      <c r="C22" s="98" t="s">
        <v>441</v>
      </c>
      <c r="D22" s="154" t="s">
        <v>139</v>
      </c>
      <c r="E22" s="155"/>
      <c r="F22" s="155"/>
      <c r="G22" s="92"/>
      <c r="H22" s="99"/>
      <c r="I22" s="91" t="s">
        <v>24</v>
      </c>
      <c r="J22" s="94"/>
    </row>
    <row r="23" spans="1:10" s="88" customFormat="1" ht="25.5" outlineLevel="1">
      <c r="A23" s="137" t="s">
        <v>52</v>
      </c>
      <c r="B23" s="97" t="s">
        <v>122</v>
      </c>
      <c r="C23" s="98" t="s">
        <v>440</v>
      </c>
      <c r="D23" s="154" t="s">
        <v>140</v>
      </c>
      <c r="E23" s="155"/>
      <c r="F23" s="155"/>
      <c r="G23" s="92"/>
      <c r="H23" s="99"/>
      <c r="I23" s="91" t="s">
        <v>24</v>
      </c>
      <c r="J23" s="94"/>
    </row>
    <row r="24" spans="1:10" s="88" customFormat="1" ht="38.25" customHeight="1" outlineLevel="1">
      <c r="A24" s="137" t="s">
        <v>53</v>
      </c>
      <c r="B24" s="97" t="s">
        <v>123</v>
      </c>
      <c r="C24" s="98" t="s">
        <v>442</v>
      </c>
      <c r="D24" s="154" t="s">
        <v>141</v>
      </c>
      <c r="E24" s="155"/>
      <c r="F24" s="155"/>
      <c r="G24" s="92"/>
      <c r="H24" s="99"/>
      <c r="I24" s="91" t="s">
        <v>24</v>
      </c>
      <c r="J24" s="94"/>
    </row>
    <row r="25" spans="1:10" s="88" customFormat="1" ht="39.75" customHeight="1" outlineLevel="1">
      <c r="A25" s="137" t="s">
        <v>54</v>
      </c>
      <c r="B25" s="97" t="s">
        <v>124</v>
      </c>
      <c r="C25" s="98" t="s">
        <v>443</v>
      </c>
      <c r="D25" s="154" t="s">
        <v>142</v>
      </c>
      <c r="E25" s="155"/>
      <c r="F25" s="155"/>
      <c r="G25" s="92"/>
      <c r="H25" s="99"/>
      <c r="I25" s="91" t="s">
        <v>24</v>
      </c>
      <c r="J25" s="94"/>
    </row>
    <row r="26" spans="1:10" s="88" customFormat="1" ht="25.5" customHeight="1" outlineLevel="1">
      <c r="A26" s="137" t="s">
        <v>55</v>
      </c>
      <c r="B26" s="97" t="s">
        <v>126</v>
      </c>
      <c r="C26" s="98" t="s">
        <v>444</v>
      </c>
      <c r="D26" s="154" t="s">
        <v>143</v>
      </c>
      <c r="E26" s="155"/>
      <c r="F26" s="155"/>
      <c r="G26" s="92"/>
      <c r="H26" s="99"/>
      <c r="I26" s="91" t="s">
        <v>24</v>
      </c>
      <c r="J26" s="94"/>
    </row>
    <row r="27" spans="1:10" s="88" customFormat="1" ht="25.5" outlineLevel="1">
      <c r="A27" s="137" t="s">
        <v>56</v>
      </c>
      <c r="B27" s="139" t="s">
        <v>125</v>
      </c>
      <c r="C27" s="91" t="s">
        <v>440</v>
      </c>
      <c r="D27" s="154" t="s">
        <v>144</v>
      </c>
      <c r="E27" s="155"/>
      <c r="F27" s="155"/>
      <c r="G27" s="92"/>
      <c r="H27" s="99"/>
      <c r="I27" s="91" t="s">
        <v>24</v>
      </c>
      <c r="J27" s="94"/>
    </row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</sheetData>
  <mergeCells count="34">
    <mergeCell ref="D25:F25"/>
    <mergeCell ref="D26:F26"/>
    <mergeCell ref="D27:F27"/>
    <mergeCell ref="D17:F17"/>
    <mergeCell ref="D18:F18"/>
    <mergeCell ref="D19:F19"/>
    <mergeCell ref="D20:F20"/>
    <mergeCell ref="D21:F21"/>
    <mergeCell ref="A11:J11"/>
    <mergeCell ref="A12:J12"/>
    <mergeCell ref="D13:F13"/>
    <mergeCell ref="A14:C14"/>
    <mergeCell ref="D15:F15"/>
    <mergeCell ref="B1:D2"/>
    <mergeCell ref="B3:D3"/>
    <mergeCell ref="H3:J3"/>
    <mergeCell ref="B4:D4"/>
    <mergeCell ref="H4:J4"/>
    <mergeCell ref="B5:D5"/>
    <mergeCell ref="H5:J5"/>
    <mergeCell ref="D22:F22"/>
    <mergeCell ref="D23:F23"/>
    <mergeCell ref="D24:F24"/>
    <mergeCell ref="D16:F16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</mergeCells>
  <hyperlinks>
    <hyperlink ref="A13" location="'TC1'!A1" display="TC1"/>
    <hyperlink ref="A15" location="'TC2'!A1" display="TC2"/>
    <hyperlink ref="A16" location="'TC3'!A1" display="TC3"/>
    <hyperlink ref="A17" location="'TC4'!A1" display="TC4"/>
    <hyperlink ref="A18" location="'TC5'!A1" display="TC5"/>
    <hyperlink ref="A19" location="'TC6'!A1" display="TC6"/>
    <hyperlink ref="A20" location="'TC7'!A1" display="TC7"/>
    <hyperlink ref="A21" location="'TC8'!A1" display="TC8"/>
    <hyperlink ref="A22" location="'TC9'!A1" display="TC9"/>
    <hyperlink ref="A23" location="'TC10'!A1" display="TC10"/>
    <hyperlink ref="A24" location="'TC11'!A1" display="TC11"/>
    <hyperlink ref="A25" location="'TC12'!A1" display="TC12"/>
    <hyperlink ref="A26" location="'TC13'!A1" display="TC13"/>
    <hyperlink ref="A27" location="'TC14'!A1" display="TC14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1"/>
  <sheetViews>
    <sheetView topLeftCell="A18" zoomScale="80" zoomScaleNormal="80" workbookViewId="0">
      <selection activeCell="A14" sqref="A14"/>
    </sheetView>
  </sheetViews>
  <sheetFormatPr defaultRowHeight="14.25" outlineLevelRow="1"/>
  <cols>
    <col min="1" max="1" width="18" style="38" customWidth="1"/>
    <col min="2" max="2" width="20.7109375" style="111" customWidth="1"/>
    <col min="3" max="3" width="48.140625" style="38" customWidth="1"/>
    <col min="4" max="5" width="9.140625" style="38"/>
    <col min="6" max="6" width="27" style="38" customWidth="1"/>
    <col min="7" max="7" width="7" style="38" hidden="1" customWidth="1"/>
    <col min="8" max="8" width="19.7109375" style="38" customWidth="1"/>
    <col min="9" max="9" width="9.140625" style="112"/>
    <col min="10" max="10" width="20.5703125" style="113" customWidth="1"/>
    <col min="11" max="16384" width="9.140625" style="38"/>
  </cols>
  <sheetData>
    <row r="1" spans="1:11" s="63" customFormat="1" ht="12.75" customHeight="1">
      <c r="A1" s="58" t="s">
        <v>92</v>
      </c>
      <c r="B1" s="156"/>
      <c r="C1" s="156"/>
      <c r="D1" s="156"/>
      <c r="E1" s="59"/>
      <c r="F1" s="59"/>
      <c r="G1" s="59"/>
      <c r="H1" s="59"/>
      <c r="I1" s="60"/>
      <c r="J1" s="61"/>
      <c r="K1" s="62"/>
    </row>
    <row r="2" spans="1:11" s="63" customFormat="1" ht="11.25" customHeight="1" thickBot="1">
      <c r="A2" s="62"/>
      <c r="B2" s="157"/>
      <c r="C2" s="157"/>
      <c r="D2" s="157"/>
      <c r="E2" s="59"/>
      <c r="F2" s="59"/>
      <c r="G2" s="59"/>
      <c r="H2" s="59"/>
      <c r="I2" s="60"/>
      <c r="J2" s="61"/>
      <c r="K2" s="62"/>
    </row>
    <row r="3" spans="1:11" s="67" customFormat="1" ht="15" customHeight="1">
      <c r="A3" s="64" t="s">
        <v>32</v>
      </c>
      <c r="B3" s="148" t="s">
        <v>71</v>
      </c>
      <c r="C3" s="148"/>
      <c r="D3" s="149"/>
      <c r="E3" s="65"/>
      <c r="F3" s="65"/>
      <c r="G3" s="65"/>
      <c r="H3" s="158"/>
      <c r="I3" s="158"/>
      <c r="J3" s="158"/>
      <c r="K3" s="66"/>
    </row>
    <row r="4" spans="1:11" s="67" customFormat="1" ht="12.75">
      <c r="A4" s="68" t="s">
        <v>33</v>
      </c>
      <c r="B4" s="159" t="s">
        <v>148</v>
      </c>
      <c r="C4" s="160"/>
      <c r="D4" s="161"/>
      <c r="E4" s="65"/>
      <c r="F4" s="65"/>
      <c r="G4" s="65"/>
      <c r="H4" s="158"/>
      <c r="I4" s="158"/>
      <c r="J4" s="158"/>
      <c r="K4" s="66"/>
    </row>
    <row r="5" spans="1:11" s="71" customFormat="1" ht="12.75">
      <c r="A5" s="68" t="s">
        <v>34</v>
      </c>
      <c r="B5" s="150"/>
      <c r="C5" s="151"/>
      <c r="D5" s="152"/>
      <c r="E5" s="69"/>
      <c r="F5" s="69"/>
      <c r="G5" s="69"/>
      <c r="H5" s="153"/>
      <c r="I5" s="153"/>
      <c r="J5" s="153"/>
      <c r="K5" s="70"/>
    </row>
    <row r="6" spans="1:11" s="67" customFormat="1" ht="15" customHeight="1">
      <c r="A6" s="72" t="s">
        <v>24</v>
      </c>
      <c r="B6" s="73">
        <f>COUNTIF(I12:I23,"Pass")</f>
        <v>10</v>
      </c>
      <c r="C6" s="74" t="s">
        <v>26</v>
      </c>
      <c r="D6" s="75">
        <f>COUNTIF(I10:I742,"Pending")</f>
        <v>0</v>
      </c>
      <c r="E6" s="76"/>
      <c r="F6" s="76"/>
      <c r="G6" s="76"/>
      <c r="H6" s="158"/>
      <c r="I6" s="158"/>
      <c r="J6" s="158"/>
      <c r="K6" s="66"/>
    </row>
    <row r="7" spans="1:11" s="67" customFormat="1" ht="15" customHeight="1" thickBot="1">
      <c r="A7" s="77" t="s">
        <v>25</v>
      </c>
      <c r="B7" s="78">
        <f>COUNTIF(I12:I23,"Fail")</f>
        <v>0</v>
      </c>
      <c r="C7" s="79" t="s">
        <v>35</v>
      </c>
      <c r="D7" s="80">
        <f>COUNTA(A12:A23) -2</f>
        <v>10</v>
      </c>
      <c r="E7" s="81"/>
      <c r="F7" s="81"/>
      <c r="G7" s="81"/>
      <c r="H7" s="158"/>
      <c r="I7" s="158"/>
      <c r="J7" s="158"/>
      <c r="K7" s="66"/>
    </row>
    <row r="8" spans="1:11" s="67" customFormat="1" ht="15" customHeight="1">
      <c r="A8" s="162"/>
      <c r="B8" s="162"/>
      <c r="C8" s="162"/>
      <c r="D8" s="162"/>
      <c r="E8" s="76"/>
      <c r="F8" s="76"/>
      <c r="G8" s="76"/>
      <c r="H8" s="76"/>
      <c r="I8" s="82"/>
      <c r="J8" s="82"/>
      <c r="K8" s="66"/>
    </row>
    <row r="9" spans="1:11" s="84" customFormat="1" ht="12" customHeight="1">
      <c r="A9" s="163" t="s">
        <v>36</v>
      </c>
      <c r="B9" s="165" t="s">
        <v>37</v>
      </c>
      <c r="C9" s="163" t="s">
        <v>38</v>
      </c>
      <c r="D9" s="167" t="s">
        <v>39</v>
      </c>
      <c r="E9" s="168"/>
      <c r="F9" s="168"/>
      <c r="G9" s="169"/>
      <c r="H9" s="173" t="s">
        <v>40</v>
      </c>
      <c r="I9" s="164" t="s">
        <v>41</v>
      </c>
      <c r="J9" s="164" t="s">
        <v>42</v>
      </c>
      <c r="K9" s="83"/>
    </row>
    <row r="10" spans="1:11" s="86" customFormat="1" ht="12" customHeight="1">
      <c r="A10" s="164"/>
      <c r="B10" s="166"/>
      <c r="C10" s="164"/>
      <c r="D10" s="170"/>
      <c r="E10" s="171"/>
      <c r="F10" s="171"/>
      <c r="G10" s="172"/>
      <c r="H10" s="170"/>
      <c r="I10" s="164"/>
      <c r="J10" s="164"/>
      <c r="K10" s="85"/>
    </row>
    <row r="11" spans="1:11" s="87" customFormat="1" ht="15">
      <c r="A11" s="174"/>
      <c r="B11" s="174"/>
      <c r="C11" s="174"/>
      <c r="D11" s="174"/>
      <c r="E11" s="174"/>
      <c r="F11" s="174"/>
      <c r="G11" s="174"/>
      <c r="H11" s="174"/>
      <c r="I11" s="174"/>
      <c r="J11" s="175"/>
    </row>
    <row r="12" spans="1:11" s="88" customFormat="1" ht="12.75" collapsed="1">
      <c r="A12" s="176" t="s">
        <v>177</v>
      </c>
      <c r="B12" s="177"/>
      <c r="C12" s="177"/>
      <c r="D12" s="177"/>
      <c r="E12" s="177"/>
      <c r="F12" s="177"/>
      <c r="G12" s="177"/>
      <c r="H12" s="177"/>
      <c r="I12" s="177"/>
      <c r="J12" s="178"/>
    </row>
    <row r="13" spans="1:11" s="88" customFormat="1" ht="32.25" hidden="1" customHeight="1" outlineLevel="1">
      <c r="A13" s="137" t="s">
        <v>57</v>
      </c>
      <c r="B13" s="90" t="s">
        <v>150</v>
      </c>
      <c r="C13" s="91" t="s">
        <v>151</v>
      </c>
      <c r="D13" s="179" t="s">
        <v>477</v>
      </c>
      <c r="E13" s="155"/>
      <c r="F13" s="155"/>
      <c r="G13" s="92"/>
      <c r="H13" s="93"/>
      <c r="I13" s="91" t="s">
        <v>24</v>
      </c>
      <c r="J13" s="94"/>
    </row>
    <row r="14" spans="1:11" s="88" customFormat="1" ht="108" hidden="1" customHeight="1" outlineLevel="1">
      <c r="A14" s="137" t="s">
        <v>58</v>
      </c>
      <c r="B14" s="97" t="s">
        <v>152</v>
      </c>
      <c r="C14" s="98" t="s">
        <v>452</v>
      </c>
      <c r="D14" s="154" t="s">
        <v>153</v>
      </c>
      <c r="E14" s="155"/>
      <c r="F14" s="155"/>
      <c r="G14" s="92"/>
      <c r="H14" s="99"/>
      <c r="I14" s="91" t="s">
        <v>24</v>
      </c>
      <c r="J14" s="94"/>
    </row>
    <row r="15" spans="1:11" s="88" customFormat="1" ht="12.75">
      <c r="A15" s="176" t="s">
        <v>149</v>
      </c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1" s="103" customFormat="1" ht="71.25" customHeight="1" outlineLevel="1">
      <c r="A16" s="137" t="s">
        <v>457</v>
      </c>
      <c r="B16" s="101" t="s">
        <v>154</v>
      </c>
      <c r="C16" s="102" t="s">
        <v>157</v>
      </c>
      <c r="D16" s="179" t="s">
        <v>156</v>
      </c>
      <c r="E16" s="155"/>
      <c r="F16" s="155"/>
      <c r="H16" s="142"/>
      <c r="I16" s="104" t="s">
        <v>24</v>
      </c>
      <c r="J16" s="100"/>
    </row>
    <row r="17" spans="1:14" s="103" customFormat="1" ht="57.75" customHeight="1" outlineLevel="1">
      <c r="A17" s="137" t="s">
        <v>458</v>
      </c>
      <c r="B17" s="101" t="s">
        <v>155</v>
      </c>
      <c r="C17" s="102" t="s">
        <v>157</v>
      </c>
      <c r="D17" s="179" t="s">
        <v>156</v>
      </c>
      <c r="E17" s="155"/>
      <c r="F17" s="155"/>
      <c r="H17" s="142"/>
      <c r="I17" s="104" t="s">
        <v>24</v>
      </c>
      <c r="J17" s="100"/>
    </row>
    <row r="18" spans="1:14" s="103" customFormat="1" ht="70.5" customHeight="1" outlineLevel="1">
      <c r="A18" s="137" t="s">
        <v>459</v>
      </c>
      <c r="B18" s="101" t="s">
        <v>158</v>
      </c>
      <c r="C18" s="102" t="s">
        <v>157</v>
      </c>
      <c r="D18" s="179" t="s">
        <v>156</v>
      </c>
      <c r="E18" s="155"/>
      <c r="F18" s="155"/>
      <c r="H18" s="105"/>
      <c r="I18" s="104" t="s">
        <v>24</v>
      </c>
      <c r="J18" s="100"/>
    </row>
    <row r="19" spans="1:14" s="103" customFormat="1" ht="87" customHeight="1" outlineLevel="1">
      <c r="A19" s="137" t="s">
        <v>460</v>
      </c>
      <c r="B19" s="101" t="s">
        <v>159</v>
      </c>
      <c r="C19" s="102" t="s">
        <v>157</v>
      </c>
      <c r="D19" s="179" t="s">
        <v>156</v>
      </c>
      <c r="E19" s="155"/>
      <c r="F19" s="155"/>
      <c r="H19" s="105"/>
      <c r="I19" s="104" t="s">
        <v>24</v>
      </c>
      <c r="J19" s="107"/>
      <c r="K19" s="108"/>
      <c r="L19" s="108"/>
      <c r="M19" s="108"/>
      <c r="N19" s="108"/>
    </row>
    <row r="20" spans="1:14" s="103" customFormat="1" ht="87" customHeight="1" outlineLevel="1">
      <c r="A20" s="137" t="s">
        <v>461</v>
      </c>
      <c r="B20" s="101" t="s">
        <v>160</v>
      </c>
      <c r="C20" s="102" t="s">
        <v>157</v>
      </c>
      <c r="D20" s="179" t="s">
        <v>156</v>
      </c>
      <c r="E20" s="155"/>
      <c r="F20" s="155"/>
      <c r="H20" s="105"/>
      <c r="I20" s="104" t="s">
        <v>24</v>
      </c>
      <c r="J20" s="107"/>
      <c r="K20" s="108"/>
      <c r="L20" s="108"/>
      <c r="M20" s="108"/>
      <c r="N20" s="108"/>
    </row>
    <row r="21" spans="1:14" s="103" customFormat="1" ht="87" customHeight="1" outlineLevel="1">
      <c r="A21" s="137" t="s">
        <v>462</v>
      </c>
      <c r="B21" s="101" t="s">
        <v>161</v>
      </c>
      <c r="C21" s="102" t="s">
        <v>157</v>
      </c>
      <c r="D21" s="179" t="s">
        <v>156</v>
      </c>
      <c r="E21" s="155"/>
      <c r="F21" s="155"/>
      <c r="H21" s="105"/>
      <c r="I21" s="104" t="s">
        <v>24</v>
      </c>
      <c r="J21" s="107"/>
      <c r="K21" s="108"/>
      <c r="L21" s="108"/>
      <c r="M21" s="108"/>
      <c r="N21" s="108"/>
    </row>
    <row r="22" spans="1:14" s="103" customFormat="1" ht="45" customHeight="1" outlineLevel="1">
      <c r="A22" s="137" t="s">
        <v>59</v>
      </c>
      <c r="B22" s="101" t="s">
        <v>163</v>
      </c>
      <c r="C22" s="102" t="s">
        <v>170</v>
      </c>
      <c r="D22" s="179" t="s">
        <v>164</v>
      </c>
      <c r="E22" s="155"/>
      <c r="F22" s="155"/>
      <c r="H22" s="105"/>
      <c r="I22" s="104" t="s">
        <v>24</v>
      </c>
      <c r="J22" s="107"/>
      <c r="K22" s="108"/>
      <c r="L22" s="108"/>
      <c r="M22" s="108"/>
      <c r="N22" s="108"/>
    </row>
    <row r="23" spans="1:14" s="103" customFormat="1" ht="46.5" customHeight="1" outlineLevel="1">
      <c r="A23" s="137" t="s">
        <v>60</v>
      </c>
      <c r="B23" s="101" t="s">
        <v>162</v>
      </c>
      <c r="C23" s="102" t="s">
        <v>170</v>
      </c>
      <c r="D23" s="179" t="s">
        <v>165</v>
      </c>
      <c r="E23" s="155"/>
      <c r="F23" s="155"/>
      <c r="H23" s="109"/>
      <c r="I23" s="104" t="s">
        <v>24</v>
      </c>
      <c r="J23" s="100"/>
    </row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</sheetData>
  <mergeCells count="30">
    <mergeCell ref="B5:D5"/>
    <mergeCell ref="H5:J5"/>
    <mergeCell ref="B1:D2"/>
    <mergeCell ref="B3:D3"/>
    <mergeCell ref="H3:J3"/>
    <mergeCell ref="B4:D4"/>
    <mergeCell ref="H4:J4"/>
    <mergeCell ref="A11:J11"/>
    <mergeCell ref="A12:J12"/>
    <mergeCell ref="D13:F13"/>
    <mergeCell ref="D14:F1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23:F23"/>
    <mergeCell ref="D22:F22"/>
    <mergeCell ref="D21:F21"/>
    <mergeCell ref="A15:J15"/>
    <mergeCell ref="D16:F16"/>
    <mergeCell ref="D18:F18"/>
    <mergeCell ref="D19:F19"/>
    <mergeCell ref="D20:F20"/>
    <mergeCell ref="D17:F17"/>
  </mergeCells>
  <hyperlinks>
    <hyperlink ref="A13" location="'TC15'!A1" display="TC15"/>
    <hyperlink ref="A16" location="'UTC17'!A1" display="UTC17"/>
    <hyperlink ref="A17" location="'UTC18'!A1" display="UTC18"/>
    <hyperlink ref="A18" location="'UTC19'!A1" display="UTC19"/>
    <hyperlink ref="A19" location="'UTC20'!A1" display="UTC20"/>
    <hyperlink ref="A20" location="'UTC21'!A1" display="UTC21"/>
    <hyperlink ref="A21" location="'UTC22'!A1" display="UTC22"/>
    <hyperlink ref="A22" location="'TC23'!A1" display="TC23"/>
    <hyperlink ref="A23" location="'TC24'!A1" display="TC24"/>
    <hyperlink ref="A14" location="'TC16'!A1" display="TC16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opLeftCell="A4" zoomScale="80" zoomScaleNormal="80" workbookViewId="0">
      <selection activeCell="A18" sqref="A18"/>
    </sheetView>
  </sheetViews>
  <sheetFormatPr defaultRowHeight="14.25" outlineLevelRow="1"/>
  <cols>
    <col min="1" max="1" width="18" style="38" customWidth="1"/>
    <col min="2" max="2" width="20.7109375" style="111" customWidth="1"/>
    <col min="3" max="3" width="48.140625" style="38" customWidth="1"/>
    <col min="4" max="5" width="9.140625" style="38"/>
    <col min="6" max="6" width="27" style="38" customWidth="1"/>
    <col min="7" max="7" width="0.140625" style="38" customWidth="1"/>
    <col min="8" max="8" width="19.7109375" style="38" customWidth="1"/>
    <col min="9" max="9" width="9.140625" style="112"/>
    <col min="10" max="10" width="20.5703125" style="113" customWidth="1"/>
    <col min="11" max="16384" width="9.140625" style="38"/>
  </cols>
  <sheetData>
    <row r="1" spans="1:11" s="63" customFormat="1" ht="12.75" customHeight="1">
      <c r="A1" s="58" t="s">
        <v>92</v>
      </c>
      <c r="B1" s="156"/>
      <c r="C1" s="156"/>
      <c r="D1" s="156"/>
      <c r="E1" s="59"/>
      <c r="F1" s="59"/>
      <c r="G1" s="59"/>
      <c r="H1" s="59"/>
      <c r="I1" s="60"/>
      <c r="J1" s="61"/>
      <c r="K1" s="62"/>
    </row>
    <row r="2" spans="1:11" s="63" customFormat="1" ht="11.25" customHeight="1" thickBot="1">
      <c r="A2" s="62"/>
      <c r="B2" s="157"/>
      <c r="C2" s="157"/>
      <c r="D2" s="157"/>
      <c r="E2" s="59"/>
      <c r="F2" s="59"/>
      <c r="G2" s="59"/>
      <c r="H2" s="59"/>
      <c r="I2" s="60"/>
      <c r="J2" s="61"/>
      <c r="K2" s="62"/>
    </row>
    <row r="3" spans="1:11" s="67" customFormat="1" ht="15" customHeight="1">
      <c r="A3" s="64" t="s">
        <v>32</v>
      </c>
      <c r="B3" s="148" t="s">
        <v>71</v>
      </c>
      <c r="C3" s="148"/>
      <c r="D3" s="149"/>
      <c r="E3" s="65"/>
      <c r="F3" s="65"/>
      <c r="G3" s="65"/>
      <c r="H3" s="158"/>
      <c r="I3" s="158"/>
      <c r="J3" s="158"/>
      <c r="K3" s="66"/>
    </row>
    <row r="4" spans="1:11" s="67" customFormat="1" ht="12.75">
      <c r="A4" s="68" t="s">
        <v>33</v>
      </c>
      <c r="B4" s="159" t="s">
        <v>147</v>
      </c>
      <c r="C4" s="160"/>
      <c r="D4" s="161"/>
      <c r="E4" s="65"/>
      <c r="F4" s="65"/>
      <c r="G4" s="65"/>
      <c r="H4" s="158"/>
      <c r="I4" s="158"/>
      <c r="J4" s="158"/>
      <c r="K4" s="66"/>
    </row>
    <row r="5" spans="1:11" s="71" customFormat="1" ht="12.75">
      <c r="A5" s="68" t="s">
        <v>34</v>
      </c>
      <c r="B5" s="150"/>
      <c r="C5" s="151"/>
      <c r="D5" s="152"/>
      <c r="E5" s="69"/>
      <c r="F5" s="69"/>
      <c r="G5" s="69"/>
      <c r="H5" s="153"/>
      <c r="I5" s="153"/>
      <c r="J5" s="153"/>
      <c r="K5" s="70"/>
    </row>
    <row r="6" spans="1:11" s="67" customFormat="1" ht="15" customHeight="1">
      <c r="A6" s="72" t="s">
        <v>24</v>
      </c>
      <c r="B6" s="73">
        <f>COUNTIF(I12:I19,"Pass")</f>
        <v>5</v>
      </c>
      <c r="C6" s="74" t="s">
        <v>26</v>
      </c>
      <c r="D6" s="75">
        <f>COUNTIF(I10:I738,"Pending")</f>
        <v>0</v>
      </c>
      <c r="E6" s="76"/>
      <c r="F6" s="76"/>
      <c r="G6" s="76"/>
      <c r="H6" s="158"/>
      <c r="I6" s="158"/>
      <c r="J6" s="158"/>
      <c r="K6" s="66"/>
    </row>
    <row r="7" spans="1:11" s="67" customFormat="1" ht="15" customHeight="1" thickBot="1">
      <c r="A7" s="77" t="s">
        <v>25</v>
      </c>
      <c r="B7" s="78">
        <f>COUNTIF(I12:I19,"Fail")</f>
        <v>1</v>
      </c>
      <c r="C7" s="79" t="s">
        <v>35</v>
      </c>
      <c r="D7" s="80">
        <f>COUNTA(A12:A19) -2</f>
        <v>6</v>
      </c>
      <c r="E7" s="81"/>
      <c r="F7" s="81"/>
      <c r="G7" s="81"/>
      <c r="H7" s="158"/>
      <c r="I7" s="158"/>
      <c r="J7" s="158"/>
      <c r="K7" s="66"/>
    </row>
    <row r="8" spans="1:11" s="67" customFormat="1" ht="15" customHeight="1">
      <c r="A8" s="162"/>
      <c r="B8" s="162"/>
      <c r="C8" s="162"/>
      <c r="D8" s="162"/>
      <c r="E8" s="76"/>
      <c r="F8" s="76"/>
      <c r="G8" s="76"/>
      <c r="H8" s="76"/>
      <c r="I8" s="82"/>
      <c r="J8" s="82"/>
      <c r="K8" s="66"/>
    </row>
    <row r="9" spans="1:11" s="84" customFormat="1" ht="12" customHeight="1">
      <c r="A9" s="163" t="s">
        <v>36</v>
      </c>
      <c r="B9" s="165" t="s">
        <v>37</v>
      </c>
      <c r="C9" s="163" t="s">
        <v>38</v>
      </c>
      <c r="D9" s="167" t="s">
        <v>39</v>
      </c>
      <c r="E9" s="168"/>
      <c r="F9" s="168"/>
      <c r="G9" s="169"/>
      <c r="H9" s="173" t="s">
        <v>40</v>
      </c>
      <c r="I9" s="164" t="s">
        <v>41</v>
      </c>
      <c r="J9" s="164" t="s">
        <v>42</v>
      </c>
      <c r="K9" s="83"/>
    </row>
    <row r="10" spans="1:11" s="86" customFormat="1" ht="12" customHeight="1">
      <c r="A10" s="164"/>
      <c r="B10" s="166"/>
      <c r="C10" s="164"/>
      <c r="D10" s="170"/>
      <c r="E10" s="171"/>
      <c r="F10" s="171"/>
      <c r="G10" s="172"/>
      <c r="H10" s="170"/>
      <c r="I10" s="164"/>
      <c r="J10" s="164"/>
      <c r="K10" s="85"/>
    </row>
    <row r="11" spans="1:11" s="87" customFormat="1" ht="15">
      <c r="A11" s="174"/>
      <c r="B11" s="174"/>
      <c r="C11" s="174"/>
      <c r="D11" s="174"/>
      <c r="E11" s="174"/>
      <c r="F11" s="174"/>
      <c r="G11" s="174"/>
      <c r="H11" s="174"/>
      <c r="I11" s="174"/>
      <c r="J11" s="175"/>
    </row>
    <row r="12" spans="1:11" s="88" customFormat="1" ht="12.75" collapsed="1">
      <c r="A12" s="176" t="s">
        <v>166</v>
      </c>
      <c r="B12" s="177"/>
      <c r="C12" s="177"/>
      <c r="D12" s="177"/>
      <c r="E12" s="177"/>
      <c r="F12" s="177"/>
      <c r="G12" s="177"/>
      <c r="H12" s="177"/>
      <c r="I12" s="177"/>
      <c r="J12" s="178"/>
    </row>
    <row r="13" spans="1:11" s="88" customFormat="1" ht="36.75" hidden="1" customHeight="1" outlineLevel="1">
      <c r="A13" s="137" t="s">
        <v>61</v>
      </c>
      <c r="B13" s="90" t="s">
        <v>167</v>
      </c>
      <c r="C13" s="91" t="s">
        <v>151</v>
      </c>
      <c r="D13" s="179" t="s">
        <v>476</v>
      </c>
      <c r="E13" s="155"/>
      <c r="F13" s="155"/>
      <c r="G13" s="92"/>
      <c r="H13" s="93"/>
      <c r="I13" s="91" t="s">
        <v>24</v>
      </c>
      <c r="J13" s="94"/>
    </row>
    <row r="14" spans="1:11" s="88" customFormat="1" ht="53.25" hidden="1" customHeight="1" outlineLevel="1">
      <c r="A14" s="137" t="s">
        <v>62</v>
      </c>
      <c r="B14" s="97" t="s">
        <v>152</v>
      </c>
      <c r="C14" s="98" t="s">
        <v>168</v>
      </c>
      <c r="D14" s="154" t="s">
        <v>153</v>
      </c>
      <c r="E14" s="155"/>
      <c r="F14" s="155"/>
      <c r="G14" s="92"/>
      <c r="H14" s="99"/>
      <c r="I14" s="91" t="s">
        <v>24</v>
      </c>
      <c r="J14" s="94"/>
    </row>
    <row r="15" spans="1:11" s="88" customFormat="1" ht="12.75">
      <c r="A15" s="176" t="s">
        <v>149</v>
      </c>
      <c r="B15" s="177"/>
      <c r="C15" s="177"/>
      <c r="D15" s="177"/>
      <c r="E15" s="177"/>
      <c r="F15" s="177"/>
      <c r="G15" s="177"/>
      <c r="H15" s="177"/>
      <c r="I15" s="177"/>
      <c r="J15" s="178"/>
    </row>
    <row r="16" spans="1:11" s="103" customFormat="1" ht="49.5" customHeight="1" outlineLevel="1">
      <c r="A16" s="137" t="s">
        <v>481</v>
      </c>
      <c r="B16" s="101" t="s">
        <v>154</v>
      </c>
      <c r="C16" s="102" t="s">
        <v>169</v>
      </c>
      <c r="D16" s="179" t="s">
        <v>156</v>
      </c>
      <c r="E16" s="155"/>
      <c r="F16" s="155"/>
      <c r="I16" s="104" t="s">
        <v>24</v>
      </c>
      <c r="J16" s="100"/>
    </row>
    <row r="17" spans="1:14" s="103" customFormat="1" ht="51.75" customHeight="1" outlineLevel="1">
      <c r="A17" s="137" t="s">
        <v>482</v>
      </c>
      <c r="B17" s="101" t="s">
        <v>160</v>
      </c>
      <c r="C17" s="102" t="s">
        <v>169</v>
      </c>
      <c r="D17" s="179" t="s">
        <v>156</v>
      </c>
      <c r="E17" s="155"/>
      <c r="F17" s="155"/>
      <c r="H17" s="105"/>
      <c r="I17" s="104" t="s">
        <v>24</v>
      </c>
      <c r="J17" s="100"/>
    </row>
    <row r="18" spans="1:14" s="103" customFormat="1" ht="52.5" customHeight="1" outlineLevel="1">
      <c r="A18" s="137" t="s">
        <v>63</v>
      </c>
      <c r="B18" s="101" t="s">
        <v>233</v>
      </c>
      <c r="C18" s="102" t="s">
        <v>236</v>
      </c>
      <c r="D18" s="179" t="s">
        <v>171</v>
      </c>
      <c r="E18" s="155"/>
      <c r="F18" s="155"/>
      <c r="H18" s="105"/>
      <c r="I18" s="144" t="s">
        <v>25</v>
      </c>
      <c r="J18" s="107"/>
      <c r="K18" s="108"/>
      <c r="L18" s="108"/>
      <c r="M18" s="108"/>
      <c r="N18" s="108"/>
    </row>
    <row r="19" spans="1:14" s="103" customFormat="1" ht="51.75" customHeight="1" outlineLevel="1">
      <c r="A19" s="137" t="s">
        <v>64</v>
      </c>
      <c r="B19" s="101" t="s">
        <v>234</v>
      </c>
      <c r="C19" s="102" t="s">
        <v>236</v>
      </c>
      <c r="D19" s="179" t="s">
        <v>172</v>
      </c>
      <c r="E19" s="155"/>
      <c r="F19" s="155"/>
      <c r="H19" s="109"/>
      <c r="I19" s="104" t="s">
        <v>24</v>
      </c>
      <c r="J19" s="100"/>
    </row>
    <row r="20" spans="1:14" ht="12" customHeight="1"/>
    <row r="21" spans="1:14" ht="12" customHeight="1"/>
    <row r="22" spans="1:14" ht="12" customHeight="1"/>
    <row r="23" spans="1:14" ht="12" customHeight="1"/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</sheetData>
  <mergeCells count="26">
    <mergeCell ref="A11:J11"/>
    <mergeCell ref="A12:J12"/>
    <mergeCell ref="D13:F13"/>
    <mergeCell ref="D14:F14"/>
    <mergeCell ref="D19:F19"/>
    <mergeCell ref="D18:F18"/>
    <mergeCell ref="A15:J15"/>
    <mergeCell ref="D16:F16"/>
    <mergeCell ref="D17:F17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hyperlinks>
    <hyperlink ref="A13" location="'TC25'!A1" display="TC25"/>
    <hyperlink ref="A14" location="'TC26'!A1" display="TC26"/>
    <hyperlink ref="A16" location="'UTC27'!A1" display="UTC27"/>
    <hyperlink ref="A17" location="'UTC28'!A1" display="UTC28"/>
    <hyperlink ref="A18" location="'TC29'!A1" display="TC29"/>
    <hyperlink ref="A19" location="'TC30'!A1" display="TC30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0"/>
  <sheetViews>
    <sheetView topLeftCell="A10" workbookViewId="0">
      <selection activeCell="A8" sqref="A8:D8"/>
    </sheetView>
  </sheetViews>
  <sheetFormatPr defaultRowHeight="14.25" outlineLevelRow="1"/>
  <cols>
    <col min="1" max="1" width="18" style="38" customWidth="1"/>
    <col min="2" max="2" width="20.7109375" style="111" customWidth="1"/>
    <col min="3" max="3" width="48.140625" style="38" customWidth="1"/>
    <col min="4" max="5" width="9.140625" style="38"/>
    <col min="6" max="6" width="27" style="38" customWidth="1"/>
    <col min="7" max="7" width="21.140625" style="38" hidden="1" customWidth="1"/>
    <col min="8" max="8" width="19.7109375" style="38" customWidth="1"/>
    <col min="9" max="9" width="9.140625" style="112"/>
    <col min="10" max="10" width="20.5703125" style="113" customWidth="1"/>
    <col min="11" max="16384" width="9.140625" style="38"/>
  </cols>
  <sheetData>
    <row r="1" spans="1:11" s="63" customFormat="1" ht="12.75" customHeight="1">
      <c r="A1" s="58" t="s">
        <v>92</v>
      </c>
      <c r="B1" s="156"/>
      <c r="C1" s="156"/>
      <c r="D1" s="156"/>
      <c r="E1" s="59"/>
      <c r="F1" s="59"/>
      <c r="G1" s="59"/>
      <c r="H1" s="59"/>
      <c r="I1" s="60"/>
      <c r="J1" s="61"/>
      <c r="K1" s="62"/>
    </row>
    <row r="2" spans="1:11" s="63" customFormat="1" ht="11.25" customHeight="1" thickBot="1">
      <c r="A2" s="62"/>
      <c r="B2" s="157"/>
      <c r="C2" s="157"/>
      <c r="D2" s="157"/>
      <c r="E2" s="59"/>
      <c r="F2" s="59"/>
      <c r="G2" s="59"/>
      <c r="H2" s="59"/>
      <c r="I2" s="60"/>
      <c r="J2" s="61"/>
      <c r="K2" s="62"/>
    </row>
    <row r="3" spans="1:11" s="67" customFormat="1" ht="15" customHeight="1">
      <c r="A3" s="64" t="s">
        <v>32</v>
      </c>
      <c r="B3" s="148" t="s">
        <v>71</v>
      </c>
      <c r="C3" s="148"/>
      <c r="D3" s="149"/>
      <c r="E3" s="65"/>
      <c r="F3" s="65"/>
      <c r="G3" s="65"/>
      <c r="H3" s="158"/>
      <c r="I3" s="158"/>
      <c r="J3" s="158"/>
      <c r="K3" s="66"/>
    </row>
    <row r="4" spans="1:11" s="67" customFormat="1" ht="12.75">
      <c r="A4" s="68" t="s">
        <v>33</v>
      </c>
      <c r="B4" s="159" t="s">
        <v>173</v>
      </c>
      <c r="C4" s="160"/>
      <c r="D4" s="161"/>
      <c r="E4" s="65"/>
      <c r="F4" s="65"/>
      <c r="G4" s="65"/>
      <c r="H4" s="158"/>
      <c r="I4" s="158"/>
      <c r="J4" s="158"/>
      <c r="K4" s="66"/>
    </row>
    <row r="5" spans="1:11" s="71" customFormat="1" ht="12.75">
      <c r="A5" s="68" t="s">
        <v>34</v>
      </c>
      <c r="B5" s="150"/>
      <c r="C5" s="151"/>
      <c r="D5" s="152"/>
      <c r="E5" s="69"/>
      <c r="F5" s="69"/>
      <c r="G5" s="69"/>
      <c r="H5" s="153"/>
      <c r="I5" s="153"/>
      <c r="J5" s="153"/>
      <c r="K5" s="70"/>
    </row>
    <row r="6" spans="1:11" s="67" customFormat="1" ht="15" customHeight="1">
      <c r="A6" s="72" t="s">
        <v>24</v>
      </c>
      <c r="B6" s="73">
        <f>COUNTIF(I12:I34,"Pass")</f>
        <v>11</v>
      </c>
      <c r="C6" s="74" t="s">
        <v>26</v>
      </c>
      <c r="D6" s="75">
        <f>COUNTIF(I10:I751,"Pending")</f>
        <v>4</v>
      </c>
      <c r="E6" s="76"/>
      <c r="F6" s="76"/>
      <c r="G6" s="76"/>
      <c r="H6" s="158"/>
      <c r="I6" s="158"/>
      <c r="J6" s="158"/>
      <c r="K6" s="66"/>
    </row>
    <row r="7" spans="1:11" s="67" customFormat="1" ht="15" customHeight="1" thickBot="1">
      <c r="A7" s="77" t="s">
        <v>25</v>
      </c>
      <c r="B7" s="78">
        <f>COUNTIF(I12:I34,"Fail")</f>
        <v>1</v>
      </c>
      <c r="C7" s="79" t="s">
        <v>35</v>
      </c>
      <c r="D7" s="80">
        <f>COUNTA(A12:A34) - 7</f>
        <v>16</v>
      </c>
      <c r="E7" s="81"/>
      <c r="F7" s="81"/>
      <c r="G7" s="81"/>
      <c r="H7" s="158"/>
      <c r="I7" s="158"/>
      <c r="J7" s="158"/>
      <c r="K7" s="66"/>
    </row>
    <row r="8" spans="1:11" s="67" customFormat="1" ht="15" customHeight="1">
      <c r="A8" s="162"/>
      <c r="B8" s="162"/>
      <c r="C8" s="162"/>
      <c r="D8" s="162"/>
      <c r="E8" s="76"/>
      <c r="F8" s="76"/>
      <c r="G8" s="76"/>
      <c r="H8" s="76"/>
      <c r="I8" s="82"/>
      <c r="J8" s="82"/>
      <c r="K8" s="66"/>
    </row>
    <row r="9" spans="1:11" s="84" customFormat="1" ht="12" customHeight="1">
      <c r="A9" s="163" t="s">
        <v>36</v>
      </c>
      <c r="B9" s="165" t="s">
        <v>37</v>
      </c>
      <c r="C9" s="163" t="s">
        <v>38</v>
      </c>
      <c r="D9" s="167" t="s">
        <v>39</v>
      </c>
      <c r="E9" s="168"/>
      <c r="F9" s="168"/>
      <c r="G9" s="169"/>
      <c r="H9" s="173" t="s">
        <v>40</v>
      </c>
      <c r="I9" s="164" t="s">
        <v>41</v>
      </c>
      <c r="J9" s="164" t="s">
        <v>42</v>
      </c>
      <c r="K9" s="83"/>
    </row>
    <row r="10" spans="1:11" s="86" customFormat="1" ht="12" customHeight="1">
      <c r="A10" s="164"/>
      <c r="B10" s="166"/>
      <c r="C10" s="164"/>
      <c r="D10" s="170"/>
      <c r="E10" s="171"/>
      <c r="F10" s="171"/>
      <c r="G10" s="172"/>
      <c r="H10" s="170"/>
      <c r="I10" s="164"/>
      <c r="J10" s="164"/>
      <c r="K10" s="85"/>
    </row>
    <row r="11" spans="1:11" s="87" customFormat="1" ht="15">
      <c r="A11" s="174"/>
      <c r="B11" s="174"/>
      <c r="C11" s="174"/>
      <c r="D11" s="174"/>
      <c r="E11" s="174"/>
      <c r="F11" s="174"/>
      <c r="G11" s="174"/>
      <c r="H11" s="174"/>
      <c r="I11" s="174"/>
      <c r="J11" s="175"/>
    </row>
    <row r="12" spans="1:11" s="88" customFormat="1" ht="12.75">
      <c r="A12" s="176" t="s">
        <v>174</v>
      </c>
      <c r="B12" s="177"/>
      <c r="C12" s="177"/>
      <c r="D12" s="177"/>
      <c r="E12" s="177"/>
      <c r="F12" s="177"/>
      <c r="G12" s="177"/>
      <c r="H12" s="177"/>
      <c r="I12" s="177"/>
      <c r="J12" s="178"/>
    </row>
    <row r="13" spans="1:11" s="88" customFormat="1" ht="38.25" outlineLevel="1">
      <c r="A13" s="89" t="s">
        <v>65</v>
      </c>
      <c r="B13" s="90" t="s">
        <v>175</v>
      </c>
      <c r="C13" s="91" t="s">
        <v>176</v>
      </c>
      <c r="D13" s="179" t="s">
        <v>180</v>
      </c>
      <c r="E13" s="155"/>
      <c r="F13" s="155"/>
      <c r="G13" s="92"/>
      <c r="H13" s="93"/>
      <c r="I13" s="91" t="s">
        <v>24</v>
      </c>
      <c r="J13" s="94"/>
    </row>
    <row r="14" spans="1:11" s="88" customFormat="1" ht="12.75" customHeight="1" outlineLevel="1">
      <c r="A14" s="180" t="s">
        <v>178</v>
      </c>
      <c r="B14" s="181"/>
      <c r="C14" s="181"/>
      <c r="D14" s="95"/>
      <c r="E14" s="95"/>
      <c r="F14" s="95"/>
      <c r="G14" s="95"/>
      <c r="H14" s="95"/>
      <c r="I14" s="95"/>
      <c r="J14" s="96"/>
    </row>
    <row r="15" spans="1:11" s="88" customFormat="1" ht="63.75" customHeight="1" outlineLevel="1">
      <c r="A15" s="89" t="s">
        <v>66</v>
      </c>
      <c r="B15" s="90" t="s">
        <v>175</v>
      </c>
      <c r="C15" s="91" t="s">
        <v>179</v>
      </c>
      <c r="D15" s="179" t="s">
        <v>181</v>
      </c>
      <c r="E15" s="155"/>
      <c r="F15" s="155"/>
      <c r="G15" s="92"/>
      <c r="H15" s="99"/>
      <c r="I15" s="145" t="s">
        <v>25</v>
      </c>
      <c r="J15" s="94"/>
    </row>
    <row r="16" spans="1:11" s="88" customFormat="1" ht="12.75" outlineLevel="1">
      <c r="A16" s="180" t="s">
        <v>182</v>
      </c>
      <c r="B16" s="181"/>
      <c r="C16" s="181"/>
      <c r="D16" s="95"/>
      <c r="E16" s="95"/>
      <c r="F16" s="95"/>
      <c r="G16" s="95"/>
      <c r="H16" s="95"/>
      <c r="I16" s="95"/>
      <c r="J16" s="96"/>
    </row>
    <row r="17" spans="1:10" s="88" customFormat="1" ht="42.75" customHeight="1" outlineLevel="1">
      <c r="A17" s="89" t="s">
        <v>67</v>
      </c>
      <c r="B17" s="97" t="s">
        <v>183</v>
      </c>
      <c r="C17" s="98" t="s">
        <v>190</v>
      </c>
      <c r="D17" s="154" t="s">
        <v>184</v>
      </c>
      <c r="E17" s="155"/>
      <c r="F17" s="155"/>
      <c r="G17" s="92"/>
      <c r="H17" s="99"/>
      <c r="I17" s="91" t="s">
        <v>24</v>
      </c>
      <c r="J17" s="94"/>
    </row>
    <row r="18" spans="1:10" s="88" customFormat="1" ht="44.25" customHeight="1" outlineLevel="1">
      <c r="A18" s="89" t="s">
        <v>68</v>
      </c>
      <c r="B18" s="97" t="s">
        <v>185</v>
      </c>
      <c r="C18" s="98" t="s">
        <v>190</v>
      </c>
      <c r="D18" s="179" t="s">
        <v>186</v>
      </c>
      <c r="E18" s="155"/>
      <c r="F18" s="155"/>
      <c r="G18" s="92"/>
      <c r="H18" s="93"/>
      <c r="I18" s="91" t="s">
        <v>24</v>
      </c>
      <c r="J18" s="94"/>
    </row>
    <row r="19" spans="1:10" s="88" customFormat="1" ht="40.5" customHeight="1" outlineLevel="1">
      <c r="A19" s="89" t="s">
        <v>69</v>
      </c>
      <c r="B19" s="97" t="s">
        <v>187</v>
      </c>
      <c r="C19" s="98" t="s">
        <v>190</v>
      </c>
      <c r="D19" s="154" t="s">
        <v>188</v>
      </c>
      <c r="E19" s="155"/>
      <c r="F19" s="155"/>
      <c r="G19" s="92"/>
      <c r="H19" s="100"/>
      <c r="I19" s="91" t="s">
        <v>24</v>
      </c>
      <c r="J19" s="94"/>
    </row>
    <row r="20" spans="1:10" s="88" customFormat="1" ht="41.25" customHeight="1" outlineLevel="1">
      <c r="A20" s="89" t="s">
        <v>70</v>
      </c>
      <c r="B20" s="97" t="s">
        <v>189</v>
      </c>
      <c r="C20" s="98" t="s">
        <v>191</v>
      </c>
      <c r="D20" s="154" t="s">
        <v>192</v>
      </c>
      <c r="E20" s="155"/>
      <c r="F20" s="155"/>
      <c r="G20" s="92"/>
      <c r="H20" s="99"/>
      <c r="I20" s="91" t="s">
        <v>24</v>
      </c>
      <c r="J20" s="94"/>
    </row>
    <row r="21" spans="1:10" s="88" customFormat="1" ht="12.75">
      <c r="A21" s="176" t="s">
        <v>194</v>
      </c>
      <c r="B21" s="177"/>
      <c r="C21" s="177"/>
      <c r="D21" s="177"/>
      <c r="E21" s="177"/>
      <c r="F21" s="177"/>
      <c r="G21" s="177"/>
      <c r="H21" s="177"/>
      <c r="I21" s="177"/>
      <c r="J21" s="178"/>
    </row>
    <row r="22" spans="1:10" s="103" customFormat="1" ht="36.75" customHeight="1" outlineLevel="1">
      <c r="A22" s="89" t="s">
        <v>195</v>
      </c>
      <c r="B22" s="101" t="s">
        <v>196</v>
      </c>
      <c r="C22" s="102" t="s">
        <v>197</v>
      </c>
      <c r="D22" s="182" t="s">
        <v>198</v>
      </c>
      <c r="E22" s="182"/>
      <c r="F22" s="182"/>
      <c r="I22" s="104" t="s">
        <v>24</v>
      </c>
      <c r="J22" s="100"/>
    </row>
    <row r="23" spans="1:10" s="88" customFormat="1" ht="12.75">
      <c r="A23" s="176" t="s">
        <v>193</v>
      </c>
      <c r="B23" s="177"/>
      <c r="C23" s="177"/>
      <c r="D23" s="177"/>
      <c r="E23" s="177"/>
      <c r="F23" s="177"/>
      <c r="G23" s="177"/>
      <c r="H23" s="177"/>
      <c r="I23" s="177"/>
      <c r="J23" s="178"/>
    </row>
    <row r="24" spans="1:10" s="88" customFormat="1" ht="12.75" outlineLevel="1">
      <c r="A24" s="176" t="s">
        <v>199</v>
      </c>
      <c r="B24" s="177"/>
      <c r="C24" s="177"/>
      <c r="D24" s="177"/>
      <c r="E24" s="177"/>
      <c r="F24" s="177"/>
      <c r="G24" s="177"/>
      <c r="H24" s="177"/>
      <c r="I24" s="177"/>
      <c r="J24" s="178"/>
    </row>
    <row r="25" spans="1:10" s="103" customFormat="1" ht="45" customHeight="1" outlineLevel="1">
      <c r="A25" s="89" t="s">
        <v>200</v>
      </c>
      <c r="B25" s="101" t="s">
        <v>213</v>
      </c>
      <c r="C25" s="102" t="s">
        <v>214</v>
      </c>
      <c r="D25" s="154" t="s">
        <v>184</v>
      </c>
      <c r="E25" s="155"/>
      <c r="F25" s="155"/>
      <c r="H25" s="109"/>
      <c r="I25" s="110" t="s">
        <v>26</v>
      </c>
      <c r="J25" s="100"/>
    </row>
    <row r="26" spans="1:10" s="103" customFormat="1" ht="28.5" customHeight="1" outlineLevel="1">
      <c r="A26" s="89" t="s">
        <v>201</v>
      </c>
      <c r="B26" s="101" t="s">
        <v>217</v>
      </c>
      <c r="C26" s="102" t="s">
        <v>214</v>
      </c>
      <c r="D26" s="154" t="s">
        <v>215</v>
      </c>
      <c r="E26" s="155"/>
      <c r="F26" s="155"/>
      <c r="H26" s="109"/>
      <c r="I26" s="110" t="s">
        <v>24</v>
      </c>
      <c r="J26" s="100"/>
    </row>
    <row r="27" spans="1:10" s="103" customFormat="1" ht="25.5" customHeight="1" outlineLevel="1">
      <c r="A27" s="89" t="s">
        <v>202</v>
      </c>
      <c r="B27" s="101" t="s">
        <v>218</v>
      </c>
      <c r="C27" s="102" t="s">
        <v>214</v>
      </c>
      <c r="D27" s="154" t="s">
        <v>219</v>
      </c>
      <c r="E27" s="155"/>
      <c r="F27" s="155"/>
      <c r="H27" s="109"/>
      <c r="I27" s="110" t="s">
        <v>24</v>
      </c>
      <c r="J27" s="100"/>
    </row>
    <row r="28" spans="1:10" s="103" customFormat="1" ht="44.25" customHeight="1" outlineLevel="1">
      <c r="A28" s="89" t="s">
        <v>223</v>
      </c>
      <c r="B28" s="101" t="s">
        <v>216</v>
      </c>
      <c r="C28" s="102" t="s">
        <v>220</v>
      </c>
      <c r="D28" s="179" t="s">
        <v>221</v>
      </c>
      <c r="E28" s="155"/>
      <c r="F28" s="155"/>
      <c r="H28" s="109"/>
      <c r="I28" s="110" t="s">
        <v>26</v>
      </c>
      <c r="J28" s="100"/>
    </row>
    <row r="29" spans="1:10" s="103" customFormat="1" ht="82.5" customHeight="1" outlineLevel="1">
      <c r="A29" s="89" t="s">
        <v>222</v>
      </c>
      <c r="B29" s="101" t="s">
        <v>225</v>
      </c>
      <c r="C29" s="102" t="s">
        <v>229</v>
      </c>
      <c r="D29" s="179" t="s">
        <v>226</v>
      </c>
      <c r="E29" s="155"/>
      <c r="F29" s="155"/>
      <c r="H29" s="109"/>
      <c r="I29" s="110" t="s">
        <v>24</v>
      </c>
      <c r="J29" s="100"/>
    </row>
    <row r="30" spans="1:10" s="103" customFormat="1" ht="91.5" customHeight="1" outlineLevel="1">
      <c r="A30" s="89" t="s">
        <v>227</v>
      </c>
      <c r="B30" s="101" t="s">
        <v>228</v>
      </c>
      <c r="C30" s="102" t="s">
        <v>224</v>
      </c>
      <c r="D30" s="179" t="s">
        <v>230</v>
      </c>
      <c r="E30" s="155"/>
      <c r="F30" s="155"/>
      <c r="H30" s="109"/>
      <c r="I30" s="110" t="s">
        <v>24</v>
      </c>
      <c r="J30" s="100"/>
    </row>
    <row r="31" spans="1:10" s="88" customFormat="1" ht="12.75" outlineLevel="1">
      <c r="A31" s="176" t="s">
        <v>231</v>
      </c>
      <c r="B31" s="177"/>
      <c r="C31" s="177"/>
      <c r="D31" s="177"/>
      <c r="E31" s="177"/>
      <c r="F31" s="177"/>
      <c r="G31" s="177"/>
      <c r="H31" s="177"/>
      <c r="I31" s="177"/>
      <c r="J31" s="178"/>
    </row>
    <row r="32" spans="1:10" s="103" customFormat="1" ht="37.5" customHeight="1" outlineLevel="1">
      <c r="A32" s="89" t="s">
        <v>232</v>
      </c>
      <c r="B32" s="101" t="s">
        <v>237</v>
      </c>
      <c r="C32" s="102" t="s">
        <v>238</v>
      </c>
      <c r="D32" s="179" t="s">
        <v>164</v>
      </c>
      <c r="E32" s="155"/>
      <c r="F32" s="155"/>
      <c r="H32" s="109"/>
      <c r="I32" s="110" t="s">
        <v>26</v>
      </c>
      <c r="J32" s="100"/>
    </row>
    <row r="33" spans="1:10" s="103" customFormat="1" ht="40.5" customHeight="1" outlineLevel="1">
      <c r="A33" s="89" t="s">
        <v>235</v>
      </c>
      <c r="B33" s="101" t="s">
        <v>239</v>
      </c>
      <c r="C33" s="102" t="s">
        <v>238</v>
      </c>
      <c r="D33" s="179" t="s">
        <v>241</v>
      </c>
      <c r="E33" s="155"/>
      <c r="F33" s="155"/>
      <c r="H33" s="109"/>
      <c r="I33" s="110" t="s">
        <v>24</v>
      </c>
      <c r="J33" s="100"/>
    </row>
    <row r="34" spans="1:10" s="103" customFormat="1" ht="40.5" customHeight="1" outlineLevel="1">
      <c r="A34" s="89" t="s">
        <v>242</v>
      </c>
      <c r="B34" s="101" t="s">
        <v>243</v>
      </c>
      <c r="C34" s="102" t="s">
        <v>244</v>
      </c>
      <c r="D34" s="179" t="s">
        <v>245</v>
      </c>
      <c r="E34" s="155"/>
      <c r="F34" s="155"/>
      <c r="H34" s="109"/>
      <c r="I34" s="110" t="s">
        <v>26</v>
      </c>
      <c r="J34" s="100"/>
    </row>
    <row r="35" spans="1:10" ht="12" customHeight="1"/>
    <row r="36" spans="1:10" ht="12" customHeight="1"/>
    <row r="37" spans="1:10" ht="12" customHeight="1"/>
    <row r="38" spans="1:10" ht="12" customHeight="1"/>
    <row r="39" spans="1:10" ht="12" customHeight="1"/>
    <row r="40" spans="1:10" ht="12" customHeight="1"/>
    <row r="41" spans="1:10" ht="12" customHeight="1"/>
    <row r="42" spans="1:10" ht="12" customHeight="1"/>
    <row r="43" spans="1:10" ht="12" customHeight="1"/>
    <row r="44" spans="1:10" ht="12" customHeight="1"/>
    <row r="45" spans="1:10" ht="12" customHeight="1"/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41">
    <mergeCell ref="B5:D5"/>
    <mergeCell ref="H5:J5"/>
    <mergeCell ref="D33:F33"/>
    <mergeCell ref="D34:F34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A14:C14"/>
    <mergeCell ref="D15:F15"/>
    <mergeCell ref="D28:F28"/>
    <mergeCell ref="D20:F20"/>
    <mergeCell ref="A21:J21"/>
    <mergeCell ref="D22:F22"/>
    <mergeCell ref="A16:C16"/>
    <mergeCell ref="D17:F17"/>
    <mergeCell ref="D18:F18"/>
    <mergeCell ref="D19:F19"/>
    <mergeCell ref="A23:J23"/>
    <mergeCell ref="A24:J24"/>
    <mergeCell ref="D25:F25"/>
    <mergeCell ref="D26:F26"/>
    <mergeCell ref="D27:F27"/>
    <mergeCell ref="D29:F29"/>
    <mergeCell ref="D30:F30"/>
    <mergeCell ref="A31:J31"/>
    <mergeCell ref="D32:F32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5"/>
  <sheetViews>
    <sheetView zoomScale="80" zoomScaleNormal="80" workbookViewId="0">
      <selection activeCell="J44" sqref="J44"/>
    </sheetView>
  </sheetViews>
  <sheetFormatPr defaultRowHeight="14.25" outlineLevelRow="1"/>
  <cols>
    <col min="1" max="1" width="18" style="38" customWidth="1"/>
    <col min="2" max="2" width="20.7109375" style="111" customWidth="1"/>
    <col min="3" max="3" width="48.140625" style="38" customWidth="1"/>
    <col min="4" max="5" width="9.140625" style="38"/>
    <col min="6" max="6" width="27" style="38" customWidth="1"/>
    <col min="7" max="7" width="21.140625" style="38" hidden="1" customWidth="1"/>
    <col min="8" max="8" width="19.7109375" style="38" customWidth="1"/>
    <col min="9" max="9" width="9.140625" style="112"/>
    <col min="10" max="10" width="20.5703125" style="113" customWidth="1"/>
    <col min="11" max="16384" width="9.140625" style="38"/>
  </cols>
  <sheetData>
    <row r="1" spans="1:11" s="63" customFormat="1" ht="12.75" customHeight="1">
      <c r="A1" s="58" t="s">
        <v>92</v>
      </c>
      <c r="B1" s="156"/>
      <c r="C1" s="156"/>
      <c r="D1" s="156"/>
      <c r="E1" s="59"/>
      <c r="F1" s="59"/>
      <c r="G1" s="59"/>
      <c r="H1" s="59"/>
      <c r="I1" s="60"/>
      <c r="J1" s="61"/>
      <c r="K1" s="62"/>
    </row>
    <row r="2" spans="1:11" s="63" customFormat="1" ht="11.25" customHeight="1" thickBot="1">
      <c r="A2" s="62"/>
      <c r="B2" s="157"/>
      <c r="C2" s="157"/>
      <c r="D2" s="157"/>
      <c r="E2" s="59"/>
      <c r="F2" s="59"/>
      <c r="G2" s="59"/>
      <c r="H2" s="59"/>
      <c r="I2" s="60"/>
      <c r="J2" s="61"/>
      <c r="K2" s="62"/>
    </row>
    <row r="3" spans="1:11" s="67" customFormat="1" ht="15" customHeight="1">
      <c r="A3" s="64" t="s">
        <v>32</v>
      </c>
      <c r="B3" s="148" t="s">
        <v>71</v>
      </c>
      <c r="C3" s="148"/>
      <c r="D3" s="149"/>
      <c r="E3" s="65"/>
      <c r="F3" s="65"/>
      <c r="G3" s="65"/>
      <c r="H3" s="158"/>
      <c r="I3" s="158"/>
      <c r="J3" s="158"/>
      <c r="K3" s="66"/>
    </row>
    <row r="4" spans="1:11" s="67" customFormat="1" ht="12.75">
      <c r="A4" s="68" t="s">
        <v>33</v>
      </c>
      <c r="B4" s="159" t="s">
        <v>308</v>
      </c>
      <c r="C4" s="160"/>
      <c r="D4" s="161"/>
      <c r="E4" s="65"/>
      <c r="F4" s="65"/>
      <c r="G4" s="65"/>
      <c r="H4" s="158"/>
      <c r="I4" s="158"/>
      <c r="J4" s="158"/>
      <c r="K4" s="66"/>
    </row>
    <row r="5" spans="1:11" s="71" customFormat="1" ht="12.75">
      <c r="A5" s="68" t="s">
        <v>34</v>
      </c>
      <c r="B5" s="150"/>
      <c r="C5" s="151"/>
      <c r="D5" s="152"/>
      <c r="E5" s="69"/>
      <c r="F5" s="69"/>
      <c r="G5" s="69"/>
      <c r="H5" s="153"/>
      <c r="I5" s="153"/>
      <c r="J5" s="153"/>
      <c r="K5" s="70"/>
    </row>
    <row r="6" spans="1:11" s="67" customFormat="1" ht="15" customHeight="1">
      <c r="A6" s="72" t="s">
        <v>24</v>
      </c>
      <c r="B6" s="73">
        <f>COUNTIF(I12:I47,"Pass")</f>
        <v>16</v>
      </c>
      <c r="C6" s="74" t="s">
        <v>26</v>
      </c>
      <c r="D6" s="75">
        <f>COUNTIF(I10:I766,"Pending")</f>
        <v>7</v>
      </c>
      <c r="E6" s="76"/>
      <c r="F6" s="76"/>
      <c r="G6" s="76"/>
      <c r="H6" s="158"/>
      <c r="I6" s="158"/>
      <c r="J6" s="158"/>
      <c r="K6" s="66"/>
    </row>
    <row r="7" spans="1:11" s="67" customFormat="1" ht="15" customHeight="1" thickBot="1">
      <c r="A7" s="77" t="s">
        <v>25</v>
      </c>
      <c r="B7" s="78">
        <f>COUNTIF(I12:I47,"Fail")</f>
        <v>1</v>
      </c>
      <c r="C7" s="79" t="s">
        <v>35</v>
      </c>
      <c r="D7" s="80">
        <f>COUNTA(A12:A47) - 4</f>
        <v>32</v>
      </c>
      <c r="E7" s="81"/>
      <c r="F7" s="81"/>
      <c r="G7" s="81"/>
      <c r="H7" s="158"/>
      <c r="I7" s="158"/>
      <c r="J7" s="158"/>
      <c r="K7" s="66"/>
    </row>
    <row r="8" spans="1:11" s="67" customFormat="1" ht="15" customHeight="1">
      <c r="A8" s="162"/>
      <c r="B8" s="162"/>
      <c r="C8" s="162"/>
      <c r="D8" s="162"/>
      <c r="E8" s="76"/>
      <c r="F8" s="76"/>
      <c r="G8" s="76"/>
      <c r="H8" s="76"/>
      <c r="I8" s="82"/>
      <c r="J8" s="82"/>
      <c r="K8" s="66"/>
    </row>
    <row r="9" spans="1:11" s="84" customFormat="1" ht="12" customHeight="1">
      <c r="A9" s="163" t="s">
        <v>36</v>
      </c>
      <c r="B9" s="165" t="s">
        <v>37</v>
      </c>
      <c r="C9" s="163" t="s">
        <v>38</v>
      </c>
      <c r="D9" s="167" t="s">
        <v>39</v>
      </c>
      <c r="E9" s="168"/>
      <c r="F9" s="168"/>
      <c r="G9" s="169"/>
      <c r="H9" s="173" t="s">
        <v>40</v>
      </c>
      <c r="I9" s="164" t="s">
        <v>41</v>
      </c>
      <c r="J9" s="164" t="s">
        <v>42</v>
      </c>
      <c r="K9" s="83"/>
    </row>
    <row r="10" spans="1:11" s="86" customFormat="1" ht="12" customHeight="1">
      <c r="A10" s="164"/>
      <c r="B10" s="166"/>
      <c r="C10" s="164"/>
      <c r="D10" s="170"/>
      <c r="E10" s="171"/>
      <c r="F10" s="171"/>
      <c r="G10" s="172"/>
      <c r="H10" s="170"/>
      <c r="I10" s="164"/>
      <c r="J10" s="164"/>
      <c r="K10" s="85"/>
    </row>
    <row r="11" spans="1:11" s="87" customFormat="1" ht="15">
      <c r="A11" s="174"/>
      <c r="B11" s="174"/>
      <c r="C11" s="174"/>
      <c r="D11" s="174"/>
      <c r="E11" s="174"/>
      <c r="F11" s="174"/>
      <c r="G11" s="174"/>
      <c r="H11" s="174"/>
      <c r="I11" s="174"/>
      <c r="J11" s="175"/>
    </row>
    <row r="12" spans="1:11" s="88" customFormat="1" ht="12.75" collapsed="1">
      <c r="A12" s="176" t="s">
        <v>304</v>
      </c>
      <c r="B12" s="177"/>
      <c r="C12" s="177"/>
      <c r="D12" s="177"/>
      <c r="E12" s="177"/>
      <c r="F12" s="177"/>
      <c r="G12" s="177"/>
      <c r="H12" s="177"/>
      <c r="I12" s="177"/>
      <c r="J12" s="178"/>
    </row>
    <row r="13" spans="1:11" s="88" customFormat="1" ht="25.5" hidden="1" outlineLevel="1">
      <c r="A13" s="89" t="s">
        <v>305</v>
      </c>
      <c r="B13" s="90" t="s">
        <v>306</v>
      </c>
      <c r="C13" s="91" t="s">
        <v>307</v>
      </c>
      <c r="D13" s="179" t="s">
        <v>226</v>
      </c>
      <c r="E13" s="155"/>
      <c r="F13" s="155"/>
      <c r="G13" s="92"/>
      <c r="H13" s="93"/>
      <c r="I13" s="91" t="s">
        <v>26</v>
      </c>
      <c r="J13" s="94"/>
    </row>
    <row r="14" spans="1:11" s="88" customFormat="1" ht="30.75" hidden="1" customHeight="1" outlineLevel="1">
      <c r="A14" s="89" t="s">
        <v>309</v>
      </c>
      <c r="B14" s="97" t="s">
        <v>310</v>
      </c>
      <c r="C14" s="143" t="s">
        <v>311</v>
      </c>
      <c r="D14" s="179" t="s">
        <v>226</v>
      </c>
      <c r="E14" s="155"/>
      <c r="F14" s="155"/>
      <c r="G14" s="92"/>
      <c r="H14" s="99"/>
      <c r="I14" s="91" t="s">
        <v>24</v>
      </c>
      <c r="J14" s="94"/>
    </row>
    <row r="15" spans="1:11" s="88" customFormat="1" ht="29.25" hidden="1" customHeight="1" outlineLevel="1">
      <c r="A15" s="89" t="s">
        <v>312</v>
      </c>
      <c r="B15" s="97" t="s">
        <v>313</v>
      </c>
      <c r="C15" s="143" t="s">
        <v>314</v>
      </c>
      <c r="D15" s="179" t="s">
        <v>226</v>
      </c>
      <c r="E15" s="155"/>
      <c r="F15" s="155"/>
      <c r="G15" s="92"/>
      <c r="H15" s="93"/>
      <c r="I15" s="91" t="s">
        <v>24</v>
      </c>
      <c r="J15" s="94"/>
    </row>
    <row r="16" spans="1:11" s="88" customFormat="1" ht="33.75" hidden="1" customHeight="1" outlineLevel="1">
      <c r="A16" s="89" t="s">
        <v>315</v>
      </c>
      <c r="B16" s="97" t="s">
        <v>316</v>
      </c>
      <c r="C16" s="143" t="s">
        <v>314</v>
      </c>
      <c r="D16" s="179" t="s">
        <v>226</v>
      </c>
      <c r="E16" s="155"/>
      <c r="F16" s="155"/>
      <c r="G16" s="92"/>
      <c r="H16" s="100"/>
      <c r="I16" s="143" t="s">
        <v>24</v>
      </c>
      <c r="J16" s="94"/>
    </row>
    <row r="17" spans="1:10" s="88" customFormat="1" ht="31.5" hidden="1" customHeight="1" outlineLevel="1">
      <c r="A17" s="89" t="s">
        <v>317</v>
      </c>
      <c r="B17" s="97" t="s">
        <v>324</v>
      </c>
      <c r="C17" s="143" t="s">
        <v>314</v>
      </c>
      <c r="D17" s="179" t="s">
        <v>226</v>
      </c>
      <c r="E17" s="155"/>
      <c r="F17" s="155"/>
      <c r="G17" s="92"/>
      <c r="H17" s="132"/>
      <c r="I17" s="143" t="s">
        <v>24</v>
      </c>
      <c r="J17" s="94"/>
    </row>
    <row r="18" spans="1:10" s="88" customFormat="1" ht="31.5" hidden="1" customHeight="1" outlineLevel="1">
      <c r="A18" s="89" t="s">
        <v>320</v>
      </c>
      <c r="B18" s="97" t="s">
        <v>325</v>
      </c>
      <c r="C18" s="143" t="s">
        <v>314</v>
      </c>
      <c r="D18" s="179" t="s">
        <v>226</v>
      </c>
      <c r="E18" s="155"/>
      <c r="F18" s="155"/>
      <c r="G18" s="92"/>
      <c r="H18" s="132"/>
      <c r="I18" s="143" t="s">
        <v>24</v>
      </c>
      <c r="J18" s="94"/>
    </row>
    <row r="19" spans="1:10" s="88" customFormat="1" ht="31.5" hidden="1" customHeight="1" outlineLevel="1">
      <c r="A19" s="89" t="s">
        <v>321</v>
      </c>
      <c r="B19" s="97" t="s">
        <v>318</v>
      </c>
      <c r="C19" s="143" t="s">
        <v>314</v>
      </c>
      <c r="D19" s="179" t="s">
        <v>226</v>
      </c>
      <c r="E19" s="155"/>
      <c r="F19" s="155"/>
      <c r="G19" s="92"/>
      <c r="H19" s="99"/>
      <c r="I19" s="143" t="s">
        <v>24</v>
      </c>
      <c r="J19" s="94"/>
    </row>
    <row r="20" spans="1:10" s="88" customFormat="1" ht="12.75" hidden="1" outlineLevel="1">
      <c r="A20" s="180" t="s">
        <v>319</v>
      </c>
      <c r="B20" s="181"/>
      <c r="C20" s="181"/>
      <c r="D20" s="95"/>
      <c r="E20" s="95"/>
      <c r="F20" s="95"/>
      <c r="G20" s="95"/>
      <c r="H20" s="95"/>
      <c r="I20" s="95"/>
      <c r="J20" s="96"/>
    </row>
    <row r="21" spans="1:10" s="88" customFormat="1" ht="84" hidden="1" customHeight="1" outlineLevel="1">
      <c r="A21" s="89" t="s">
        <v>322</v>
      </c>
      <c r="B21" s="97" t="s">
        <v>328</v>
      </c>
      <c r="C21" s="98" t="s">
        <v>332</v>
      </c>
      <c r="D21" s="179" t="s">
        <v>226</v>
      </c>
      <c r="E21" s="155"/>
      <c r="F21" s="155"/>
      <c r="G21" s="92"/>
      <c r="H21" s="99"/>
      <c r="I21" s="91" t="s">
        <v>24</v>
      </c>
      <c r="J21" s="94"/>
    </row>
    <row r="22" spans="1:10" s="88" customFormat="1" ht="71.25" hidden="1" customHeight="1" outlineLevel="1">
      <c r="A22" s="89" t="s">
        <v>323</v>
      </c>
      <c r="B22" s="97" t="s">
        <v>329</v>
      </c>
      <c r="C22" s="98" t="s">
        <v>333</v>
      </c>
      <c r="D22" s="179" t="s">
        <v>226</v>
      </c>
      <c r="E22" s="155"/>
      <c r="F22" s="155"/>
      <c r="G22" s="92"/>
      <c r="H22" s="93"/>
      <c r="I22" s="91" t="s">
        <v>24</v>
      </c>
      <c r="J22" s="94"/>
    </row>
    <row r="23" spans="1:10" s="88" customFormat="1" ht="70.5" hidden="1" customHeight="1" outlineLevel="1">
      <c r="A23" s="89" t="s">
        <v>326</v>
      </c>
      <c r="B23" s="97" t="s">
        <v>330</v>
      </c>
      <c r="C23" s="98" t="s">
        <v>334</v>
      </c>
      <c r="D23" s="179" t="s">
        <v>226</v>
      </c>
      <c r="E23" s="155"/>
      <c r="F23" s="155"/>
      <c r="G23" s="92"/>
      <c r="H23" s="100"/>
      <c r="I23" s="143" t="s">
        <v>24</v>
      </c>
      <c r="J23" s="94"/>
    </row>
    <row r="24" spans="1:10" s="88" customFormat="1" ht="74.25" hidden="1" customHeight="1" outlineLevel="1">
      <c r="A24" s="89" t="s">
        <v>327</v>
      </c>
      <c r="B24" s="97" t="s">
        <v>331</v>
      </c>
      <c r="C24" s="98" t="s">
        <v>335</v>
      </c>
      <c r="D24" s="179" t="s">
        <v>226</v>
      </c>
      <c r="E24" s="155"/>
      <c r="F24" s="155"/>
      <c r="G24" s="92"/>
      <c r="H24" s="99"/>
      <c r="I24" s="143" t="s">
        <v>24</v>
      </c>
      <c r="J24" s="94"/>
    </row>
    <row r="25" spans="1:10" s="88" customFormat="1" ht="12.75" hidden="1" outlineLevel="1">
      <c r="A25" s="180" t="s">
        <v>337</v>
      </c>
      <c r="B25" s="181"/>
      <c r="C25" s="181"/>
      <c r="D25" s="130"/>
      <c r="E25" s="130"/>
      <c r="F25" s="130"/>
      <c r="G25" s="130"/>
      <c r="H25" s="130"/>
      <c r="I25" s="130"/>
      <c r="J25" s="131"/>
    </row>
    <row r="26" spans="1:10" s="88" customFormat="1" ht="74.25" hidden="1" customHeight="1" outlineLevel="1">
      <c r="A26" s="89" t="s">
        <v>336</v>
      </c>
      <c r="B26" s="97" t="s">
        <v>341</v>
      </c>
      <c r="C26" s="98" t="s">
        <v>342</v>
      </c>
      <c r="D26" s="179" t="s">
        <v>346</v>
      </c>
      <c r="E26" s="155"/>
      <c r="F26" s="155"/>
      <c r="G26" s="92"/>
      <c r="H26" s="132"/>
      <c r="I26" s="143" t="s">
        <v>24</v>
      </c>
      <c r="J26" s="94"/>
    </row>
    <row r="27" spans="1:10" s="88" customFormat="1" ht="74.25" hidden="1" customHeight="1" outlineLevel="1">
      <c r="A27" s="89" t="s">
        <v>338</v>
      </c>
      <c r="B27" s="97" t="s">
        <v>343</v>
      </c>
      <c r="C27" s="98" t="s">
        <v>344</v>
      </c>
      <c r="D27" s="179" t="s">
        <v>347</v>
      </c>
      <c r="E27" s="155"/>
      <c r="F27" s="155"/>
      <c r="G27" s="92"/>
      <c r="H27" s="132"/>
      <c r="I27" s="143"/>
      <c r="J27" s="94"/>
    </row>
    <row r="28" spans="1:10" s="88" customFormat="1" ht="81.75" hidden="1" customHeight="1" outlineLevel="1">
      <c r="A28" s="89" t="s">
        <v>339</v>
      </c>
      <c r="B28" s="97" t="s">
        <v>376</v>
      </c>
      <c r="C28" s="98" t="s">
        <v>348</v>
      </c>
      <c r="D28" s="179" t="s">
        <v>346</v>
      </c>
      <c r="E28" s="155"/>
      <c r="F28" s="155"/>
      <c r="G28" s="92"/>
      <c r="H28" s="132"/>
      <c r="I28" s="143" t="s">
        <v>24</v>
      </c>
      <c r="J28" s="94"/>
    </row>
    <row r="29" spans="1:10" s="88" customFormat="1" ht="60.75" hidden="1" customHeight="1" outlineLevel="1">
      <c r="A29" s="89" t="s">
        <v>340</v>
      </c>
      <c r="B29" s="97" t="s">
        <v>361</v>
      </c>
      <c r="C29" s="98" t="s">
        <v>349</v>
      </c>
      <c r="D29" s="179" t="s">
        <v>347</v>
      </c>
      <c r="E29" s="155"/>
      <c r="F29" s="155"/>
      <c r="G29" s="92"/>
      <c r="H29" s="132"/>
      <c r="I29" s="143"/>
      <c r="J29" s="94"/>
    </row>
    <row r="30" spans="1:10" s="88" customFormat="1" ht="60.75" hidden="1" customHeight="1" outlineLevel="1">
      <c r="A30" s="89" t="s">
        <v>351</v>
      </c>
      <c r="B30" s="97" t="s">
        <v>350</v>
      </c>
      <c r="C30" s="98" t="s">
        <v>352</v>
      </c>
      <c r="D30" s="179" t="s">
        <v>346</v>
      </c>
      <c r="E30" s="155"/>
      <c r="F30" s="155"/>
      <c r="G30" s="92"/>
      <c r="H30" s="132"/>
      <c r="I30" s="143" t="s">
        <v>24</v>
      </c>
      <c r="J30" s="94"/>
    </row>
    <row r="31" spans="1:10" s="88" customFormat="1" ht="63.75" hidden="1" customHeight="1" outlineLevel="1">
      <c r="A31" s="89" t="s">
        <v>354</v>
      </c>
      <c r="B31" s="97" t="s">
        <v>360</v>
      </c>
      <c r="C31" s="98" t="s">
        <v>353</v>
      </c>
      <c r="D31" s="179" t="s">
        <v>347</v>
      </c>
      <c r="E31" s="155"/>
      <c r="F31" s="155"/>
      <c r="G31" s="92"/>
      <c r="H31" s="132"/>
      <c r="I31" s="143"/>
      <c r="J31" s="94"/>
    </row>
    <row r="32" spans="1:10" s="88" customFormat="1" ht="85.5" hidden="1" customHeight="1" outlineLevel="1">
      <c r="A32" s="89" t="s">
        <v>355</v>
      </c>
      <c r="B32" s="97" t="s">
        <v>375</v>
      </c>
      <c r="C32" s="98" t="s">
        <v>363</v>
      </c>
      <c r="D32" s="179" t="s">
        <v>346</v>
      </c>
      <c r="E32" s="155"/>
      <c r="F32" s="155"/>
      <c r="G32" s="92"/>
      <c r="H32" s="132"/>
      <c r="I32" s="143" t="s">
        <v>24</v>
      </c>
      <c r="J32" s="94"/>
    </row>
    <row r="33" spans="1:10" s="88" customFormat="1" ht="63.75" hidden="1" customHeight="1" outlineLevel="1">
      <c r="A33" s="89" t="s">
        <v>356</v>
      </c>
      <c r="B33" s="97" t="s">
        <v>362</v>
      </c>
      <c r="C33" s="98" t="s">
        <v>349</v>
      </c>
      <c r="D33" s="179" t="s">
        <v>347</v>
      </c>
      <c r="E33" s="155"/>
      <c r="F33" s="155"/>
      <c r="G33" s="92"/>
      <c r="H33" s="132"/>
      <c r="I33" s="143"/>
      <c r="J33" s="94"/>
    </row>
    <row r="34" spans="1:10" s="88" customFormat="1" ht="63.75" hidden="1" customHeight="1" outlineLevel="1">
      <c r="A34" s="89" t="s">
        <v>357</v>
      </c>
      <c r="B34" s="97" t="s">
        <v>365</v>
      </c>
      <c r="C34" s="98" t="s">
        <v>390</v>
      </c>
      <c r="D34" s="179" t="s">
        <v>346</v>
      </c>
      <c r="E34" s="155"/>
      <c r="F34" s="155"/>
      <c r="G34" s="92"/>
      <c r="H34" s="132"/>
      <c r="I34" s="143" t="s">
        <v>24</v>
      </c>
      <c r="J34" s="94"/>
    </row>
    <row r="35" spans="1:10" s="88" customFormat="1" ht="63.75" hidden="1" customHeight="1" outlineLevel="1">
      <c r="A35" s="89" t="s">
        <v>358</v>
      </c>
      <c r="B35" s="97" t="s">
        <v>366</v>
      </c>
      <c r="C35" s="98" t="s">
        <v>391</v>
      </c>
      <c r="D35" s="179" t="s">
        <v>347</v>
      </c>
      <c r="E35" s="155"/>
      <c r="F35" s="155"/>
      <c r="G35" s="92"/>
      <c r="H35" s="132"/>
      <c r="I35" s="143"/>
      <c r="J35" s="94"/>
    </row>
    <row r="36" spans="1:10" s="88" customFormat="1" ht="86.25" hidden="1" customHeight="1" outlineLevel="1">
      <c r="A36" s="89" t="s">
        <v>359</v>
      </c>
      <c r="B36" s="97" t="s">
        <v>373</v>
      </c>
      <c r="C36" s="98" t="s">
        <v>392</v>
      </c>
      <c r="D36" s="179" t="s">
        <v>346</v>
      </c>
      <c r="E36" s="155"/>
      <c r="F36" s="155"/>
      <c r="G36" s="92"/>
      <c r="H36" s="132"/>
      <c r="I36" s="143" t="s">
        <v>24</v>
      </c>
      <c r="J36" s="94"/>
    </row>
    <row r="37" spans="1:10" s="88" customFormat="1" ht="85.5" hidden="1" customHeight="1" outlineLevel="1">
      <c r="A37" s="89" t="s">
        <v>367</v>
      </c>
      <c r="B37" s="97" t="s">
        <v>374</v>
      </c>
      <c r="C37" s="98" t="s">
        <v>397</v>
      </c>
      <c r="D37" s="179" t="s">
        <v>347</v>
      </c>
      <c r="E37" s="155"/>
      <c r="F37" s="155"/>
      <c r="G37" s="92"/>
      <c r="H37" s="132"/>
      <c r="I37" s="143"/>
      <c r="J37" s="94"/>
    </row>
    <row r="38" spans="1:10" s="88" customFormat="1" ht="74.25" hidden="1" customHeight="1" outlineLevel="1">
      <c r="A38" s="89" t="s">
        <v>368</v>
      </c>
      <c r="B38" s="97" t="s">
        <v>386</v>
      </c>
      <c r="C38" s="98" t="s">
        <v>393</v>
      </c>
      <c r="D38" s="179" t="s">
        <v>346</v>
      </c>
      <c r="E38" s="155"/>
      <c r="F38" s="155"/>
      <c r="G38" s="92"/>
      <c r="H38" s="132"/>
      <c r="I38" s="143" t="s">
        <v>26</v>
      </c>
      <c r="J38" s="94"/>
    </row>
    <row r="39" spans="1:10" s="88" customFormat="1" ht="74.25" hidden="1" customHeight="1" outlineLevel="1">
      <c r="A39" s="89" t="s">
        <v>369</v>
      </c>
      <c r="B39" s="97" t="s">
        <v>387</v>
      </c>
      <c r="C39" s="98" t="s">
        <v>393</v>
      </c>
      <c r="D39" s="179" t="s">
        <v>394</v>
      </c>
      <c r="E39" s="155"/>
      <c r="F39" s="155"/>
      <c r="G39" s="92"/>
      <c r="H39" s="132"/>
      <c r="I39" s="143" t="s">
        <v>26</v>
      </c>
      <c r="J39" s="94"/>
    </row>
    <row r="40" spans="1:10" s="88" customFormat="1" ht="92.25" hidden="1" customHeight="1" outlineLevel="1">
      <c r="A40" s="89" t="s">
        <v>370</v>
      </c>
      <c r="B40" s="97" t="s">
        <v>388</v>
      </c>
      <c r="C40" s="98" t="s">
        <v>395</v>
      </c>
      <c r="D40" s="179" t="s">
        <v>346</v>
      </c>
      <c r="E40" s="155"/>
      <c r="F40" s="155"/>
      <c r="G40" s="92"/>
      <c r="H40" s="132"/>
      <c r="I40" s="143" t="s">
        <v>26</v>
      </c>
      <c r="J40" s="94"/>
    </row>
    <row r="41" spans="1:10" s="88" customFormat="1" ht="86.25" hidden="1" customHeight="1" outlineLevel="1">
      <c r="A41" s="89" t="s">
        <v>371</v>
      </c>
      <c r="B41" s="97" t="s">
        <v>389</v>
      </c>
      <c r="C41" s="98" t="s">
        <v>396</v>
      </c>
      <c r="D41" s="179" t="s">
        <v>394</v>
      </c>
      <c r="E41" s="155"/>
      <c r="F41" s="155"/>
      <c r="G41" s="92"/>
      <c r="H41" s="132"/>
      <c r="I41" s="143" t="s">
        <v>26</v>
      </c>
      <c r="J41" s="94"/>
    </row>
    <row r="42" spans="1:10" s="88" customFormat="1" ht="74.25" hidden="1" customHeight="1" outlineLevel="1">
      <c r="A42" s="89" t="s">
        <v>372</v>
      </c>
      <c r="B42" s="97" t="s">
        <v>385</v>
      </c>
      <c r="C42" s="98" t="s">
        <v>399</v>
      </c>
      <c r="D42" s="179" t="s">
        <v>345</v>
      </c>
      <c r="E42" s="155"/>
      <c r="F42" s="155"/>
      <c r="G42" s="92"/>
      <c r="H42" s="132"/>
      <c r="I42" s="143"/>
      <c r="J42" s="94"/>
    </row>
    <row r="43" spans="1:10" s="88" customFormat="1" ht="74.25" hidden="1" customHeight="1" outlineLevel="1">
      <c r="A43" s="89" t="s">
        <v>377</v>
      </c>
      <c r="B43" s="97" t="s">
        <v>403</v>
      </c>
      <c r="C43" s="98" t="s">
        <v>400</v>
      </c>
      <c r="D43" s="179" t="s">
        <v>345</v>
      </c>
      <c r="E43" s="155"/>
      <c r="F43" s="155"/>
      <c r="G43" s="92"/>
      <c r="H43" s="132"/>
      <c r="I43" s="145" t="s">
        <v>25</v>
      </c>
      <c r="J43" s="94"/>
    </row>
    <row r="44" spans="1:10" s="88" customFormat="1" ht="74.25" hidden="1" customHeight="1" outlineLevel="1">
      <c r="A44" s="89" t="s">
        <v>378</v>
      </c>
      <c r="B44" s="97" t="s">
        <v>404</v>
      </c>
      <c r="C44" s="98" t="s">
        <v>401</v>
      </c>
      <c r="D44" s="179" t="s">
        <v>345</v>
      </c>
      <c r="E44" s="155"/>
      <c r="F44" s="155"/>
      <c r="G44" s="92"/>
      <c r="H44" s="132"/>
      <c r="I44" s="143"/>
      <c r="J44" s="94"/>
    </row>
    <row r="45" spans="1:10" s="88" customFormat="1" ht="60.75" hidden="1" customHeight="1" outlineLevel="1">
      <c r="A45" s="89" t="s">
        <v>379</v>
      </c>
      <c r="B45" s="97" t="s">
        <v>398</v>
      </c>
      <c r="C45" s="98" t="s">
        <v>402</v>
      </c>
      <c r="D45" s="179" t="s">
        <v>345</v>
      </c>
      <c r="E45" s="155"/>
      <c r="F45" s="155"/>
      <c r="G45" s="92"/>
      <c r="H45" s="132"/>
      <c r="I45" s="143" t="s">
        <v>26</v>
      </c>
      <c r="J45" s="94"/>
    </row>
    <row r="46" spans="1:10" s="88" customFormat="1" ht="12.75" collapsed="1">
      <c r="A46" s="176" t="s">
        <v>381</v>
      </c>
      <c r="B46" s="177"/>
      <c r="C46" s="177"/>
      <c r="D46" s="177"/>
      <c r="E46" s="177"/>
      <c r="F46" s="177"/>
      <c r="G46" s="177"/>
      <c r="H46" s="177"/>
      <c r="I46" s="177"/>
      <c r="J46" s="178"/>
    </row>
    <row r="47" spans="1:10" s="103" customFormat="1" ht="46.5" hidden="1" customHeight="1" outlineLevel="1">
      <c r="A47" s="89" t="s">
        <v>384</v>
      </c>
      <c r="B47" s="101" t="s">
        <v>380</v>
      </c>
      <c r="C47" s="102" t="s">
        <v>382</v>
      </c>
      <c r="D47" s="182" t="s">
        <v>383</v>
      </c>
      <c r="E47" s="182"/>
      <c r="F47" s="182"/>
      <c r="H47" s="142"/>
      <c r="I47" s="104" t="s">
        <v>26</v>
      </c>
      <c r="J47" s="100"/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</sheetData>
  <mergeCells count="54">
    <mergeCell ref="D31:F31"/>
    <mergeCell ref="D28:F28"/>
    <mergeCell ref="D27:F27"/>
    <mergeCell ref="D29:F29"/>
    <mergeCell ref="D30:F30"/>
    <mergeCell ref="B5:D5"/>
    <mergeCell ref="H5:J5"/>
    <mergeCell ref="D18:F18"/>
    <mergeCell ref="D17:F17"/>
    <mergeCell ref="A25:C25"/>
    <mergeCell ref="B1:D2"/>
    <mergeCell ref="B3:D3"/>
    <mergeCell ref="H3:J3"/>
    <mergeCell ref="B4:D4"/>
    <mergeCell ref="H4:J4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D14:F14"/>
    <mergeCell ref="D16:F16"/>
    <mergeCell ref="D19:F19"/>
    <mergeCell ref="A20:C20"/>
    <mergeCell ref="D21:F21"/>
    <mergeCell ref="D22:F22"/>
    <mergeCell ref="D23:F23"/>
    <mergeCell ref="D45:F45"/>
    <mergeCell ref="D26:F26"/>
    <mergeCell ref="D32:F32"/>
    <mergeCell ref="D33:F33"/>
    <mergeCell ref="D34:F34"/>
    <mergeCell ref="D35:F35"/>
    <mergeCell ref="D41:F41"/>
    <mergeCell ref="D24:F24"/>
    <mergeCell ref="A46:J46"/>
    <mergeCell ref="D47:F47"/>
    <mergeCell ref="D40:F40"/>
    <mergeCell ref="D39:F39"/>
    <mergeCell ref="D38:F38"/>
    <mergeCell ref="D37:F37"/>
    <mergeCell ref="D36:F36"/>
    <mergeCell ref="D44:F44"/>
    <mergeCell ref="D43:F43"/>
    <mergeCell ref="D42:F42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B20" sqref="B20:C20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242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 ht="25.5" customHeight="1">
      <c r="A9" s="125">
        <v>1</v>
      </c>
      <c r="B9" s="185" t="s">
        <v>83</v>
      </c>
      <c r="C9" s="186"/>
      <c r="D9" s="187"/>
      <c r="E9" s="116"/>
      <c r="F9" s="125">
        <v>1</v>
      </c>
      <c r="G9" s="185" t="s">
        <v>484</v>
      </c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47.25" customHeight="1">
      <c r="A18" s="125">
        <v>1</v>
      </c>
      <c r="B18" s="183" t="s">
        <v>485</v>
      </c>
      <c r="C18" s="188"/>
      <c r="D18" s="183" t="s">
        <v>486</v>
      </c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 t="s">
        <v>487</v>
      </c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63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 t="s">
        <v>483</v>
      </c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tabSelected="1" topLeftCell="A7" workbookViewId="0">
      <selection activeCell="A16" sqref="A16"/>
    </sheetView>
  </sheetViews>
  <sheetFormatPr defaultRowHeight="14.25" outlineLevelRow="1"/>
  <cols>
    <col min="1" max="1" width="18" style="38" customWidth="1"/>
    <col min="2" max="2" width="20.7109375" style="111" customWidth="1"/>
    <col min="3" max="3" width="48.140625" style="38" customWidth="1"/>
    <col min="4" max="5" width="9.140625" style="38"/>
    <col min="6" max="6" width="27" style="38" customWidth="1"/>
    <col min="7" max="7" width="21.140625" style="38" hidden="1" customWidth="1"/>
    <col min="8" max="8" width="19.7109375" style="38" customWidth="1"/>
    <col min="9" max="9" width="9.140625" style="112"/>
    <col min="10" max="10" width="20.5703125" style="113" customWidth="1"/>
    <col min="11" max="16384" width="9.140625" style="38"/>
  </cols>
  <sheetData>
    <row r="1" spans="1:14" s="63" customFormat="1" ht="12.75" customHeight="1">
      <c r="A1" s="58" t="s">
        <v>92</v>
      </c>
      <c r="B1" s="156"/>
      <c r="C1" s="156"/>
      <c r="D1" s="156"/>
      <c r="E1" s="59"/>
      <c r="F1" s="59"/>
      <c r="G1" s="59"/>
      <c r="H1" s="59"/>
      <c r="I1" s="60"/>
      <c r="J1" s="61"/>
      <c r="K1" s="62"/>
    </row>
    <row r="2" spans="1:14" s="63" customFormat="1" ht="11.25" customHeight="1" thickBot="1">
      <c r="A2" s="62"/>
      <c r="B2" s="157"/>
      <c r="C2" s="157"/>
      <c r="D2" s="157"/>
      <c r="E2" s="59"/>
      <c r="F2" s="59"/>
      <c r="G2" s="59"/>
      <c r="H2" s="59"/>
      <c r="I2" s="60"/>
      <c r="J2" s="61"/>
      <c r="K2" s="62"/>
    </row>
    <row r="3" spans="1:14" s="67" customFormat="1" ht="15" customHeight="1">
      <c r="A3" s="64" t="s">
        <v>32</v>
      </c>
      <c r="B3" s="148" t="s">
        <v>71</v>
      </c>
      <c r="C3" s="148"/>
      <c r="D3" s="149"/>
      <c r="E3" s="65"/>
      <c r="F3" s="65"/>
      <c r="G3" s="65"/>
      <c r="H3" s="158"/>
      <c r="I3" s="158"/>
      <c r="J3" s="158"/>
      <c r="K3" s="66"/>
    </row>
    <row r="4" spans="1:14" s="67" customFormat="1" ht="12.75">
      <c r="A4" s="68" t="s">
        <v>33</v>
      </c>
      <c r="B4" s="159" t="s">
        <v>246</v>
      </c>
      <c r="C4" s="160"/>
      <c r="D4" s="161"/>
      <c r="E4" s="65"/>
      <c r="F4" s="65"/>
      <c r="G4" s="65"/>
      <c r="H4" s="158"/>
      <c r="I4" s="158"/>
      <c r="J4" s="158"/>
      <c r="K4" s="66"/>
    </row>
    <row r="5" spans="1:14" s="71" customFormat="1" ht="12.75">
      <c r="A5" s="68" t="s">
        <v>34</v>
      </c>
      <c r="B5" s="150"/>
      <c r="C5" s="151"/>
      <c r="D5" s="152"/>
      <c r="E5" s="69"/>
      <c r="F5" s="69"/>
      <c r="G5" s="69"/>
      <c r="H5" s="153"/>
      <c r="I5" s="153"/>
      <c r="J5" s="153"/>
      <c r="K5" s="70"/>
    </row>
    <row r="6" spans="1:14" s="67" customFormat="1" ht="15" customHeight="1">
      <c r="A6" s="72" t="s">
        <v>24</v>
      </c>
      <c r="B6" s="73">
        <f>COUNTIF(I12:I16,"Pass")</f>
        <v>3</v>
      </c>
      <c r="C6" s="74" t="s">
        <v>26</v>
      </c>
      <c r="D6" s="75">
        <f>COUNTIF(I10:I735,"Pending")</f>
        <v>0</v>
      </c>
      <c r="E6" s="76"/>
      <c r="F6" s="76"/>
      <c r="G6" s="76"/>
      <c r="H6" s="158"/>
      <c r="I6" s="158"/>
      <c r="J6" s="158"/>
      <c r="K6" s="66"/>
    </row>
    <row r="7" spans="1:14" s="67" customFormat="1" ht="15" customHeight="1" thickBot="1">
      <c r="A7" s="77" t="s">
        <v>25</v>
      </c>
      <c r="B7" s="78">
        <f>COUNTIF(I12:I16,"Fail")</f>
        <v>0</v>
      </c>
      <c r="C7" s="79" t="s">
        <v>35</v>
      </c>
      <c r="D7" s="80">
        <f>COUNTA(A12:A16) -2</f>
        <v>3</v>
      </c>
      <c r="E7" s="81"/>
      <c r="F7" s="81"/>
      <c r="G7" s="81"/>
      <c r="H7" s="158"/>
      <c r="I7" s="158"/>
      <c r="J7" s="158"/>
      <c r="K7" s="66"/>
    </row>
    <row r="8" spans="1:14" s="67" customFormat="1" ht="15" customHeight="1">
      <c r="A8" s="162"/>
      <c r="B8" s="162"/>
      <c r="C8" s="162"/>
      <c r="D8" s="162"/>
      <c r="E8" s="76"/>
      <c r="F8" s="76"/>
      <c r="G8" s="76"/>
      <c r="H8" s="76"/>
      <c r="I8" s="82"/>
      <c r="J8" s="82"/>
      <c r="K8" s="66"/>
    </row>
    <row r="9" spans="1:14" s="84" customFormat="1" ht="12" customHeight="1">
      <c r="A9" s="163" t="s">
        <v>36</v>
      </c>
      <c r="B9" s="165" t="s">
        <v>37</v>
      </c>
      <c r="C9" s="163" t="s">
        <v>38</v>
      </c>
      <c r="D9" s="167" t="s">
        <v>39</v>
      </c>
      <c r="E9" s="168"/>
      <c r="F9" s="168"/>
      <c r="G9" s="169"/>
      <c r="H9" s="173" t="s">
        <v>40</v>
      </c>
      <c r="I9" s="164" t="s">
        <v>41</v>
      </c>
      <c r="J9" s="164" t="s">
        <v>42</v>
      </c>
      <c r="K9" s="83"/>
    </row>
    <row r="10" spans="1:14" s="86" customFormat="1" ht="12" customHeight="1">
      <c r="A10" s="164"/>
      <c r="B10" s="166"/>
      <c r="C10" s="164"/>
      <c r="D10" s="170"/>
      <c r="E10" s="171"/>
      <c r="F10" s="171"/>
      <c r="G10" s="172"/>
      <c r="H10" s="170"/>
      <c r="I10" s="164"/>
      <c r="J10" s="164"/>
      <c r="K10" s="85"/>
    </row>
    <row r="11" spans="1:14" s="87" customFormat="1" ht="15">
      <c r="A11" s="174"/>
      <c r="B11" s="174"/>
      <c r="C11" s="174"/>
      <c r="D11" s="174"/>
      <c r="E11" s="174"/>
      <c r="F11" s="174"/>
      <c r="G11" s="174"/>
      <c r="H11" s="174"/>
      <c r="I11" s="174"/>
      <c r="J11" s="175"/>
    </row>
    <row r="12" spans="1:14" s="88" customFormat="1" ht="12.75">
      <c r="A12" s="176" t="s">
        <v>247</v>
      </c>
      <c r="B12" s="177"/>
      <c r="C12" s="177"/>
      <c r="D12" s="177"/>
      <c r="E12" s="177"/>
      <c r="F12" s="177"/>
      <c r="G12" s="177"/>
      <c r="H12" s="177"/>
      <c r="I12" s="177"/>
      <c r="J12" s="178"/>
    </row>
    <row r="13" spans="1:14" s="88" customFormat="1" ht="51" outlineLevel="1">
      <c r="A13" s="137" t="s">
        <v>242</v>
      </c>
      <c r="B13" s="90" t="s">
        <v>248</v>
      </c>
      <c r="C13" s="91" t="s">
        <v>249</v>
      </c>
      <c r="D13" s="179" t="s">
        <v>226</v>
      </c>
      <c r="E13" s="155"/>
      <c r="F13" s="155"/>
      <c r="G13" s="92"/>
      <c r="H13" s="93"/>
      <c r="I13" s="91" t="s">
        <v>24</v>
      </c>
      <c r="J13" s="94"/>
    </row>
    <row r="14" spans="1:14" s="88" customFormat="1" ht="12.75">
      <c r="A14" s="176" t="s">
        <v>250</v>
      </c>
      <c r="B14" s="177"/>
      <c r="C14" s="177"/>
      <c r="D14" s="177"/>
      <c r="E14" s="177"/>
      <c r="F14" s="177"/>
      <c r="G14" s="177"/>
      <c r="H14" s="177"/>
      <c r="I14" s="177"/>
      <c r="J14" s="178"/>
    </row>
    <row r="15" spans="1:14" s="103" customFormat="1" ht="75.75" customHeight="1" outlineLevel="1">
      <c r="A15" s="137" t="s">
        <v>251</v>
      </c>
      <c r="B15" s="101" t="s">
        <v>253</v>
      </c>
      <c r="C15" s="143" t="s">
        <v>255</v>
      </c>
      <c r="D15" s="179" t="s">
        <v>256</v>
      </c>
      <c r="E15" s="155"/>
      <c r="F15" s="155"/>
      <c r="H15" s="105"/>
      <c r="I15" s="104" t="s">
        <v>24</v>
      </c>
      <c r="J15" s="100"/>
    </row>
    <row r="16" spans="1:14" s="103" customFormat="1" ht="92.25" customHeight="1" outlineLevel="1">
      <c r="A16" s="137" t="s">
        <v>252</v>
      </c>
      <c r="B16" s="101" t="s">
        <v>254</v>
      </c>
      <c r="C16" s="143" t="s">
        <v>255</v>
      </c>
      <c r="D16" s="179" t="s">
        <v>240</v>
      </c>
      <c r="E16" s="155"/>
      <c r="F16" s="155"/>
      <c r="H16" s="105"/>
      <c r="I16" s="106" t="s">
        <v>24</v>
      </c>
      <c r="J16" s="107"/>
      <c r="K16" s="108"/>
      <c r="L16" s="108"/>
      <c r="M16" s="108"/>
      <c r="N16" s="108"/>
    </row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23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A11:J11"/>
    <mergeCell ref="A12:J12"/>
    <mergeCell ref="D13:F13"/>
    <mergeCell ref="A14:J14"/>
    <mergeCell ref="D15:F15"/>
    <mergeCell ref="D16:F16"/>
  </mergeCells>
  <hyperlinks>
    <hyperlink ref="A13" location="'TC46'!A1" display="TC46"/>
    <hyperlink ref="A15" location="'UTC47'!A1" display="UTC47"/>
    <hyperlink ref="A16" location="'UTC48'!A1" display="UTC48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zoomScale="80" zoomScaleNormal="80" workbookViewId="0">
      <selection activeCell="A21" sqref="A21"/>
    </sheetView>
  </sheetViews>
  <sheetFormatPr defaultRowHeight="14.25" outlineLevelRow="1"/>
  <cols>
    <col min="1" max="1" width="18" style="38" customWidth="1"/>
    <col min="2" max="2" width="20.7109375" style="111" customWidth="1"/>
    <col min="3" max="3" width="48.140625" style="38" customWidth="1"/>
    <col min="4" max="5" width="9.140625" style="38"/>
    <col min="6" max="6" width="27" style="38" customWidth="1"/>
    <col min="7" max="7" width="21.140625" style="38" hidden="1" customWidth="1"/>
    <col min="8" max="8" width="19.7109375" style="38" customWidth="1"/>
    <col min="9" max="9" width="9.140625" style="112"/>
    <col min="10" max="10" width="20.5703125" style="113" customWidth="1"/>
    <col min="11" max="16384" width="9.140625" style="38"/>
  </cols>
  <sheetData>
    <row r="1" spans="1:11" s="63" customFormat="1" ht="12.75" customHeight="1">
      <c r="A1" s="58" t="s">
        <v>92</v>
      </c>
      <c r="B1" s="156"/>
      <c r="C1" s="156"/>
      <c r="D1" s="156"/>
      <c r="E1" s="59"/>
      <c r="F1" s="59"/>
      <c r="G1" s="59"/>
      <c r="H1" s="59"/>
      <c r="I1" s="60"/>
      <c r="J1" s="61"/>
      <c r="K1" s="62"/>
    </row>
    <row r="2" spans="1:11" s="63" customFormat="1" ht="11.25" customHeight="1" thickBot="1">
      <c r="A2" s="62"/>
      <c r="B2" s="157"/>
      <c r="C2" s="157"/>
      <c r="D2" s="157"/>
      <c r="E2" s="59"/>
      <c r="F2" s="59"/>
      <c r="G2" s="59"/>
      <c r="H2" s="59"/>
      <c r="I2" s="60"/>
      <c r="J2" s="61"/>
      <c r="K2" s="62"/>
    </row>
    <row r="3" spans="1:11" s="67" customFormat="1" ht="15" customHeight="1">
      <c r="A3" s="64" t="s">
        <v>32</v>
      </c>
      <c r="B3" s="148" t="s">
        <v>71</v>
      </c>
      <c r="C3" s="148"/>
      <c r="D3" s="149"/>
      <c r="E3" s="65"/>
      <c r="F3" s="65"/>
      <c r="G3" s="65"/>
      <c r="H3" s="158"/>
      <c r="I3" s="158"/>
      <c r="J3" s="158"/>
      <c r="K3" s="66"/>
    </row>
    <row r="4" spans="1:11" s="67" customFormat="1" ht="12.75">
      <c r="A4" s="68" t="s">
        <v>33</v>
      </c>
      <c r="B4" s="159" t="s">
        <v>364</v>
      </c>
      <c r="C4" s="160"/>
      <c r="D4" s="161"/>
      <c r="E4" s="65"/>
      <c r="F4" s="65"/>
      <c r="G4" s="65"/>
      <c r="H4" s="158"/>
      <c r="I4" s="158"/>
      <c r="J4" s="158"/>
      <c r="K4" s="66"/>
    </row>
    <row r="5" spans="1:11" s="71" customFormat="1" ht="12.75">
      <c r="A5" s="68" t="s">
        <v>34</v>
      </c>
      <c r="B5" s="150"/>
      <c r="C5" s="151"/>
      <c r="D5" s="152"/>
      <c r="E5" s="69"/>
      <c r="F5" s="69"/>
      <c r="G5" s="69"/>
      <c r="H5" s="153"/>
      <c r="I5" s="153"/>
      <c r="J5" s="153"/>
      <c r="K5" s="70"/>
    </row>
    <row r="6" spans="1:11" s="67" customFormat="1" ht="15" customHeight="1">
      <c r="A6" s="72" t="s">
        <v>24</v>
      </c>
      <c r="B6" s="73">
        <f>COUNTIF(I12:I20,"Pass")</f>
        <v>5</v>
      </c>
      <c r="C6" s="74" t="s">
        <v>26</v>
      </c>
      <c r="D6" s="75">
        <f>COUNTIF(I10:I739,"Pending")</f>
        <v>1</v>
      </c>
      <c r="E6" s="133"/>
      <c r="F6" s="133"/>
      <c r="G6" s="133"/>
      <c r="H6" s="158"/>
      <c r="I6" s="158"/>
      <c r="J6" s="158"/>
      <c r="K6" s="66"/>
    </row>
    <row r="7" spans="1:11" s="67" customFormat="1" ht="15" customHeight="1" thickBot="1">
      <c r="A7" s="77" t="s">
        <v>25</v>
      </c>
      <c r="B7" s="78">
        <f>COUNTIF(I12:I20,"Fail")</f>
        <v>0</v>
      </c>
      <c r="C7" s="79" t="s">
        <v>35</v>
      </c>
      <c r="D7" s="80">
        <f>COUNTA(A12:A20) - 3</f>
        <v>6</v>
      </c>
      <c r="E7" s="81"/>
      <c r="F7" s="81"/>
      <c r="G7" s="81"/>
      <c r="H7" s="158"/>
      <c r="I7" s="158"/>
      <c r="J7" s="158"/>
      <c r="K7" s="66"/>
    </row>
    <row r="8" spans="1:11" s="67" customFormat="1" ht="15" customHeight="1">
      <c r="A8" s="162"/>
      <c r="B8" s="162"/>
      <c r="C8" s="162"/>
      <c r="D8" s="162"/>
      <c r="E8" s="133"/>
      <c r="F8" s="133"/>
      <c r="G8" s="133"/>
      <c r="H8" s="133"/>
      <c r="I8" s="82"/>
      <c r="J8" s="82"/>
      <c r="K8" s="66"/>
    </row>
    <row r="9" spans="1:11" s="84" customFormat="1" ht="12" customHeight="1">
      <c r="A9" s="163" t="s">
        <v>36</v>
      </c>
      <c r="B9" s="165" t="s">
        <v>37</v>
      </c>
      <c r="C9" s="163" t="s">
        <v>38</v>
      </c>
      <c r="D9" s="167" t="s">
        <v>39</v>
      </c>
      <c r="E9" s="168"/>
      <c r="F9" s="168"/>
      <c r="G9" s="169"/>
      <c r="H9" s="173" t="s">
        <v>40</v>
      </c>
      <c r="I9" s="164" t="s">
        <v>41</v>
      </c>
      <c r="J9" s="164" t="s">
        <v>42</v>
      </c>
      <c r="K9" s="83"/>
    </row>
    <row r="10" spans="1:11" s="86" customFormat="1" ht="12" customHeight="1">
      <c r="A10" s="164"/>
      <c r="B10" s="166"/>
      <c r="C10" s="164"/>
      <c r="D10" s="170"/>
      <c r="E10" s="171"/>
      <c r="F10" s="171"/>
      <c r="G10" s="172"/>
      <c r="H10" s="170"/>
      <c r="I10" s="164"/>
      <c r="J10" s="164"/>
      <c r="K10" s="85"/>
    </row>
    <row r="11" spans="1:11" s="87" customFormat="1" ht="15">
      <c r="A11" s="174"/>
      <c r="B11" s="174"/>
      <c r="C11" s="174"/>
      <c r="D11" s="174"/>
      <c r="E11" s="174"/>
      <c r="F11" s="174"/>
      <c r="G11" s="174"/>
      <c r="H11" s="174"/>
      <c r="I11" s="174"/>
      <c r="J11" s="175"/>
    </row>
    <row r="12" spans="1:11" s="88" customFormat="1" ht="12.75" collapsed="1">
      <c r="A12" s="176" t="s">
        <v>406</v>
      </c>
      <c r="B12" s="177"/>
      <c r="C12" s="177"/>
      <c r="D12" s="177"/>
      <c r="E12" s="177"/>
      <c r="F12" s="177"/>
      <c r="G12" s="177"/>
      <c r="H12" s="177"/>
      <c r="I12" s="177"/>
      <c r="J12" s="178"/>
    </row>
    <row r="13" spans="1:11" s="88" customFormat="1" ht="59.25" hidden="1" customHeight="1" outlineLevel="1">
      <c r="A13" s="89" t="s">
        <v>405</v>
      </c>
      <c r="B13" s="90" t="s">
        <v>407</v>
      </c>
      <c r="C13" s="143" t="s">
        <v>410</v>
      </c>
      <c r="D13" s="179" t="s">
        <v>408</v>
      </c>
      <c r="E13" s="155"/>
      <c r="F13" s="155"/>
      <c r="G13" s="92"/>
      <c r="H13" s="93"/>
      <c r="I13" s="143" t="s">
        <v>26</v>
      </c>
      <c r="J13" s="94"/>
    </row>
    <row r="14" spans="1:11" s="88" customFormat="1" ht="54" hidden="1" customHeight="1" outlineLevel="1">
      <c r="A14" s="89" t="s">
        <v>409</v>
      </c>
      <c r="B14" s="97" t="s">
        <v>412</v>
      </c>
      <c r="C14" s="143" t="s">
        <v>411</v>
      </c>
      <c r="D14" s="179" t="s">
        <v>408</v>
      </c>
      <c r="E14" s="155"/>
      <c r="F14" s="155"/>
      <c r="G14" s="92"/>
      <c r="H14" s="132"/>
      <c r="I14" s="143" t="s">
        <v>24</v>
      </c>
      <c r="J14" s="94"/>
    </row>
    <row r="15" spans="1:11" s="88" customFormat="1" ht="54.75" hidden="1" customHeight="1" outlineLevel="1">
      <c r="A15" s="89" t="s">
        <v>413</v>
      </c>
      <c r="B15" s="97" t="s">
        <v>414</v>
      </c>
      <c r="C15" s="143" t="s">
        <v>411</v>
      </c>
      <c r="D15" s="179" t="s">
        <v>408</v>
      </c>
      <c r="E15" s="155"/>
      <c r="F15" s="155"/>
      <c r="G15" s="92"/>
      <c r="H15" s="93"/>
      <c r="I15" s="143" t="s">
        <v>24</v>
      </c>
      <c r="J15" s="94"/>
    </row>
    <row r="16" spans="1:11" s="88" customFormat="1" ht="12.75" collapsed="1">
      <c r="A16" s="176" t="s">
        <v>415</v>
      </c>
      <c r="B16" s="177"/>
      <c r="C16" s="177"/>
      <c r="D16" s="177"/>
      <c r="E16" s="177"/>
      <c r="F16" s="177"/>
      <c r="G16" s="177"/>
      <c r="H16" s="177"/>
      <c r="I16" s="177"/>
      <c r="J16" s="178"/>
    </row>
    <row r="17" spans="1:10" s="103" customFormat="1" ht="45" hidden="1" customHeight="1" outlineLevel="1">
      <c r="A17" s="89" t="s">
        <v>416</v>
      </c>
      <c r="B17" s="101" t="s">
        <v>418</v>
      </c>
      <c r="C17" s="102" t="s">
        <v>420</v>
      </c>
      <c r="D17" s="182" t="s">
        <v>421</v>
      </c>
      <c r="E17" s="182"/>
      <c r="F17" s="182"/>
      <c r="I17" s="104" t="s">
        <v>24</v>
      </c>
      <c r="J17" s="100"/>
    </row>
    <row r="18" spans="1:10" s="103" customFormat="1" ht="42.75" hidden="1" customHeight="1" outlineLevel="1">
      <c r="A18" s="89" t="s">
        <v>417</v>
      </c>
      <c r="B18" s="101" t="s">
        <v>419</v>
      </c>
      <c r="C18" s="102" t="s">
        <v>420</v>
      </c>
      <c r="D18" s="182" t="s">
        <v>421</v>
      </c>
      <c r="E18" s="182"/>
      <c r="F18" s="182"/>
      <c r="H18" s="105"/>
      <c r="I18" s="104" t="s">
        <v>24</v>
      </c>
      <c r="J18" s="100"/>
    </row>
    <row r="19" spans="1:10" s="88" customFormat="1" ht="12.75" collapsed="1">
      <c r="A19" s="176" t="s">
        <v>422</v>
      </c>
      <c r="B19" s="177"/>
      <c r="C19" s="177"/>
      <c r="D19" s="177"/>
      <c r="E19" s="177"/>
      <c r="F19" s="177"/>
      <c r="G19" s="177"/>
      <c r="H19" s="177"/>
      <c r="I19" s="177"/>
      <c r="J19" s="178"/>
    </row>
    <row r="20" spans="1:10" s="103" customFormat="1" ht="51" hidden="1" customHeight="1" outlineLevel="1">
      <c r="A20" s="89" t="s">
        <v>423</v>
      </c>
      <c r="B20" s="101" t="s">
        <v>424</v>
      </c>
      <c r="C20" s="102" t="s">
        <v>425</v>
      </c>
      <c r="D20" s="179" t="s">
        <v>426</v>
      </c>
      <c r="E20" s="155"/>
      <c r="F20" s="155"/>
      <c r="H20" s="109"/>
      <c r="I20" s="110" t="s">
        <v>24</v>
      </c>
      <c r="J20" s="100"/>
    </row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</sheetData>
  <mergeCells count="27">
    <mergeCell ref="A19:J19"/>
    <mergeCell ref="D20:F20"/>
    <mergeCell ref="A16:J16"/>
    <mergeCell ref="D17:F17"/>
    <mergeCell ref="D18:F18"/>
    <mergeCell ref="A11:J11"/>
    <mergeCell ref="A12:J12"/>
    <mergeCell ref="D13:F13"/>
    <mergeCell ref="D14:F14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1:D2"/>
    <mergeCell ref="B3:D3"/>
    <mergeCell ref="H3:J3"/>
    <mergeCell ref="B4:D4"/>
    <mergeCell ref="H4:J4"/>
    <mergeCell ref="B5:D5"/>
    <mergeCell ref="H5:J5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E8" sqref="E8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43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29"/>
      <c r="D6" s="202" t="s">
        <v>77</v>
      </c>
      <c r="E6" s="201"/>
      <c r="F6" s="203" t="s">
        <v>203</v>
      </c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27" t="s">
        <v>80</v>
      </c>
      <c r="B8" s="196" t="s">
        <v>81</v>
      </c>
      <c r="C8" s="197"/>
      <c r="D8" s="197"/>
      <c r="E8" s="123"/>
      <c r="F8" s="128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 t="s">
        <v>98</v>
      </c>
      <c r="C18" s="188"/>
      <c r="D18" s="183" t="s">
        <v>90</v>
      </c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 t="s">
        <v>113</v>
      </c>
      <c r="C19" s="184"/>
      <c r="D19" s="183" t="s">
        <v>114</v>
      </c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zoomScale="160" zoomScaleNormal="160" workbookViewId="0">
      <selection activeCell="L12" sqref="L12"/>
    </sheetView>
  </sheetViews>
  <sheetFormatPr defaultRowHeight="12.75"/>
  <cols>
    <col min="1" max="1" width="9.140625" style="115"/>
    <col min="2" max="2" width="10.140625" style="115" customWidth="1"/>
    <col min="3" max="3" width="9.140625" style="115" customWidth="1"/>
    <col min="4" max="16384" width="9.140625" style="115"/>
  </cols>
  <sheetData>
    <row r="1" spans="1:11">
      <c r="A1" s="198" t="s">
        <v>72</v>
      </c>
      <c r="B1" s="194"/>
      <c r="C1" s="114" t="s">
        <v>44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20"/>
      <c r="D6" s="202" t="s">
        <v>77</v>
      </c>
      <c r="E6" s="201"/>
      <c r="F6" s="203" t="s">
        <v>78</v>
      </c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22" t="s">
        <v>80</v>
      </c>
      <c r="B8" s="196" t="s">
        <v>81</v>
      </c>
      <c r="C8" s="197"/>
      <c r="D8" s="197"/>
      <c r="E8" s="123"/>
      <c r="F8" s="124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335" t="s">
        <v>427</v>
      </c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 t="s">
        <v>428</v>
      </c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5.7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3" customHeight="1">
      <c r="A18" s="125">
        <v>1</v>
      </c>
      <c r="B18" s="183" t="s">
        <v>98</v>
      </c>
      <c r="C18" s="188"/>
      <c r="D18" s="183" t="s">
        <v>90</v>
      </c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>
      <c r="A19" s="125">
        <v>2</v>
      </c>
      <c r="B19" s="183" t="s">
        <v>100</v>
      </c>
      <c r="C19" s="184"/>
      <c r="D19" s="183" t="s">
        <v>101</v>
      </c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 ht="33.75" customHeight="1">
      <c r="A20" s="125">
        <v>3</v>
      </c>
      <c r="B20" s="183" t="s">
        <v>102</v>
      </c>
      <c r="C20" s="184"/>
      <c r="D20" s="183" t="s">
        <v>103</v>
      </c>
      <c r="E20" s="183"/>
      <c r="F20" s="185" t="s">
        <v>91</v>
      </c>
      <c r="G20" s="186"/>
      <c r="H20" s="187"/>
      <c r="I20" s="185" t="s">
        <v>24</v>
      </c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  <hyperlink ref="G9" r:id="rId1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60" zoomScaleNormal="160" workbookViewId="0">
      <selection activeCell="I19" sqref="I19:K19"/>
    </sheetView>
  </sheetViews>
  <sheetFormatPr defaultRowHeight="12.75"/>
  <cols>
    <col min="1" max="1" width="9.140625" style="115"/>
    <col min="2" max="2" width="10.42578125" style="115" customWidth="1"/>
    <col min="3" max="16384" width="9.140625" style="115"/>
  </cols>
  <sheetData>
    <row r="1" spans="1:11">
      <c r="A1" s="198" t="s">
        <v>72</v>
      </c>
      <c r="B1" s="194"/>
      <c r="C1" s="114" t="s">
        <v>45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29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27" t="s">
        <v>80</v>
      </c>
      <c r="B8" s="196" t="s">
        <v>81</v>
      </c>
      <c r="C8" s="197"/>
      <c r="D8" s="197"/>
      <c r="E8" s="123"/>
      <c r="F8" s="128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 t="s">
        <v>429</v>
      </c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 t="s">
        <v>430</v>
      </c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5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24.75" customHeight="1">
      <c r="A18" s="125">
        <v>1</v>
      </c>
      <c r="B18" s="183" t="s">
        <v>431</v>
      </c>
      <c r="C18" s="188"/>
      <c r="D18" s="183" t="s">
        <v>432</v>
      </c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4.5" customHeight="1">
      <c r="A19" s="125">
        <v>2</v>
      </c>
      <c r="B19" s="183" t="s">
        <v>433</v>
      </c>
      <c r="C19" s="184"/>
      <c r="D19" s="183" t="s">
        <v>434</v>
      </c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</sheetData>
  <mergeCells count="45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4" sqref="C4"/>
    </sheetView>
  </sheetViews>
  <sheetFormatPr defaultRowHeight="12.75"/>
  <cols>
    <col min="1" max="1" width="9.140625" style="115"/>
    <col min="2" max="2" width="10.7109375" style="115" customWidth="1"/>
    <col min="3" max="3" width="9.85546875" style="115" customWidth="1"/>
    <col min="4" max="16384" width="9.140625" style="115"/>
  </cols>
  <sheetData>
    <row r="1" spans="1:11">
      <c r="A1" s="198" t="s">
        <v>72</v>
      </c>
      <c r="B1" s="194"/>
      <c r="C1" s="114" t="s">
        <v>46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 t="s">
        <v>435</v>
      </c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29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27" t="s">
        <v>80</v>
      </c>
      <c r="B8" s="196" t="s">
        <v>81</v>
      </c>
      <c r="C8" s="197"/>
      <c r="D8" s="197"/>
      <c r="E8" s="123"/>
      <c r="F8" s="128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5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24.7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>
        <v>3</v>
      </c>
      <c r="B20" s="183"/>
      <c r="C20" s="184"/>
      <c r="D20" s="183"/>
      <c r="E20" s="183"/>
      <c r="F20" s="185" t="s">
        <v>91</v>
      </c>
      <c r="G20" s="186"/>
      <c r="H20" s="187"/>
      <c r="I20" s="185" t="s">
        <v>24</v>
      </c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D19" sqref="D19:E19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47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29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27" t="s">
        <v>80</v>
      </c>
      <c r="B8" s="196" t="s">
        <v>81</v>
      </c>
      <c r="C8" s="197"/>
      <c r="D8" s="197"/>
      <c r="E8" s="123"/>
      <c r="F8" s="128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48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49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50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62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 t="s">
        <v>479</v>
      </c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51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/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W15" sqref="W15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457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COUNTIF(F35:HQ35,"P")</f>
        <v>0</v>
      </c>
      <c r="B7" s="259"/>
      <c r="C7" s="260">
        <f>COUNTIF(F35:HQ35,"F")</f>
        <v>0</v>
      </c>
      <c r="D7" s="261"/>
      <c r="E7" s="259"/>
      <c r="F7" s="260">
        <f>SUM(O7,- A7,- C7)</f>
        <v>15</v>
      </c>
      <c r="G7" s="261"/>
      <c r="H7" s="261"/>
      <c r="I7" s="261"/>
      <c r="J7" s="261"/>
      <c r="K7" s="262"/>
      <c r="L7" s="263">
        <f>COUNTIF(E34:HQ34,"N")</f>
        <v>0</v>
      </c>
      <c r="M7" s="263">
        <f>COUNTIF(E34:HQ34,"A")</f>
        <v>0</v>
      </c>
      <c r="N7" s="263">
        <f>COUNTIF(E34:HQ34,"B")</f>
        <v>0</v>
      </c>
      <c r="O7" s="264">
        <f>COUNTA(E9:HT9)</f>
        <v>15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276"/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463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464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 t="s">
        <v>465</v>
      </c>
      <c r="E15" s="287"/>
      <c r="F15" s="282" t="s">
        <v>283</v>
      </c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467</v>
      </c>
      <c r="E16" s="287"/>
      <c r="F16" s="282"/>
      <c r="G16" s="282" t="s">
        <v>283</v>
      </c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 t="s">
        <v>473</v>
      </c>
      <c r="E17" s="287"/>
      <c r="F17" s="282"/>
      <c r="G17" s="282"/>
      <c r="H17" s="282" t="s">
        <v>283</v>
      </c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 t="s">
        <v>466</v>
      </c>
      <c r="E18" s="287"/>
      <c r="F18" s="282"/>
      <c r="G18" s="282"/>
      <c r="H18" s="282"/>
      <c r="I18" s="282" t="s">
        <v>283</v>
      </c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/>
      <c r="C19" s="279"/>
      <c r="D19" s="280" t="s">
        <v>472</v>
      </c>
      <c r="E19" s="287"/>
      <c r="F19" s="282"/>
      <c r="G19" s="282"/>
      <c r="H19" s="282"/>
      <c r="I19" s="282"/>
      <c r="J19" s="282" t="s">
        <v>283</v>
      </c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/>
      <c r="E20" s="289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/>
      <c r="E21" s="287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 thickBot="1">
      <c r="A22" s="284"/>
      <c r="B22" s="290"/>
      <c r="C22" s="291"/>
      <c r="D22" s="292"/>
      <c r="E22" s="29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</row>
    <row r="23" spans="1:21" ht="13.5" customHeight="1" thickTop="1">
      <c r="A23" s="296" t="s">
        <v>286</v>
      </c>
      <c r="B23" s="297" t="s">
        <v>287</v>
      </c>
      <c r="C23" s="298"/>
      <c r="D23" s="299"/>
      <c r="E23" s="300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</row>
    <row r="24" spans="1:21" ht="13.5" customHeight="1">
      <c r="A24" s="303"/>
      <c r="B24" s="304" t="s">
        <v>469</v>
      </c>
      <c r="C24" s="305"/>
      <c r="D24" s="306"/>
      <c r="E24" s="307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303"/>
      <c r="B25" s="308" t="s">
        <v>294</v>
      </c>
      <c r="C25" s="309"/>
      <c r="D25" s="306"/>
      <c r="E25" s="310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303"/>
      <c r="B26" s="308"/>
      <c r="C26" s="309"/>
      <c r="D26" s="306"/>
      <c r="E26" s="310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303"/>
      <c r="B27" s="308" t="s">
        <v>295</v>
      </c>
      <c r="C27" s="309"/>
      <c r="D27" s="306"/>
      <c r="E27" s="310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31.5" customHeight="1">
      <c r="A28" s="303"/>
      <c r="B28" s="336" t="s">
        <v>470</v>
      </c>
      <c r="C28" s="337"/>
      <c r="D28" s="338"/>
      <c r="E28" s="310"/>
      <c r="F28" s="282"/>
      <c r="G28" s="282" t="s">
        <v>283</v>
      </c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303"/>
      <c r="B29" s="308"/>
      <c r="C29" s="309"/>
      <c r="D29" s="306" t="s">
        <v>471</v>
      </c>
      <c r="E29" s="310"/>
      <c r="F29" s="282"/>
      <c r="G29" s="282"/>
      <c r="H29" s="282"/>
      <c r="I29" s="282" t="s">
        <v>283</v>
      </c>
      <c r="J29" s="282" t="s">
        <v>283</v>
      </c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303"/>
      <c r="B30" s="308"/>
      <c r="C30" s="309"/>
      <c r="D30" s="306" t="s">
        <v>468</v>
      </c>
      <c r="E30" s="310"/>
      <c r="F30" s="282" t="s">
        <v>283</v>
      </c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11"/>
      <c r="C31" s="340"/>
      <c r="D31" s="313" t="s">
        <v>469</v>
      </c>
      <c r="E31" s="341"/>
      <c r="F31" s="315"/>
      <c r="G31" s="315"/>
      <c r="H31" s="315" t="s">
        <v>283</v>
      </c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6"/>
    </row>
    <row r="32" spans="1:21" ht="13.5" customHeight="1" thickBot="1">
      <c r="A32" s="303"/>
      <c r="B32" s="311"/>
      <c r="C32" s="312"/>
      <c r="D32" s="313"/>
      <c r="E32" s="31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6"/>
    </row>
    <row r="33" spans="1:20" ht="13.5" customHeight="1" thickTop="1">
      <c r="A33" s="296" t="s">
        <v>41</v>
      </c>
      <c r="B33" s="317" t="s">
        <v>297</v>
      </c>
      <c r="C33" s="317"/>
      <c r="D33" s="317"/>
      <c r="E33" s="318"/>
      <c r="F33" s="319" t="s">
        <v>299</v>
      </c>
      <c r="G33" s="319" t="s">
        <v>299</v>
      </c>
      <c r="H33" s="319" t="s">
        <v>299</v>
      </c>
      <c r="I33" s="319" t="s">
        <v>299</v>
      </c>
      <c r="J33" s="319" t="s">
        <v>299</v>
      </c>
      <c r="K33" s="319" t="s">
        <v>299</v>
      </c>
      <c r="L33" s="319" t="s">
        <v>300</v>
      </c>
      <c r="M33" s="319"/>
      <c r="N33" s="319"/>
      <c r="O33" s="319"/>
      <c r="P33" s="319"/>
      <c r="Q33" s="319"/>
      <c r="R33" s="319"/>
      <c r="S33" s="319"/>
      <c r="T33" s="320"/>
    </row>
    <row r="34" spans="1:20" ht="13.5" customHeight="1">
      <c r="A34" s="321"/>
      <c r="B34" s="322" t="s">
        <v>301</v>
      </c>
      <c r="C34" s="322"/>
      <c r="D34" s="322"/>
      <c r="E34" s="323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5"/>
    </row>
    <row r="35" spans="1:20" ht="13.5" customHeight="1">
      <c r="A35" s="321"/>
      <c r="B35" s="326" t="s">
        <v>302</v>
      </c>
      <c r="C35" s="326"/>
      <c r="D35" s="326"/>
      <c r="E35" s="327"/>
      <c r="F35" s="328">
        <v>39139</v>
      </c>
      <c r="G35" s="328">
        <v>39139</v>
      </c>
      <c r="H35" s="328">
        <v>39139</v>
      </c>
      <c r="I35" s="328">
        <v>39139</v>
      </c>
      <c r="J35" s="328">
        <v>39139</v>
      </c>
      <c r="K35" s="328">
        <v>39139</v>
      </c>
      <c r="L35" s="328">
        <v>39144</v>
      </c>
      <c r="M35" s="328"/>
      <c r="N35" s="328"/>
      <c r="O35" s="328"/>
      <c r="P35" s="328"/>
      <c r="Q35" s="328"/>
      <c r="R35" s="328"/>
      <c r="S35" s="328"/>
      <c r="T35" s="329"/>
    </row>
    <row r="36" spans="1:20" ht="11.25" thickBot="1">
      <c r="A36" s="330"/>
      <c r="B36" s="331" t="s">
        <v>303</v>
      </c>
      <c r="C36" s="331"/>
      <c r="D36" s="331"/>
      <c r="E36" s="332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 ht="11.25" thickTop="1">
      <c r="A37" s="267"/>
      <c r="B37" s="219"/>
      <c r="C37" s="220"/>
      <c r="D37" s="219"/>
    </row>
  </sheetData>
  <mergeCells count="29">
    <mergeCell ref="D20:E20"/>
    <mergeCell ref="B33:D33"/>
    <mergeCell ref="B34:D34"/>
    <mergeCell ref="B35:D35"/>
    <mergeCell ref="B36:D36"/>
    <mergeCell ref="B28:D28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16" sqref="K16"/>
    </sheetView>
  </sheetViews>
  <sheetFormatPr defaultRowHeight="13.5"/>
  <cols>
    <col min="1" max="1" width="9.140625" style="38"/>
    <col min="2" max="2" width="17.7109375" style="38" customWidth="1"/>
    <col min="3" max="3" width="26.140625" style="38" customWidth="1"/>
    <col min="4" max="5" width="9.140625" style="38"/>
    <col min="6" max="6" width="11" style="38" customWidth="1"/>
    <col min="7" max="7" width="21.5703125" style="38" customWidth="1"/>
    <col min="8" max="16384" width="9.140625" style="38"/>
  </cols>
  <sheetData>
    <row r="1" spans="1:10" ht="22.5">
      <c r="A1" s="34" t="s">
        <v>21</v>
      </c>
      <c r="B1" s="35"/>
      <c r="C1" s="36"/>
      <c r="D1" s="36"/>
      <c r="E1" s="36"/>
      <c r="F1" s="36"/>
      <c r="G1" s="37"/>
    </row>
    <row r="2" spans="1:10" ht="14.25" customHeight="1">
      <c r="A2" s="34"/>
      <c r="B2" s="35"/>
      <c r="C2" s="36"/>
      <c r="D2" s="36"/>
      <c r="E2" s="36"/>
      <c r="F2" s="36"/>
      <c r="G2" s="37"/>
    </row>
    <row r="4" spans="1:10" ht="14.25">
      <c r="B4" s="146" t="s">
        <v>204</v>
      </c>
      <c r="C4" s="208" t="s">
        <v>212</v>
      </c>
      <c r="D4" s="208"/>
      <c r="E4" s="209" t="s">
        <v>205</v>
      </c>
      <c r="F4" s="209"/>
      <c r="G4" s="214" t="s">
        <v>20</v>
      </c>
      <c r="H4" s="215"/>
      <c r="I4" s="215"/>
      <c r="J4" s="216"/>
    </row>
    <row r="5" spans="1:10" ht="14.25">
      <c r="A5" s="27"/>
      <c r="B5" s="146" t="s">
        <v>206</v>
      </c>
      <c r="C5" s="208" t="s">
        <v>18</v>
      </c>
      <c r="D5" s="208"/>
      <c r="E5" s="209" t="s">
        <v>207</v>
      </c>
      <c r="F5" s="209"/>
      <c r="G5" s="214" t="s">
        <v>20</v>
      </c>
      <c r="H5" s="215"/>
      <c r="I5" s="215"/>
      <c r="J5" s="216"/>
    </row>
    <row r="6" spans="1:10" ht="14.25">
      <c r="A6" s="27"/>
      <c r="B6" s="147" t="s">
        <v>208</v>
      </c>
      <c r="C6" s="208" t="str">
        <f>C5&amp;"_"&amp;"Test Report"&amp;"_"&amp;"vx.x"</f>
        <v>HANZCR_ZA0501_Test Report_vx.x</v>
      </c>
      <c r="D6" s="208"/>
      <c r="E6" s="209" t="s">
        <v>209</v>
      </c>
      <c r="F6" s="209"/>
      <c r="G6" s="210" t="s">
        <v>19</v>
      </c>
      <c r="H6" s="211"/>
      <c r="I6" s="211"/>
      <c r="J6" s="212"/>
    </row>
    <row r="7" spans="1:10" ht="14.25">
      <c r="A7" s="39"/>
      <c r="B7" s="147" t="s">
        <v>210</v>
      </c>
      <c r="C7" s="213" t="s">
        <v>211</v>
      </c>
      <c r="D7" s="213"/>
      <c r="E7" s="213"/>
      <c r="F7" s="213"/>
      <c r="G7" s="213"/>
      <c r="H7" s="213"/>
      <c r="I7" s="213"/>
      <c r="J7" s="213"/>
    </row>
    <row r="8" spans="1:10" s="48" customFormat="1" ht="14.25">
      <c r="A8" s="44"/>
    </row>
    <row r="9" spans="1:10" s="48" customFormat="1" ht="25.5">
      <c r="A9" s="44"/>
      <c r="B9" s="40" t="s">
        <v>22</v>
      </c>
      <c r="C9" s="41" t="s">
        <v>23</v>
      </c>
      <c r="D9" s="42" t="s">
        <v>24</v>
      </c>
      <c r="E9" s="41" t="s">
        <v>25</v>
      </c>
      <c r="F9" s="41" t="s">
        <v>26</v>
      </c>
      <c r="G9" s="43" t="s">
        <v>27</v>
      </c>
    </row>
    <row r="10" spans="1:10" s="48" customFormat="1" ht="14.25">
      <c r="A10" s="44"/>
      <c r="B10" s="45">
        <v>1</v>
      </c>
      <c r="C10" s="46" t="str">
        <f>HomePage!$B$4</f>
        <v>CR100 - Home Page</v>
      </c>
      <c r="D10" s="47">
        <f>HomePage!$B$6</f>
        <v>14</v>
      </c>
      <c r="E10" s="46">
        <f>HomePage!$B$7</f>
        <v>0</v>
      </c>
      <c r="F10" s="46">
        <f>HomePage!$D$6</f>
        <v>0</v>
      </c>
      <c r="G10" s="47">
        <f>HomePage!$D$7</f>
        <v>14</v>
      </c>
    </row>
    <row r="11" spans="1:10" s="48" customFormat="1" ht="14.25">
      <c r="A11" s="44"/>
      <c r="B11" s="45">
        <v>2</v>
      </c>
      <c r="C11" s="46" t="str">
        <f>SignIn!$B$4</f>
        <v>CR110 - Sign In</v>
      </c>
      <c r="D11" s="47">
        <f>SignIn!$B$6</f>
        <v>5</v>
      </c>
      <c r="E11" s="47">
        <f>SignIn!$B$7</f>
        <v>1</v>
      </c>
      <c r="F11" s="46">
        <f>SignIn!$D$6</f>
        <v>0</v>
      </c>
      <c r="G11" s="47">
        <f>SignIn!$D$7</f>
        <v>6</v>
      </c>
    </row>
    <row r="12" spans="1:10" s="48" customFormat="1" ht="14.25">
      <c r="A12" s="44"/>
      <c r="B12" s="45">
        <v>3</v>
      </c>
      <c r="C12" s="46" t="str">
        <f>SignUp!$B$4</f>
        <v>CR120 - Sign Up</v>
      </c>
      <c r="D12" s="47">
        <f>SignUp!$B$6</f>
        <v>10</v>
      </c>
      <c r="E12" s="46">
        <f>SignUp!$B$7</f>
        <v>0</v>
      </c>
      <c r="F12" s="46">
        <f>SignUp!$D$6</f>
        <v>0</v>
      </c>
      <c r="G12" s="47">
        <f>SignUp!$D$7</f>
        <v>10</v>
      </c>
    </row>
    <row r="13" spans="1:10" s="48" customFormat="1" ht="14.25">
      <c r="A13" s="44"/>
      <c r="B13" s="45">
        <v>4</v>
      </c>
      <c r="C13" s="46" t="str">
        <f>Order!$B$4</f>
        <v>CR130 - Order</v>
      </c>
      <c r="D13" s="47">
        <f>Order!$B$6</f>
        <v>11</v>
      </c>
      <c r="E13" s="46">
        <f>Order!$B$7</f>
        <v>1</v>
      </c>
      <c r="F13" s="46">
        <f>Order!$D$6</f>
        <v>4</v>
      </c>
      <c r="G13" s="47">
        <f>Order!$D$7</f>
        <v>16</v>
      </c>
    </row>
    <row r="14" spans="1:10" ht="14.25">
      <c r="A14" s="27"/>
      <c r="B14" s="45">
        <v>5</v>
      </c>
      <c r="C14" s="46" t="str">
        <f>Admin_Management!$B$4</f>
        <v>CR150 - Admin Management</v>
      </c>
      <c r="D14" s="47">
        <f>Admin_Management!$B$6</f>
        <v>16</v>
      </c>
      <c r="E14" s="46">
        <f>Admin_Management!$B$7</f>
        <v>1</v>
      </c>
      <c r="F14" s="46">
        <f>Admin_Management!$D$6</f>
        <v>7</v>
      </c>
      <c r="G14" s="47">
        <f>Admin_Management!$D$7</f>
        <v>32</v>
      </c>
    </row>
    <row r="15" spans="1:10" ht="14.25">
      <c r="A15" s="27"/>
      <c r="B15" s="45">
        <v>6</v>
      </c>
      <c r="C15" s="46" t="str">
        <f>Admin_SignIn!$B$4</f>
        <v>CR140 - Admin Sign In</v>
      </c>
      <c r="D15" s="47">
        <f>Admin_SignIn!$B$6</f>
        <v>3</v>
      </c>
      <c r="E15" s="46">
        <f>Admin_SignIn!$B$7</f>
        <v>0</v>
      </c>
      <c r="F15" s="46">
        <f>Admin_SignIn!$D$6</f>
        <v>0</v>
      </c>
      <c r="G15" s="47">
        <f>Admin_SignIn!$D$7</f>
        <v>3</v>
      </c>
    </row>
    <row r="16" spans="1:10" ht="23.25" customHeight="1">
      <c r="A16" s="27"/>
      <c r="B16" s="45">
        <v>7</v>
      </c>
      <c r="C16" s="46" t="str">
        <f>Addition!$B$4</f>
        <v>CR160 - Addition Other Test Case</v>
      </c>
      <c r="D16" s="47">
        <f>Addition!$B$6</f>
        <v>5</v>
      </c>
      <c r="E16" s="46">
        <f>Addition!$B$7</f>
        <v>0</v>
      </c>
      <c r="F16" s="46">
        <f>Addition!$D$6</f>
        <v>1</v>
      </c>
      <c r="G16" s="47">
        <f>Addition!$D$7</f>
        <v>6</v>
      </c>
    </row>
    <row r="17" spans="2:7" ht="14.25">
      <c r="B17" s="49"/>
      <c r="C17" s="50" t="s">
        <v>28</v>
      </c>
      <c r="D17" s="51">
        <f>SUM(D9:D16)</f>
        <v>64</v>
      </c>
      <c r="E17" s="51">
        <f>SUM(E9:E16)</f>
        <v>3</v>
      </c>
      <c r="F17" s="51">
        <f>SUM(F9:F16)</f>
        <v>12</v>
      </c>
      <c r="G17" s="52">
        <f>SUM(G9:G16)</f>
        <v>87</v>
      </c>
    </row>
    <row r="18" spans="2:7" ht="14.25">
      <c r="B18" s="53"/>
      <c r="C18" s="27"/>
      <c r="D18" s="54"/>
      <c r="E18" s="55"/>
      <c r="F18" s="55"/>
      <c r="G18" s="55"/>
    </row>
    <row r="19" spans="2:7" ht="14.25">
      <c r="B19" s="27"/>
      <c r="C19" s="27" t="s">
        <v>29</v>
      </c>
      <c r="D19" s="27"/>
      <c r="E19" s="56">
        <f>(D17+E17)*100/G17</f>
        <v>77.011494252873561</v>
      </c>
      <c r="F19" s="27" t="s">
        <v>30</v>
      </c>
      <c r="G19" s="57"/>
    </row>
    <row r="20" spans="2:7" ht="14.25">
      <c r="B20" s="27"/>
      <c r="C20" s="27" t="s">
        <v>31</v>
      </c>
      <c r="D20" s="27"/>
      <c r="E20" s="56">
        <f>D17*100/G17</f>
        <v>73.563218390804593</v>
      </c>
      <c r="F20" s="27" t="s">
        <v>30</v>
      </c>
      <c r="G20" s="57"/>
    </row>
  </sheetData>
  <mergeCells count="10">
    <mergeCell ref="C6:D6"/>
    <mergeCell ref="E6:F6"/>
    <mergeCell ref="G6:J6"/>
    <mergeCell ref="C7:J7"/>
    <mergeCell ref="C4:D4"/>
    <mergeCell ref="E4:F4"/>
    <mergeCell ref="G4:J4"/>
    <mergeCell ref="C5:D5"/>
    <mergeCell ref="E5:F5"/>
    <mergeCell ref="G5:J5"/>
  </mergeCells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2" ht="13.5" customHeight="1" thickBot="1">
      <c r="A1" s="217"/>
      <c r="B1" s="218"/>
    </row>
    <row r="2" spans="1:22" ht="13.5" customHeight="1">
      <c r="A2" s="221" t="s">
        <v>257</v>
      </c>
      <c r="B2" s="222"/>
      <c r="C2" s="223" t="s">
        <v>251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2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2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2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2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2" ht="13.5" customHeight="1" thickBot="1">
      <c r="A7" s="258">
        <f>COUNTIF(F41:HQ41,"P")</f>
        <v>0</v>
      </c>
      <c r="B7" s="259"/>
      <c r="C7" s="260">
        <f>COUNTIF(F41:HQ41,"F")</f>
        <v>0</v>
      </c>
      <c r="D7" s="261"/>
      <c r="E7" s="259"/>
      <c r="F7" s="260">
        <f>SUM(O7,- A7,- C7)</f>
        <v>15</v>
      </c>
      <c r="G7" s="261"/>
      <c r="H7" s="261"/>
      <c r="I7" s="261"/>
      <c r="J7" s="261"/>
      <c r="K7" s="262"/>
      <c r="L7" s="263">
        <f>COUNTIF(E40:HQ40,"N")</f>
        <v>0</v>
      </c>
      <c r="M7" s="263">
        <f>COUNTIF(E40:HQ40,"A")</f>
        <v>0</v>
      </c>
      <c r="N7" s="263">
        <f>COUNTIF(E40:HQ40,"B")</f>
        <v>0</v>
      </c>
      <c r="O7" s="264">
        <f>COUNTA(E9:HT9)</f>
        <v>15</v>
      </c>
      <c r="P7" s="261"/>
      <c r="Q7" s="261"/>
      <c r="R7" s="261"/>
      <c r="S7" s="261"/>
      <c r="T7" s="265"/>
      <c r="U7" s="266"/>
    </row>
    <row r="8" spans="1:22" ht="11.25" thickBot="1"/>
    <row r="9" spans="1:22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</row>
    <row r="10" spans="1:22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2" ht="13.5" customHeight="1">
      <c r="A11" s="284"/>
      <c r="B11" s="278"/>
      <c r="C11" s="279" t="s">
        <v>488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2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2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2" ht="13.5" customHeight="1">
      <c r="A14" s="284"/>
      <c r="B14" s="278" t="s">
        <v>464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2" ht="13.5" customHeight="1">
      <c r="A15" s="284"/>
      <c r="B15" s="278"/>
      <c r="C15" s="279"/>
      <c r="D15" s="339" t="s">
        <v>490</v>
      </c>
      <c r="E15" s="287"/>
      <c r="F15" s="282" t="s">
        <v>283</v>
      </c>
      <c r="G15" s="282"/>
      <c r="H15" s="282" t="s">
        <v>283</v>
      </c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2" ht="13.5" customHeight="1">
      <c r="A16" s="284"/>
      <c r="B16" s="278"/>
      <c r="C16" s="279"/>
      <c r="D16" s="280" t="s">
        <v>491</v>
      </c>
      <c r="E16" s="287"/>
      <c r="F16" s="282"/>
      <c r="G16" s="282" t="s">
        <v>283</v>
      </c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/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/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 t="s">
        <v>489</v>
      </c>
      <c r="C19" s="279"/>
      <c r="D19" s="289"/>
      <c r="E19" s="289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</row>
    <row r="20" spans="1:21" ht="13.5" customHeight="1">
      <c r="A20" s="284"/>
      <c r="B20" s="278"/>
      <c r="C20" s="279"/>
      <c r="D20" s="280">
        <v>11111</v>
      </c>
      <c r="E20" s="287"/>
      <c r="F20" s="282" t="s">
        <v>283</v>
      </c>
      <c r="G20" s="282" t="s">
        <v>283</v>
      </c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344"/>
      <c r="C21" s="345"/>
      <c r="D21" s="343" t="s">
        <v>492</v>
      </c>
      <c r="E21" s="287"/>
      <c r="F21" s="315"/>
      <c r="G21" s="315"/>
      <c r="H21" s="315" t="s">
        <v>283</v>
      </c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6"/>
    </row>
    <row r="22" spans="1:21" ht="13.5" customHeight="1">
      <c r="A22" s="284"/>
      <c r="B22" s="344"/>
      <c r="C22" s="345"/>
      <c r="D22" s="343"/>
      <c r="E22" s="287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6"/>
    </row>
    <row r="23" spans="1:21" ht="13.5" customHeight="1">
      <c r="A23" s="284"/>
      <c r="B23" s="344"/>
      <c r="C23" s="345"/>
      <c r="D23" s="343"/>
      <c r="E23" s="287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6"/>
    </row>
    <row r="24" spans="1:21" ht="13.5" customHeight="1">
      <c r="A24" s="284"/>
      <c r="B24" s="344"/>
      <c r="C24" s="345"/>
      <c r="D24" s="343"/>
      <c r="E24" s="287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6"/>
    </row>
    <row r="25" spans="1:21" ht="13.5" customHeight="1" thickBot="1">
      <c r="A25" s="284"/>
      <c r="B25" s="290"/>
      <c r="C25" s="291"/>
      <c r="D25" s="292"/>
      <c r="E25" s="293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5"/>
    </row>
    <row r="26" spans="1:21" ht="13.5" customHeight="1" thickTop="1">
      <c r="A26" s="296" t="s">
        <v>286</v>
      </c>
      <c r="B26" s="297" t="s">
        <v>287</v>
      </c>
      <c r="C26" s="298"/>
      <c r="D26" s="299"/>
      <c r="E26" s="300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2"/>
    </row>
    <row r="27" spans="1:21" ht="13.5" customHeight="1">
      <c r="A27" s="303"/>
      <c r="B27" s="297"/>
      <c r="C27" s="298" t="s">
        <v>494</v>
      </c>
      <c r="D27" s="299"/>
      <c r="E27" s="300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2"/>
    </row>
    <row r="28" spans="1:21" ht="13.5" customHeight="1">
      <c r="A28" s="303"/>
      <c r="B28" s="297"/>
      <c r="C28" s="298"/>
      <c r="D28" s="299" t="s">
        <v>495</v>
      </c>
      <c r="E28" s="300"/>
      <c r="F28" s="301" t="s">
        <v>283</v>
      </c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2"/>
    </row>
    <row r="29" spans="1:21" ht="13.5" customHeight="1">
      <c r="A29" s="303"/>
      <c r="B29" s="297"/>
      <c r="C29" s="298"/>
      <c r="D29" s="299" t="s">
        <v>496</v>
      </c>
      <c r="E29" s="300"/>
      <c r="F29" s="301"/>
      <c r="G29" s="301" t="s">
        <v>283</v>
      </c>
      <c r="H29" s="301" t="s">
        <v>283</v>
      </c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2"/>
    </row>
    <row r="30" spans="1:21" ht="13.5" customHeight="1">
      <c r="A30" s="303"/>
      <c r="B30" s="304"/>
      <c r="C30" s="305"/>
      <c r="D30" s="306"/>
      <c r="E30" s="307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08" t="s">
        <v>294</v>
      </c>
      <c r="C31" s="309"/>
      <c r="D31" s="306"/>
      <c r="E31" s="310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3"/>
    </row>
    <row r="32" spans="1:21" ht="13.5" customHeight="1">
      <c r="A32" s="303"/>
      <c r="B32" s="308"/>
      <c r="C32" s="309"/>
      <c r="D32" s="306"/>
      <c r="E32" s="310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3"/>
    </row>
    <row r="33" spans="1:20" ht="13.5" customHeight="1">
      <c r="A33" s="303"/>
      <c r="B33" s="308" t="s">
        <v>295</v>
      </c>
      <c r="C33" s="309"/>
      <c r="D33" s="306"/>
      <c r="E33" s="310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3"/>
    </row>
    <row r="34" spans="1:20" ht="15" customHeight="1">
      <c r="A34" s="303"/>
      <c r="B34" s="346"/>
      <c r="C34" s="347"/>
      <c r="D34" s="306" t="s">
        <v>469</v>
      </c>
      <c r="E34" s="310"/>
      <c r="F34" s="282" t="s">
        <v>283</v>
      </c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3"/>
    </row>
    <row r="35" spans="1:20" ht="13.5" customHeight="1">
      <c r="A35" s="303"/>
      <c r="B35" s="308"/>
      <c r="C35" s="309"/>
      <c r="D35" s="306" t="s">
        <v>493</v>
      </c>
      <c r="E35" s="310"/>
      <c r="F35" s="282"/>
      <c r="G35" s="282" t="s">
        <v>283</v>
      </c>
      <c r="H35" s="282" t="s">
        <v>283</v>
      </c>
      <c r="I35" s="282"/>
      <c r="J35" s="282"/>
      <c r="K35" s="282"/>
      <c r="L35" s="282"/>
      <c r="M35" s="282"/>
      <c r="N35" s="282"/>
      <c r="O35" s="282"/>
      <c r="P35" s="282"/>
      <c r="Q35" s="282"/>
      <c r="R35" s="282"/>
      <c r="S35" s="282"/>
      <c r="T35" s="283"/>
    </row>
    <row r="36" spans="1:20" ht="13.5" customHeight="1">
      <c r="A36" s="303"/>
      <c r="B36" s="308"/>
      <c r="C36" s="309"/>
      <c r="D36" s="306"/>
      <c r="E36" s="310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3"/>
    </row>
    <row r="37" spans="1:20" ht="13.5" customHeight="1">
      <c r="A37" s="303"/>
      <c r="B37" s="311"/>
      <c r="C37" s="340"/>
      <c r="D37" s="313"/>
      <c r="E37" s="341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6"/>
    </row>
    <row r="38" spans="1:20" ht="13.5" customHeight="1" thickBot="1">
      <c r="A38" s="303"/>
      <c r="B38" s="311"/>
      <c r="C38" s="312"/>
      <c r="D38" s="313"/>
      <c r="E38" s="314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6"/>
    </row>
    <row r="39" spans="1:20" ht="13.5" customHeight="1" thickTop="1">
      <c r="A39" s="296" t="s">
        <v>41</v>
      </c>
      <c r="B39" s="317" t="s">
        <v>297</v>
      </c>
      <c r="C39" s="317"/>
      <c r="D39" s="317"/>
      <c r="E39" s="318"/>
      <c r="F39" s="319" t="s">
        <v>299</v>
      </c>
      <c r="G39" s="319" t="s">
        <v>299</v>
      </c>
      <c r="H39" s="319" t="s">
        <v>299</v>
      </c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20"/>
    </row>
    <row r="40" spans="1:20" ht="13.5" customHeight="1">
      <c r="A40" s="321"/>
      <c r="B40" s="322" t="s">
        <v>301</v>
      </c>
      <c r="C40" s="322"/>
      <c r="D40" s="322"/>
      <c r="E40" s="323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5"/>
    </row>
    <row r="41" spans="1:20" ht="13.5" customHeight="1">
      <c r="A41" s="321"/>
      <c r="B41" s="326" t="s">
        <v>302</v>
      </c>
      <c r="C41" s="326"/>
      <c r="D41" s="326"/>
      <c r="E41" s="327"/>
      <c r="F41" s="328">
        <v>39139</v>
      </c>
      <c r="G41" s="328">
        <v>39139</v>
      </c>
      <c r="H41" s="328">
        <v>39139</v>
      </c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9"/>
    </row>
    <row r="42" spans="1:20" ht="11.25" thickBot="1">
      <c r="A42" s="330"/>
      <c r="B42" s="331" t="s">
        <v>303</v>
      </c>
      <c r="C42" s="331"/>
      <c r="D42" s="331"/>
      <c r="E42" s="332"/>
      <c r="F42" s="333"/>
      <c r="G42" s="333"/>
      <c r="H42" s="333"/>
      <c r="I42" s="333"/>
      <c r="J42" s="333"/>
      <c r="K42" s="333"/>
      <c r="L42" s="333"/>
      <c r="M42" s="333"/>
      <c r="N42" s="333"/>
      <c r="O42" s="333"/>
      <c r="P42" s="333"/>
      <c r="Q42" s="333"/>
      <c r="R42" s="333"/>
      <c r="S42" s="333"/>
      <c r="T42" s="334"/>
    </row>
    <row r="43" spans="1:20" ht="11.25" thickTop="1">
      <c r="A43" s="267"/>
      <c r="B43" s="219"/>
      <c r="C43" s="220"/>
      <c r="D43" s="219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9"/>
  <sheetViews>
    <sheetView topLeftCell="A4" workbookViewId="0">
      <selection activeCell="C4" sqref="C4:D4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tr">
        <f>[2]FunctionList!E11</f>
        <v>Function1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 t="s">
        <v>20</v>
      </c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>
        <v>100</v>
      </c>
      <c r="D4" s="243"/>
      <c r="E4" s="244"/>
      <c r="F4" s="237" t="s">
        <v>261</v>
      </c>
      <c r="G4" s="238"/>
      <c r="H4" s="238"/>
      <c r="I4" s="238"/>
      <c r="J4" s="238"/>
      <c r="K4" s="239"/>
      <c r="L4" s="245">
        <f xml:space="preserve"> IF([2]FunctionList!E6&lt;&gt;"N/A",SUM(C4*[2]FunctionList!E6/1000,- O7),"N/A")</f>
        <v>-5</v>
      </c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COUNTIF(F47:HQ47,"P")</f>
        <v>0</v>
      </c>
      <c r="B7" s="259"/>
      <c r="C7" s="260">
        <f>COUNTIF(F47:HQ47,"F")</f>
        <v>0</v>
      </c>
      <c r="D7" s="261"/>
      <c r="E7" s="259"/>
      <c r="F7" s="260">
        <f>SUM(O7,- A7,- C7)</f>
        <v>15</v>
      </c>
      <c r="G7" s="261"/>
      <c r="H7" s="261"/>
      <c r="I7" s="261"/>
      <c r="J7" s="261"/>
      <c r="K7" s="262"/>
      <c r="L7" s="263">
        <f>COUNTIF(E46:HQ46,"N")</f>
        <v>0</v>
      </c>
      <c r="M7" s="263">
        <f>COUNTIF(E46:HQ46,"A")</f>
        <v>0</v>
      </c>
      <c r="N7" s="263">
        <f>COUNTIF(E46:HQ46,"B")</f>
        <v>0</v>
      </c>
      <c r="O7" s="264">
        <f>COUNTA(E9:HT9)</f>
        <v>15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276"/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/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282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>
        <v>-2</v>
      </c>
      <c r="E15" s="287"/>
      <c r="F15" s="282" t="s">
        <v>283</v>
      </c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>
        <v>-1</v>
      </c>
      <c r="E16" s="287"/>
      <c r="F16" s="282"/>
      <c r="G16" s="282"/>
      <c r="H16" s="282"/>
      <c r="I16" s="282"/>
      <c r="J16" s="282"/>
      <c r="K16" s="282"/>
      <c r="L16" s="282" t="s">
        <v>283</v>
      </c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>
        <v>0</v>
      </c>
      <c r="E17" s="287"/>
      <c r="F17" s="282"/>
      <c r="G17" s="282" t="s">
        <v>283</v>
      </c>
      <c r="H17" s="282" t="s">
        <v>283</v>
      </c>
      <c r="I17" s="282" t="s">
        <v>283</v>
      </c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>
        <v>1</v>
      </c>
      <c r="E18" s="287"/>
      <c r="F18" s="282"/>
      <c r="G18" s="282"/>
      <c r="H18" s="282"/>
      <c r="I18" s="282"/>
      <c r="J18" s="282" t="s">
        <v>283</v>
      </c>
      <c r="K18" s="282" t="s">
        <v>283</v>
      </c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 t="s">
        <v>284</v>
      </c>
      <c r="C19" s="279"/>
      <c r="D19" s="280"/>
      <c r="E19" s="287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>
        <v>0</v>
      </c>
      <c r="E20" s="289"/>
      <c r="F20" s="282"/>
      <c r="G20" s="282" t="s">
        <v>283</v>
      </c>
      <c r="H20" s="282" t="s">
        <v>283</v>
      </c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>
        <v>-2</v>
      </c>
      <c r="E21" s="287"/>
      <c r="F21" s="282"/>
      <c r="G21" s="282"/>
      <c r="H21" s="282"/>
      <c r="I21" s="282"/>
      <c r="J21" s="282" t="s">
        <v>283</v>
      </c>
      <c r="K21" s="282" t="s">
        <v>283</v>
      </c>
      <c r="L21" s="282" t="s">
        <v>283</v>
      </c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>
      <c r="A22" s="284"/>
      <c r="B22" s="278"/>
      <c r="C22" s="279"/>
      <c r="D22" s="280">
        <v>2</v>
      </c>
      <c r="E22" s="287"/>
      <c r="F22" s="282"/>
      <c r="G22" s="282"/>
      <c r="H22" s="282"/>
      <c r="I22" s="282" t="s">
        <v>283</v>
      </c>
      <c r="J22" s="282"/>
      <c r="K22" s="282"/>
      <c r="L22" s="282"/>
      <c r="M22" s="282"/>
      <c r="N22" s="282"/>
      <c r="O22" s="282"/>
      <c r="P22" s="282"/>
      <c r="Q22" s="282"/>
      <c r="R22" s="282"/>
      <c r="S22" s="282"/>
      <c r="T22" s="283"/>
    </row>
    <row r="23" spans="1:21" ht="13.5" customHeight="1">
      <c r="A23" s="284"/>
      <c r="B23" s="278" t="s">
        <v>285</v>
      </c>
      <c r="C23" s="279"/>
      <c r="D23" s="280"/>
      <c r="E23" s="287"/>
      <c r="F23" s="282"/>
      <c r="G23" s="282"/>
      <c r="H23" s="282"/>
      <c r="I23" s="282"/>
      <c r="J23" s="282"/>
      <c r="K23" s="282"/>
      <c r="L23" s="282"/>
      <c r="M23" s="282"/>
      <c r="N23" s="282"/>
      <c r="O23" s="282"/>
      <c r="P23" s="282"/>
      <c r="Q23" s="282"/>
      <c r="R23" s="282"/>
      <c r="S23" s="282"/>
      <c r="T23" s="283"/>
    </row>
    <row r="24" spans="1:21" ht="13.5" customHeight="1">
      <c r="A24" s="284"/>
      <c r="B24" s="278"/>
      <c r="C24" s="279"/>
      <c r="D24" s="280">
        <v>0</v>
      </c>
      <c r="E24" s="287"/>
      <c r="F24" s="282"/>
      <c r="G24" s="282" t="s">
        <v>283</v>
      </c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284"/>
      <c r="B25" s="278"/>
      <c r="C25" s="279"/>
      <c r="D25" s="280">
        <v>1</v>
      </c>
      <c r="E25" s="287"/>
      <c r="F25" s="282"/>
      <c r="G25" s="282"/>
      <c r="H25" s="282" t="s">
        <v>283</v>
      </c>
      <c r="I25" s="282" t="s">
        <v>283</v>
      </c>
      <c r="J25" s="282" t="s">
        <v>283</v>
      </c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284"/>
      <c r="B26" s="278"/>
      <c r="C26" s="279"/>
      <c r="D26" s="280">
        <v>3</v>
      </c>
      <c r="E26" s="287"/>
      <c r="F26" s="282"/>
      <c r="G26" s="282"/>
      <c r="H26" s="282"/>
      <c r="I26" s="282"/>
      <c r="J26" s="282"/>
      <c r="K26" s="282"/>
      <c r="L26" s="282" t="s">
        <v>283</v>
      </c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284"/>
      <c r="B27" s="278"/>
      <c r="C27" s="279"/>
      <c r="D27" s="280">
        <v>5</v>
      </c>
      <c r="E27" s="287"/>
      <c r="F27" s="282"/>
      <c r="G27" s="282"/>
      <c r="H27" s="282"/>
      <c r="I27" s="282"/>
      <c r="J27" s="282"/>
      <c r="K27" s="282" t="s">
        <v>283</v>
      </c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13.5" customHeight="1">
      <c r="A28" s="284"/>
      <c r="B28" s="278"/>
      <c r="C28" s="279"/>
      <c r="D28" s="280"/>
      <c r="E28" s="287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284"/>
      <c r="B29" s="278"/>
      <c r="C29" s="279"/>
      <c r="D29" s="280"/>
      <c r="E29" s="287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284"/>
      <c r="B30" s="278"/>
      <c r="C30" s="279"/>
      <c r="D30" s="280"/>
      <c r="E30" s="287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284"/>
      <c r="B31" s="278"/>
      <c r="C31" s="279"/>
      <c r="D31" s="280"/>
      <c r="E31" s="287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3"/>
    </row>
    <row r="32" spans="1:21" ht="13.5" customHeight="1" thickBot="1">
      <c r="A32" s="284"/>
      <c r="B32" s="290"/>
      <c r="C32" s="291"/>
      <c r="D32" s="292"/>
      <c r="E32" s="293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5"/>
    </row>
    <row r="33" spans="1:20" ht="13.5" customHeight="1" thickTop="1">
      <c r="A33" s="296" t="s">
        <v>286</v>
      </c>
      <c r="B33" s="297" t="s">
        <v>287</v>
      </c>
      <c r="C33" s="298"/>
      <c r="D33" s="299"/>
      <c r="E33" s="300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2"/>
    </row>
    <row r="34" spans="1:20" ht="13.5" customHeight="1">
      <c r="A34" s="303"/>
      <c r="B34" s="304" t="s">
        <v>288</v>
      </c>
      <c r="C34" s="305"/>
      <c r="D34" s="306"/>
      <c r="E34" s="307"/>
      <c r="F34" s="282"/>
      <c r="G34" s="282"/>
      <c r="H34" s="282"/>
      <c r="I34" s="282"/>
      <c r="J34" s="282"/>
      <c r="K34" s="282"/>
      <c r="L34" s="282"/>
      <c r="M34" s="282"/>
      <c r="N34" s="282"/>
      <c r="O34" s="282"/>
      <c r="P34" s="282"/>
      <c r="Q34" s="282"/>
      <c r="R34" s="282"/>
      <c r="S34" s="282"/>
      <c r="T34" s="283"/>
    </row>
    <row r="35" spans="1:20" ht="13.5" customHeight="1">
      <c r="A35" s="303"/>
      <c r="B35" s="304"/>
      <c r="C35" s="305"/>
      <c r="D35" s="306" t="s">
        <v>289</v>
      </c>
      <c r="E35" s="307"/>
      <c r="F35" s="282" t="s">
        <v>283</v>
      </c>
      <c r="G35" s="282"/>
      <c r="H35" s="282" t="s">
        <v>283</v>
      </c>
      <c r="I35" s="282"/>
      <c r="J35" s="282"/>
      <c r="K35" s="282" t="s">
        <v>283</v>
      </c>
      <c r="L35" s="282"/>
      <c r="M35" s="282"/>
      <c r="N35" s="282"/>
      <c r="O35" s="282"/>
      <c r="P35" s="282"/>
      <c r="Q35" s="282"/>
      <c r="R35" s="282"/>
      <c r="S35" s="282"/>
      <c r="T35" s="283"/>
    </row>
    <row r="36" spans="1:20" ht="13.5" customHeight="1">
      <c r="A36" s="303"/>
      <c r="B36" s="304"/>
      <c r="C36" s="305"/>
      <c r="D36" s="306" t="s">
        <v>290</v>
      </c>
      <c r="E36" s="307"/>
      <c r="F36" s="282"/>
      <c r="G36" s="282" t="s">
        <v>283</v>
      </c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3"/>
    </row>
    <row r="37" spans="1:20" ht="13.5" customHeight="1">
      <c r="A37" s="303"/>
      <c r="B37" s="304"/>
      <c r="C37" s="305"/>
      <c r="D37" s="306" t="s">
        <v>291</v>
      </c>
      <c r="E37" s="307"/>
      <c r="F37" s="282"/>
      <c r="G37" s="282"/>
      <c r="H37" s="282"/>
      <c r="I37" s="282" t="s">
        <v>283</v>
      </c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283"/>
    </row>
    <row r="38" spans="1:20" ht="13.5" customHeight="1">
      <c r="A38" s="303"/>
      <c r="B38" s="304"/>
      <c r="C38" s="305"/>
      <c r="D38" s="306" t="s">
        <v>292</v>
      </c>
      <c r="E38" s="307"/>
      <c r="F38" s="282"/>
      <c r="G38" s="282"/>
      <c r="H38" s="282"/>
      <c r="I38" s="282"/>
      <c r="J38" s="282" t="s">
        <v>283</v>
      </c>
      <c r="K38" s="282"/>
      <c r="L38" s="282"/>
      <c r="M38" s="282"/>
      <c r="N38" s="282"/>
      <c r="O38" s="282"/>
      <c r="P38" s="282"/>
      <c r="Q38" s="282"/>
      <c r="R38" s="282"/>
      <c r="S38" s="282"/>
      <c r="T38" s="283"/>
    </row>
    <row r="39" spans="1:20" ht="13.5" customHeight="1">
      <c r="A39" s="303"/>
      <c r="B39" s="308"/>
      <c r="C39" s="309"/>
      <c r="D39" s="306" t="s">
        <v>293</v>
      </c>
      <c r="E39" s="310"/>
      <c r="F39" s="282"/>
      <c r="G39" s="282"/>
      <c r="H39" s="282"/>
      <c r="I39" s="282"/>
      <c r="J39" s="282"/>
      <c r="K39" s="282"/>
      <c r="L39" s="282" t="s">
        <v>283</v>
      </c>
      <c r="M39" s="282"/>
      <c r="N39" s="282"/>
      <c r="O39" s="282"/>
      <c r="P39" s="282"/>
      <c r="Q39" s="282"/>
      <c r="R39" s="282"/>
      <c r="S39" s="282"/>
      <c r="T39" s="283"/>
    </row>
    <row r="40" spans="1:20" ht="13.5" customHeight="1">
      <c r="A40" s="303"/>
      <c r="B40" s="308" t="s">
        <v>294</v>
      </c>
      <c r="C40" s="309"/>
      <c r="D40" s="306"/>
      <c r="E40" s="310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3"/>
    </row>
    <row r="41" spans="1:20" ht="13.5" customHeight="1">
      <c r="A41" s="303"/>
      <c r="B41" s="308"/>
      <c r="C41" s="309"/>
      <c r="D41" s="306"/>
      <c r="E41" s="310"/>
      <c r="F41" s="282"/>
      <c r="G41" s="282"/>
      <c r="H41" s="282"/>
      <c r="I41" s="282"/>
      <c r="J41" s="282"/>
      <c r="K41" s="282"/>
      <c r="L41" s="282"/>
      <c r="M41" s="282"/>
      <c r="N41" s="282"/>
      <c r="O41" s="282"/>
      <c r="P41" s="282"/>
      <c r="Q41" s="282"/>
      <c r="R41" s="282"/>
      <c r="S41" s="282"/>
      <c r="T41" s="283"/>
    </row>
    <row r="42" spans="1:20" ht="13.5" customHeight="1">
      <c r="A42" s="303"/>
      <c r="B42" s="308" t="s">
        <v>295</v>
      </c>
      <c r="C42" s="309"/>
      <c r="D42" s="306"/>
      <c r="E42" s="310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3"/>
    </row>
    <row r="43" spans="1:20" ht="13.5" customHeight="1">
      <c r="A43" s="303"/>
      <c r="B43" s="308"/>
      <c r="C43" s="309"/>
      <c r="D43" s="306" t="s">
        <v>296</v>
      </c>
      <c r="E43" s="310"/>
      <c r="F43" s="282" t="s">
        <v>283</v>
      </c>
      <c r="G43" s="282"/>
      <c r="H43" s="282"/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283"/>
    </row>
    <row r="44" spans="1:20" ht="13.5" customHeight="1" thickBot="1">
      <c r="A44" s="303"/>
      <c r="B44" s="311"/>
      <c r="C44" s="312"/>
      <c r="D44" s="313"/>
      <c r="E44" s="314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6"/>
    </row>
    <row r="45" spans="1:20" ht="13.5" customHeight="1" thickTop="1">
      <c r="A45" s="296" t="s">
        <v>41</v>
      </c>
      <c r="B45" s="317" t="s">
        <v>297</v>
      </c>
      <c r="C45" s="317"/>
      <c r="D45" s="317"/>
      <c r="E45" s="318"/>
      <c r="F45" s="319" t="s">
        <v>298</v>
      </c>
      <c r="G45" s="319" t="s">
        <v>299</v>
      </c>
      <c r="H45" s="319" t="s">
        <v>299</v>
      </c>
      <c r="I45" s="319" t="s">
        <v>299</v>
      </c>
      <c r="J45" s="319" t="s">
        <v>299</v>
      </c>
      <c r="K45" s="319" t="s">
        <v>299</v>
      </c>
      <c r="L45" s="319" t="s">
        <v>300</v>
      </c>
      <c r="M45" s="319"/>
      <c r="N45" s="319"/>
      <c r="O45" s="319"/>
      <c r="P45" s="319"/>
      <c r="Q45" s="319"/>
      <c r="R45" s="319"/>
      <c r="S45" s="319"/>
      <c r="T45" s="320"/>
    </row>
    <row r="46" spans="1:20" ht="13.5" customHeight="1">
      <c r="A46" s="321"/>
      <c r="B46" s="322" t="s">
        <v>301</v>
      </c>
      <c r="C46" s="322"/>
      <c r="D46" s="322"/>
      <c r="E46" s="323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5"/>
    </row>
    <row r="47" spans="1:20" ht="13.5" customHeight="1">
      <c r="A47" s="321"/>
      <c r="B47" s="326" t="s">
        <v>302</v>
      </c>
      <c r="C47" s="326"/>
      <c r="D47" s="326"/>
      <c r="E47" s="327"/>
      <c r="F47" s="328">
        <v>39139</v>
      </c>
      <c r="G47" s="328">
        <v>39139</v>
      </c>
      <c r="H47" s="328">
        <v>39139</v>
      </c>
      <c r="I47" s="328">
        <v>39139</v>
      </c>
      <c r="J47" s="328">
        <v>39139</v>
      </c>
      <c r="K47" s="328">
        <v>39139</v>
      </c>
      <c r="L47" s="328">
        <v>39144</v>
      </c>
      <c r="M47" s="328"/>
      <c r="N47" s="328"/>
      <c r="O47" s="328"/>
      <c r="P47" s="328"/>
      <c r="Q47" s="328"/>
      <c r="R47" s="328"/>
      <c r="S47" s="328"/>
      <c r="T47" s="329"/>
    </row>
    <row r="48" spans="1:20" ht="11.25" thickBot="1">
      <c r="A48" s="330"/>
      <c r="B48" s="331" t="s">
        <v>303</v>
      </c>
      <c r="C48" s="331"/>
      <c r="D48" s="331"/>
      <c r="E48" s="332"/>
      <c r="F48" s="333"/>
      <c r="G48" s="333"/>
      <c r="H48" s="333"/>
      <c r="I48" s="333"/>
      <c r="J48" s="333"/>
      <c r="K48" s="333"/>
      <c r="L48" s="333"/>
      <c r="M48" s="333"/>
      <c r="N48" s="333"/>
      <c r="O48" s="333"/>
      <c r="P48" s="333"/>
      <c r="Q48" s="333"/>
      <c r="R48" s="333"/>
      <c r="S48" s="333"/>
      <c r="T48" s="334"/>
    </row>
    <row r="49" spans="1:4" ht="11.25" thickTop="1">
      <c r="A49" s="267"/>
      <c r="B49" s="219"/>
      <c r="C49" s="220"/>
      <c r="D49" s="219"/>
    </row>
  </sheetData>
  <mergeCells count="28">
    <mergeCell ref="D20:E20"/>
    <mergeCell ref="B45:D45"/>
    <mergeCell ref="B46:D46"/>
    <mergeCell ref="B47:D47"/>
    <mergeCell ref="B48:D48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6:T4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WVN983086:WWB983086">
      <formula1>"P,F,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"N,A,B, "</formula1>
    </dataValidation>
    <dataValidation type="list" allowBlank="1" showInputMessage="1" showErrorMessage="1" sqref="F10:T44 JB10:JP44 SX10:TL44 ACT10:ADH44 AMP10:AND44 AWL10:AWZ44 BGH10:BGV44 BQD10:BQR44 BZZ10:CAN44 CJV10:CKJ44 CTR10:CUF44 DDN10:DEB44 DNJ10:DNX44 DXF10:DXT44 EHB10:EHP44 EQX10:ERL44 FAT10:FBH44 FKP10:FLD44 FUL10:FUZ44 GEH10:GEV44 GOD10:GOR44 GXZ10:GYN44 HHV10:HIJ44 HRR10:HSF44 IBN10:ICB44 ILJ10:ILX44 IVF10:IVT44 JFB10:JFP44 JOX10:JPL44 JYT10:JZH44 KIP10:KJD44 KSL10:KSZ44 LCH10:LCV44 LMD10:LMR44 LVZ10:LWN44 MFV10:MGJ44 MPR10:MQF44 MZN10:NAB44 NJJ10:NJX44 NTF10:NTT44 ODB10:ODP44 OMX10:ONL44 OWT10:OXH44 PGP10:PHD44 PQL10:PQZ44 QAH10:QAV44 QKD10:QKR44 QTZ10:QUN44 RDV10:REJ44 RNR10:ROF44 RXN10:RYB44 SHJ10:SHX44 SRF10:SRT44 TBB10:TBP44 TKX10:TLL44 TUT10:TVH44 UEP10:UFD44 UOL10:UOZ44 UYH10:UYV44 VID10:VIR44 VRZ10:VSN44 WBV10:WCJ44 WLR10:WMF44 WVN10:WWB44 F65546:T65580 JB65546:JP65580 SX65546:TL65580 ACT65546:ADH65580 AMP65546:AND65580 AWL65546:AWZ65580 BGH65546:BGV65580 BQD65546:BQR65580 BZZ65546:CAN65580 CJV65546:CKJ65580 CTR65546:CUF65580 DDN65546:DEB65580 DNJ65546:DNX65580 DXF65546:DXT65580 EHB65546:EHP65580 EQX65546:ERL65580 FAT65546:FBH65580 FKP65546:FLD65580 FUL65546:FUZ65580 GEH65546:GEV65580 GOD65546:GOR65580 GXZ65546:GYN65580 HHV65546:HIJ65580 HRR65546:HSF65580 IBN65546:ICB65580 ILJ65546:ILX65580 IVF65546:IVT65580 JFB65546:JFP65580 JOX65546:JPL65580 JYT65546:JZH65580 KIP65546:KJD65580 KSL65546:KSZ65580 LCH65546:LCV65580 LMD65546:LMR65580 LVZ65546:LWN65580 MFV65546:MGJ65580 MPR65546:MQF65580 MZN65546:NAB65580 NJJ65546:NJX65580 NTF65546:NTT65580 ODB65546:ODP65580 OMX65546:ONL65580 OWT65546:OXH65580 PGP65546:PHD65580 PQL65546:PQZ65580 QAH65546:QAV65580 QKD65546:QKR65580 QTZ65546:QUN65580 RDV65546:REJ65580 RNR65546:ROF65580 RXN65546:RYB65580 SHJ65546:SHX65580 SRF65546:SRT65580 TBB65546:TBP65580 TKX65546:TLL65580 TUT65546:TVH65580 UEP65546:UFD65580 UOL65546:UOZ65580 UYH65546:UYV65580 VID65546:VIR65580 VRZ65546:VSN65580 WBV65546:WCJ65580 WLR65546:WMF65580 WVN65546:WWB65580 F131082:T131116 JB131082:JP131116 SX131082:TL131116 ACT131082:ADH131116 AMP131082:AND131116 AWL131082:AWZ131116 BGH131082:BGV131116 BQD131082:BQR131116 BZZ131082:CAN131116 CJV131082:CKJ131116 CTR131082:CUF131116 DDN131082:DEB131116 DNJ131082:DNX131116 DXF131082:DXT131116 EHB131082:EHP131116 EQX131082:ERL131116 FAT131082:FBH131116 FKP131082:FLD131116 FUL131082:FUZ131116 GEH131082:GEV131116 GOD131082:GOR131116 GXZ131082:GYN131116 HHV131082:HIJ131116 HRR131082:HSF131116 IBN131082:ICB131116 ILJ131082:ILX131116 IVF131082:IVT131116 JFB131082:JFP131116 JOX131082:JPL131116 JYT131082:JZH131116 KIP131082:KJD131116 KSL131082:KSZ131116 LCH131082:LCV131116 LMD131082:LMR131116 LVZ131082:LWN131116 MFV131082:MGJ131116 MPR131082:MQF131116 MZN131082:NAB131116 NJJ131082:NJX131116 NTF131082:NTT131116 ODB131082:ODP131116 OMX131082:ONL131116 OWT131082:OXH131116 PGP131082:PHD131116 PQL131082:PQZ131116 QAH131082:QAV131116 QKD131082:QKR131116 QTZ131082:QUN131116 RDV131082:REJ131116 RNR131082:ROF131116 RXN131082:RYB131116 SHJ131082:SHX131116 SRF131082:SRT131116 TBB131082:TBP131116 TKX131082:TLL131116 TUT131082:TVH131116 UEP131082:UFD131116 UOL131082:UOZ131116 UYH131082:UYV131116 VID131082:VIR131116 VRZ131082:VSN131116 WBV131082:WCJ131116 WLR131082:WMF131116 WVN131082:WWB131116 F196618:T196652 JB196618:JP196652 SX196618:TL196652 ACT196618:ADH196652 AMP196618:AND196652 AWL196618:AWZ196652 BGH196618:BGV196652 BQD196618:BQR196652 BZZ196618:CAN196652 CJV196618:CKJ196652 CTR196618:CUF196652 DDN196618:DEB196652 DNJ196618:DNX196652 DXF196618:DXT196652 EHB196618:EHP196652 EQX196618:ERL196652 FAT196618:FBH196652 FKP196618:FLD196652 FUL196618:FUZ196652 GEH196618:GEV196652 GOD196618:GOR196652 GXZ196618:GYN196652 HHV196618:HIJ196652 HRR196618:HSF196652 IBN196618:ICB196652 ILJ196618:ILX196652 IVF196618:IVT196652 JFB196618:JFP196652 JOX196618:JPL196652 JYT196618:JZH196652 KIP196618:KJD196652 KSL196618:KSZ196652 LCH196618:LCV196652 LMD196618:LMR196652 LVZ196618:LWN196652 MFV196618:MGJ196652 MPR196618:MQF196652 MZN196618:NAB196652 NJJ196618:NJX196652 NTF196618:NTT196652 ODB196618:ODP196652 OMX196618:ONL196652 OWT196618:OXH196652 PGP196618:PHD196652 PQL196618:PQZ196652 QAH196618:QAV196652 QKD196618:QKR196652 QTZ196618:QUN196652 RDV196618:REJ196652 RNR196618:ROF196652 RXN196618:RYB196652 SHJ196618:SHX196652 SRF196618:SRT196652 TBB196618:TBP196652 TKX196618:TLL196652 TUT196618:TVH196652 UEP196618:UFD196652 UOL196618:UOZ196652 UYH196618:UYV196652 VID196618:VIR196652 VRZ196618:VSN196652 WBV196618:WCJ196652 WLR196618:WMF196652 WVN196618:WWB196652 F262154:T262188 JB262154:JP262188 SX262154:TL262188 ACT262154:ADH262188 AMP262154:AND262188 AWL262154:AWZ262188 BGH262154:BGV262188 BQD262154:BQR262188 BZZ262154:CAN262188 CJV262154:CKJ262188 CTR262154:CUF262188 DDN262154:DEB262188 DNJ262154:DNX262188 DXF262154:DXT262188 EHB262154:EHP262188 EQX262154:ERL262188 FAT262154:FBH262188 FKP262154:FLD262188 FUL262154:FUZ262188 GEH262154:GEV262188 GOD262154:GOR262188 GXZ262154:GYN262188 HHV262154:HIJ262188 HRR262154:HSF262188 IBN262154:ICB262188 ILJ262154:ILX262188 IVF262154:IVT262188 JFB262154:JFP262188 JOX262154:JPL262188 JYT262154:JZH262188 KIP262154:KJD262188 KSL262154:KSZ262188 LCH262154:LCV262188 LMD262154:LMR262188 LVZ262154:LWN262188 MFV262154:MGJ262188 MPR262154:MQF262188 MZN262154:NAB262188 NJJ262154:NJX262188 NTF262154:NTT262188 ODB262154:ODP262188 OMX262154:ONL262188 OWT262154:OXH262188 PGP262154:PHD262188 PQL262154:PQZ262188 QAH262154:QAV262188 QKD262154:QKR262188 QTZ262154:QUN262188 RDV262154:REJ262188 RNR262154:ROF262188 RXN262154:RYB262188 SHJ262154:SHX262188 SRF262154:SRT262188 TBB262154:TBP262188 TKX262154:TLL262188 TUT262154:TVH262188 UEP262154:UFD262188 UOL262154:UOZ262188 UYH262154:UYV262188 VID262154:VIR262188 VRZ262154:VSN262188 WBV262154:WCJ262188 WLR262154:WMF262188 WVN262154:WWB262188 F327690:T327724 JB327690:JP327724 SX327690:TL327724 ACT327690:ADH327724 AMP327690:AND327724 AWL327690:AWZ327724 BGH327690:BGV327724 BQD327690:BQR327724 BZZ327690:CAN327724 CJV327690:CKJ327724 CTR327690:CUF327724 DDN327690:DEB327724 DNJ327690:DNX327724 DXF327690:DXT327724 EHB327690:EHP327724 EQX327690:ERL327724 FAT327690:FBH327724 FKP327690:FLD327724 FUL327690:FUZ327724 GEH327690:GEV327724 GOD327690:GOR327724 GXZ327690:GYN327724 HHV327690:HIJ327724 HRR327690:HSF327724 IBN327690:ICB327724 ILJ327690:ILX327724 IVF327690:IVT327724 JFB327690:JFP327724 JOX327690:JPL327724 JYT327690:JZH327724 KIP327690:KJD327724 KSL327690:KSZ327724 LCH327690:LCV327724 LMD327690:LMR327724 LVZ327690:LWN327724 MFV327690:MGJ327724 MPR327690:MQF327724 MZN327690:NAB327724 NJJ327690:NJX327724 NTF327690:NTT327724 ODB327690:ODP327724 OMX327690:ONL327724 OWT327690:OXH327724 PGP327690:PHD327724 PQL327690:PQZ327724 QAH327690:QAV327724 QKD327690:QKR327724 QTZ327690:QUN327724 RDV327690:REJ327724 RNR327690:ROF327724 RXN327690:RYB327724 SHJ327690:SHX327724 SRF327690:SRT327724 TBB327690:TBP327724 TKX327690:TLL327724 TUT327690:TVH327724 UEP327690:UFD327724 UOL327690:UOZ327724 UYH327690:UYV327724 VID327690:VIR327724 VRZ327690:VSN327724 WBV327690:WCJ327724 WLR327690:WMF327724 WVN327690:WWB327724 F393226:T393260 JB393226:JP393260 SX393226:TL393260 ACT393226:ADH393260 AMP393226:AND393260 AWL393226:AWZ393260 BGH393226:BGV393260 BQD393226:BQR393260 BZZ393226:CAN393260 CJV393226:CKJ393260 CTR393226:CUF393260 DDN393226:DEB393260 DNJ393226:DNX393260 DXF393226:DXT393260 EHB393226:EHP393260 EQX393226:ERL393260 FAT393226:FBH393260 FKP393226:FLD393260 FUL393226:FUZ393260 GEH393226:GEV393260 GOD393226:GOR393260 GXZ393226:GYN393260 HHV393226:HIJ393260 HRR393226:HSF393260 IBN393226:ICB393260 ILJ393226:ILX393260 IVF393226:IVT393260 JFB393226:JFP393260 JOX393226:JPL393260 JYT393226:JZH393260 KIP393226:KJD393260 KSL393226:KSZ393260 LCH393226:LCV393260 LMD393226:LMR393260 LVZ393226:LWN393260 MFV393226:MGJ393260 MPR393226:MQF393260 MZN393226:NAB393260 NJJ393226:NJX393260 NTF393226:NTT393260 ODB393226:ODP393260 OMX393226:ONL393260 OWT393226:OXH393260 PGP393226:PHD393260 PQL393226:PQZ393260 QAH393226:QAV393260 QKD393226:QKR393260 QTZ393226:QUN393260 RDV393226:REJ393260 RNR393226:ROF393260 RXN393226:RYB393260 SHJ393226:SHX393260 SRF393226:SRT393260 TBB393226:TBP393260 TKX393226:TLL393260 TUT393226:TVH393260 UEP393226:UFD393260 UOL393226:UOZ393260 UYH393226:UYV393260 VID393226:VIR393260 VRZ393226:VSN393260 WBV393226:WCJ393260 WLR393226:WMF393260 WVN393226:WWB393260 F458762:T458796 JB458762:JP458796 SX458762:TL458796 ACT458762:ADH458796 AMP458762:AND458796 AWL458762:AWZ458796 BGH458762:BGV458796 BQD458762:BQR458796 BZZ458762:CAN458796 CJV458762:CKJ458796 CTR458762:CUF458796 DDN458762:DEB458796 DNJ458762:DNX458796 DXF458762:DXT458796 EHB458762:EHP458796 EQX458762:ERL458796 FAT458762:FBH458796 FKP458762:FLD458796 FUL458762:FUZ458796 GEH458762:GEV458796 GOD458762:GOR458796 GXZ458762:GYN458796 HHV458762:HIJ458796 HRR458762:HSF458796 IBN458762:ICB458796 ILJ458762:ILX458796 IVF458762:IVT458796 JFB458762:JFP458796 JOX458762:JPL458796 JYT458762:JZH458796 KIP458762:KJD458796 KSL458762:KSZ458796 LCH458762:LCV458796 LMD458762:LMR458796 LVZ458762:LWN458796 MFV458762:MGJ458796 MPR458762:MQF458796 MZN458762:NAB458796 NJJ458762:NJX458796 NTF458762:NTT458796 ODB458762:ODP458796 OMX458762:ONL458796 OWT458762:OXH458796 PGP458762:PHD458796 PQL458762:PQZ458796 QAH458762:QAV458796 QKD458762:QKR458796 QTZ458762:QUN458796 RDV458762:REJ458796 RNR458762:ROF458796 RXN458762:RYB458796 SHJ458762:SHX458796 SRF458762:SRT458796 TBB458762:TBP458796 TKX458762:TLL458796 TUT458762:TVH458796 UEP458762:UFD458796 UOL458762:UOZ458796 UYH458762:UYV458796 VID458762:VIR458796 VRZ458762:VSN458796 WBV458762:WCJ458796 WLR458762:WMF458796 WVN458762:WWB458796 F524298:T524332 JB524298:JP524332 SX524298:TL524332 ACT524298:ADH524332 AMP524298:AND524332 AWL524298:AWZ524332 BGH524298:BGV524332 BQD524298:BQR524332 BZZ524298:CAN524332 CJV524298:CKJ524332 CTR524298:CUF524332 DDN524298:DEB524332 DNJ524298:DNX524332 DXF524298:DXT524332 EHB524298:EHP524332 EQX524298:ERL524332 FAT524298:FBH524332 FKP524298:FLD524332 FUL524298:FUZ524332 GEH524298:GEV524332 GOD524298:GOR524332 GXZ524298:GYN524332 HHV524298:HIJ524332 HRR524298:HSF524332 IBN524298:ICB524332 ILJ524298:ILX524332 IVF524298:IVT524332 JFB524298:JFP524332 JOX524298:JPL524332 JYT524298:JZH524332 KIP524298:KJD524332 KSL524298:KSZ524332 LCH524298:LCV524332 LMD524298:LMR524332 LVZ524298:LWN524332 MFV524298:MGJ524332 MPR524298:MQF524332 MZN524298:NAB524332 NJJ524298:NJX524332 NTF524298:NTT524332 ODB524298:ODP524332 OMX524298:ONL524332 OWT524298:OXH524332 PGP524298:PHD524332 PQL524298:PQZ524332 QAH524298:QAV524332 QKD524298:QKR524332 QTZ524298:QUN524332 RDV524298:REJ524332 RNR524298:ROF524332 RXN524298:RYB524332 SHJ524298:SHX524332 SRF524298:SRT524332 TBB524298:TBP524332 TKX524298:TLL524332 TUT524298:TVH524332 UEP524298:UFD524332 UOL524298:UOZ524332 UYH524298:UYV524332 VID524298:VIR524332 VRZ524298:VSN524332 WBV524298:WCJ524332 WLR524298:WMF524332 WVN524298:WWB524332 F589834:T589868 JB589834:JP589868 SX589834:TL589868 ACT589834:ADH589868 AMP589834:AND589868 AWL589834:AWZ589868 BGH589834:BGV589868 BQD589834:BQR589868 BZZ589834:CAN589868 CJV589834:CKJ589868 CTR589834:CUF589868 DDN589834:DEB589868 DNJ589834:DNX589868 DXF589834:DXT589868 EHB589834:EHP589868 EQX589834:ERL589868 FAT589834:FBH589868 FKP589834:FLD589868 FUL589834:FUZ589868 GEH589834:GEV589868 GOD589834:GOR589868 GXZ589834:GYN589868 HHV589834:HIJ589868 HRR589834:HSF589868 IBN589834:ICB589868 ILJ589834:ILX589868 IVF589834:IVT589868 JFB589834:JFP589868 JOX589834:JPL589868 JYT589834:JZH589868 KIP589834:KJD589868 KSL589834:KSZ589868 LCH589834:LCV589868 LMD589834:LMR589868 LVZ589834:LWN589868 MFV589834:MGJ589868 MPR589834:MQF589868 MZN589834:NAB589868 NJJ589834:NJX589868 NTF589834:NTT589868 ODB589834:ODP589868 OMX589834:ONL589868 OWT589834:OXH589868 PGP589834:PHD589868 PQL589834:PQZ589868 QAH589834:QAV589868 QKD589834:QKR589868 QTZ589834:QUN589868 RDV589834:REJ589868 RNR589834:ROF589868 RXN589834:RYB589868 SHJ589834:SHX589868 SRF589834:SRT589868 TBB589834:TBP589868 TKX589834:TLL589868 TUT589834:TVH589868 UEP589834:UFD589868 UOL589834:UOZ589868 UYH589834:UYV589868 VID589834:VIR589868 VRZ589834:VSN589868 WBV589834:WCJ589868 WLR589834:WMF589868 WVN589834:WWB589868 F655370:T655404 JB655370:JP655404 SX655370:TL655404 ACT655370:ADH655404 AMP655370:AND655404 AWL655370:AWZ655404 BGH655370:BGV655404 BQD655370:BQR655404 BZZ655370:CAN655404 CJV655370:CKJ655404 CTR655370:CUF655404 DDN655370:DEB655404 DNJ655370:DNX655404 DXF655370:DXT655404 EHB655370:EHP655404 EQX655370:ERL655404 FAT655370:FBH655404 FKP655370:FLD655404 FUL655370:FUZ655404 GEH655370:GEV655404 GOD655370:GOR655404 GXZ655370:GYN655404 HHV655370:HIJ655404 HRR655370:HSF655404 IBN655370:ICB655404 ILJ655370:ILX655404 IVF655370:IVT655404 JFB655370:JFP655404 JOX655370:JPL655404 JYT655370:JZH655404 KIP655370:KJD655404 KSL655370:KSZ655404 LCH655370:LCV655404 LMD655370:LMR655404 LVZ655370:LWN655404 MFV655370:MGJ655404 MPR655370:MQF655404 MZN655370:NAB655404 NJJ655370:NJX655404 NTF655370:NTT655404 ODB655370:ODP655404 OMX655370:ONL655404 OWT655370:OXH655404 PGP655370:PHD655404 PQL655370:PQZ655404 QAH655370:QAV655404 QKD655370:QKR655404 QTZ655370:QUN655404 RDV655370:REJ655404 RNR655370:ROF655404 RXN655370:RYB655404 SHJ655370:SHX655404 SRF655370:SRT655404 TBB655370:TBP655404 TKX655370:TLL655404 TUT655370:TVH655404 UEP655370:UFD655404 UOL655370:UOZ655404 UYH655370:UYV655404 VID655370:VIR655404 VRZ655370:VSN655404 WBV655370:WCJ655404 WLR655370:WMF655404 WVN655370:WWB655404 F720906:T720940 JB720906:JP720940 SX720906:TL720940 ACT720906:ADH720940 AMP720906:AND720940 AWL720906:AWZ720940 BGH720906:BGV720940 BQD720906:BQR720940 BZZ720906:CAN720940 CJV720906:CKJ720940 CTR720906:CUF720940 DDN720906:DEB720940 DNJ720906:DNX720940 DXF720906:DXT720940 EHB720906:EHP720940 EQX720906:ERL720940 FAT720906:FBH720940 FKP720906:FLD720940 FUL720906:FUZ720940 GEH720906:GEV720940 GOD720906:GOR720940 GXZ720906:GYN720940 HHV720906:HIJ720940 HRR720906:HSF720940 IBN720906:ICB720940 ILJ720906:ILX720940 IVF720906:IVT720940 JFB720906:JFP720940 JOX720906:JPL720940 JYT720906:JZH720940 KIP720906:KJD720940 KSL720906:KSZ720940 LCH720906:LCV720940 LMD720906:LMR720940 LVZ720906:LWN720940 MFV720906:MGJ720940 MPR720906:MQF720940 MZN720906:NAB720940 NJJ720906:NJX720940 NTF720906:NTT720940 ODB720906:ODP720940 OMX720906:ONL720940 OWT720906:OXH720940 PGP720906:PHD720940 PQL720906:PQZ720940 QAH720906:QAV720940 QKD720906:QKR720940 QTZ720906:QUN720940 RDV720906:REJ720940 RNR720906:ROF720940 RXN720906:RYB720940 SHJ720906:SHX720940 SRF720906:SRT720940 TBB720906:TBP720940 TKX720906:TLL720940 TUT720906:TVH720940 UEP720906:UFD720940 UOL720906:UOZ720940 UYH720906:UYV720940 VID720906:VIR720940 VRZ720906:VSN720940 WBV720906:WCJ720940 WLR720906:WMF720940 WVN720906:WWB720940 F786442:T786476 JB786442:JP786476 SX786442:TL786476 ACT786442:ADH786476 AMP786442:AND786476 AWL786442:AWZ786476 BGH786442:BGV786476 BQD786442:BQR786476 BZZ786442:CAN786476 CJV786442:CKJ786476 CTR786442:CUF786476 DDN786442:DEB786476 DNJ786442:DNX786476 DXF786442:DXT786476 EHB786442:EHP786476 EQX786442:ERL786476 FAT786442:FBH786476 FKP786442:FLD786476 FUL786442:FUZ786476 GEH786442:GEV786476 GOD786442:GOR786476 GXZ786442:GYN786476 HHV786442:HIJ786476 HRR786442:HSF786476 IBN786442:ICB786476 ILJ786442:ILX786476 IVF786442:IVT786476 JFB786442:JFP786476 JOX786442:JPL786476 JYT786442:JZH786476 KIP786442:KJD786476 KSL786442:KSZ786476 LCH786442:LCV786476 LMD786442:LMR786476 LVZ786442:LWN786476 MFV786442:MGJ786476 MPR786442:MQF786476 MZN786442:NAB786476 NJJ786442:NJX786476 NTF786442:NTT786476 ODB786442:ODP786476 OMX786442:ONL786476 OWT786442:OXH786476 PGP786442:PHD786476 PQL786442:PQZ786476 QAH786442:QAV786476 QKD786442:QKR786476 QTZ786442:QUN786476 RDV786442:REJ786476 RNR786442:ROF786476 RXN786442:RYB786476 SHJ786442:SHX786476 SRF786442:SRT786476 TBB786442:TBP786476 TKX786442:TLL786476 TUT786442:TVH786476 UEP786442:UFD786476 UOL786442:UOZ786476 UYH786442:UYV786476 VID786442:VIR786476 VRZ786442:VSN786476 WBV786442:WCJ786476 WLR786442:WMF786476 WVN786442:WWB786476 F851978:T852012 JB851978:JP852012 SX851978:TL852012 ACT851978:ADH852012 AMP851978:AND852012 AWL851978:AWZ852012 BGH851978:BGV852012 BQD851978:BQR852012 BZZ851978:CAN852012 CJV851978:CKJ852012 CTR851978:CUF852012 DDN851978:DEB852012 DNJ851978:DNX852012 DXF851978:DXT852012 EHB851978:EHP852012 EQX851978:ERL852012 FAT851978:FBH852012 FKP851978:FLD852012 FUL851978:FUZ852012 GEH851978:GEV852012 GOD851978:GOR852012 GXZ851978:GYN852012 HHV851978:HIJ852012 HRR851978:HSF852012 IBN851978:ICB852012 ILJ851978:ILX852012 IVF851978:IVT852012 JFB851978:JFP852012 JOX851978:JPL852012 JYT851978:JZH852012 KIP851978:KJD852012 KSL851978:KSZ852012 LCH851978:LCV852012 LMD851978:LMR852012 LVZ851978:LWN852012 MFV851978:MGJ852012 MPR851978:MQF852012 MZN851978:NAB852012 NJJ851978:NJX852012 NTF851978:NTT852012 ODB851978:ODP852012 OMX851978:ONL852012 OWT851978:OXH852012 PGP851978:PHD852012 PQL851978:PQZ852012 QAH851978:QAV852012 QKD851978:QKR852012 QTZ851978:QUN852012 RDV851978:REJ852012 RNR851978:ROF852012 RXN851978:RYB852012 SHJ851978:SHX852012 SRF851978:SRT852012 TBB851978:TBP852012 TKX851978:TLL852012 TUT851978:TVH852012 UEP851978:UFD852012 UOL851978:UOZ852012 UYH851978:UYV852012 VID851978:VIR852012 VRZ851978:VSN852012 WBV851978:WCJ852012 WLR851978:WMF852012 WVN851978:WWB852012 F917514:T917548 JB917514:JP917548 SX917514:TL917548 ACT917514:ADH917548 AMP917514:AND917548 AWL917514:AWZ917548 BGH917514:BGV917548 BQD917514:BQR917548 BZZ917514:CAN917548 CJV917514:CKJ917548 CTR917514:CUF917548 DDN917514:DEB917548 DNJ917514:DNX917548 DXF917514:DXT917548 EHB917514:EHP917548 EQX917514:ERL917548 FAT917514:FBH917548 FKP917514:FLD917548 FUL917514:FUZ917548 GEH917514:GEV917548 GOD917514:GOR917548 GXZ917514:GYN917548 HHV917514:HIJ917548 HRR917514:HSF917548 IBN917514:ICB917548 ILJ917514:ILX917548 IVF917514:IVT917548 JFB917514:JFP917548 JOX917514:JPL917548 JYT917514:JZH917548 KIP917514:KJD917548 KSL917514:KSZ917548 LCH917514:LCV917548 LMD917514:LMR917548 LVZ917514:LWN917548 MFV917514:MGJ917548 MPR917514:MQF917548 MZN917514:NAB917548 NJJ917514:NJX917548 NTF917514:NTT917548 ODB917514:ODP917548 OMX917514:ONL917548 OWT917514:OXH917548 PGP917514:PHD917548 PQL917514:PQZ917548 QAH917514:QAV917548 QKD917514:QKR917548 QTZ917514:QUN917548 RDV917514:REJ917548 RNR917514:ROF917548 RXN917514:RYB917548 SHJ917514:SHX917548 SRF917514:SRT917548 TBB917514:TBP917548 TKX917514:TLL917548 TUT917514:TVH917548 UEP917514:UFD917548 UOL917514:UOZ917548 UYH917514:UYV917548 VID917514:VIR917548 VRZ917514:VSN917548 WBV917514:WCJ917548 WLR917514:WMF917548 WVN917514:WWB917548 F983050:T983084 JB983050:JP983084 SX983050:TL983084 ACT983050:ADH983084 AMP983050:AND983084 AWL983050:AWZ983084 BGH983050:BGV983084 BQD983050:BQR983084 BZZ983050:CAN983084 CJV983050:CKJ983084 CTR983050:CUF983084 DDN983050:DEB983084 DNJ983050:DNX983084 DXF983050:DXT983084 EHB983050:EHP983084 EQX983050:ERL983084 FAT983050:FBH983084 FKP983050:FLD983084 FUL983050:FUZ983084 GEH983050:GEV983084 GOD983050:GOR983084 GXZ983050:GYN983084 HHV983050:HIJ983084 HRR983050:HSF983084 IBN983050:ICB983084 ILJ983050:ILX983084 IVF983050:IVT983084 JFB983050:JFP983084 JOX983050:JPL983084 JYT983050:JZH983084 KIP983050:KJD983084 KSL983050:KSZ983084 LCH983050:LCV983084 LMD983050:LMR983084 LVZ983050:LWN983084 MFV983050:MGJ983084 MPR983050:MQF983084 MZN983050:NAB983084 NJJ983050:NJX983084 NTF983050:NTT983084 ODB983050:ODP983084 OMX983050:ONL983084 OWT983050:OXH983084 PGP983050:PHD983084 PQL983050:PQZ983084 QAH983050:QAV983084 QKD983050:QKR983084 QTZ983050:QUN983084 RDV983050:REJ983084 RNR983050:ROF983084 RXN983050:RYB983084 SHJ983050:SHX983084 SRF983050:SRT983084 TBB983050:TBP983084 TKX983050:TLL983084 TUT983050:TVH983084 UEP983050:UFD983084 UOL983050:UOZ983084 UYH983050:UYV983084 VID983050:VIR983084 VRZ983050:VSN983084 WBV983050:WCJ983084 WLR983050:WMF983084 WVN983050:WWB983084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15"/>
    <col min="2" max="2" width="10.28515625" style="115" customWidth="1"/>
    <col min="3" max="16384" width="9.140625" style="115"/>
  </cols>
  <sheetData>
    <row r="1" spans="1:11">
      <c r="A1" s="198" t="s">
        <v>72</v>
      </c>
      <c r="B1" s="194"/>
      <c r="C1" s="114" t="s">
        <v>61</v>
      </c>
      <c r="D1" s="198" t="s">
        <v>37</v>
      </c>
      <c r="E1" s="194"/>
      <c r="F1" s="186"/>
      <c r="G1" s="186"/>
      <c r="H1" s="186"/>
      <c r="I1" s="186"/>
      <c r="J1" s="186"/>
      <c r="K1" s="187"/>
    </row>
    <row r="2" spans="1:11">
      <c r="A2" s="198" t="s">
        <v>73</v>
      </c>
      <c r="B2" s="194"/>
      <c r="C2" s="114" t="s">
        <v>20</v>
      </c>
      <c r="D2" s="198" t="s">
        <v>74</v>
      </c>
      <c r="E2" s="194"/>
      <c r="F2" s="186" t="s">
        <v>20</v>
      </c>
      <c r="G2" s="187"/>
      <c r="H2" s="202" t="s">
        <v>10</v>
      </c>
      <c r="I2" s="194"/>
      <c r="J2" s="206"/>
      <c r="K2" s="207"/>
    </row>
    <row r="3" spans="1:11">
      <c r="A3" s="116"/>
      <c r="B3" s="116"/>
      <c r="C3" s="116"/>
      <c r="D3" s="116"/>
      <c r="E3" s="117"/>
      <c r="F3" s="117"/>
      <c r="G3" s="117"/>
      <c r="H3" s="117"/>
      <c r="I3" s="117"/>
      <c r="J3" s="117"/>
      <c r="K3" s="117"/>
    </row>
    <row r="4" spans="1:11">
      <c r="A4" s="200" t="s">
        <v>75</v>
      </c>
      <c r="B4" s="201"/>
      <c r="C4" s="118" t="s">
        <v>478</v>
      </c>
      <c r="D4" s="119"/>
      <c r="E4" s="119"/>
      <c r="F4" s="119"/>
      <c r="G4" s="117"/>
      <c r="H4" s="117"/>
      <c r="I4" s="117"/>
      <c r="J4" s="117"/>
      <c r="K4" s="117"/>
    </row>
    <row r="5" spans="1:11">
      <c r="A5" s="119"/>
      <c r="B5" s="119"/>
      <c r="C5" s="119"/>
      <c r="D5" s="119"/>
      <c r="E5" s="119"/>
      <c r="F5" s="119"/>
      <c r="G5" s="117"/>
      <c r="H5" s="117"/>
      <c r="I5" s="117"/>
      <c r="J5" s="117"/>
      <c r="K5" s="117"/>
    </row>
    <row r="6" spans="1:11">
      <c r="A6" s="202" t="s">
        <v>76</v>
      </c>
      <c r="B6" s="201"/>
      <c r="C6" s="134"/>
      <c r="D6" s="202" t="s">
        <v>77</v>
      </c>
      <c r="E6" s="201"/>
      <c r="F6" s="203"/>
      <c r="G6" s="204"/>
      <c r="H6" s="202" t="s">
        <v>79</v>
      </c>
      <c r="I6" s="201"/>
      <c r="J6" s="205" t="s">
        <v>24</v>
      </c>
      <c r="K6" s="205"/>
    </row>
    <row r="7" spans="1:11">
      <c r="A7" s="121"/>
      <c r="B7" s="121"/>
      <c r="C7" s="121"/>
      <c r="D7" s="121"/>
      <c r="E7" s="119"/>
      <c r="F7" s="117"/>
      <c r="G7" s="117"/>
      <c r="H7" s="117"/>
      <c r="I7" s="117"/>
      <c r="J7" s="117"/>
      <c r="K7" s="117"/>
    </row>
    <row r="8" spans="1:11">
      <c r="A8" s="135" t="s">
        <v>80</v>
      </c>
      <c r="B8" s="196" t="s">
        <v>81</v>
      </c>
      <c r="C8" s="197"/>
      <c r="D8" s="197"/>
      <c r="E8" s="123"/>
      <c r="F8" s="136" t="s">
        <v>80</v>
      </c>
      <c r="G8" s="198" t="s">
        <v>82</v>
      </c>
      <c r="H8" s="199"/>
      <c r="I8" s="199"/>
      <c r="J8" s="199"/>
      <c r="K8" s="199"/>
    </row>
    <row r="9" spans="1:11">
      <c r="A9" s="125">
        <v>1</v>
      </c>
      <c r="B9" s="185" t="s">
        <v>83</v>
      </c>
      <c r="C9" s="186"/>
      <c r="D9" s="187"/>
      <c r="E9" s="116"/>
      <c r="F9" s="125">
        <v>1</v>
      </c>
      <c r="G9" s="185"/>
      <c r="H9" s="186"/>
      <c r="I9" s="186"/>
      <c r="J9" s="186"/>
      <c r="K9" s="187"/>
    </row>
    <row r="10" spans="1:11">
      <c r="A10" s="125">
        <v>2</v>
      </c>
      <c r="B10" s="185"/>
      <c r="C10" s="186"/>
      <c r="D10" s="187"/>
      <c r="E10" s="116"/>
      <c r="F10" s="125">
        <v>2</v>
      </c>
      <c r="G10" s="185"/>
      <c r="H10" s="186"/>
      <c r="I10" s="186"/>
      <c r="J10" s="186"/>
      <c r="K10" s="187"/>
    </row>
    <row r="11" spans="1:11">
      <c r="A11" s="125">
        <v>3</v>
      </c>
      <c r="B11" s="185"/>
      <c r="C11" s="186"/>
      <c r="D11" s="187"/>
      <c r="E11" s="116"/>
      <c r="F11" s="125">
        <v>3</v>
      </c>
      <c r="G11" s="185"/>
      <c r="H11" s="186"/>
      <c r="I11" s="186"/>
      <c r="J11" s="186"/>
      <c r="K11" s="187"/>
    </row>
    <row r="12" spans="1:11">
      <c r="A12" s="125">
        <v>4</v>
      </c>
      <c r="B12" s="185"/>
      <c r="C12" s="186"/>
      <c r="D12" s="187"/>
      <c r="E12" s="116"/>
      <c r="F12" s="125">
        <v>4</v>
      </c>
      <c r="G12" s="185"/>
      <c r="H12" s="186"/>
      <c r="I12" s="186"/>
      <c r="J12" s="186"/>
      <c r="K12" s="187"/>
    </row>
    <row r="13" spans="1:11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7.25" customHeight="1">
      <c r="A14" s="126" t="s">
        <v>84</v>
      </c>
      <c r="B14" s="138" t="s">
        <v>115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6" spans="1:11">
      <c r="A16" s="189" t="s">
        <v>85</v>
      </c>
      <c r="B16" s="189" t="s">
        <v>86</v>
      </c>
      <c r="C16" s="190"/>
      <c r="D16" s="192" t="s">
        <v>87</v>
      </c>
      <c r="E16" s="193"/>
      <c r="F16" s="189" t="s">
        <v>88</v>
      </c>
      <c r="G16" s="195"/>
      <c r="H16" s="195"/>
      <c r="I16" s="189" t="s">
        <v>89</v>
      </c>
      <c r="J16" s="195"/>
      <c r="K16" s="195"/>
    </row>
    <row r="17" spans="1:11">
      <c r="A17" s="190"/>
      <c r="B17" s="191"/>
      <c r="C17" s="191"/>
      <c r="D17" s="194"/>
      <c r="E17" s="194"/>
      <c r="F17" s="195"/>
      <c r="G17" s="195"/>
      <c r="H17" s="195"/>
      <c r="I17" s="195"/>
      <c r="J17" s="195"/>
      <c r="K17" s="195"/>
    </row>
    <row r="18" spans="1:11" ht="34.5" customHeight="1">
      <c r="A18" s="125">
        <v>1</v>
      </c>
      <c r="B18" s="183"/>
      <c r="C18" s="188"/>
      <c r="D18" s="183"/>
      <c r="E18" s="183"/>
      <c r="F18" s="185" t="s">
        <v>91</v>
      </c>
      <c r="G18" s="186"/>
      <c r="H18" s="187"/>
      <c r="I18" s="185" t="s">
        <v>24</v>
      </c>
      <c r="J18" s="186"/>
      <c r="K18" s="187"/>
    </row>
    <row r="19" spans="1:11" ht="36.75" customHeight="1">
      <c r="A19" s="125">
        <v>2</v>
      </c>
      <c r="B19" s="183"/>
      <c r="C19" s="184"/>
      <c r="D19" s="183"/>
      <c r="E19" s="183"/>
      <c r="F19" s="185" t="s">
        <v>91</v>
      </c>
      <c r="G19" s="186"/>
      <c r="H19" s="187"/>
      <c r="I19" s="185" t="s">
        <v>24</v>
      </c>
      <c r="J19" s="186"/>
      <c r="K19" s="187"/>
    </row>
    <row r="20" spans="1:11">
      <c r="A20" s="125"/>
      <c r="B20" s="183"/>
      <c r="C20" s="184"/>
      <c r="D20" s="183"/>
      <c r="E20" s="183"/>
      <c r="F20" s="185"/>
      <c r="G20" s="186"/>
      <c r="H20" s="187"/>
      <c r="I20" s="185"/>
      <c r="J20" s="186"/>
      <c r="K20" s="187"/>
    </row>
    <row r="21" spans="1:11">
      <c r="A21" s="125"/>
      <c r="B21" s="183"/>
      <c r="C21" s="184"/>
      <c r="D21" s="183"/>
      <c r="E21" s="183"/>
      <c r="F21" s="185"/>
      <c r="G21" s="186"/>
      <c r="H21" s="187"/>
      <c r="I21" s="185"/>
      <c r="J21" s="186"/>
      <c r="K21" s="187"/>
    </row>
    <row r="22" spans="1:11">
      <c r="A22" s="125"/>
      <c r="B22" s="183"/>
      <c r="C22" s="184"/>
      <c r="D22" s="183"/>
      <c r="E22" s="183"/>
      <c r="F22" s="185"/>
      <c r="G22" s="186"/>
      <c r="H22" s="187"/>
      <c r="I22" s="185"/>
      <c r="J22" s="186"/>
      <c r="K22" s="187"/>
    </row>
    <row r="23" spans="1:11">
      <c r="A23" s="125"/>
      <c r="B23" s="183"/>
      <c r="C23" s="184"/>
      <c r="D23" s="183"/>
      <c r="E23" s="183"/>
      <c r="F23" s="185"/>
      <c r="G23" s="186"/>
      <c r="H23" s="187"/>
      <c r="I23" s="185"/>
      <c r="J23" s="186"/>
      <c r="K23" s="187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481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COUNTIF(F35:HQ35,"P")</f>
        <v>0</v>
      </c>
      <c r="B7" s="259"/>
      <c r="C7" s="260">
        <f>COUNTIF(F35:HQ35,"F")</f>
        <v>0</v>
      </c>
      <c r="D7" s="261"/>
      <c r="E7" s="259"/>
      <c r="F7" s="260">
        <f>SUM(O7,- A7,- C7)</f>
        <v>16</v>
      </c>
      <c r="G7" s="261"/>
      <c r="H7" s="261"/>
      <c r="I7" s="261"/>
      <c r="J7" s="261"/>
      <c r="K7" s="262"/>
      <c r="L7" s="263">
        <f>COUNTIF(E34:HQ34,"N")</f>
        <v>0</v>
      </c>
      <c r="M7" s="263">
        <f>COUNTIF(E34:HQ34,"A")</f>
        <v>0</v>
      </c>
      <c r="N7" s="263">
        <f>COUNTIF(E34:HQ34,"B")</f>
        <v>0</v>
      </c>
      <c r="O7" s="264">
        <f>COUNTA(E9:HT9)</f>
        <v>16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342" t="s">
        <v>474</v>
      </c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480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475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 t="s">
        <v>465</v>
      </c>
      <c r="E15" s="287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465</v>
      </c>
      <c r="E16" s="287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 t="s">
        <v>465</v>
      </c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 t="s">
        <v>465</v>
      </c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/>
      <c r="C19" s="279"/>
      <c r="D19" s="280" t="s">
        <v>465</v>
      </c>
      <c r="E19" s="287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/>
      <c r="E20" s="289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/>
      <c r="E21" s="287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 thickBot="1">
      <c r="A22" s="284"/>
      <c r="B22" s="290"/>
      <c r="C22" s="291"/>
      <c r="D22" s="292"/>
      <c r="E22" s="29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</row>
    <row r="23" spans="1:21" ht="13.5" customHeight="1" thickTop="1">
      <c r="A23" s="296" t="s">
        <v>286</v>
      </c>
      <c r="B23" s="297" t="s">
        <v>287</v>
      </c>
      <c r="C23" s="298"/>
      <c r="D23" s="299"/>
      <c r="E23" s="300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</row>
    <row r="24" spans="1:21" ht="13.5" customHeight="1">
      <c r="A24" s="303"/>
      <c r="B24" s="304" t="s">
        <v>469</v>
      </c>
      <c r="C24" s="305"/>
      <c r="D24" s="306"/>
      <c r="E24" s="307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303"/>
      <c r="B25" s="308" t="s">
        <v>294</v>
      </c>
      <c r="C25" s="309"/>
      <c r="D25" s="306"/>
      <c r="E25" s="310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303"/>
      <c r="B26" s="308"/>
      <c r="C26" s="309"/>
      <c r="D26" s="306"/>
      <c r="E26" s="310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303"/>
      <c r="B27" s="308" t="s">
        <v>295</v>
      </c>
      <c r="C27" s="309"/>
      <c r="D27" s="306"/>
      <c r="E27" s="310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31.5" customHeight="1">
      <c r="A28" s="303"/>
      <c r="B28" s="336" t="s">
        <v>470</v>
      </c>
      <c r="C28" s="337"/>
      <c r="D28" s="338"/>
      <c r="E28" s="310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303"/>
      <c r="B29" s="308"/>
      <c r="C29" s="309"/>
      <c r="D29" s="306" t="s">
        <v>471</v>
      </c>
      <c r="E29" s="310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303"/>
      <c r="B30" s="308"/>
      <c r="C30" s="309"/>
      <c r="D30" s="306" t="s">
        <v>468</v>
      </c>
      <c r="E30" s="310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11"/>
      <c r="C31" s="340"/>
      <c r="D31" s="313" t="s">
        <v>469</v>
      </c>
      <c r="E31" s="341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6"/>
    </row>
    <row r="32" spans="1:21" ht="13.5" customHeight="1" thickBot="1">
      <c r="A32" s="303"/>
      <c r="B32" s="311"/>
      <c r="C32" s="312"/>
      <c r="D32" s="313"/>
      <c r="E32" s="31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6"/>
    </row>
    <row r="33" spans="1:20" ht="13.5" customHeight="1" thickTop="1">
      <c r="A33" s="296" t="s">
        <v>41</v>
      </c>
      <c r="B33" s="317" t="s">
        <v>297</v>
      </c>
      <c r="C33" s="317"/>
      <c r="D33" s="317"/>
      <c r="E33" s="318"/>
      <c r="F33" s="319" t="s">
        <v>299</v>
      </c>
      <c r="G33" s="319" t="s">
        <v>299</v>
      </c>
      <c r="H33" s="319" t="s">
        <v>299</v>
      </c>
      <c r="I33" s="319" t="s">
        <v>299</v>
      </c>
      <c r="J33" s="319" t="s">
        <v>299</v>
      </c>
      <c r="K33" s="319" t="s">
        <v>299</v>
      </c>
      <c r="L33" s="319" t="s">
        <v>299</v>
      </c>
      <c r="M33" s="319"/>
      <c r="N33" s="319"/>
      <c r="O33" s="319"/>
      <c r="P33" s="319"/>
      <c r="Q33" s="319"/>
      <c r="R33" s="319"/>
      <c r="S33" s="319"/>
      <c r="T33" s="320"/>
    </row>
    <row r="34" spans="1:20" ht="13.5" customHeight="1">
      <c r="A34" s="321"/>
      <c r="B34" s="322" t="s">
        <v>301</v>
      </c>
      <c r="C34" s="322"/>
      <c r="D34" s="322"/>
      <c r="E34" s="323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5"/>
    </row>
    <row r="35" spans="1:20" ht="13.5" customHeight="1">
      <c r="A35" s="321"/>
      <c r="B35" s="326" t="s">
        <v>302</v>
      </c>
      <c r="C35" s="326"/>
      <c r="D35" s="326"/>
      <c r="E35" s="327"/>
      <c r="F35" s="328">
        <v>39139</v>
      </c>
      <c r="G35" s="328">
        <v>39139</v>
      </c>
      <c r="H35" s="328">
        <v>39139</v>
      </c>
      <c r="I35" s="328">
        <v>39139</v>
      </c>
      <c r="J35" s="328">
        <v>39139</v>
      </c>
      <c r="K35" s="328">
        <v>39139</v>
      </c>
      <c r="L35" s="328">
        <v>39144</v>
      </c>
      <c r="M35" s="328"/>
      <c r="N35" s="328"/>
      <c r="O35" s="328"/>
      <c r="P35" s="328"/>
      <c r="Q35" s="328"/>
      <c r="R35" s="328"/>
      <c r="S35" s="328"/>
      <c r="T35" s="329"/>
    </row>
    <row r="36" spans="1:20" ht="11.25" thickBot="1">
      <c r="A36" s="330"/>
      <c r="B36" s="331" t="s">
        <v>303</v>
      </c>
      <c r="C36" s="331"/>
      <c r="D36" s="331"/>
      <c r="E36" s="332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 ht="11.25" thickTop="1">
      <c r="A37" s="267"/>
      <c r="B37" s="219"/>
      <c r="C37" s="220"/>
      <c r="D37" s="219"/>
    </row>
  </sheetData>
  <mergeCells count="29">
    <mergeCell ref="D20:E20"/>
    <mergeCell ref="B28:D28"/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462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COUNTIF(F35:HQ35,"P")</f>
        <v>0</v>
      </c>
      <c r="B7" s="259"/>
      <c r="C7" s="260">
        <f>COUNTIF(F35:HQ35,"F")</f>
        <v>0</v>
      </c>
      <c r="D7" s="261"/>
      <c r="E7" s="259"/>
      <c r="F7" s="260">
        <f>SUM(O7,- A7,- C7)</f>
        <v>16</v>
      </c>
      <c r="G7" s="261"/>
      <c r="H7" s="261"/>
      <c r="I7" s="261"/>
      <c r="J7" s="261"/>
      <c r="K7" s="262"/>
      <c r="L7" s="263">
        <f>COUNTIF(E34:HQ34,"N")</f>
        <v>0</v>
      </c>
      <c r="M7" s="263">
        <f>COUNTIF(E34:HQ34,"A")</f>
        <v>0</v>
      </c>
      <c r="N7" s="263">
        <f>COUNTIF(E34:HQ34,"B")</f>
        <v>0</v>
      </c>
      <c r="O7" s="264">
        <f>COUNTA(E9:HT9)</f>
        <v>16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342" t="s">
        <v>474</v>
      </c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463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475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 t="s">
        <v>465</v>
      </c>
      <c r="E15" s="287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465</v>
      </c>
      <c r="E16" s="287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 t="s">
        <v>465</v>
      </c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 t="s">
        <v>465</v>
      </c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/>
      <c r="C19" s="279"/>
      <c r="D19" s="280" t="s">
        <v>465</v>
      </c>
      <c r="E19" s="287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/>
      <c r="E20" s="289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/>
      <c r="E21" s="287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 thickBot="1">
      <c r="A22" s="284"/>
      <c r="B22" s="290"/>
      <c r="C22" s="291"/>
      <c r="D22" s="292"/>
      <c r="E22" s="29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</row>
    <row r="23" spans="1:21" ht="13.5" customHeight="1" thickTop="1">
      <c r="A23" s="296" t="s">
        <v>286</v>
      </c>
      <c r="B23" s="297" t="s">
        <v>287</v>
      </c>
      <c r="C23" s="298"/>
      <c r="D23" s="299"/>
      <c r="E23" s="300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</row>
    <row r="24" spans="1:21" ht="13.5" customHeight="1">
      <c r="A24" s="303"/>
      <c r="B24" s="304" t="s">
        <v>469</v>
      </c>
      <c r="C24" s="305"/>
      <c r="D24" s="306"/>
      <c r="E24" s="307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303"/>
      <c r="B25" s="308" t="s">
        <v>294</v>
      </c>
      <c r="C25" s="309"/>
      <c r="D25" s="306"/>
      <c r="E25" s="310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303"/>
      <c r="B26" s="308"/>
      <c r="C26" s="309"/>
      <c r="D26" s="306"/>
      <c r="E26" s="310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303"/>
      <c r="B27" s="308" t="s">
        <v>295</v>
      </c>
      <c r="C27" s="309"/>
      <c r="D27" s="306"/>
      <c r="E27" s="310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31.5" customHeight="1">
      <c r="A28" s="303"/>
      <c r="B28" s="336" t="s">
        <v>470</v>
      </c>
      <c r="C28" s="337"/>
      <c r="D28" s="338"/>
      <c r="E28" s="310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303"/>
      <c r="B29" s="308"/>
      <c r="C29" s="309"/>
      <c r="D29" s="306" t="s">
        <v>471</v>
      </c>
      <c r="E29" s="310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303"/>
      <c r="B30" s="308"/>
      <c r="C30" s="309"/>
      <c r="D30" s="306" t="s">
        <v>468</v>
      </c>
      <c r="E30" s="310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11"/>
      <c r="C31" s="340"/>
      <c r="D31" s="313" t="s">
        <v>469</v>
      </c>
      <c r="E31" s="341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6"/>
    </row>
    <row r="32" spans="1:21" ht="13.5" customHeight="1" thickBot="1">
      <c r="A32" s="303"/>
      <c r="B32" s="311"/>
      <c r="C32" s="312"/>
      <c r="D32" s="313"/>
      <c r="E32" s="31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6"/>
    </row>
    <row r="33" spans="1:20" ht="13.5" customHeight="1" thickTop="1">
      <c r="A33" s="296" t="s">
        <v>41</v>
      </c>
      <c r="B33" s="317" t="s">
        <v>297</v>
      </c>
      <c r="C33" s="317"/>
      <c r="D33" s="317"/>
      <c r="E33" s="318"/>
      <c r="F33" s="319" t="s">
        <v>299</v>
      </c>
      <c r="G33" s="319" t="s">
        <v>299</v>
      </c>
      <c r="H33" s="319" t="s">
        <v>299</v>
      </c>
      <c r="I33" s="319" t="s">
        <v>299</v>
      </c>
      <c r="J33" s="319" t="s">
        <v>299</v>
      </c>
      <c r="K33" s="319" t="s">
        <v>299</v>
      </c>
      <c r="L33" s="319" t="s">
        <v>299</v>
      </c>
      <c r="M33" s="319"/>
      <c r="N33" s="319"/>
      <c r="O33" s="319"/>
      <c r="P33" s="319"/>
      <c r="Q33" s="319"/>
      <c r="R33" s="319"/>
      <c r="S33" s="319"/>
      <c r="T33" s="320"/>
    </row>
    <row r="34" spans="1:20" ht="13.5" customHeight="1">
      <c r="A34" s="321"/>
      <c r="B34" s="322" t="s">
        <v>301</v>
      </c>
      <c r="C34" s="322"/>
      <c r="D34" s="322"/>
      <c r="E34" s="323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5"/>
    </row>
    <row r="35" spans="1:20" ht="13.5" customHeight="1">
      <c r="A35" s="321"/>
      <c r="B35" s="326" t="s">
        <v>302</v>
      </c>
      <c r="C35" s="326"/>
      <c r="D35" s="326"/>
      <c r="E35" s="327"/>
      <c r="F35" s="328">
        <v>39139</v>
      </c>
      <c r="G35" s="328">
        <v>39139</v>
      </c>
      <c r="H35" s="328">
        <v>39139</v>
      </c>
      <c r="I35" s="328">
        <v>39139</v>
      </c>
      <c r="J35" s="328">
        <v>39139</v>
      </c>
      <c r="K35" s="328">
        <v>39139</v>
      </c>
      <c r="L35" s="328">
        <v>39144</v>
      </c>
      <c r="M35" s="328"/>
      <c r="N35" s="328"/>
      <c r="O35" s="328"/>
      <c r="P35" s="328"/>
      <c r="Q35" s="328"/>
      <c r="R35" s="328"/>
      <c r="S35" s="328"/>
      <c r="T35" s="329"/>
    </row>
    <row r="36" spans="1:20" ht="11.25" thickBot="1">
      <c r="A36" s="330"/>
      <c r="B36" s="331" t="s">
        <v>303</v>
      </c>
      <c r="C36" s="331"/>
      <c r="D36" s="331"/>
      <c r="E36" s="332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 ht="11.25" thickTop="1">
      <c r="A37" s="267"/>
      <c r="B37" s="219"/>
      <c r="C37" s="220"/>
      <c r="D37" s="219"/>
    </row>
  </sheetData>
  <mergeCells count="29">
    <mergeCell ref="D20:E20"/>
    <mergeCell ref="B28:D28"/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2" sqref="C2:E2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461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COUNTIF(F35:HQ35,"P")</f>
        <v>0</v>
      </c>
      <c r="B7" s="259"/>
      <c r="C7" s="260">
        <f>COUNTIF(F35:HQ35,"F")</f>
        <v>0</v>
      </c>
      <c r="D7" s="261"/>
      <c r="E7" s="259"/>
      <c r="F7" s="260">
        <f>SUM(O7,- A7,- C7)</f>
        <v>16</v>
      </c>
      <c r="G7" s="261"/>
      <c r="H7" s="261"/>
      <c r="I7" s="261"/>
      <c r="J7" s="261"/>
      <c r="K7" s="262"/>
      <c r="L7" s="263">
        <f>COUNTIF(E34:HQ34,"N")</f>
        <v>0</v>
      </c>
      <c r="M7" s="263">
        <f>COUNTIF(E34:HQ34,"A")</f>
        <v>0</v>
      </c>
      <c r="N7" s="263">
        <f>COUNTIF(E34:HQ34,"B")</f>
        <v>0</v>
      </c>
      <c r="O7" s="264">
        <f>COUNTA(E9:HT9)</f>
        <v>16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342" t="s">
        <v>474</v>
      </c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463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475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 t="s">
        <v>465</v>
      </c>
      <c r="E15" s="287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465</v>
      </c>
      <c r="E16" s="287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 t="s">
        <v>465</v>
      </c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 t="s">
        <v>465</v>
      </c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/>
      <c r="C19" s="279"/>
      <c r="D19" s="280" t="s">
        <v>465</v>
      </c>
      <c r="E19" s="287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/>
      <c r="E20" s="289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/>
      <c r="E21" s="287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 thickBot="1">
      <c r="A22" s="284"/>
      <c r="B22" s="290"/>
      <c r="C22" s="291"/>
      <c r="D22" s="292"/>
      <c r="E22" s="29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</row>
    <row r="23" spans="1:21" ht="13.5" customHeight="1" thickTop="1">
      <c r="A23" s="296" t="s">
        <v>286</v>
      </c>
      <c r="B23" s="297" t="s">
        <v>287</v>
      </c>
      <c r="C23" s="298"/>
      <c r="D23" s="299"/>
      <c r="E23" s="300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</row>
    <row r="24" spans="1:21" ht="13.5" customHeight="1">
      <c r="A24" s="303"/>
      <c r="B24" s="304" t="s">
        <v>469</v>
      </c>
      <c r="C24" s="305"/>
      <c r="D24" s="306"/>
      <c r="E24" s="307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303"/>
      <c r="B25" s="308" t="s">
        <v>294</v>
      </c>
      <c r="C25" s="309"/>
      <c r="D25" s="306"/>
      <c r="E25" s="310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303"/>
      <c r="B26" s="308"/>
      <c r="C26" s="309"/>
      <c r="D26" s="306"/>
      <c r="E26" s="310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303"/>
      <c r="B27" s="308" t="s">
        <v>295</v>
      </c>
      <c r="C27" s="309"/>
      <c r="D27" s="306"/>
      <c r="E27" s="310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31.5" customHeight="1">
      <c r="A28" s="303"/>
      <c r="B28" s="336" t="s">
        <v>470</v>
      </c>
      <c r="C28" s="337"/>
      <c r="D28" s="338"/>
      <c r="E28" s="310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303"/>
      <c r="B29" s="308"/>
      <c r="C29" s="309"/>
      <c r="D29" s="306" t="s">
        <v>471</v>
      </c>
      <c r="E29" s="310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303"/>
      <c r="B30" s="308"/>
      <c r="C30" s="309"/>
      <c r="D30" s="306" t="s">
        <v>468</v>
      </c>
      <c r="E30" s="310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11"/>
      <c r="C31" s="340"/>
      <c r="D31" s="313" t="s">
        <v>469</v>
      </c>
      <c r="E31" s="341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6"/>
    </row>
    <row r="32" spans="1:21" ht="13.5" customHeight="1" thickBot="1">
      <c r="A32" s="303"/>
      <c r="B32" s="311"/>
      <c r="C32" s="312"/>
      <c r="D32" s="313"/>
      <c r="E32" s="31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6"/>
    </row>
    <row r="33" spans="1:20" ht="13.5" customHeight="1" thickTop="1">
      <c r="A33" s="296" t="s">
        <v>41</v>
      </c>
      <c r="B33" s="317" t="s">
        <v>297</v>
      </c>
      <c r="C33" s="317"/>
      <c r="D33" s="317"/>
      <c r="E33" s="318"/>
      <c r="F33" s="319" t="s">
        <v>299</v>
      </c>
      <c r="G33" s="319" t="s">
        <v>299</v>
      </c>
      <c r="H33" s="319" t="s">
        <v>299</v>
      </c>
      <c r="I33" s="319" t="s">
        <v>299</v>
      </c>
      <c r="J33" s="319" t="s">
        <v>299</v>
      </c>
      <c r="K33" s="319" t="s">
        <v>299</v>
      </c>
      <c r="L33" s="319" t="s">
        <v>299</v>
      </c>
      <c r="M33" s="319"/>
      <c r="N33" s="319"/>
      <c r="O33" s="319"/>
      <c r="P33" s="319"/>
      <c r="Q33" s="319"/>
      <c r="R33" s="319"/>
      <c r="S33" s="319"/>
      <c r="T33" s="320"/>
    </row>
    <row r="34" spans="1:20" ht="13.5" customHeight="1">
      <c r="A34" s="321"/>
      <c r="B34" s="322" t="s">
        <v>301</v>
      </c>
      <c r="C34" s="322"/>
      <c r="D34" s="322"/>
      <c r="E34" s="323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5"/>
    </row>
    <row r="35" spans="1:20" ht="13.5" customHeight="1">
      <c r="A35" s="321"/>
      <c r="B35" s="326" t="s">
        <v>302</v>
      </c>
      <c r="C35" s="326"/>
      <c r="D35" s="326"/>
      <c r="E35" s="327"/>
      <c r="F35" s="328">
        <v>39139</v>
      </c>
      <c r="G35" s="328">
        <v>39139</v>
      </c>
      <c r="H35" s="328">
        <v>39139</v>
      </c>
      <c r="I35" s="328">
        <v>39139</v>
      </c>
      <c r="J35" s="328">
        <v>39139</v>
      </c>
      <c r="K35" s="328">
        <v>39139</v>
      </c>
      <c r="L35" s="328">
        <v>39144</v>
      </c>
      <c r="M35" s="328"/>
      <c r="N35" s="328"/>
      <c r="O35" s="328"/>
      <c r="P35" s="328"/>
      <c r="Q35" s="328"/>
      <c r="R35" s="328"/>
      <c r="S35" s="328"/>
      <c r="T35" s="329"/>
    </row>
    <row r="36" spans="1:20" ht="11.25" thickBot="1">
      <c r="A36" s="330"/>
      <c r="B36" s="331" t="s">
        <v>303</v>
      </c>
      <c r="C36" s="331"/>
      <c r="D36" s="331"/>
      <c r="E36" s="332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 ht="11.25" thickTop="1">
      <c r="A37" s="267"/>
      <c r="B37" s="219"/>
      <c r="C37" s="220"/>
      <c r="D37" s="219"/>
    </row>
  </sheetData>
  <mergeCells count="29">
    <mergeCell ref="D20:E20"/>
    <mergeCell ref="B28:D28"/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219" customWidth="1"/>
    <col min="2" max="2" width="15.28515625" style="267" customWidth="1"/>
    <col min="3" max="3" width="12.28515625" style="219" customWidth="1"/>
    <col min="4" max="4" width="13" style="220" customWidth="1"/>
    <col min="5" max="5" width="2" style="219" hidden="1" customWidth="1"/>
    <col min="6" max="11" width="3.28515625" style="219" bestFit="1" customWidth="1"/>
    <col min="12" max="19" width="3.28515625" style="219" customWidth="1"/>
    <col min="20" max="20" width="3.28515625" style="219" bestFit="1" customWidth="1"/>
    <col min="21" max="21" width="3.28515625" style="219" customWidth="1"/>
    <col min="22" max="22" width="9.140625" style="219"/>
    <col min="23" max="23" width="46.140625" style="219" customWidth="1"/>
    <col min="24" max="256" width="9.140625" style="219"/>
    <col min="257" max="257" width="9.28515625" style="219" customWidth="1"/>
    <col min="258" max="258" width="15.28515625" style="219" customWidth="1"/>
    <col min="259" max="259" width="12.28515625" style="219" customWidth="1"/>
    <col min="260" max="260" width="13" style="219" customWidth="1"/>
    <col min="261" max="261" width="0" style="219" hidden="1" customWidth="1"/>
    <col min="262" max="267" width="3.28515625" style="219" bestFit="1" customWidth="1"/>
    <col min="268" max="275" width="3.28515625" style="219" customWidth="1"/>
    <col min="276" max="276" width="3.28515625" style="219" bestFit="1" customWidth="1"/>
    <col min="277" max="277" width="3.28515625" style="219" customWidth="1"/>
    <col min="278" max="512" width="9.140625" style="219"/>
    <col min="513" max="513" width="9.28515625" style="219" customWidth="1"/>
    <col min="514" max="514" width="15.28515625" style="219" customWidth="1"/>
    <col min="515" max="515" width="12.28515625" style="219" customWidth="1"/>
    <col min="516" max="516" width="13" style="219" customWidth="1"/>
    <col min="517" max="517" width="0" style="219" hidden="1" customWidth="1"/>
    <col min="518" max="523" width="3.28515625" style="219" bestFit="1" customWidth="1"/>
    <col min="524" max="531" width="3.28515625" style="219" customWidth="1"/>
    <col min="532" max="532" width="3.28515625" style="219" bestFit="1" customWidth="1"/>
    <col min="533" max="533" width="3.28515625" style="219" customWidth="1"/>
    <col min="534" max="768" width="9.140625" style="219"/>
    <col min="769" max="769" width="9.28515625" style="219" customWidth="1"/>
    <col min="770" max="770" width="15.28515625" style="219" customWidth="1"/>
    <col min="771" max="771" width="12.28515625" style="219" customWidth="1"/>
    <col min="772" max="772" width="13" style="219" customWidth="1"/>
    <col min="773" max="773" width="0" style="219" hidden="1" customWidth="1"/>
    <col min="774" max="779" width="3.28515625" style="219" bestFit="1" customWidth="1"/>
    <col min="780" max="787" width="3.28515625" style="219" customWidth="1"/>
    <col min="788" max="788" width="3.28515625" style="219" bestFit="1" customWidth="1"/>
    <col min="789" max="789" width="3.28515625" style="219" customWidth="1"/>
    <col min="790" max="1024" width="9.140625" style="219"/>
    <col min="1025" max="1025" width="9.28515625" style="219" customWidth="1"/>
    <col min="1026" max="1026" width="15.28515625" style="219" customWidth="1"/>
    <col min="1027" max="1027" width="12.28515625" style="219" customWidth="1"/>
    <col min="1028" max="1028" width="13" style="219" customWidth="1"/>
    <col min="1029" max="1029" width="0" style="219" hidden="1" customWidth="1"/>
    <col min="1030" max="1035" width="3.28515625" style="219" bestFit="1" customWidth="1"/>
    <col min="1036" max="1043" width="3.28515625" style="219" customWidth="1"/>
    <col min="1044" max="1044" width="3.28515625" style="219" bestFit="1" customWidth="1"/>
    <col min="1045" max="1045" width="3.28515625" style="219" customWidth="1"/>
    <col min="1046" max="1280" width="9.140625" style="219"/>
    <col min="1281" max="1281" width="9.28515625" style="219" customWidth="1"/>
    <col min="1282" max="1282" width="15.28515625" style="219" customWidth="1"/>
    <col min="1283" max="1283" width="12.28515625" style="219" customWidth="1"/>
    <col min="1284" max="1284" width="13" style="219" customWidth="1"/>
    <col min="1285" max="1285" width="0" style="219" hidden="1" customWidth="1"/>
    <col min="1286" max="1291" width="3.28515625" style="219" bestFit="1" customWidth="1"/>
    <col min="1292" max="1299" width="3.28515625" style="219" customWidth="1"/>
    <col min="1300" max="1300" width="3.28515625" style="219" bestFit="1" customWidth="1"/>
    <col min="1301" max="1301" width="3.28515625" style="219" customWidth="1"/>
    <col min="1302" max="1536" width="9.140625" style="219"/>
    <col min="1537" max="1537" width="9.28515625" style="219" customWidth="1"/>
    <col min="1538" max="1538" width="15.28515625" style="219" customWidth="1"/>
    <col min="1539" max="1539" width="12.28515625" style="219" customWidth="1"/>
    <col min="1540" max="1540" width="13" style="219" customWidth="1"/>
    <col min="1541" max="1541" width="0" style="219" hidden="1" customWidth="1"/>
    <col min="1542" max="1547" width="3.28515625" style="219" bestFit="1" customWidth="1"/>
    <col min="1548" max="1555" width="3.28515625" style="219" customWidth="1"/>
    <col min="1556" max="1556" width="3.28515625" style="219" bestFit="1" customWidth="1"/>
    <col min="1557" max="1557" width="3.28515625" style="219" customWidth="1"/>
    <col min="1558" max="1792" width="9.140625" style="219"/>
    <col min="1793" max="1793" width="9.28515625" style="219" customWidth="1"/>
    <col min="1794" max="1794" width="15.28515625" style="219" customWidth="1"/>
    <col min="1795" max="1795" width="12.28515625" style="219" customWidth="1"/>
    <col min="1796" max="1796" width="13" style="219" customWidth="1"/>
    <col min="1797" max="1797" width="0" style="219" hidden="1" customWidth="1"/>
    <col min="1798" max="1803" width="3.28515625" style="219" bestFit="1" customWidth="1"/>
    <col min="1804" max="1811" width="3.28515625" style="219" customWidth="1"/>
    <col min="1812" max="1812" width="3.28515625" style="219" bestFit="1" customWidth="1"/>
    <col min="1813" max="1813" width="3.28515625" style="219" customWidth="1"/>
    <col min="1814" max="2048" width="9.140625" style="219"/>
    <col min="2049" max="2049" width="9.28515625" style="219" customWidth="1"/>
    <col min="2050" max="2050" width="15.28515625" style="219" customWidth="1"/>
    <col min="2051" max="2051" width="12.28515625" style="219" customWidth="1"/>
    <col min="2052" max="2052" width="13" style="219" customWidth="1"/>
    <col min="2053" max="2053" width="0" style="219" hidden="1" customWidth="1"/>
    <col min="2054" max="2059" width="3.28515625" style="219" bestFit="1" customWidth="1"/>
    <col min="2060" max="2067" width="3.28515625" style="219" customWidth="1"/>
    <col min="2068" max="2068" width="3.28515625" style="219" bestFit="1" customWidth="1"/>
    <col min="2069" max="2069" width="3.28515625" style="219" customWidth="1"/>
    <col min="2070" max="2304" width="9.140625" style="219"/>
    <col min="2305" max="2305" width="9.28515625" style="219" customWidth="1"/>
    <col min="2306" max="2306" width="15.28515625" style="219" customWidth="1"/>
    <col min="2307" max="2307" width="12.28515625" style="219" customWidth="1"/>
    <col min="2308" max="2308" width="13" style="219" customWidth="1"/>
    <col min="2309" max="2309" width="0" style="219" hidden="1" customWidth="1"/>
    <col min="2310" max="2315" width="3.28515625" style="219" bestFit="1" customWidth="1"/>
    <col min="2316" max="2323" width="3.28515625" style="219" customWidth="1"/>
    <col min="2324" max="2324" width="3.28515625" style="219" bestFit="1" customWidth="1"/>
    <col min="2325" max="2325" width="3.28515625" style="219" customWidth="1"/>
    <col min="2326" max="2560" width="9.140625" style="219"/>
    <col min="2561" max="2561" width="9.28515625" style="219" customWidth="1"/>
    <col min="2562" max="2562" width="15.28515625" style="219" customWidth="1"/>
    <col min="2563" max="2563" width="12.28515625" style="219" customWidth="1"/>
    <col min="2564" max="2564" width="13" style="219" customWidth="1"/>
    <col min="2565" max="2565" width="0" style="219" hidden="1" customWidth="1"/>
    <col min="2566" max="2571" width="3.28515625" style="219" bestFit="1" customWidth="1"/>
    <col min="2572" max="2579" width="3.28515625" style="219" customWidth="1"/>
    <col min="2580" max="2580" width="3.28515625" style="219" bestFit="1" customWidth="1"/>
    <col min="2581" max="2581" width="3.28515625" style="219" customWidth="1"/>
    <col min="2582" max="2816" width="9.140625" style="219"/>
    <col min="2817" max="2817" width="9.28515625" style="219" customWidth="1"/>
    <col min="2818" max="2818" width="15.28515625" style="219" customWidth="1"/>
    <col min="2819" max="2819" width="12.28515625" style="219" customWidth="1"/>
    <col min="2820" max="2820" width="13" style="219" customWidth="1"/>
    <col min="2821" max="2821" width="0" style="219" hidden="1" customWidth="1"/>
    <col min="2822" max="2827" width="3.28515625" style="219" bestFit="1" customWidth="1"/>
    <col min="2828" max="2835" width="3.28515625" style="219" customWidth="1"/>
    <col min="2836" max="2836" width="3.28515625" style="219" bestFit="1" customWidth="1"/>
    <col min="2837" max="2837" width="3.28515625" style="219" customWidth="1"/>
    <col min="2838" max="3072" width="9.140625" style="219"/>
    <col min="3073" max="3073" width="9.28515625" style="219" customWidth="1"/>
    <col min="3074" max="3074" width="15.28515625" style="219" customWidth="1"/>
    <col min="3075" max="3075" width="12.28515625" style="219" customWidth="1"/>
    <col min="3076" max="3076" width="13" style="219" customWidth="1"/>
    <col min="3077" max="3077" width="0" style="219" hidden="1" customWidth="1"/>
    <col min="3078" max="3083" width="3.28515625" style="219" bestFit="1" customWidth="1"/>
    <col min="3084" max="3091" width="3.28515625" style="219" customWidth="1"/>
    <col min="3092" max="3092" width="3.28515625" style="219" bestFit="1" customWidth="1"/>
    <col min="3093" max="3093" width="3.28515625" style="219" customWidth="1"/>
    <col min="3094" max="3328" width="9.140625" style="219"/>
    <col min="3329" max="3329" width="9.28515625" style="219" customWidth="1"/>
    <col min="3330" max="3330" width="15.28515625" style="219" customWidth="1"/>
    <col min="3331" max="3331" width="12.28515625" style="219" customWidth="1"/>
    <col min="3332" max="3332" width="13" style="219" customWidth="1"/>
    <col min="3333" max="3333" width="0" style="219" hidden="1" customWidth="1"/>
    <col min="3334" max="3339" width="3.28515625" style="219" bestFit="1" customWidth="1"/>
    <col min="3340" max="3347" width="3.28515625" style="219" customWidth="1"/>
    <col min="3348" max="3348" width="3.28515625" style="219" bestFit="1" customWidth="1"/>
    <col min="3349" max="3349" width="3.28515625" style="219" customWidth="1"/>
    <col min="3350" max="3584" width="9.140625" style="219"/>
    <col min="3585" max="3585" width="9.28515625" style="219" customWidth="1"/>
    <col min="3586" max="3586" width="15.28515625" style="219" customWidth="1"/>
    <col min="3587" max="3587" width="12.28515625" style="219" customWidth="1"/>
    <col min="3588" max="3588" width="13" style="219" customWidth="1"/>
    <col min="3589" max="3589" width="0" style="219" hidden="1" customWidth="1"/>
    <col min="3590" max="3595" width="3.28515625" style="219" bestFit="1" customWidth="1"/>
    <col min="3596" max="3603" width="3.28515625" style="219" customWidth="1"/>
    <col min="3604" max="3604" width="3.28515625" style="219" bestFit="1" customWidth="1"/>
    <col min="3605" max="3605" width="3.28515625" style="219" customWidth="1"/>
    <col min="3606" max="3840" width="9.140625" style="219"/>
    <col min="3841" max="3841" width="9.28515625" style="219" customWidth="1"/>
    <col min="3842" max="3842" width="15.28515625" style="219" customWidth="1"/>
    <col min="3843" max="3843" width="12.28515625" style="219" customWidth="1"/>
    <col min="3844" max="3844" width="13" style="219" customWidth="1"/>
    <col min="3845" max="3845" width="0" style="219" hidden="1" customWidth="1"/>
    <col min="3846" max="3851" width="3.28515625" style="219" bestFit="1" customWidth="1"/>
    <col min="3852" max="3859" width="3.28515625" style="219" customWidth="1"/>
    <col min="3860" max="3860" width="3.28515625" style="219" bestFit="1" customWidth="1"/>
    <col min="3861" max="3861" width="3.28515625" style="219" customWidth="1"/>
    <col min="3862" max="4096" width="9.140625" style="219"/>
    <col min="4097" max="4097" width="9.28515625" style="219" customWidth="1"/>
    <col min="4098" max="4098" width="15.28515625" style="219" customWidth="1"/>
    <col min="4099" max="4099" width="12.28515625" style="219" customWidth="1"/>
    <col min="4100" max="4100" width="13" style="219" customWidth="1"/>
    <col min="4101" max="4101" width="0" style="219" hidden="1" customWidth="1"/>
    <col min="4102" max="4107" width="3.28515625" style="219" bestFit="1" customWidth="1"/>
    <col min="4108" max="4115" width="3.28515625" style="219" customWidth="1"/>
    <col min="4116" max="4116" width="3.28515625" style="219" bestFit="1" customWidth="1"/>
    <col min="4117" max="4117" width="3.28515625" style="219" customWidth="1"/>
    <col min="4118" max="4352" width="9.140625" style="219"/>
    <col min="4353" max="4353" width="9.28515625" style="219" customWidth="1"/>
    <col min="4354" max="4354" width="15.28515625" style="219" customWidth="1"/>
    <col min="4355" max="4355" width="12.28515625" style="219" customWidth="1"/>
    <col min="4356" max="4356" width="13" style="219" customWidth="1"/>
    <col min="4357" max="4357" width="0" style="219" hidden="1" customWidth="1"/>
    <col min="4358" max="4363" width="3.28515625" style="219" bestFit="1" customWidth="1"/>
    <col min="4364" max="4371" width="3.28515625" style="219" customWidth="1"/>
    <col min="4372" max="4372" width="3.28515625" style="219" bestFit="1" customWidth="1"/>
    <col min="4373" max="4373" width="3.28515625" style="219" customWidth="1"/>
    <col min="4374" max="4608" width="9.140625" style="219"/>
    <col min="4609" max="4609" width="9.28515625" style="219" customWidth="1"/>
    <col min="4610" max="4610" width="15.28515625" style="219" customWidth="1"/>
    <col min="4611" max="4611" width="12.28515625" style="219" customWidth="1"/>
    <col min="4612" max="4612" width="13" style="219" customWidth="1"/>
    <col min="4613" max="4613" width="0" style="219" hidden="1" customWidth="1"/>
    <col min="4614" max="4619" width="3.28515625" style="219" bestFit="1" customWidth="1"/>
    <col min="4620" max="4627" width="3.28515625" style="219" customWidth="1"/>
    <col min="4628" max="4628" width="3.28515625" style="219" bestFit="1" customWidth="1"/>
    <col min="4629" max="4629" width="3.28515625" style="219" customWidth="1"/>
    <col min="4630" max="4864" width="9.140625" style="219"/>
    <col min="4865" max="4865" width="9.28515625" style="219" customWidth="1"/>
    <col min="4866" max="4866" width="15.28515625" style="219" customWidth="1"/>
    <col min="4867" max="4867" width="12.28515625" style="219" customWidth="1"/>
    <col min="4868" max="4868" width="13" style="219" customWidth="1"/>
    <col min="4869" max="4869" width="0" style="219" hidden="1" customWidth="1"/>
    <col min="4870" max="4875" width="3.28515625" style="219" bestFit="1" customWidth="1"/>
    <col min="4876" max="4883" width="3.28515625" style="219" customWidth="1"/>
    <col min="4884" max="4884" width="3.28515625" style="219" bestFit="1" customWidth="1"/>
    <col min="4885" max="4885" width="3.28515625" style="219" customWidth="1"/>
    <col min="4886" max="5120" width="9.140625" style="219"/>
    <col min="5121" max="5121" width="9.28515625" style="219" customWidth="1"/>
    <col min="5122" max="5122" width="15.28515625" style="219" customWidth="1"/>
    <col min="5123" max="5123" width="12.28515625" style="219" customWidth="1"/>
    <col min="5124" max="5124" width="13" style="219" customWidth="1"/>
    <col min="5125" max="5125" width="0" style="219" hidden="1" customWidth="1"/>
    <col min="5126" max="5131" width="3.28515625" style="219" bestFit="1" customWidth="1"/>
    <col min="5132" max="5139" width="3.28515625" style="219" customWidth="1"/>
    <col min="5140" max="5140" width="3.28515625" style="219" bestFit="1" customWidth="1"/>
    <col min="5141" max="5141" width="3.28515625" style="219" customWidth="1"/>
    <col min="5142" max="5376" width="9.140625" style="219"/>
    <col min="5377" max="5377" width="9.28515625" style="219" customWidth="1"/>
    <col min="5378" max="5378" width="15.28515625" style="219" customWidth="1"/>
    <col min="5379" max="5379" width="12.28515625" style="219" customWidth="1"/>
    <col min="5380" max="5380" width="13" style="219" customWidth="1"/>
    <col min="5381" max="5381" width="0" style="219" hidden="1" customWidth="1"/>
    <col min="5382" max="5387" width="3.28515625" style="219" bestFit="1" customWidth="1"/>
    <col min="5388" max="5395" width="3.28515625" style="219" customWidth="1"/>
    <col min="5396" max="5396" width="3.28515625" style="219" bestFit="1" customWidth="1"/>
    <col min="5397" max="5397" width="3.28515625" style="219" customWidth="1"/>
    <col min="5398" max="5632" width="9.140625" style="219"/>
    <col min="5633" max="5633" width="9.28515625" style="219" customWidth="1"/>
    <col min="5634" max="5634" width="15.28515625" style="219" customWidth="1"/>
    <col min="5635" max="5635" width="12.28515625" style="219" customWidth="1"/>
    <col min="5636" max="5636" width="13" style="219" customWidth="1"/>
    <col min="5637" max="5637" width="0" style="219" hidden="1" customWidth="1"/>
    <col min="5638" max="5643" width="3.28515625" style="219" bestFit="1" customWidth="1"/>
    <col min="5644" max="5651" width="3.28515625" style="219" customWidth="1"/>
    <col min="5652" max="5652" width="3.28515625" style="219" bestFit="1" customWidth="1"/>
    <col min="5653" max="5653" width="3.28515625" style="219" customWidth="1"/>
    <col min="5654" max="5888" width="9.140625" style="219"/>
    <col min="5889" max="5889" width="9.28515625" style="219" customWidth="1"/>
    <col min="5890" max="5890" width="15.28515625" style="219" customWidth="1"/>
    <col min="5891" max="5891" width="12.28515625" style="219" customWidth="1"/>
    <col min="5892" max="5892" width="13" style="219" customWidth="1"/>
    <col min="5893" max="5893" width="0" style="219" hidden="1" customWidth="1"/>
    <col min="5894" max="5899" width="3.28515625" style="219" bestFit="1" customWidth="1"/>
    <col min="5900" max="5907" width="3.28515625" style="219" customWidth="1"/>
    <col min="5908" max="5908" width="3.28515625" style="219" bestFit="1" customWidth="1"/>
    <col min="5909" max="5909" width="3.28515625" style="219" customWidth="1"/>
    <col min="5910" max="6144" width="9.140625" style="219"/>
    <col min="6145" max="6145" width="9.28515625" style="219" customWidth="1"/>
    <col min="6146" max="6146" width="15.28515625" style="219" customWidth="1"/>
    <col min="6147" max="6147" width="12.28515625" style="219" customWidth="1"/>
    <col min="6148" max="6148" width="13" style="219" customWidth="1"/>
    <col min="6149" max="6149" width="0" style="219" hidden="1" customWidth="1"/>
    <col min="6150" max="6155" width="3.28515625" style="219" bestFit="1" customWidth="1"/>
    <col min="6156" max="6163" width="3.28515625" style="219" customWidth="1"/>
    <col min="6164" max="6164" width="3.28515625" style="219" bestFit="1" customWidth="1"/>
    <col min="6165" max="6165" width="3.28515625" style="219" customWidth="1"/>
    <col min="6166" max="6400" width="9.140625" style="219"/>
    <col min="6401" max="6401" width="9.28515625" style="219" customWidth="1"/>
    <col min="6402" max="6402" width="15.28515625" style="219" customWidth="1"/>
    <col min="6403" max="6403" width="12.28515625" style="219" customWidth="1"/>
    <col min="6404" max="6404" width="13" style="219" customWidth="1"/>
    <col min="6405" max="6405" width="0" style="219" hidden="1" customWidth="1"/>
    <col min="6406" max="6411" width="3.28515625" style="219" bestFit="1" customWidth="1"/>
    <col min="6412" max="6419" width="3.28515625" style="219" customWidth="1"/>
    <col min="6420" max="6420" width="3.28515625" style="219" bestFit="1" customWidth="1"/>
    <col min="6421" max="6421" width="3.28515625" style="219" customWidth="1"/>
    <col min="6422" max="6656" width="9.140625" style="219"/>
    <col min="6657" max="6657" width="9.28515625" style="219" customWidth="1"/>
    <col min="6658" max="6658" width="15.28515625" style="219" customWidth="1"/>
    <col min="6659" max="6659" width="12.28515625" style="219" customWidth="1"/>
    <col min="6660" max="6660" width="13" style="219" customWidth="1"/>
    <col min="6661" max="6661" width="0" style="219" hidden="1" customWidth="1"/>
    <col min="6662" max="6667" width="3.28515625" style="219" bestFit="1" customWidth="1"/>
    <col min="6668" max="6675" width="3.28515625" style="219" customWidth="1"/>
    <col min="6676" max="6676" width="3.28515625" style="219" bestFit="1" customWidth="1"/>
    <col min="6677" max="6677" width="3.28515625" style="219" customWidth="1"/>
    <col min="6678" max="6912" width="9.140625" style="219"/>
    <col min="6913" max="6913" width="9.28515625" style="219" customWidth="1"/>
    <col min="6914" max="6914" width="15.28515625" style="219" customWidth="1"/>
    <col min="6915" max="6915" width="12.28515625" style="219" customWidth="1"/>
    <col min="6916" max="6916" width="13" style="219" customWidth="1"/>
    <col min="6917" max="6917" width="0" style="219" hidden="1" customWidth="1"/>
    <col min="6918" max="6923" width="3.28515625" style="219" bestFit="1" customWidth="1"/>
    <col min="6924" max="6931" width="3.28515625" style="219" customWidth="1"/>
    <col min="6932" max="6932" width="3.28515625" style="219" bestFit="1" customWidth="1"/>
    <col min="6933" max="6933" width="3.28515625" style="219" customWidth="1"/>
    <col min="6934" max="7168" width="9.140625" style="219"/>
    <col min="7169" max="7169" width="9.28515625" style="219" customWidth="1"/>
    <col min="7170" max="7170" width="15.28515625" style="219" customWidth="1"/>
    <col min="7171" max="7171" width="12.28515625" style="219" customWidth="1"/>
    <col min="7172" max="7172" width="13" style="219" customWidth="1"/>
    <col min="7173" max="7173" width="0" style="219" hidden="1" customWidth="1"/>
    <col min="7174" max="7179" width="3.28515625" style="219" bestFit="1" customWidth="1"/>
    <col min="7180" max="7187" width="3.28515625" style="219" customWidth="1"/>
    <col min="7188" max="7188" width="3.28515625" style="219" bestFit="1" customWidth="1"/>
    <col min="7189" max="7189" width="3.28515625" style="219" customWidth="1"/>
    <col min="7190" max="7424" width="9.140625" style="219"/>
    <col min="7425" max="7425" width="9.28515625" style="219" customWidth="1"/>
    <col min="7426" max="7426" width="15.28515625" style="219" customWidth="1"/>
    <col min="7427" max="7427" width="12.28515625" style="219" customWidth="1"/>
    <col min="7428" max="7428" width="13" style="219" customWidth="1"/>
    <col min="7429" max="7429" width="0" style="219" hidden="1" customWidth="1"/>
    <col min="7430" max="7435" width="3.28515625" style="219" bestFit="1" customWidth="1"/>
    <col min="7436" max="7443" width="3.28515625" style="219" customWidth="1"/>
    <col min="7444" max="7444" width="3.28515625" style="219" bestFit="1" customWidth="1"/>
    <col min="7445" max="7445" width="3.28515625" style="219" customWidth="1"/>
    <col min="7446" max="7680" width="9.140625" style="219"/>
    <col min="7681" max="7681" width="9.28515625" style="219" customWidth="1"/>
    <col min="7682" max="7682" width="15.28515625" style="219" customWidth="1"/>
    <col min="7683" max="7683" width="12.28515625" style="219" customWidth="1"/>
    <col min="7684" max="7684" width="13" style="219" customWidth="1"/>
    <col min="7685" max="7685" width="0" style="219" hidden="1" customWidth="1"/>
    <col min="7686" max="7691" width="3.28515625" style="219" bestFit="1" customWidth="1"/>
    <col min="7692" max="7699" width="3.28515625" style="219" customWidth="1"/>
    <col min="7700" max="7700" width="3.28515625" style="219" bestFit="1" customWidth="1"/>
    <col min="7701" max="7701" width="3.28515625" style="219" customWidth="1"/>
    <col min="7702" max="7936" width="9.140625" style="219"/>
    <col min="7937" max="7937" width="9.28515625" style="219" customWidth="1"/>
    <col min="7938" max="7938" width="15.28515625" style="219" customWidth="1"/>
    <col min="7939" max="7939" width="12.28515625" style="219" customWidth="1"/>
    <col min="7940" max="7940" width="13" style="219" customWidth="1"/>
    <col min="7941" max="7941" width="0" style="219" hidden="1" customWidth="1"/>
    <col min="7942" max="7947" width="3.28515625" style="219" bestFit="1" customWidth="1"/>
    <col min="7948" max="7955" width="3.28515625" style="219" customWidth="1"/>
    <col min="7956" max="7956" width="3.28515625" style="219" bestFit="1" customWidth="1"/>
    <col min="7957" max="7957" width="3.28515625" style="219" customWidth="1"/>
    <col min="7958" max="8192" width="9.140625" style="219"/>
    <col min="8193" max="8193" width="9.28515625" style="219" customWidth="1"/>
    <col min="8194" max="8194" width="15.28515625" style="219" customWidth="1"/>
    <col min="8195" max="8195" width="12.28515625" style="219" customWidth="1"/>
    <col min="8196" max="8196" width="13" style="219" customWidth="1"/>
    <col min="8197" max="8197" width="0" style="219" hidden="1" customWidth="1"/>
    <col min="8198" max="8203" width="3.28515625" style="219" bestFit="1" customWidth="1"/>
    <col min="8204" max="8211" width="3.28515625" style="219" customWidth="1"/>
    <col min="8212" max="8212" width="3.28515625" style="219" bestFit="1" customWidth="1"/>
    <col min="8213" max="8213" width="3.28515625" style="219" customWidth="1"/>
    <col min="8214" max="8448" width="9.140625" style="219"/>
    <col min="8449" max="8449" width="9.28515625" style="219" customWidth="1"/>
    <col min="8450" max="8450" width="15.28515625" style="219" customWidth="1"/>
    <col min="8451" max="8451" width="12.28515625" style="219" customWidth="1"/>
    <col min="8452" max="8452" width="13" style="219" customWidth="1"/>
    <col min="8453" max="8453" width="0" style="219" hidden="1" customWidth="1"/>
    <col min="8454" max="8459" width="3.28515625" style="219" bestFit="1" customWidth="1"/>
    <col min="8460" max="8467" width="3.28515625" style="219" customWidth="1"/>
    <col min="8468" max="8468" width="3.28515625" style="219" bestFit="1" customWidth="1"/>
    <col min="8469" max="8469" width="3.28515625" style="219" customWidth="1"/>
    <col min="8470" max="8704" width="9.140625" style="219"/>
    <col min="8705" max="8705" width="9.28515625" style="219" customWidth="1"/>
    <col min="8706" max="8706" width="15.28515625" style="219" customWidth="1"/>
    <col min="8707" max="8707" width="12.28515625" style="219" customWidth="1"/>
    <col min="8708" max="8708" width="13" style="219" customWidth="1"/>
    <col min="8709" max="8709" width="0" style="219" hidden="1" customWidth="1"/>
    <col min="8710" max="8715" width="3.28515625" style="219" bestFit="1" customWidth="1"/>
    <col min="8716" max="8723" width="3.28515625" style="219" customWidth="1"/>
    <col min="8724" max="8724" width="3.28515625" style="219" bestFit="1" customWidth="1"/>
    <col min="8725" max="8725" width="3.28515625" style="219" customWidth="1"/>
    <col min="8726" max="8960" width="9.140625" style="219"/>
    <col min="8961" max="8961" width="9.28515625" style="219" customWidth="1"/>
    <col min="8962" max="8962" width="15.28515625" style="219" customWidth="1"/>
    <col min="8963" max="8963" width="12.28515625" style="219" customWidth="1"/>
    <col min="8964" max="8964" width="13" style="219" customWidth="1"/>
    <col min="8965" max="8965" width="0" style="219" hidden="1" customWidth="1"/>
    <col min="8966" max="8971" width="3.28515625" style="219" bestFit="1" customWidth="1"/>
    <col min="8972" max="8979" width="3.28515625" style="219" customWidth="1"/>
    <col min="8980" max="8980" width="3.28515625" style="219" bestFit="1" customWidth="1"/>
    <col min="8981" max="8981" width="3.28515625" style="219" customWidth="1"/>
    <col min="8982" max="9216" width="9.140625" style="219"/>
    <col min="9217" max="9217" width="9.28515625" style="219" customWidth="1"/>
    <col min="9218" max="9218" width="15.28515625" style="219" customWidth="1"/>
    <col min="9219" max="9219" width="12.28515625" style="219" customWidth="1"/>
    <col min="9220" max="9220" width="13" style="219" customWidth="1"/>
    <col min="9221" max="9221" width="0" style="219" hidden="1" customWidth="1"/>
    <col min="9222" max="9227" width="3.28515625" style="219" bestFit="1" customWidth="1"/>
    <col min="9228" max="9235" width="3.28515625" style="219" customWidth="1"/>
    <col min="9236" max="9236" width="3.28515625" style="219" bestFit="1" customWidth="1"/>
    <col min="9237" max="9237" width="3.28515625" style="219" customWidth="1"/>
    <col min="9238" max="9472" width="9.140625" style="219"/>
    <col min="9473" max="9473" width="9.28515625" style="219" customWidth="1"/>
    <col min="9474" max="9474" width="15.28515625" style="219" customWidth="1"/>
    <col min="9475" max="9475" width="12.28515625" style="219" customWidth="1"/>
    <col min="9476" max="9476" width="13" style="219" customWidth="1"/>
    <col min="9477" max="9477" width="0" style="219" hidden="1" customWidth="1"/>
    <col min="9478" max="9483" width="3.28515625" style="219" bestFit="1" customWidth="1"/>
    <col min="9484" max="9491" width="3.28515625" style="219" customWidth="1"/>
    <col min="9492" max="9492" width="3.28515625" style="219" bestFit="1" customWidth="1"/>
    <col min="9493" max="9493" width="3.28515625" style="219" customWidth="1"/>
    <col min="9494" max="9728" width="9.140625" style="219"/>
    <col min="9729" max="9729" width="9.28515625" style="219" customWidth="1"/>
    <col min="9730" max="9730" width="15.28515625" style="219" customWidth="1"/>
    <col min="9731" max="9731" width="12.28515625" style="219" customWidth="1"/>
    <col min="9732" max="9732" width="13" style="219" customWidth="1"/>
    <col min="9733" max="9733" width="0" style="219" hidden="1" customWidth="1"/>
    <col min="9734" max="9739" width="3.28515625" style="219" bestFit="1" customWidth="1"/>
    <col min="9740" max="9747" width="3.28515625" style="219" customWidth="1"/>
    <col min="9748" max="9748" width="3.28515625" style="219" bestFit="1" customWidth="1"/>
    <col min="9749" max="9749" width="3.28515625" style="219" customWidth="1"/>
    <col min="9750" max="9984" width="9.140625" style="219"/>
    <col min="9985" max="9985" width="9.28515625" style="219" customWidth="1"/>
    <col min="9986" max="9986" width="15.28515625" style="219" customWidth="1"/>
    <col min="9987" max="9987" width="12.28515625" style="219" customWidth="1"/>
    <col min="9988" max="9988" width="13" style="219" customWidth="1"/>
    <col min="9989" max="9989" width="0" style="219" hidden="1" customWidth="1"/>
    <col min="9990" max="9995" width="3.28515625" style="219" bestFit="1" customWidth="1"/>
    <col min="9996" max="10003" width="3.28515625" style="219" customWidth="1"/>
    <col min="10004" max="10004" width="3.28515625" style="219" bestFit="1" customWidth="1"/>
    <col min="10005" max="10005" width="3.28515625" style="219" customWidth="1"/>
    <col min="10006" max="10240" width="9.140625" style="219"/>
    <col min="10241" max="10241" width="9.28515625" style="219" customWidth="1"/>
    <col min="10242" max="10242" width="15.28515625" style="219" customWidth="1"/>
    <col min="10243" max="10243" width="12.28515625" style="219" customWidth="1"/>
    <col min="10244" max="10244" width="13" style="219" customWidth="1"/>
    <col min="10245" max="10245" width="0" style="219" hidden="1" customWidth="1"/>
    <col min="10246" max="10251" width="3.28515625" style="219" bestFit="1" customWidth="1"/>
    <col min="10252" max="10259" width="3.28515625" style="219" customWidth="1"/>
    <col min="10260" max="10260" width="3.28515625" style="219" bestFit="1" customWidth="1"/>
    <col min="10261" max="10261" width="3.28515625" style="219" customWidth="1"/>
    <col min="10262" max="10496" width="9.140625" style="219"/>
    <col min="10497" max="10497" width="9.28515625" style="219" customWidth="1"/>
    <col min="10498" max="10498" width="15.28515625" style="219" customWidth="1"/>
    <col min="10499" max="10499" width="12.28515625" style="219" customWidth="1"/>
    <col min="10500" max="10500" width="13" style="219" customWidth="1"/>
    <col min="10501" max="10501" width="0" style="219" hidden="1" customWidth="1"/>
    <col min="10502" max="10507" width="3.28515625" style="219" bestFit="1" customWidth="1"/>
    <col min="10508" max="10515" width="3.28515625" style="219" customWidth="1"/>
    <col min="10516" max="10516" width="3.28515625" style="219" bestFit="1" customWidth="1"/>
    <col min="10517" max="10517" width="3.28515625" style="219" customWidth="1"/>
    <col min="10518" max="10752" width="9.140625" style="219"/>
    <col min="10753" max="10753" width="9.28515625" style="219" customWidth="1"/>
    <col min="10754" max="10754" width="15.28515625" style="219" customWidth="1"/>
    <col min="10755" max="10755" width="12.28515625" style="219" customWidth="1"/>
    <col min="10756" max="10756" width="13" style="219" customWidth="1"/>
    <col min="10757" max="10757" width="0" style="219" hidden="1" customWidth="1"/>
    <col min="10758" max="10763" width="3.28515625" style="219" bestFit="1" customWidth="1"/>
    <col min="10764" max="10771" width="3.28515625" style="219" customWidth="1"/>
    <col min="10772" max="10772" width="3.28515625" style="219" bestFit="1" customWidth="1"/>
    <col min="10773" max="10773" width="3.28515625" style="219" customWidth="1"/>
    <col min="10774" max="11008" width="9.140625" style="219"/>
    <col min="11009" max="11009" width="9.28515625" style="219" customWidth="1"/>
    <col min="11010" max="11010" width="15.28515625" style="219" customWidth="1"/>
    <col min="11011" max="11011" width="12.28515625" style="219" customWidth="1"/>
    <col min="11012" max="11012" width="13" style="219" customWidth="1"/>
    <col min="11013" max="11013" width="0" style="219" hidden="1" customWidth="1"/>
    <col min="11014" max="11019" width="3.28515625" style="219" bestFit="1" customWidth="1"/>
    <col min="11020" max="11027" width="3.28515625" style="219" customWidth="1"/>
    <col min="11028" max="11028" width="3.28515625" style="219" bestFit="1" customWidth="1"/>
    <col min="11029" max="11029" width="3.28515625" style="219" customWidth="1"/>
    <col min="11030" max="11264" width="9.140625" style="219"/>
    <col min="11265" max="11265" width="9.28515625" style="219" customWidth="1"/>
    <col min="11266" max="11266" width="15.28515625" style="219" customWidth="1"/>
    <col min="11267" max="11267" width="12.28515625" style="219" customWidth="1"/>
    <col min="11268" max="11268" width="13" style="219" customWidth="1"/>
    <col min="11269" max="11269" width="0" style="219" hidden="1" customWidth="1"/>
    <col min="11270" max="11275" width="3.28515625" style="219" bestFit="1" customWidth="1"/>
    <col min="11276" max="11283" width="3.28515625" style="219" customWidth="1"/>
    <col min="11284" max="11284" width="3.28515625" style="219" bestFit="1" customWidth="1"/>
    <col min="11285" max="11285" width="3.28515625" style="219" customWidth="1"/>
    <col min="11286" max="11520" width="9.140625" style="219"/>
    <col min="11521" max="11521" width="9.28515625" style="219" customWidth="1"/>
    <col min="11522" max="11522" width="15.28515625" style="219" customWidth="1"/>
    <col min="11523" max="11523" width="12.28515625" style="219" customWidth="1"/>
    <col min="11524" max="11524" width="13" style="219" customWidth="1"/>
    <col min="11525" max="11525" width="0" style="219" hidden="1" customWidth="1"/>
    <col min="11526" max="11531" width="3.28515625" style="219" bestFit="1" customWidth="1"/>
    <col min="11532" max="11539" width="3.28515625" style="219" customWidth="1"/>
    <col min="11540" max="11540" width="3.28515625" style="219" bestFit="1" customWidth="1"/>
    <col min="11541" max="11541" width="3.28515625" style="219" customWidth="1"/>
    <col min="11542" max="11776" width="9.140625" style="219"/>
    <col min="11777" max="11777" width="9.28515625" style="219" customWidth="1"/>
    <col min="11778" max="11778" width="15.28515625" style="219" customWidth="1"/>
    <col min="11779" max="11779" width="12.28515625" style="219" customWidth="1"/>
    <col min="11780" max="11780" width="13" style="219" customWidth="1"/>
    <col min="11781" max="11781" width="0" style="219" hidden="1" customWidth="1"/>
    <col min="11782" max="11787" width="3.28515625" style="219" bestFit="1" customWidth="1"/>
    <col min="11788" max="11795" width="3.28515625" style="219" customWidth="1"/>
    <col min="11796" max="11796" width="3.28515625" style="219" bestFit="1" customWidth="1"/>
    <col min="11797" max="11797" width="3.28515625" style="219" customWidth="1"/>
    <col min="11798" max="12032" width="9.140625" style="219"/>
    <col min="12033" max="12033" width="9.28515625" style="219" customWidth="1"/>
    <col min="12034" max="12034" width="15.28515625" style="219" customWidth="1"/>
    <col min="12035" max="12035" width="12.28515625" style="219" customWidth="1"/>
    <col min="12036" max="12036" width="13" style="219" customWidth="1"/>
    <col min="12037" max="12037" width="0" style="219" hidden="1" customWidth="1"/>
    <col min="12038" max="12043" width="3.28515625" style="219" bestFit="1" customWidth="1"/>
    <col min="12044" max="12051" width="3.28515625" style="219" customWidth="1"/>
    <col min="12052" max="12052" width="3.28515625" style="219" bestFit="1" customWidth="1"/>
    <col min="12053" max="12053" width="3.28515625" style="219" customWidth="1"/>
    <col min="12054" max="12288" width="9.140625" style="219"/>
    <col min="12289" max="12289" width="9.28515625" style="219" customWidth="1"/>
    <col min="12290" max="12290" width="15.28515625" style="219" customWidth="1"/>
    <col min="12291" max="12291" width="12.28515625" style="219" customWidth="1"/>
    <col min="12292" max="12292" width="13" style="219" customWidth="1"/>
    <col min="12293" max="12293" width="0" style="219" hidden="1" customWidth="1"/>
    <col min="12294" max="12299" width="3.28515625" style="219" bestFit="1" customWidth="1"/>
    <col min="12300" max="12307" width="3.28515625" style="219" customWidth="1"/>
    <col min="12308" max="12308" width="3.28515625" style="219" bestFit="1" customWidth="1"/>
    <col min="12309" max="12309" width="3.28515625" style="219" customWidth="1"/>
    <col min="12310" max="12544" width="9.140625" style="219"/>
    <col min="12545" max="12545" width="9.28515625" style="219" customWidth="1"/>
    <col min="12546" max="12546" width="15.28515625" style="219" customWidth="1"/>
    <col min="12547" max="12547" width="12.28515625" style="219" customWidth="1"/>
    <col min="12548" max="12548" width="13" style="219" customWidth="1"/>
    <col min="12549" max="12549" width="0" style="219" hidden="1" customWidth="1"/>
    <col min="12550" max="12555" width="3.28515625" style="219" bestFit="1" customWidth="1"/>
    <col min="12556" max="12563" width="3.28515625" style="219" customWidth="1"/>
    <col min="12564" max="12564" width="3.28515625" style="219" bestFit="1" customWidth="1"/>
    <col min="12565" max="12565" width="3.28515625" style="219" customWidth="1"/>
    <col min="12566" max="12800" width="9.140625" style="219"/>
    <col min="12801" max="12801" width="9.28515625" style="219" customWidth="1"/>
    <col min="12802" max="12802" width="15.28515625" style="219" customWidth="1"/>
    <col min="12803" max="12803" width="12.28515625" style="219" customWidth="1"/>
    <col min="12804" max="12804" width="13" style="219" customWidth="1"/>
    <col min="12805" max="12805" width="0" style="219" hidden="1" customWidth="1"/>
    <col min="12806" max="12811" width="3.28515625" style="219" bestFit="1" customWidth="1"/>
    <col min="12812" max="12819" width="3.28515625" style="219" customWidth="1"/>
    <col min="12820" max="12820" width="3.28515625" style="219" bestFit="1" customWidth="1"/>
    <col min="12821" max="12821" width="3.28515625" style="219" customWidth="1"/>
    <col min="12822" max="13056" width="9.140625" style="219"/>
    <col min="13057" max="13057" width="9.28515625" style="219" customWidth="1"/>
    <col min="13058" max="13058" width="15.28515625" style="219" customWidth="1"/>
    <col min="13059" max="13059" width="12.28515625" style="219" customWidth="1"/>
    <col min="13060" max="13060" width="13" style="219" customWidth="1"/>
    <col min="13061" max="13061" width="0" style="219" hidden="1" customWidth="1"/>
    <col min="13062" max="13067" width="3.28515625" style="219" bestFit="1" customWidth="1"/>
    <col min="13068" max="13075" width="3.28515625" style="219" customWidth="1"/>
    <col min="13076" max="13076" width="3.28515625" style="219" bestFit="1" customWidth="1"/>
    <col min="13077" max="13077" width="3.28515625" style="219" customWidth="1"/>
    <col min="13078" max="13312" width="9.140625" style="219"/>
    <col min="13313" max="13313" width="9.28515625" style="219" customWidth="1"/>
    <col min="13314" max="13314" width="15.28515625" style="219" customWidth="1"/>
    <col min="13315" max="13315" width="12.28515625" style="219" customWidth="1"/>
    <col min="13316" max="13316" width="13" style="219" customWidth="1"/>
    <col min="13317" max="13317" width="0" style="219" hidden="1" customWidth="1"/>
    <col min="13318" max="13323" width="3.28515625" style="219" bestFit="1" customWidth="1"/>
    <col min="13324" max="13331" width="3.28515625" style="219" customWidth="1"/>
    <col min="13332" max="13332" width="3.28515625" style="219" bestFit="1" customWidth="1"/>
    <col min="13333" max="13333" width="3.28515625" style="219" customWidth="1"/>
    <col min="13334" max="13568" width="9.140625" style="219"/>
    <col min="13569" max="13569" width="9.28515625" style="219" customWidth="1"/>
    <col min="13570" max="13570" width="15.28515625" style="219" customWidth="1"/>
    <col min="13571" max="13571" width="12.28515625" style="219" customWidth="1"/>
    <col min="13572" max="13572" width="13" style="219" customWidth="1"/>
    <col min="13573" max="13573" width="0" style="219" hidden="1" customWidth="1"/>
    <col min="13574" max="13579" width="3.28515625" style="219" bestFit="1" customWidth="1"/>
    <col min="13580" max="13587" width="3.28515625" style="219" customWidth="1"/>
    <col min="13588" max="13588" width="3.28515625" style="219" bestFit="1" customWidth="1"/>
    <col min="13589" max="13589" width="3.28515625" style="219" customWidth="1"/>
    <col min="13590" max="13824" width="9.140625" style="219"/>
    <col min="13825" max="13825" width="9.28515625" style="219" customWidth="1"/>
    <col min="13826" max="13826" width="15.28515625" style="219" customWidth="1"/>
    <col min="13827" max="13827" width="12.28515625" style="219" customWidth="1"/>
    <col min="13828" max="13828" width="13" style="219" customWidth="1"/>
    <col min="13829" max="13829" width="0" style="219" hidden="1" customWidth="1"/>
    <col min="13830" max="13835" width="3.28515625" style="219" bestFit="1" customWidth="1"/>
    <col min="13836" max="13843" width="3.28515625" style="219" customWidth="1"/>
    <col min="13844" max="13844" width="3.28515625" style="219" bestFit="1" customWidth="1"/>
    <col min="13845" max="13845" width="3.28515625" style="219" customWidth="1"/>
    <col min="13846" max="14080" width="9.140625" style="219"/>
    <col min="14081" max="14081" width="9.28515625" style="219" customWidth="1"/>
    <col min="14082" max="14082" width="15.28515625" style="219" customWidth="1"/>
    <col min="14083" max="14083" width="12.28515625" style="219" customWidth="1"/>
    <col min="14084" max="14084" width="13" style="219" customWidth="1"/>
    <col min="14085" max="14085" width="0" style="219" hidden="1" customWidth="1"/>
    <col min="14086" max="14091" width="3.28515625" style="219" bestFit="1" customWidth="1"/>
    <col min="14092" max="14099" width="3.28515625" style="219" customWidth="1"/>
    <col min="14100" max="14100" width="3.28515625" style="219" bestFit="1" customWidth="1"/>
    <col min="14101" max="14101" width="3.28515625" style="219" customWidth="1"/>
    <col min="14102" max="14336" width="9.140625" style="219"/>
    <col min="14337" max="14337" width="9.28515625" style="219" customWidth="1"/>
    <col min="14338" max="14338" width="15.28515625" style="219" customWidth="1"/>
    <col min="14339" max="14339" width="12.28515625" style="219" customWidth="1"/>
    <col min="14340" max="14340" width="13" style="219" customWidth="1"/>
    <col min="14341" max="14341" width="0" style="219" hidden="1" customWidth="1"/>
    <col min="14342" max="14347" width="3.28515625" style="219" bestFit="1" customWidth="1"/>
    <col min="14348" max="14355" width="3.28515625" style="219" customWidth="1"/>
    <col min="14356" max="14356" width="3.28515625" style="219" bestFit="1" customWidth="1"/>
    <col min="14357" max="14357" width="3.28515625" style="219" customWidth="1"/>
    <col min="14358" max="14592" width="9.140625" style="219"/>
    <col min="14593" max="14593" width="9.28515625" style="219" customWidth="1"/>
    <col min="14594" max="14594" width="15.28515625" style="219" customWidth="1"/>
    <col min="14595" max="14595" width="12.28515625" style="219" customWidth="1"/>
    <col min="14596" max="14596" width="13" style="219" customWidth="1"/>
    <col min="14597" max="14597" width="0" style="219" hidden="1" customWidth="1"/>
    <col min="14598" max="14603" width="3.28515625" style="219" bestFit="1" customWidth="1"/>
    <col min="14604" max="14611" width="3.28515625" style="219" customWidth="1"/>
    <col min="14612" max="14612" width="3.28515625" style="219" bestFit="1" customWidth="1"/>
    <col min="14613" max="14613" width="3.28515625" style="219" customWidth="1"/>
    <col min="14614" max="14848" width="9.140625" style="219"/>
    <col min="14849" max="14849" width="9.28515625" style="219" customWidth="1"/>
    <col min="14850" max="14850" width="15.28515625" style="219" customWidth="1"/>
    <col min="14851" max="14851" width="12.28515625" style="219" customWidth="1"/>
    <col min="14852" max="14852" width="13" style="219" customWidth="1"/>
    <col min="14853" max="14853" width="0" style="219" hidden="1" customWidth="1"/>
    <col min="14854" max="14859" width="3.28515625" style="219" bestFit="1" customWidth="1"/>
    <col min="14860" max="14867" width="3.28515625" style="219" customWidth="1"/>
    <col min="14868" max="14868" width="3.28515625" style="219" bestFit="1" customWidth="1"/>
    <col min="14869" max="14869" width="3.28515625" style="219" customWidth="1"/>
    <col min="14870" max="15104" width="9.140625" style="219"/>
    <col min="15105" max="15105" width="9.28515625" style="219" customWidth="1"/>
    <col min="15106" max="15106" width="15.28515625" style="219" customWidth="1"/>
    <col min="15107" max="15107" width="12.28515625" style="219" customWidth="1"/>
    <col min="15108" max="15108" width="13" style="219" customWidth="1"/>
    <col min="15109" max="15109" width="0" style="219" hidden="1" customWidth="1"/>
    <col min="15110" max="15115" width="3.28515625" style="219" bestFit="1" customWidth="1"/>
    <col min="15116" max="15123" width="3.28515625" style="219" customWidth="1"/>
    <col min="15124" max="15124" width="3.28515625" style="219" bestFit="1" customWidth="1"/>
    <col min="15125" max="15125" width="3.28515625" style="219" customWidth="1"/>
    <col min="15126" max="15360" width="9.140625" style="219"/>
    <col min="15361" max="15361" width="9.28515625" style="219" customWidth="1"/>
    <col min="15362" max="15362" width="15.28515625" style="219" customWidth="1"/>
    <col min="15363" max="15363" width="12.28515625" style="219" customWidth="1"/>
    <col min="15364" max="15364" width="13" style="219" customWidth="1"/>
    <col min="15365" max="15365" width="0" style="219" hidden="1" customWidth="1"/>
    <col min="15366" max="15371" width="3.28515625" style="219" bestFit="1" customWidth="1"/>
    <col min="15372" max="15379" width="3.28515625" style="219" customWidth="1"/>
    <col min="15380" max="15380" width="3.28515625" style="219" bestFit="1" customWidth="1"/>
    <col min="15381" max="15381" width="3.28515625" style="219" customWidth="1"/>
    <col min="15382" max="15616" width="9.140625" style="219"/>
    <col min="15617" max="15617" width="9.28515625" style="219" customWidth="1"/>
    <col min="15618" max="15618" width="15.28515625" style="219" customWidth="1"/>
    <col min="15619" max="15619" width="12.28515625" style="219" customWidth="1"/>
    <col min="15620" max="15620" width="13" style="219" customWidth="1"/>
    <col min="15621" max="15621" width="0" style="219" hidden="1" customWidth="1"/>
    <col min="15622" max="15627" width="3.28515625" style="219" bestFit="1" customWidth="1"/>
    <col min="15628" max="15635" width="3.28515625" style="219" customWidth="1"/>
    <col min="15636" max="15636" width="3.28515625" style="219" bestFit="1" customWidth="1"/>
    <col min="15637" max="15637" width="3.28515625" style="219" customWidth="1"/>
    <col min="15638" max="15872" width="9.140625" style="219"/>
    <col min="15873" max="15873" width="9.28515625" style="219" customWidth="1"/>
    <col min="15874" max="15874" width="15.28515625" style="219" customWidth="1"/>
    <col min="15875" max="15875" width="12.28515625" style="219" customWidth="1"/>
    <col min="15876" max="15876" width="13" style="219" customWidth="1"/>
    <col min="15877" max="15877" width="0" style="219" hidden="1" customWidth="1"/>
    <col min="15878" max="15883" width="3.28515625" style="219" bestFit="1" customWidth="1"/>
    <col min="15884" max="15891" width="3.28515625" style="219" customWidth="1"/>
    <col min="15892" max="15892" width="3.28515625" style="219" bestFit="1" customWidth="1"/>
    <col min="15893" max="15893" width="3.28515625" style="219" customWidth="1"/>
    <col min="15894" max="16128" width="9.140625" style="219"/>
    <col min="16129" max="16129" width="9.28515625" style="219" customWidth="1"/>
    <col min="16130" max="16130" width="15.28515625" style="219" customWidth="1"/>
    <col min="16131" max="16131" width="12.28515625" style="219" customWidth="1"/>
    <col min="16132" max="16132" width="13" style="219" customWidth="1"/>
    <col min="16133" max="16133" width="0" style="219" hidden="1" customWidth="1"/>
    <col min="16134" max="16139" width="3.28515625" style="219" bestFit="1" customWidth="1"/>
    <col min="16140" max="16147" width="3.28515625" style="219" customWidth="1"/>
    <col min="16148" max="16148" width="3.28515625" style="219" bestFit="1" customWidth="1"/>
    <col min="16149" max="16149" width="3.28515625" style="219" customWidth="1"/>
    <col min="16150" max="16384" width="9.140625" style="219"/>
  </cols>
  <sheetData>
    <row r="1" spans="1:23" ht="13.5" customHeight="1" thickBot="1">
      <c r="A1" s="217"/>
      <c r="B1" s="218"/>
    </row>
    <row r="2" spans="1:23" ht="13.5" customHeight="1">
      <c r="A2" s="221" t="s">
        <v>257</v>
      </c>
      <c r="B2" s="222"/>
      <c r="C2" s="223" t="s">
        <v>460</v>
      </c>
      <c r="D2" s="224"/>
      <c r="E2" s="225"/>
      <c r="F2" s="226" t="s">
        <v>258</v>
      </c>
      <c r="G2" s="227"/>
      <c r="H2" s="227"/>
      <c r="I2" s="227"/>
      <c r="J2" s="227"/>
      <c r="K2" s="227"/>
      <c r="L2" s="228"/>
      <c r="M2" s="229"/>
      <c r="N2" s="229"/>
      <c r="O2" s="229"/>
      <c r="P2" s="229"/>
      <c r="Q2" s="229"/>
      <c r="R2" s="229"/>
      <c r="S2" s="229"/>
      <c r="T2" s="230"/>
      <c r="V2" s="231"/>
    </row>
    <row r="3" spans="1:23" ht="13.5" customHeight="1">
      <c r="A3" s="232" t="s">
        <v>73</v>
      </c>
      <c r="B3" s="233"/>
      <c r="C3" s="234" t="s">
        <v>20</v>
      </c>
      <c r="D3" s="235"/>
      <c r="E3" s="236"/>
      <c r="F3" s="237" t="s">
        <v>259</v>
      </c>
      <c r="G3" s="238"/>
      <c r="H3" s="238"/>
      <c r="I3" s="238"/>
      <c r="J3" s="238"/>
      <c r="K3" s="239"/>
      <c r="L3" s="235"/>
      <c r="M3" s="235"/>
      <c r="N3" s="235"/>
      <c r="O3" s="240"/>
      <c r="P3" s="240"/>
      <c r="Q3" s="240"/>
      <c r="R3" s="240"/>
      <c r="S3" s="240"/>
      <c r="T3" s="241"/>
    </row>
    <row r="4" spans="1:23" ht="13.5" customHeight="1">
      <c r="A4" s="232" t="s">
        <v>260</v>
      </c>
      <c r="B4" s="233"/>
      <c r="C4" s="242"/>
      <c r="D4" s="243"/>
      <c r="E4" s="244"/>
      <c r="F4" s="237" t="s">
        <v>261</v>
      </c>
      <c r="G4" s="238"/>
      <c r="H4" s="238"/>
      <c r="I4" s="238"/>
      <c r="J4" s="238"/>
      <c r="K4" s="239"/>
      <c r="L4" s="245"/>
      <c r="M4" s="246"/>
      <c r="N4" s="246"/>
      <c r="O4" s="246"/>
      <c r="P4" s="246"/>
      <c r="Q4" s="246"/>
      <c r="R4" s="246"/>
      <c r="S4" s="246"/>
      <c r="T4" s="247"/>
      <c r="V4" s="231"/>
    </row>
    <row r="5" spans="1:23" ht="13.5" customHeight="1">
      <c r="A5" s="232" t="s">
        <v>262</v>
      </c>
      <c r="B5" s="233"/>
      <c r="C5" s="248" t="s">
        <v>263</v>
      </c>
      <c r="D5" s="248"/>
      <c r="E5" s="248"/>
      <c r="F5" s="249"/>
      <c r="G5" s="249"/>
      <c r="H5" s="249"/>
      <c r="I5" s="249"/>
      <c r="J5" s="249"/>
      <c r="K5" s="249"/>
      <c r="L5" s="248"/>
      <c r="M5" s="248"/>
      <c r="N5" s="248"/>
      <c r="O5" s="248"/>
      <c r="P5" s="248"/>
      <c r="Q5" s="248"/>
      <c r="R5" s="248"/>
      <c r="S5" s="248"/>
      <c r="T5" s="248"/>
    </row>
    <row r="6" spans="1:23" ht="13.5" customHeight="1">
      <c r="A6" s="250" t="s">
        <v>264</v>
      </c>
      <c r="B6" s="251"/>
      <c r="C6" s="252" t="s">
        <v>265</v>
      </c>
      <c r="D6" s="253"/>
      <c r="E6" s="254"/>
      <c r="F6" s="252" t="s">
        <v>266</v>
      </c>
      <c r="G6" s="253"/>
      <c r="H6" s="253"/>
      <c r="I6" s="253"/>
      <c r="J6" s="253"/>
      <c r="K6" s="255"/>
      <c r="L6" s="253" t="s">
        <v>267</v>
      </c>
      <c r="M6" s="253"/>
      <c r="N6" s="253"/>
      <c r="O6" s="256" t="s">
        <v>268</v>
      </c>
      <c r="P6" s="253"/>
      <c r="Q6" s="253"/>
      <c r="R6" s="253"/>
      <c r="S6" s="253"/>
      <c r="T6" s="257"/>
      <c r="V6" s="231"/>
    </row>
    <row r="7" spans="1:23" ht="13.5" customHeight="1" thickBot="1">
      <c r="A7" s="258">
        <f>COUNTIF(F35:HQ35,"P")</f>
        <v>0</v>
      </c>
      <c r="B7" s="259"/>
      <c r="C7" s="260">
        <f>COUNTIF(F35:HQ35,"F")</f>
        <v>0</v>
      </c>
      <c r="D7" s="261"/>
      <c r="E7" s="259"/>
      <c r="F7" s="260">
        <f>SUM(O7,- A7,- C7)</f>
        <v>16</v>
      </c>
      <c r="G7" s="261"/>
      <c r="H7" s="261"/>
      <c r="I7" s="261"/>
      <c r="J7" s="261"/>
      <c r="K7" s="262"/>
      <c r="L7" s="263">
        <f>COUNTIF(E34:HQ34,"N")</f>
        <v>0</v>
      </c>
      <c r="M7" s="263">
        <f>COUNTIF(E34:HQ34,"A")</f>
        <v>0</v>
      </c>
      <c r="N7" s="263">
        <f>COUNTIF(E34:HQ34,"B")</f>
        <v>0</v>
      </c>
      <c r="O7" s="264">
        <f>COUNTA(E9:HT9)</f>
        <v>16</v>
      </c>
      <c r="P7" s="261"/>
      <c r="Q7" s="261"/>
      <c r="R7" s="261"/>
      <c r="S7" s="261"/>
      <c r="T7" s="265"/>
      <c r="U7" s="266"/>
    </row>
    <row r="8" spans="1:23" ht="11.25" thickBot="1"/>
    <row r="9" spans="1:23" ht="45" customHeight="1" thickTop="1" thickBot="1">
      <c r="A9" s="268"/>
      <c r="B9" s="269"/>
      <c r="C9" s="270"/>
      <c r="D9" s="271"/>
      <c r="E9" s="270"/>
      <c r="F9" s="272" t="s">
        <v>269</v>
      </c>
      <c r="G9" s="272" t="s">
        <v>270</v>
      </c>
      <c r="H9" s="272" t="s">
        <v>270</v>
      </c>
      <c r="I9" s="272" t="s">
        <v>270</v>
      </c>
      <c r="J9" s="272" t="s">
        <v>270</v>
      </c>
      <c r="K9" s="272" t="s">
        <v>270</v>
      </c>
      <c r="L9" s="272" t="s">
        <v>271</v>
      </c>
      <c r="M9" s="272" t="s">
        <v>272</v>
      </c>
      <c r="N9" s="272" t="s">
        <v>273</v>
      </c>
      <c r="O9" s="272" t="s">
        <v>274</v>
      </c>
      <c r="P9" s="272" t="s">
        <v>275</v>
      </c>
      <c r="Q9" s="272" t="s">
        <v>276</v>
      </c>
      <c r="R9" s="272" t="s">
        <v>277</v>
      </c>
      <c r="S9" s="272" t="s">
        <v>278</v>
      </c>
      <c r="T9" s="273" t="s">
        <v>279</v>
      </c>
      <c r="U9" s="274"/>
      <c r="V9" s="275"/>
      <c r="W9" s="342" t="s">
        <v>474</v>
      </c>
    </row>
    <row r="10" spans="1:23" ht="13.5" customHeight="1">
      <c r="A10" s="277" t="s">
        <v>280</v>
      </c>
      <c r="B10" s="278" t="s">
        <v>281</v>
      </c>
      <c r="C10" s="279"/>
      <c r="D10" s="280"/>
      <c r="E10" s="281"/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3"/>
    </row>
    <row r="11" spans="1:23" ht="13.5" customHeight="1">
      <c r="A11" s="284"/>
      <c r="B11" s="278"/>
      <c r="C11" s="279" t="s">
        <v>463</v>
      </c>
      <c r="D11" s="280"/>
      <c r="E11" s="285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3"/>
      <c r="V11" s="231"/>
    </row>
    <row r="12" spans="1:23" ht="13.5" customHeight="1">
      <c r="A12" s="284"/>
      <c r="B12" s="278"/>
      <c r="C12" s="279"/>
      <c r="D12" s="280"/>
      <c r="E12" s="285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2"/>
      <c r="R12" s="282"/>
      <c r="S12" s="282"/>
      <c r="T12" s="283"/>
    </row>
    <row r="13" spans="1:23" ht="13.5" customHeight="1">
      <c r="A13" s="284"/>
      <c r="B13" s="278"/>
      <c r="C13" s="279"/>
      <c r="D13" s="280"/>
      <c r="E13" s="286"/>
      <c r="F13" s="282"/>
      <c r="G13" s="282"/>
      <c r="H13" s="282"/>
      <c r="I13" s="282"/>
      <c r="J13" s="282"/>
      <c r="K13" s="282"/>
      <c r="L13" s="282"/>
      <c r="M13" s="282"/>
      <c r="N13" s="282"/>
      <c r="O13" s="282"/>
      <c r="P13" s="282"/>
      <c r="Q13" s="282"/>
      <c r="R13" s="282"/>
      <c r="S13" s="282"/>
      <c r="T13" s="283"/>
    </row>
    <row r="14" spans="1:23" ht="13.5" customHeight="1">
      <c r="A14" s="284"/>
      <c r="B14" s="278" t="s">
        <v>475</v>
      </c>
      <c r="C14" s="279"/>
      <c r="D14" s="280"/>
      <c r="E14" s="287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2"/>
      <c r="S14" s="282"/>
      <c r="T14" s="283"/>
    </row>
    <row r="15" spans="1:23" ht="13.5" customHeight="1">
      <c r="A15" s="284"/>
      <c r="B15" s="278"/>
      <c r="C15" s="279"/>
      <c r="D15" s="280" t="s">
        <v>465</v>
      </c>
      <c r="E15" s="287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3"/>
    </row>
    <row r="16" spans="1:23" ht="13.5" customHeight="1">
      <c r="A16" s="284"/>
      <c r="B16" s="278"/>
      <c r="C16" s="279"/>
      <c r="D16" s="280" t="s">
        <v>465</v>
      </c>
      <c r="E16" s="287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3"/>
    </row>
    <row r="17" spans="1:21" ht="13.5" customHeight="1">
      <c r="A17" s="284"/>
      <c r="B17" s="278"/>
      <c r="C17" s="279"/>
      <c r="D17" s="280" t="s">
        <v>465</v>
      </c>
      <c r="E17" s="287"/>
      <c r="F17" s="282"/>
      <c r="G17" s="282"/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3"/>
      <c r="U17" s="288"/>
    </row>
    <row r="18" spans="1:21" ht="13.5" customHeight="1">
      <c r="A18" s="284"/>
      <c r="B18" s="278"/>
      <c r="C18" s="279"/>
      <c r="D18" s="280" t="s">
        <v>465</v>
      </c>
      <c r="E18" s="287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3"/>
      <c r="U18" s="288"/>
    </row>
    <row r="19" spans="1:21" ht="13.5" customHeight="1">
      <c r="A19" s="284"/>
      <c r="B19" s="278"/>
      <c r="C19" s="279"/>
      <c r="D19" s="280" t="s">
        <v>465</v>
      </c>
      <c r="E19" s="287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3"/>
      <c r="U19" s="288"/>
    </row>
    <row r="20" spans="1:21" ht="13.5" customHeight="1">
      <c r="A20" s="284"/>
      <c r="B20" s="278"/>
      <c r="C20" s="279"/>
      <c r="D20" s="289"/>
      <c r="E20" s="289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3"/>
    </row>
    <row r="21" spans="1:21" ht="13.5" customHeight="1">
      <c r="A21" s="284"/>
      <c r="B21" s="278"/>
      <c r="C21" s="279"/>
      <c r="D21" s="280"/>
      <c r="E21" s="287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3"/>
    </row>
    <row r="22" spans="1:21" ht="13.5" customHeight="1" thickBot="1">
      <c r="A22" s="284"/>
      <c r="B22" s="290"/>
      <c r="C22" s="291"/>
      <c r="D22" s="292"/>
      <c r="E22" s="293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5"/>
    </row>
    <row r="23" spans="1:21" ht="13.5" customHeight="1" thickTop="1">
      <c r="A23" s="296" t="s">
        <v>286</v>
      </c>
      <c r="B23" s="297" t="s">
        <v>287</v>
      </c>
      <c r="C23" s="298"/>
      <c r="D23" s="299"/>
      <c r="E23" s="300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2"/>
    </row>
    <row r="24" spans="1:21" ht="13.5" customHeight="1">
      <c r="A24" s="303"/>
      <c r="B24" s="304" t="s">
        <v>469</v>
      </c>
      <c r="C24" s="305"/>
      <c r="D24" s="306"/>
      <c r="E24" s="307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3"/>
    </row>
    <row r="25" spans="1:21" ht="13.5" customHeight="1">
      <c r="A25" s="303"/>
      <c r="B25" s="308" t="s">
        <v>294</v>
      </c>
      <c r="C25" s="309"/>
      <c r="D25" s="306"/>
      <c r="E25" s="310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3"/>
    </row>
    <row r="26" spans="1:21" ht="13.5" customHeight="1">
      <c r="A26" s="303"/>
      <c r="B26" s="308"/>
      <c r="C26" s="309"/>
      <c r="D26" s="306"/>
      <c r="E26" s="310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3"/>
    </row>
    <row r="27" spans="1:21" ht="13.5" customHeight="1">
      <c r="A27" s="303"/>
      <c r="B27" s="308" t="s">
        <v>295</v>
      </c>
      <c r="C27" s="309"/>
      <c r="D27" s="306"/>
      <c r="E27" s="310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3"/>
    </row>
    <row r="28" spans="1:21" ht="31.5" customHeight="1">
      <c r="A28" s="303"/>
      <c r="B28" s="336" t="s">
        <v>470</v>
      </c>
      <c r="C28" s="337"/>
      <c r="D28" s="338"/>
      <c r="E28" s="310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3"/>
    </row>
    <row r="29" spans="1:21" ht="13.5" customHeight="1">
      <c r="A29" s="303"/>
      <c r="B29" s="308"/>
      <c r="C29" s="309"/>
      <c r="D29" s="306" t="s">
        <v>471</v>
      </c>
      <c r="E29" s="310"/>
      <c r="F29" s="282"/>
      <c r="G29" s="282"/>
      <c r="H29" s="282"/>
      <c r="I29" s="282"/>
      <c r="J29" s="282"/>
      <c r="K29" s="282"/>
      <c r="L29" s="282"/>
      <c r="M29" s="282"/>
      <c r="N29" s="282"/>
      <c r="O29" s="282"/>
      <c r="P29" s="282"/>
      <c r="Q29" s="282"/>
      <c r="R29" s="282"/>
      <c r="S29" s="282"/>
      <c r="T29" s="283"/>
    </row>
    <row r="30" spans="1:21" ht="13.5" customHeight="1">
      <c r="A30" s="303"/>
      <c r="B30" s="308"/>
      <c r="C30" s="309"/>
      <c r="D30" s="306" t="s">
        <v>468</v>
      </c>
      <c r="E30" s="310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3"/>
    </row>
    <row r="31" spans="1:21" ht="13.5" customHeight="1">
      <c r="A31" s="303"/>
      <c r="B31" s="311"/>
      <c r="C31" s="340"/>
      <c r="D31" s="313" t="s">
        <v>469</v>
      </c>
      <c r="E31" s="341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6"/>
    </row>
    <row r="32" spans="1:21" ht="13.5" customHeight="1" thickBot="1">
      <c r="A32" s="303"/>
      <c r="B32" s="311"/>
      <c r="C32" s="312"/>
      <c r="D32" s="313"/>
      <c r="E32" s="314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6"/>
    </row>
    <row r="33" spans="1:20" ht="13.5" customHeight="1" thickTop="1">
      <c r="A33" s="296" t="s">
        <v>41</v>
      </c>
      <c r="B33" s="317" t="s">
        <v>297</v>
      </c>
      <c r="C33" s="317"/>
      <c r="D33" s="317"/>
      <c r="E33" s="318"/>
      <c r="F33" s="319" t="s">
        <v>299</v>
      </c>
      <c r="G33" s="319" t="s">
        <v>299</v>
      </c>
      <c r="H33" s="319" t="s">
        <v>299</v>
      </c>
      <c r="I33" s="319" t="s">
        <v>299</v>
      </c>
      <c r="J33" s="319" t="s">
        <v>299</v>
      </c>
      <c r="K33" s="319" t="s">
        <v>299</v>
      </c>
      <c r="L33" s="319" t="s">
        <v>299</v>
      </c>
      <c r="M33" s="319"/>
      <c r="N33" s="319"/>
      <c r="O33" s="319"/>
      <c r="P33" s="319"/>
      <c r="Q33" s="319"/>
      <c r="R33" s="319"/>
      <c r="S33" s="319"/>
      <c r="T33" s="320"/>
    </row>
    <row r="34" spans="1:20" ht="13.5" customHeight="1">
      <c r="A34" s="321"/>
      <c r="B34" s="322" t="s">
        <v>301</v>
      </c>
      <c r="C34" s="322"/>
      <c r="D34" s="322"/>
      <c r="E34" s="323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5"/>
    </row>
    <row r="35" spans="1:20" ht="13.5" customHeight="1">
      <c r="A35" s="321"/>
      <c r="B35" s="326" t="s">
        <v>302</v>
      </c>
      <c r="C35" s="326"/>
      <c r="D35" s="326"/>
      <c r="E35" s="327"/>
      <c r="F35" s="328">
        <v>39139</v>
      </c>
      <c r="G35" s="328">
        <v>39139</v>
      </c>
      <c r="H35" s="328">
        <v>39139</v>
      </c>
      <c r="I35" s="328">
        <v>39139</v>
      </c>
      <c r="J35" s="328">
        <v>39139</v>
      </c>
      <c r="K35" s="328">
        <v>39139</v>
      </c>
      <c r="L35" s="328">
        <v>39144</v>
      </c>
      <c r="M35" s="328"/>
      <c r="N35" s="328"/>
      <c r="O35" s="328"/>
      <c r="P35" s="328"/>
      <c r="Q35" s="328"/>
      <c r="R35" s="328"/>
      <c r="S35" s="328"/>
      <c r="T35" s="329"/>
    </row>
    <row r="36" spans="1:20" ht="11.25" thickBot="1">
      <c r="A36" s="330"/>
      <c r="B36" s="331" t="s">
        <v>303</v>
      </c>
      <c r="C36" s="331"/>
      <c r="D36" s="331"/>
      <c r="E36" s="332"/>
      <c r="F36" s="333"/>
      <c r="G36" s="333"/>
      <c r="H36" s="333"/>
      <c r="I36" s="333"/>
      <c r="J36" s="333"/>
      <c r="K36" s="333"/>
      <c r="L36" s="333"/>
      <c r="M36" s="333"/>
      <c r="N36" s="333"/>
      <c r="O36" s="333"/>
      <c r="P36" s="333"/>
      <c r="Q36" s="333"/>
      <c r="R36" s="333"/>
      <c r="S36" s="333"/>
      <c r="T36" s="334"/>
    </row>
    <row r="37" spans="1:20" ht="11.25" thickTop="1">
      <c r="A37" s="267"/>
      <c r="B37" s="219"/>
      <c r="C37" s="220"/>
      <c r="D37" s="219"/>
    </row>
  </sheetData>
  <mergeCells count="29">
    <mergeCell ref="D20:E20"/>
    <mergeCell ref="B28:D28"/>
    <mergeCell ref="B33:D33"/>
    <mergeCell ref="B34:D34"/>
    <mergeCell ref="B35:D35"/>
    <mergeCell ref="B36:D36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TC30</vt:lpstr>
      <vt:lpstr>UTC28</vt:lpstr>
      <vt:lpstr>TC29</vt:lpstr>
      <vt:lpstr>TC26</vt:lpstr>
      <vt:lpstr>TC25</vt:lpstr>
      <vt:lpstr>UTC27</vt:lpstr>
      <vt:lpstr>UTC22</vt:lpstr>
      <vt:lpstr>UTC21</vt:lpstr>
      <vt:lpstr>UTC20</vt:lpstr>
      <vt:lpstr>UTC19</vt:lpstr>
      <vt:lpstr>UTC18</vt:lpstr>
      <vt:lpstr>TC24</vt:lpstr>
      <vt:lpstr>TC23</vt:lpstr>
      <vt:lpstr>TC16</vt:lpstr>
      <vt:lpstr>TC15</vt:lpstr>
      <vt:lpstr>TC14</vt:lpstr>
      <vt:lpstr>TC13</vt:lpstr>
      <vt:lpstr>TC11</vt:lpstr>
      <vt:lpstr>TC10</vt:lpstr>
      <vt:lpstr>TC12</vt:lpstr>
      <vt:lpstr>UTC47 (3)</vt:lpstr>
      <vt:lpstr>UTC48</vt:lpstr>
      <vt:lpstr>Cover</vt:lpstr>
      <vt:lpstr>HomePage</vt:lpstr>
      <vt:lpstr>SignUp</vt:lpstr>
      <vt:lpstr>SignIn</vt:lpstr>
      <vt:lpstr>Order</vt:lpstr>
      <vt:lpstr>Admin_Management</vt:lpstr>
      <vt:lpstr>TC46</vt:lpstr>
      <vt:lpstr>Admin_SignIn</vt:lpstr>
      <vt:lpstr>Addition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UTC17</vt:lpstr>
      <vt:lpstr>Test Report</vt:lpstr>
      <vt:lpstr>UTC47</vt:lpstr>
      <vt:lpstr>UTC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2019-04-08T06:23:01Z</dcterms:modified>
</cp:coreProperties>
</file>