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ocuments\GitHub\Gold\"/>
    </mc:Choice>
  </mc:AlternateContent>
  <xr:revisionPtr revIDLastSave="0" documentId="13_ncr:1_{0A1F13E9-8892-4830-B08E-6CB67073CD76}" xr6:coauthVersionLast="47" xr6:coauthVersionMax="47" xr10:uidLastSave="{00000000-0000-0000-0000-000000000000}"/>
  <bookViews>
    <workbookView xWindow="-110" yWindow="-110" windowWidth="19420" windowHeight="10300" tabRatio="790" firstSheet="2" activeTab="11" xr2:uid="{00000000-000D-0000-FFFF-FFFF00000000}"/>
  </bookViews>
  <sheets>
    <sheet name="دخل" sheetId="62" r:id="rId1"/>
    <sheet name="کاته افغانی" sheetId="63" r:id="rId2"/>
    <sheet name="نتیجه" sheetId="1" r:id="rId3"/>
    <sheet name="تعیین نرخ" sheetId="261" r:id="rId4"/>
    <sheet name="فهرست (2)" sheetId="242" r:id="rId5"/>
    <sheet name="استاد صفی" sheetId="325" r:id="rId6"/>
    <sheet name="صدیق طلوع" sheetId="326" r:id="rId7"/>
    <sheet name="تمیم عمری" sheetId="323" r:id="rId8"/>
    <sheet name="امان الله " sheetId="324" r:id="rId9"/>
    <sheet name="سرمایه دوکان " sheetId="169" r:id="rId10"/>
    <sheet name="شبیر " sheetId="322" r:id="rId11"/>
    <sheet name="فهیم خویش صلاح الدین" sheetId="321" r:id="rId12"/>
    <sheet name="ح مالک " sheetId="319" r:id="rId13"/>
    <sheet name="ح غلام رسول" sheetId="320" r:id="rId14"/>
    <sheet name="حاجی نجیب رسولی" sheetId="318" r:id="rId15"/>
    <sheet name="حمیدالله دشت برچی" sheetId="317" r:id="rId16"/>
    <sheet name="مجید ن" sheetId="300" r:id="rId17"/>
    <sheet name="شاهین " sheetId="316" r:id="rId18"/>
    <sheet name="شعیب الله" sheetId="315" r:id="rId19"/>
    <sheet name="رحمت الله" sheetId="314" r:id="rId20"/>
    <sheet name="ق فیض الرحمن" sheetId="313" r:id="rId21"/>
    <sheet name="داکتر صیبغت الله " sheetId="312" r:id="rId22"/>
    <sheet name="ح عبدالله رضایی" sheetId="311" r:id="rId23"/>
    <sheet name="داکتر حامد" sheetId="310" r:id="rId24"/>
    <sheet name="ارشاد" sheetId="309" r:id="rId25"/>
    <sheet name="نوید رسولی" sheetId="308" r:id="rId26"/>
    <sheet name="استاد فهیم" sheetId="307" r:id="rId27"/>
    <sheet name="ح ذکی" sheetId="306" r:id="rId28"/>
    <sheet name="انجنیر مطیع الله" sheetId="305" r:id="rId29"/>
    <sheet name="ش احمد" sheetId="304" r:id="rId30"/>
    <sheet name="ناصر کیهان" sheetId="303" r:id="rId31"/>
    <sheet name="سمع الله مومینی" sheetId="302" r:id="rId32"/>
    <sheet name="عبدالغفار " sheetId="295" r:id="rId33"/>
    <sheet name="ح رامین" sheetId="299" r:id="rId34"/>
    <sheet name="صلاح الدین" sheetId="297" r:id="rId35"/>
    <sheet name="ح خالد" sheetId="296" r:id="rId36"/>
    <sheet name="ح عبدالفتاح " sheetId="293" r:id="rId37"/>
    <sheet name="مصارف دکان " sheetId="292" r:id="rId38"/>
    <sheet name="مفاد و ضرر" sheetId="291" r:id="rId39"/>
    <sheet name="جمال الدین نورآبه" sheetId="294" r:id="rId40"/>
    <sheet name="ملاحمیدالله " sheetId="290" r:id="rId41"/>
    <sheet name="عبدالحنان " sheetId="288" r:id="rId42"/>
    <sheet name="سید زبیر " sheetId="289" r:id="rId43"/>
    <sheet name="ح جبار " sheetId="287" r:id="rId44"/>
  </sheets>
  <definedNames>
    <definedName name="_xlnm.Print_Area" localSheetId="3">'تعیین نرخ'!$A$1:$J$44</definedName>
    <definedName name="_xlnm.Print_Area" localSheetId="2">نتیجه!$B$1:$E$38</definedName>
  </definedNames>
  <calcPr calcId="191029"/>
</workbook>
</file>

<file path=xl/calcChain.xml><?xml version="1.0" encoding="utf-8"?>
<calcChain xmlns="http://schemas.openxmlformats.org/spreadsheetml/2006/main">
  <c r="B59" i="290" l="1"/>
  <c r="B60" i="290" s="1"/>
  <c r="B61" i="290" s="1"/>
  <c r="B62" i="290" s="1"/>
  <c r="B63" i="290" s="1"/>
  <c r="B64" i="290" s="1"/>
  <c r="B65" i="290" s="1"/>
  <c r="B66" i="290" s="1"/>
  <c r="B67" i="290" s="1"/>
  <c r="E59" i="290"/>
  <c r="E60" i="290" s="1"/>
  <c r="E61" i="290" s="1"/>
  <c r="E62" i="290" s="1"/>
  <c r="E63" i="290" s="1"/>
  <c r="E64" i="290" s="1"/>
  <c r="E65" i="290" s="1"/>
  <c r="E66" i="290" s="1"/>
  <c r="E67" i="290" s="1"/>
  <c r="E17" i="326"/>
  <c r="E18" i="326" s="1"/>
  <c r="E19" i="326" s="1"/>
  <c r="E20" i="326" s="1"/>
  <c r="E21" i="326" s="1"/>
  <c r="E22" i="326" s="1"/>
  <c r="E23" i="326" s="1"/>
  <c r="E24" i="326" s="1"/>
  <c r="E25" i="326" s="1"/>
  <c r="E26" i="326" s="1"/>
  <c r="E27" i="326" s="1"/>
  <c r="E28" i="326" s="1"/>
  <c r="E29" i="326" s="1"/>
  <c r="E30" i="326" s="1"/>
  <c r="E31" i="326" s="1"/>
  <c r="E32" i="326" s="1"/>
  <c r="E33" i="326" s="1"/>
  <c r="E34" i="326" s="1"/>
  <c r="E35" i="326" s="1"/>
  <c r="E36" i="326" s="1"/>
  <c r="E37" i="326" s="1"/>
  <c r="E38" i="326" s="1"/>
  <c r="E39" i="326" s="1"/>
  <c r="E40" i="326" s="1"/>
  <c r="E41" i="326" s="1"/>
  <c r="E42" i="326" s="1"/>
  <c r="E43" i="326" s="1"/>
  <c r="E44" i="326" s="1"/>
  <c r="E45" i="326" s="1"/>
  <c r="E47" i="326" s="1"/>
  <c r="D39" i="242" s="1"/>
  <c r="B17" i="326"/>
  <c r="B18" i="326" s="1"/>
  <c r="B19" i="326" s="1"/>
  <c r="B20" i="326" s="1"/>
  <c r="B21" i="326" s="1"/>
  <c r="B22" i="326" s="1"/>
  <c r="B23" i="326" s="1"/>
  <c r="B24" i="326" s="1"/>
  <c r="B25" i="326" s="1"/>
  <c r="B26" i="326" s="1"/>
  <c r="B27" i="326" s="1"/>
  <c r="B28" i="326" s="1"/>
  <c r="B29" i="326" s="1"/>
  <c r="B30" i="326" s="1"/>
  <c r="B31" i="326" s="1"/>
  <c r="B32" i="326" s="1"/>
  <c r="B33" i="326" s="1"/>
  <c r="B34" i="326" s="1"/>
  <c r="B35" i="326" s="1"/>
  <c r="B36" i="326" s="1"/>
  <c r="B37" i="326" s="1"/>
  <c r="B38" i="326" s="1"/>
  <c r="B39" i="326" s="1"/>
  <c r="B40" i="326" s="1"/>
  <c r="B41" i="326" s="1"/>
  <c r="B42" i="326" s="1"/>
  <c r="B43" i="326" s="1"/>
  <c r="B44" i="326" s="1"/>
  <c r="B45" i="326" s="1"/>
  <c r="B47" i="326" s="1"/>
  <c r="C39" i="242" s="1"/>
  <c r="C38" i="242"/>
  <c r="E17" i="325"/>
  <c r="E18" i="325" s="1"/>
  <c r="E19" i="325" s="1"/>
  <c r="E20" i="325" s="1"/>
  <c r="E21" i="325" s="1"/>
  <c r="E22" i="325" s="1"/>
  <c r="E23" i="325" s="1"/>
  <c r="E24" i="325" s="1"/>
  <c r="E25" i="325" s="1"/>
  <c r="E26" i="325" s="1"/>
  <c r="E27" i="325" s="1"/>
  <c r="E28" i="325" s="1"/>
  <c r="E29" i="325" s="1"/>
  <c r="E30" i="325" s="1"/>
  <c r="E31" i="325" s="1"/>
  <c r="E32" i="325" s="1"/>
  <c r="E33" i="325" s="1"/>
  <c r="E34" i="325" s="1"/>
  <c r="E35" i="325" s="1"/>
  <c r="E36" i="325" s="1"/>
  <c r="E37" i="325" s="1"/>
  <c r="E38" i="325" s="1"/>
  <c r="E39" i="325" s="1"/>
  <c r="E40" i="325" s="1"/>
  <c r="E41" i="325" s="1"/>
  <c r="E42" i="325" s="1"/>
  <c r="E43" i="325" s="1"/>
  <c r="E44" i="325" s="1"/>
  <c r="E45" i="325" s="1"/>
  <c r="E47" i="325" s="1"/>
  <c r="B17" i="325"/>
  <c r="B18" i="325" s="1"/>
  <c r="B19" i="325" s="1"/>
  <c r="B20" i="325" s="1"/>
  <c r="B21" i="325" s="1"/>
  <c r="B22" i="325" s="1"/>
  <c r="B23" i="325" s="1"/>
  <c r="B24" i="325" s="1"/>
  <c r="B25" i="325" s="1"/>
  <c r="B26" i="325" s="1"/>
  <c r="B27" i="325" s="1"/>
  <c r="B28" i="325" s="1"/>
  <c r="B29" i="325" s="1"/>
  <c r="B30" i="325" s="1"/>
  <c r="B31" i="325" s="1"/>
  <c r="B32" i="325" s="1"/>
  <c r="B33" i="325" s="1"/>
  <c r="B34" i="325" s="1"/>
  <c r="B35" i="325" s="1"/>
  <c r="B36" i="325" s="1"/>
  <c r="B37" i="325" s="1"/>
  <c r="B38" i="325" s="1"/>
  <c r="B39" i="325" s="1"/>
  <c r="B40" i="325" s="1"/>
  <c r="B41" i="325" s="1"/>
  <c r="B42" i="325" s="1"/>
  <c r="B43" i="325" s="1"/>
  <c r="B44" i="325" s="1"/>
  <c r="B45" i="325" s="1"/>
  <c r="B47" i="325" s="1"/>
  <c r="E17" i="324"/>
  <c r="E18" i="324" s="1"/>
  <c r="E19" i="324" s="1"/>
  <c r="E20" i="324" s="1"/>
  <c r="E21" i="324" s="1"/>
  <c r="E22" i="324" s="1"/>
  <c r="E23" i="324" s="1"/>
  <c r="E24" i="324" s="1"/>
  <c r="E25" i="324" s="1"/>
  <c r="E26" i="324" s="1"/>
  <c r="E27" i="324" s="1"/>
  <c r="E28" i="324" s="1"/>
  <c r="E29" i="324" s="1"/>
  <c r="E30" i="324" s="1"/>
  <c r="E31" i="324" s="1"/>
  <c r="E32" i="324" s="1"/>
  <c r="E33" i="324" s="1"/>
  <c r="E34" i="324" s="1"/>
  <c r="E35" i="324" s="1"/>
  <c r="E36" i="324" s="1"/>
  <c r="E37" i="324" s="1"/>
  <c r="E38" i="324" s="1"/>
  <c r="E39" i="324" s="1"/>
  <c r="E40" i="324" s="1"/>
  <c r="E41" i="324" s="1"/>
  <c r="E42" i="324" s="1"/>
  <c r="E43" i="324" s="1"/>
  <c r="E44" i="324" s="1"/>
  <c r="E45" i="324" s="1"/>
  <c r="E47" i="324" s="1"/>
  <c r="D37" i="242" s="1"/>
  <c r="B17" i="324"/>
  <c r="B18" i="324" s="1"/>
  <c r="B19" i="324" s="1"/>
  <c r="B20" i="324" s="1"/>
  <c r="B21" i="324" s="1"/>
  <c r="B22" i="324" s="1"/>
  <c r="B23" i="324" s="1"/>
  <c r="B24" i="324" s="1"/>
  <c r="B25" i="324" s="1"/>
  <c r="B26" i="324" s="1"/>
  <c r="B27" i="324" s="1"/>
  <c r="B28" i="324" s="1"/>
  <c r="B29" i="324" s="1"/>
  <c r="B30" i="324" s="1"/>
  <c r="B31" i="324" s="1"/>
  <c r="B32" i="324" s="1"/>
  <c r="B33" i="324" s="1"/>
  <c r="B34" i="324" s="1"/>
  <c r="B35" i="324" s="1"/>
  <c r="B36" i="324" s="1"/>
  <c r="B37" i="324" s="1"/>
  <c r="B38" i="324" s="1"/>
  <c r="B39" i="324" s="1"/>
  <c r="B40" i="324" s="1"/>
  <c r="B41" i="324" s="1"/>
  <c r="B42" i="324" s="1"/>
  <c r="B43" i="324" s="1"/>
  <c r="B44" i="324" s="1"/>
  <c r="B45" i="324" s="1"/>
  <c r="B47" i="324" s="1"/>
  <c r="C37" i="242" s="1"/>
  <c r="B42" i="306"/>
  <c r="B43" i="306" s="1"/>
  <c r="B44" i="306" s="1"/>
  <c r="B45" i="306" s="1"/>
  <c r="B46" i="306" s="1"/>
  <c r="B47" i="306" s="1"/>
  <c r="B48" i="306" s="1"/>
  <c r="B49" i="306" s="1"/>
  <c r="B50" i="306" s="1"/>
  <c r="E42" i="306"/>
  <c r="E43" i="306" s="1"/>
  <c r="E44" i="306" s="1"/>
  <c r="E45" i="306" s="1"/>
  <c r="E46" i="306" s="1"/>
  <c r="E47" i="306" s="1"/>
  <c r="E48" i="306" s="1"/>
  <c r="E49" i="306" s="1"/>
  <c r="E50" i="306" s="1"/>
  <c r="E51" i="306" s="1"/>
  <c r="E17" i="323"/>
  <c r="E18" i="323" s="1"/>
  <c r="E19" i="323" s="1"/>
  <c r="E20" i="323" s="1"/>
  <c r="B17" i="323"/>
  <c r="B18" i="323" s="1"/>
  <c r="B19" i="323" s="1"/>
  <c r="B20" i="323" s="1"/>
  <c r="E18" i="322"/>
  <c r="E19" i="322" s="1"/>
  <c r="E20" i="322" s="1"/>
  <c r="E21" i="322" s="1"/>
  <c r="E22" i="322" s="1"/>
  <c r="E23" i="322" s="1"/>
  <c r="E24" i="322" s="1"/>
  <c r="E25" i="322" s="1"/>
  <c r="E26" i="322" s="1"/>
  <c r="E27" i="322" s="1"/>
  <c r="E28" i="322" s="1"/>
  <c r="E29" i="322" s="1"/>
  <c r="E30" i="322" s="1"/>
  <c r="E31" i="322" s="1"/>
  <c r="E32" i="322" s="1"/>
  <c r="E33" i="322" s="1"/>
  <c r="E34" i="322" s="1"/>
  <c r="E35" i="322" s="1"/>
  <c r="E36" i="322" s="1"/>
  <c r="E37" i="322" s="1"/>
  <c r="E38" i="322" s="1"/>
  <c r="E39" i="322" s="1"/>
  <c r="E40" i="322" s="1"/>
  <c r="E41" i="322" s="1"/>
  <c r="E42" i="322" s="1"/>
  <c r="E43" i="322" s="1"/>
  <c r="E44" i="322" s="1"/>
  <c r="E45" i="322" s="1"/>
  <c r="E47" i="322" s="1"/>
  <c r="D35" i="242" s="1"/>
  <c r="B18" i="322"/>
  <c r="B19" i="322" s="1"/>
  <c r="B20" i="322" s="1"/>
  <c r="B21" i="322" s="1"/>
  <c r="B22" i="322" s="1"/>
  <c r="B23" i="322" s="1"/>
  <c r="B24" i="322" s="1"/>
  <c r="B25" i="322" s="1"/>
  <c r="B26" i="322" s="1"/>
  <c r="B27" i="322" s="1"/>
  <c r="B28" i="322" s="1"/>
  <c r="B29" i="322" s="1"/>
  <c r="B30" i="322" s="1"/>
  <c r="B31" i="322" s="1"/>
  <c r="B32" i="322" s="1"/>
  <c r="B33" i="322" s="1"/>
  <c r="B34" i="322" s="1"/>
  <c r="B35" i="322" s="1"/>
  <c r="B36" i="322" s="1"/>
  <c r="B37" i="322" s="1"/>
  <c r="B38" i="322" s="1"/>
  <c r="B39" i="322" s="1"/>
  <c r="B40" i="322" s="1"/>
  <c r="B41" i="322" s="1"/>
  <c r="B42" i="322" s="1"/>
  <c r="B43" i="322" s="1"/>
  <c r="B44" i="322" s="1"/>
  <c r="B45" i="322" s="1"/>
  <c r="B47" i="322" s="1"/>
  <c r="C35" i="242" s="1"/>
  <c r="E17" i="322"/>
  <c r="B17" i="322"/>
  <c r="E17" i="321"/>
  <c r="E18" i="321" s="1"/>
  <c r="E19" i="321" s="1"/>
  <c r="E20" i="321" s="1"/>
  <c r="E21" i="321" s="1"/>
  <c r="E22" i="321" s="1"/>
  <c r="E23" i="321" s="1"/>
  <c r="E24" i="321" s="1"/>
  <c r="E25" i="321" s="1"/>
  <c r="E26" i="321" s="1"/>
  <c r="E27" i="321" s="1"/>
  <c r="E28" i="321" s="1"/>
  <c r="E29" i="321" s="1"/>
  <c r="E30" i="321" s="1"/>
  <c r="E31" i="321" s="1"/>
  <c r="E32" i="321" s="1"/>
  <c r="E33" i="321" s="1"/>
  <c r="E34" i="321" s="1"/>
  <c r="E35" i="321" s="1"/>
  <c r="E36" i="321" s="1"/>
  <c r="E37" i="321" s="1"/>
  <c r="E38" i="321" s="1"/>
  <c r="E39" i="321" s="1"/>
  <c r="E40" i="321" s="1"/>
  <c r="E41" i="321" s="1"/>
  <c r="E42" i="321" s="1"/>
  <c r="E43" i="321" s="1"/>
  <c r="E44" i="321" s="1"/>
  <c r="E45" i="321" s="1"/>
  <c r="E47" i="321" s="1"/>
  <c r="D34" i="242" s="1"/>
  <c r="B17" i="321"/>
  <c r="B18" i="321" s="1"/>
  <c r="B19" i="321" s="1"/>
  <c r="B20" i="321" s="1"/>
  <c r="B21" i="321" s="1"/>
  <c r="B22" i="321" s="1"/>
  <c r="B23" i="321" s="1"/>
  <c r="B24" i="321" s="1"/>
  <c r="B25" i="321" s="1"/>
  <c r="B26" i="321" s="1"/>
  <c r="B27" i="321" s="1"/>
  <c r="B28" i="321" s="1"/>
  <c r="B29" i="321" s="1"/>
  <c r="B30" i="321" s="1"/>
  <c r="B31" i="321" s="1"/>
  <c r="B32" i="321" s="1"/>
  <c r="B33" i="321" s="1"/>
  <c r="B34" i="321" s="1"/>
  <c r="B35" i="321" s="1"/>
  <c r="B36" i="321" s="1"/>
  <c r="B37" i="321" s="1"/>
  <c r="B38" i="321" s="1"/>
  <c r="B39" i="321" s="1"/>
  <c r="B40" i="321" s="1"/>
  <c r="B41" i="321" s="1"/>
  <c r="B42" i="321" s="1"/>
  <c r="B43" i="321" s="1"/>
  <c r="B44" i="321" s="1"/>
  <c r="B45" i="321" s="1"/>
  <c r="B47" i="321" s="1"/>
  <c r="C34" i="242" s="1"/>
  <c r="E17" i="320"/>
  <c r="E18" i="320" s="1"/>
  <c r="E19" i="320" s="1"/>
  <c r="E20" i="320" s="1"/>
  <c r="E21" i="320" s="1"/>
  <c r="E22" i="320" s="1"/>
  <c r="E23" i="320" s="1"/>
  <c r="E24" i="320" s="1"/>
  <c r="E25" i="320" s="1"/>
  <c r="E26" i="320" s="1"/>
  <c r="E27" i="320" s="1"/>
  <c r="E28" i="320" s="1"/>
  <c r="E29" i="320" s="1"/>
  <c r="E30" i="320" s="1"/>
  <c r="E31" i="320" s="1"/>
  <c r="E32" i="320" s="1"/>
  <c r="E33" i="320" s="1"/>
  <c r="E34" i="320" s="1"/>
  <c r="E35" i="320" s="1"/>
  <c r="E36" i="320" s="1"/>
  <c r="E37" i="320" s="1"/>
  <c r="E38" i="320" s="1"/>
  <c r="E39" i="320" s="1"/>
  <c r="E40" i="320" s="1"/>
  <c r="E41" i="320" s="1"/>
  <c r="E42" i="320" s="1"/>
  <c r="E43" i="320" s="1"/>
  <c r="E44" i="320" s="1"/>
  <c r="E45" i="320" s="1"/>
  <c r="E47" i="320" s="1"/>
  <c r="D33" i="242" s="1"/>
  <c r="B17" i="320"/>
  <c r="B18" i="320" s="1"/>
  <c r="B19" i="320" s="1"/>
  <c r="B20" i="320" s="1"/>
  <c r="B21" i="320" s="1"/>
  <c r="B22" i="320" s="1"/>
  <c r="B23" i="320" s="1"/>
  <c r="B24" i="320" s="1"/>
  <c r="B25" i="320" s="1"/>
  <c r="B26" i="320" s="1"/>
  <c r="B27" i="320" s="1"/>
  <c r="B28" i="320" s="1"/>
  <c r="B29" i="320" s="1"/>
  <c r="B30" i="320" s="1"/>
  <c r="B31" i="320" s="1"/>
  <c r="B32" i="320" s="1"/>
  <c r="B33" i="320" s="1"/>
  <c r="B34" i="320" s="1"/>
  <c r="B35" i="320" s="1"/>
  <c r="B36" i="320" s="1"/>
  <c r="B37" i="320" s="1"/>
  <c r="B38" i="320" s="1"/>
  <c r="B39" i="320" s="1"/>
  <c r="B40" i="320" s="1"/>
  <c r="B41" i="320" s="1"/>
  <c r="B42" i="320" s="1"/>
  <c r="B43" i="320" s="1"/>
  <c r="B44" i="320" s="1"/>
  <c r="B45" i="320" s="1"/>
  <c r="B47" i="320" s="1"/>
  <c r="C33" i="242" s="1"/>
  <c r="E21" i="323" l="1"/>
  <c r="E22" i="323" s="1"/>
  <c r="E23" i="323" s="1"/>
  <c r="E24" i="323" s="1"/>
  <c r="E25" i="323" s="1"/>
  <c r="E26" i="323" s="1"/>
  <c r="E27" i="323" s="1"/>
  <c r="E28" i="323" s="1"/>
  <c r="E29" i="323" s="1"/>
  <c r="E30" i="323" s="1"/>
  <c r="E31" i="323" s="1"/>
  <c r="E32" i="323" s="1"/>
  <c r="E33" i="323" s="1"/>
  <c r="E34" i="323" s="1"/>
  <c r="E35" i="323" s="1"/>
  <c r="E36" i="323" s="1"/>
  <c r="E37" i="323" s="1"/>
  <c r="E38" i="323" s="1"/>
  <c r="E39" i="323" s="1"/>
  <c r="E40" i="323" s="1"/>
  <c r="E41" i="323" s="1"/>
  <c r="E42" i="323" s="1"/>
  <c r="E43" i="323" s="1"/>
  <c r="E44" i="323" s="1"/>
  <c r="E45" i="323" s="1"/>
  <c r="E47" i="323" s="1"/>
  <c r="B21" i="323"/>
  <c r="B22" i="323" s="1"/>
  <c r="B23" i="323" s="1"/>
  <c r="B24" i="323" s="1"/>
  <c r="B25" i="323" s="1"/>
  <c r="B26" i="323" s="1"/>
  <c r="B27" i="323" s="1"/>
  <c r="B28" i="323" s="1"/>
  <c r="B29" i="323" s="1"/>
  <c r="B30" i="323" s="1"/>
  <c r="B31" i="323" s="1"/>
  <c r="B32" i="323" s="1"/>
  <c r="B33" i="323" s="1"/>
  <c r="B34" i="323" s="1"/>
  <c r="B35" i="323" s="1"/>
  <c r="B36" i="323" s="1"/>
  <c r="B37" i="323" s="1"/>
  <c r="B38" i="323" s="1"/>
  <c r="B39" i="323" s="1"/>
  <c r="B40" i="323" s="1"/>
  <c r="B41" i="323" s="1"/>
  <c r="B42" i="323" s="1"/>
  <c r="B43" i="323" s="1"/>
  <c r="B44" i="323" s="1"/>
  <c r="B45" i="323" s="1"/>
  <c r="B47" i="323" s="1"/>
  <c r="C47" i="326"/>
  <c r="F51" i="326"/>
  <c r="F54" i="326" s="1"/>
  <c r="G51" i="326"/>
  <c r="G54" i="326" s="1"/>
  <c r="H54" i="326" s="1"/>
  <c r="F47" i="326"/>
  <c r="G51" i="325"/>
  <c r="G54" i="325" s="1"/>
  <c r="H54" i="325" s="1"/>
  <c r="F47" i="325"/>
  <c r="C47" i="325"/>
  <c r="F51" i="325"/>
  <c r="F54" i="325" s="1"/>
  <c r="C47" i="324"/>
  <c r="F51" i="324"/>
  <c r="F54" i="324" s="1"/>
  <c r="G51" i="324"/>
  <c r="G54" i="324" s="1"/>
  <c r="H54" i="324" s="1"/>
  <c r="F47" i="324"/>
  <c r="G51" i="322"/>
  <c r="G54" i="322" s="1"/>
  <c r="H54" i="322" s="1"/>
  <c r="F47" i="322"/>
  <c r="C47" i="322"/>
  <c r="F51" i="322"/>
  <c r="F54" i="322" s="1"/>
  <c r="F51" i="321"/>
  <c r="F54" i="321" s="1"/>
  <c r="C47" i="321"/>
  <c r="G51" i="321"/>
  <c r="G54" i="321" s="1"/>
  <c r="H54" i="321" s="1"/>
  <c r="F47" i="321"/>
  <c r="C47" i="320"/>
  <c r="F51" i="320"/>
  <c r="F54" i="320" s="1"/>
  <c r="G51" i="320"/>
  <c r="G54" i="320" s="1"/>
  <c r="H54" i="320" s="1"/>
  <c r="F47" i="320"/>
  <c r="D36" i="242" l="1"/>
  <c r="F47" i="323"/>
  <c r="G51" i="323"/>
  <c r="G54" i="323" s="1"/>
  <c r="H54" i="323" s="1"/>
  <c r="C36" i="242"/>
  <c r="C47" i="323"/>
  <c r="F51" i="323"/>
  <c r="F54" i="323" s="1"/>
  <c r="G55" i="326"/>
  <c r="G56" i="326" s="1"/>
  <c r="G55" i="325"/>
  <c r="G56" i="325" s="1"/>
  <c r="G55" i="324"/>
  <c r="G56" i="324" s="1"/>
  <c r="G55" i="321"/>
  <c r="G56" i="321" s="1"/>
  <c r="G55" i="323"/>
  <c r="G56" i="323" s="1"/>
  <c r="G55" i="322"/>
  <c r="G56" i="322" s="1"/>
  <c r="G55" i="320"/>
  <c r="G56" i="320" s="1"/>
  <c r="E18" i="319" l="1"/>
  <c r="E19" i="319" s="1"/>
  <c r="E20" i="319" s="1"/>
  <c r="E21" i="319" s="1"/>
  <c r="E22" i="319" s="1"/>
  <c r="E23" i="319" s="1"/>
  <c r="E24" i="319" s="1"/>
  <c r="E25" i="319" s="1"/>
  <c r="E26" i="319" s="1"/>
  <c r="E27" i="319" s="1"/>
  <c r="E28" i="319" s="1"/>
  <c r="E29" i="319" s="1"/>
  <c r="E30" i="319" s="1"/>
  <c r="E31" i="319" s="1"/>
  <c r="E32" i="319" s="1"/>
  <c r="E33" i="319" s="1"/>
  <c r="E34" i="319" s="1"/>
  <c r="E35" i="319" s="1"/>
  <c r="E36" i="319" s="1"/>
  <c r="E37" i="319" s="1"/>
  <c r="E38" i="319" s="1"/>
  <c r="E39" i="319" s="1"/>
  <c r="E40" i="319" s="1"/>
  <c r="E41" i="319" s="1"/>
  <c r="E42" i="319" s="1"/>
  <c r="E43" i="319" s="1"/>
  <c r="E44" i="319" s="1"/>
  <c r="E45" i="319" s="1"/>
  <c r="E47" i="319" s="1"/>
  <c r="D32" i="242" s="1"/>
  <c r="E17" i="319"/>
  <c r="B17" i="319"/>
  <c r="B18" i="319" s="1"/>
  <c r="B19" i="319" s="1"/>
  <c r="B20" i="319" s="1"/>
  <c r="B21" i="319" s="1"/>
  <c r="B22" i="319" s="1"/>
  <c r="B23" i="319" s="1"/>
  <c r="B24" i="319" s="1"/>
  <c r="B25" i="319" s="1"/>
  <c r="B26" i="319" s="1"/>
  <c r="B27" i="319" s="1"/>
  <c r="B28" i="319" s="1"/>
  <c r="B29" i="319" s="1"/>
  <c r="B30" i="319" s="1"/>
  <c r="B31" i="319" s="1"/>
  <c r="B32" i="319" s="1"/>
  <c r="B33" i="319" s="1"/>
  <c r="B34" i="319" s="1"/>
  <c r="B35" i="319" s="1"/>
  <c r="B36" i="319" s="1"/>
  <c r="B37" i="319" s="1"/>
  <c r="B38" i="319" s="1"/>
  <c r="B39" i="319" s="1"/>
  <c r="B40" i="319" s="1"/>
  <c r="B41" i="319" s="1"/>
  <c r="B42" i="319" s="1"/>
  <c r="B43" i="319" s="1"/>
  <c r="B44" i="319" s="1"/>
  <c r="B45" i="319" s="1"/>
  <c r="B47" i="319" s="1"/>
  <c r="C32" i="242" s="1"/>
  <c r="E17" i="318"/>
  <c r="E18" i="318" s="1"/>
  <c r="E19" i="318" s="1"/>
  <c r="E20" i="318" s="1"/>
  <c r="E21" i="318" s="1"/>
  <c r="E22" i="318" s="1"/>
  <c r="E23" i="318" s="1"/>
  <c r="E24" i="318" s="1"/>
  <c r="E25" i="318" s="1"/>
  <c r="E26" i="318" s="1"/>
  <c r="E27" i="318" s="1"/>
  <c r="E28" i="318" s="1"/>
  <c r="E29" i="318" s="1"/>
  <c r="E30" i="318" s="1"/>
  <c r="E31" i="318" s="1"/>
  <c r="E32" i="318" s="1"/>
  <c r="E33" i="318" s="1"/>
  <c r="E34" i="318" s="1"/>
  <c r="E35" i="318" s="1"/>
  <c r="E36" i="318" s="1"/>
  <c r="E37" i="318" s="1"/>
  <c r="E38" i="318" s="1"/>
  <c r="E39" i="318" s="1"/>
  <c r="E40" i="318" s="1"/>
  <c r="E41" i="318" s="1"/>
  <c r="E42" i="318" s="1"/>
  <c r="E43" i="318" s="1"/>
  <c r="E44" i="318" s="1"/>
  <c r="E45" i="318" s="1"/>
  <c r="E47" i="318" s="1"/>
  <c r="D31" i="242" s="1"/>
  <c r="B17" i="318"/>
  <c r="B18" i="318" s="1"/>
  <c r="B19" i="318" s="1"/>
  <c r="B20" i="318" s="1"/>
  <c r="B21" i="318" s="1"/>
  <c r="B22" i="318" s="1"/>
  <c r="B23" i="318" s="1"/>
  <c r="B24" i="318" s="1"/>
  <c r="B25" i="318" s="1"/>
  <c r="B26" i="318" s="1"/>
  <c r="B27" i="318" s="1"/>
  <c r="B28" i="318" s="1"/>
  <c r="B29" i="318" s="1"/>
  <c r="B30" i="318" s="1"/>
  <c r="B31" i="318" s="1"/>
  <c r="B32" i="318" s="1"/>
  <c r="B33" i="318" s="1"/>
  <c r="B34" i="318" s="1"/>
  <c r="B35" i="318" s="1"/>
  <c r="B36" i="318" s="1"/>
  <c r="B37" i="318" s="1"/>
  <c r="B38" i="318" s="1"/>
  <c r="B39" i="318" s="1"/>
  <c r="B40" i="318" s="1"/>
  <c r="B41" i="318" s="1"/>
  <c r="B42" i="318" s="1"/>
  <c r="B43" i="318" s="1"/>
  <c r="B44" i="318" s="1"/>
  <c r="B45" i="318" s="1"/>
  <c r="B47" i="318" s="1"/>
  <c r="C31" i="242" s="1"/>
  <c r="E17" i="317"/>
  <c r="E18" i="317" s="1"/>
  <c r="E19" i="317" s="1"/>
  <c r="E20" i="317" s="1"/>
  <c r="E21" i="317" s="1"/>
  <c r="E22" i="317" s="1"/>
  <c r="E23" i="317" s="1"/>
  <c r="E24" i="317" s="1"/>
  <c r="E25" i="317" s="1"/>
  <c r="E26" i="317" s="1"/>
  <c r="E27" i="317" s="1"/>
  <c r="E28" i="317" s="1"/>
  <c r="E29" i="317" s="1"/>
  <c r="E30" i="317" s="1"/>
  <c r="E31" i="317" s="1"/>
  <c r="E32" i="317" s="1"/>
  <c r="E33" i="317" s="1"/>
  <c r="E34" i="317" s="1"/>
  <c r="E35" i="317" s="1"/>
  <c r="E36" i="317" s="1"/>
  <c r="E37" i="317" s="1"/>
  <c r="E38" i="317" s="1"/>
  <c r="E39" i="317" s="1"/>
  <c r="E40" i="317" s="1"/>
  <c r="E41" i="317" s="1"/>
  <c r="E42" i="317" s="1"/>
  <c r="E43" i="317" s="1"/>
  <c r="E44" i="317" s="1"/>
  <c r="E45" i="317" s="1"/>
  <c r="E47" i="317" s="1"/>
  <c r="D30" i="242" s="1"/>
  <c r="B17" i="317"/>
  <c r="B18" i="317" s="1"/>
  <c r="B19" i="317" s="1"/>
  <c r="B20" i="317" s="1"/>
  <c r="B21" i="317" s="1"/>
  <c r="B22" i="317" s="1"/>
  <c r="B23" i="317" s="1"/>
  <c r="B24" i="317" s="1"/>
  <c r="B25" i="317" s="1"/>
  <c r="B26" i="317" s="1"/>
  <c r="B27" i="317" s="1"/>
  <c r="B28" i="317" s="1"/>
  <c r="B29" i="317" s="1"/>
  <c r="B30" i="317" s="1"/>
  <c r="B31" i="317" s="1"/>
  <c r="B32" i="317" s="1"/>
  <c r="B33" i="317" s="1"/>
  <c r="B34" i="317" s="1"/>
  <c r="B35" i="317" s="1"/>
  <c r="B36" i="317" s="1"/>
  <c r="B37" i="317" s="1"/>
  <c r="B38" i="317" s="1"/>
  <c r="B39" i="317" s="1"/>
  <c r="B40" i="317" s="1"/>
  <c r="B41" i="317" s="1"/>
  <c r="B42" i="317" s="1"/>
  <c r="B43" i="317" s="1"/>
  <c r="B44" i="317" s="1"/>
  <c r="B45" i="317" s="1"/>
  <c r="B47" i="317" s="1"/>
  <c r="C30" i="242" s="1"/>
  <c r="D29" i="242"/>
  <c r="E17" i="316"/>
  <c r="E18" i="316" s="1"/>
  <c r="E19" i="316" s="1"/>
  <c r="E20" i="316" s="1"/>
  <c r="E21" i="316" s="1"/>
  <c r="E22" i="316" s="1"/>
  <c r="E23" i="316" s="1"/>
  <c r="E24" i="316" s="1"/>
  <c r="E25" i="316" s="1"/>
  <c r="E26" i="316" s="1"/>
  <c r="E27" i="316" s="1"/>
  <c r="E28" i="316" s="1"/>
  <c r="E29" i="316" s="1"/>
  <c r="E30" i="316" s="1"/>
  <c r="E31" i="316" s="1"/>
  <c r="E32" i="316" s="1"/>
  <c r="E33" i="316" s="1"/>
  <c r="E34" i="316" s="1"/>
  <c r="E35" i="316" s="1"/>
  <c r="E36" i="316" s="1"/>
  <c r="E37" i="316" s="1"/>
  <c r="E38" i="316" s="1"/>
  <c r="E39" i="316" s="1"/>
  <c r="E40" i="316" s="1"/>
  <c r="E41" i="316" s="1"/>
  <c r="E42" i="316" s="1"/>
  <c r="E43" i="316" s="1"/>
  <c r="E44" i="316" s="1"/>
  <c r="E45" i="316" s="1"/>
  <c r="E47" i="316" s="1"/>
  <c r="B17" i="316"/>
  <c r="B18" i="316" s="1"/>
  <c r="B19" i="316" s="1"/>
  <c r="B20" i="316" s="1"/>
  <c r="B21" i="316" s="1"/>
  <c r="B22" i="316" s="1"/>
  <c r="B23" i="316" s="1"/>
  <c r="B24" i="316" s="1"/>
  <c r="B25" i="316" s="1"/>
  <c r="B26" i="316" s="1"/>
  <c r="B27" i="316" s="1"/>
  <c r="B28" i="316" s="1"/>
  <c r="B29" i="316" s="1"/>
  <c r="B30" i="316" s="1"/>
  <c r="B31" i="316" s="1"/>
  <c r="B32" i="316" s="1"/>
  <c r="B33" i="316" s="1"/>
  <c r="B34" i="316" s="1"/>
  <c r="B35" i="316" s="1"/>
  <c r="B36" i="316" s="1"/>
  <c r="B37" i="316" s="1"/>
  <c r="B38" i="316" s="1"/>
  <c r="B39" i="316" s="1"/>
  <c r="B40" i="316" s="1"/>
  <c r="B41" i="316" s="1"/>
  <c r="B42" i="316" s="1"/>
  <c r="B43" i="316" s="1"/>
  <c r="B44" i="316" s="1"/>
  <c r="B45" i="316" s="1"/>
  <c r="B47" i="316" s="1"/>
  <c r="C29" i="242" s="1"/>
  <c r="E17" i="315"/>
  <c r="E18" i="315" s="1"/>
  <c r="E19" i="315" s="1"/>
  <c r="E20" i="315" s="1"/>
  <c r="E21" i="315" s="1"/>
  <c r="E22" i="315" s="1"/>
  <c r="E23" i="315" s="1"/>
  <c r="E24" i="315" s="1"/>
  <c r="E25" i="315" s="1"/>
  <c r="E26" i="315" s="1"/>
  <c r="E27" i="315" s="1"/>
  <c r="E28" i="315" s="1"/>
  <c r="E29" i="315" s="1"/>
  <c r="E30" i="315" s="1"/>
  <c r="E31" i="315" s="1"/>
  <c r="E32" i="315" s="1"/>
  <c r="E33" i="315" s="1"/>
  <c r="E34" i="315" s="1"/>
  <c r="E35" i="315" s="1"/>
  <c r="E36" i="315" s="1"/>
  <c r="E37" i="315" s="1"/>
  <c r="E38" i="315" s="1"/>
  <c r="E39" i="315" s="1"/>
  <c r="E40" i="315" s="1"/>
  <c r="E41" i="315" s="1"/>
  <c r="E42" i="315" s="1"/>
  <c r="E43" i="315" s="1"/>
  <c r="E44" i="315" s="1"/>
  <c r="E45" i="315" s="1"/>
  <c r="E47" i="315" s="1"/>
  <c r="D28" i="242" s="1"/>
  <c r="B17" i="315"/>
  <c r="B18" i="315" s="1"/>
  <c r="B19" i="315" s="1"/>
  <c r="B20" i="315" s="1"/>
  <c r="B21" i="315" s="1"/>
  <c r="B22" i="315" s="1"/>
  <c r="B23" i="315" s="1"/>
  <c r="B24" i="315" s="1"/>
  <c r="B25" i="315" s="1"/>
  <c r="B26" i="315" s="1"/>
  <c r="B27" i="315" s="1"/>
  <c r="B28" i="315" s="1"/>
  <c r="B29" i="315" s="1"/>
  <c r="B30" i="315" s="1"/>
  <c r="B31" i="315" s="1"/>
  <c r="B32" i="315" s="1"/>
  <c r="B33" i="315" s="1"/>
  <c r="B34" i="315" s="1"/>
  <c r="B35" i="315" s="1"/>
  <c r="B36" i="315" s="1"/>
  <c r="B37" i="315" s="1"/>
  <c r="B38" i="315" s="1"/>
  <c r="B39" i="315" s="1"/>
  <c r="B40" i="315" s="1"/>
  <c r="B41" i="315" s="1"/>
  <c r="B42" i="315" s="1"/>
  <c r="B43" i="315" s="1"/>
  <c r="B44" i="315" s="1"/>
  <c r="B45" i="315" s="1"/>
  <c r="B47" i="315" s="1"/>
  <c r="C28" i="242" s="1"/>
  <c r="E17" i="314"/>
  <c r="E18" i="314" s="1"/>
  <c r="E19" i="314" s="1"/>
  <c r="E20" i="314" s="1"/>
  <c r="E21" i="314" s="1"/>
  <c r="E22" i="314" s="1"/>
  <c r="E23" i="314" s="1"/>
  <c r="E24" i="314" s="1"/>
  <c r="E25" i="314" s="1"/>
  <c r="E26" i="314" s="1"/>
  <c r="E27" i="314" s="1"/>
  <c r="E28" i="314" s="1"/>
  <c r="E29" i="314" s="1"/>
  <c r="E30" i="314" s="1"/>
  <c r="E31" i="314" s="1"/>
  <c r="E32" i="314" s="1"/>
  <c r="E33" i="314" s="1"/>
  <c r="E34" i="314" s="1"/>
  <c r="E35" i="314" s="1"/>
  <c r="E36" i="314" s="1"/>
  <c r="E37" i="314" s="1"/>
  <c r="E38" i="314" s="1"/>
  <c r="E39" i="314" s="1"/>
  <c r="E40" i="314" s="1"/>
  <c r="E41" i="314" s="1"/>
  <c r="E42" i="314" s="1"/>
  <c r="E43" i="314" s="1"/>
  <c r="E44" i="314" s="1"/>
  <c r="E45" i="314" s="1"/>
  <c r="E47" i="314" s="1"/>
  <c r="D27" i="242" s="1"/>
  <c r="B17" i="314"/>
  <c r="B18" i="314" s="1"/>
  <c r="B19" i="314" s="1"/>
  <c r="B20" i="314" s="1"/>
  <c r="B21" i="314" s="1"/>
  <c r="B22" i="314" s="1"/>
  <c r="B23" i="314" s="1"/>
  <c r="B24" i="314" s="1"/>
  <c r="B25" i="314" s="1"/>
  <c r="B26" i="314" s="1"/>
  <c r="B27" i="314" s="1"/>
  <c r="B28" i="314" s="1"/>
  <c r="B29" i="314" s="1"/>
  <c r="B30" i="314" s="1"/>
  <c r="B31" i="314" s="1"/>
  <c r="B32" i="314" s="1"/>
  <c r="B33" i="314" s="1"/>
  <c r="B34" i="314" s="1"/>
  <c r="B35" i="314" s="1"/>
  <c r="B36" i="314" s="1"/>
  <c r="B37" i="314" s="1"/>
  <c r="B38" i="314" s="1"/>
  <c r="B39" i="314" s="1"/>
  <c r="B40" i="314" s="1"/>
  <c r="B41" i="314" s="1"/>
  <c r="B42" i="314" s="1"/>
  <c r="B43" i="314" s="1"/>
  <c r="B44" i="314" s="1"/>
  <c r="B45" i="314" s="1"/>
  <c r="B47" i="314" s="1"/>
  <c r="C27" i="242" s="1"/>
  <c r="E17" i="313"/>
  <c r="E18" i="313" s="1"/>
  <c r="E19" i="313" s="1"/>
  <c r="E20" i="313" s="1"/>
  <c r="E21" i="313" s="1"/>
  <c r="E22" i="313" s="1"/>
  <c r="E23" i="313" s="1"/>
  <c r="E24" i="313" s="1"/>
  <c r="E25" i="313" s="1"/>
  <c r="E26" i="313" s="1"/>
  <c r="E27" i="313" s="1"/>
  <c r="E28" i="313" s="1"/>
  <c r="E29" i="313" s="1"/>
  <c r="E30" i="313" s="1"/>
  <c r="E31" i="313" s="1"/>
  <c r="E32" i="313" s="1"/>
  <c r="E33" i="313" s="1"/>
  <c r="E34" i="313" s="1"/>
  <c r="E35" i="313" s="1"/>
  <c r="E36" i="313" s="1"/>
  <c r="E37" i="313" s="1"/>
  <c r="E38" i="313" s="1"/>
  <c r="E39" i="313" s="1"/>
  <c r="E40" i="313" s="1"/>
  <c r="E41" i="313" s="1"/>
  <c r="E42" i="313" s="1"/>
  <c r="E43" i="313" s="1"/>
  <c r="E44" i="313" s="1"/>
  <c r="E45" i="313" s="1"/>
  <c r="E47" i="313" s="1"/>
  <c r="D7" i="242" s="1"/>
  <c r="B17" i="313"/>
  <c r="B18" i="313" s="1"/>
  <c r="B19" i="313" s="1"/>
  <c r="B20" i="313" s="1"/>
  <c r="B21" i="313" s="1"/>
  <c r="B22" i="313" s="1"/>
  <c r="B23" i="313" s="1"/>
  <c r="B24" i="313" s="1"/>
  <c r="B25" i="313" s="1"/>
  <c r="B26" i="313" s="1"/>
  <c r="B27" i="313" s="1"/>
  <c r="B28" i="313" s="1"/>
  <c r="B29" i="313" s="1"/>
  <c r="B30" i="313" s="1"/>
  <c r="B31" i="313" s="1"/>
  <c r="B32" i="313" s="1"/>
  <c r="B33" i="313" s="1"/>
  <c r="B34" i="313" s="1"/>
  <c r="B35" i="313" s="1"/>
  <c r="B36" i="313" s="1"/>
  <c r="B37" i="313" s="1"/>
  <c r="B38" i="313" s="1"/>
  <c r="B39" i="313" s="1"/>
  <c r="B40" i="313" s="1"/>
  <c r="B41" i="313" s="1"/>
  <c r="B42" i="313" s="1"/>
  <c r="B43" i="313" s="1"/>
  <c r="B44" i="313" s="1"/>
  <c r="B45" i="313" s="1"/>
  <c r="B47" i="313" s="1"/>
  <c r="C7" i="242" s="1"/>
  <c r="E17" i="312"/>
  <c r="E18" i="312" s="1"/>
  <c r="E19" i="312" s="1"/>
  <c r="E20" i="312" s="1"/>
  <c r="E21" i="312" s="1"/>
  <c r="E22" i="312" s="1"/>
  <c r="E23" i="312" s="1"/>
  <c r="E24" i="312" s="1"/>
  <c r="E25" i="312" s="1"/>
  <c r="E26" i="312" s="1"/>
  <c r="E27" i="312" s="1"/>
  <c r="E28" i="312" s="1"/>
  <c r="E29" i="312" s="1"/>
  <c r="E30" i="312" s="1"/>
  <c r="E31" i="312" s="1"/>
  <c r="E32" i="312" s="1"/>
  <c r="E33" i="312" s="1"/>
  <c r="E34" i="312" s="1"/>
  <c r="E35" i="312" s="1"/>
  <c r="E36" i="312" s="1"/>
  <c r="E37" i="312" s="1"/>
  <c r="E38" i="312" s="1"/>
  <c r="E39" i="312" s="1"/>
  <c r="E40" i="312" s="1"/>
  <c r="E41" i="312" s="1"/>
  <c r="E42" i="312" s="1"/>
  <c r="E43" i="312" s="1"/>
  <c r="E44" i="312" s="1"/>
  <c r="E45" i="312" s="1"/>
  <c r="E47" i="312" s="1"/>
  <c r="D26" i="242" s="1"/>
  <c r="B17" i="312"/>
  <c r="B18" i="312" s="1"/>
  <c r="B19" i="312" s="1"/>
  <c r="B20" i="312" s="1"/>
  <c r="B21" i="312" s="1"/>
  <c r="B22" i="312" s="1"/>
  <c r="B23" i="312" s="1"/>
  <c r="B24" i="312" s="1"/>
  <c r="B25" i="312" s="1"/>
  <c r="B26" i="312" s="1"/>
  <c r="B27" i="312" s="1"/>
  <c r="B28" i="312" s="1"/>
  <c r="B29" i="312" s="1"/>
  <c r="B30" i="312" s="1"/>
  <c r="B31" i="312" s="1"/>
  <c r="B32" i="312" s="1"/>
  <c r="B33" i="312" s="1"/>
  <c r="B34" i="312" s="1"/>
  <c r="B35" i="312" s="1"/>
  <c r="B36" i="312" s="1"/>
  <c r="B37" i="312" s="1"/>
  <c r="B38" i="312" s="1"/>
  <c r="B39" i="312" s="1"/>
  <c r="B40" i="312" s="1"/>
  <c r="B41" i="312" s="1"/>
  <c r="B42" i="312" s="1"/>
  <c r="B43" i="312" s="1"/>
  <c r="B44" i="312" s="1"/>
  <c r="B45" i="312" s="1"/>
  <c r="B47" i="312" s="1"/>
  <c r="C26" i="242" s="1"/>
  <c r="E17" i="311"/>
  <c r="E18" i="311" s="1"/>
  <c r="E19" i="311" s="1"/>
  <c r="E20" i="311" s="1"/>
  <c r="E21" i="311" s="1"/>
  <c r="E22" i="311" s="1"/>
  <c r="E23" i="311" s="1"/>
  <c r="E24" i="311" s="1"/>
  <c r="E25" i="311" s="1"/>
  <c r="E26" i="311" s="1"/>
  <c r="E27" i="311" s="1"/>
  <c r="E28" i="311" s="1"/>
  <c r="E29" i="311" s="1"/>
  <c r="E30" i="311" s="1"/>
  <c r="E31" i="311" s="1"/>
  <c r="E32" i="311" s="1"/>
  <c r="E33" i="311" s="1"/>
  <c r="E34" i="311" s="1"/>
  <c r="E35" i="311" s="1"/>
  <c r="E36" i="311" s="1"/>
  <c r="E37" i="311" s="1"/>
  <c r="E38" i="311" s="1"/>
  <c r="E39" i="311" s="1"/>
  <c r="E40" i="311" s="1"/>
  <c r="E41" i="311" s="1"/>
  <c r="E42" i="311" s="1"/>
  <c r="E43" i="311" s="1"/>
  <c r="E44" i="311" s="1"/>
  <c r="E45" i="311" s="1"/>
  <c r="E47" i="311" s="1"/>
  <c r="B17" i="311"/>
  <c r="B18" i="311" s="1"/>
  <c r="B19" i="311" s="1"/>
  <c r="B20" i="311" s="1"/>
  <c r="B21" i="311" s="1"/>
  <c r="B22" i="311" s="1"/>
  <c r="B23" i="311" s="1"/>
  <c r="B24" i="311" s="1"/>
  <c r="B25" i="311" s="1"/>
  <c r="B26" i="311" s="1"/>
  <c r="B27" i="311" s="1"/>
  <c r="B28" i="311" s="1"/>
  <c r="B29" i="311" s="1"/>
  <c r="B30" i="311" s="1"/>
  <c r="B31" i="311" s="1"/>
  <c r="B32" i="311" s="1"/>
  <c r="B33" i="311" s="1"/>
  <c r="B34" i="311" s="1"/>
  <c r="B35" i="311" s="1"/>
  <c r="B36" i="311" s="1"/>
  <c r="B37" i="311" s="1"/>
  <c r="B38" i="311" s="1"/>
  <c r="B39" i="311" s="1"/>
  <c r="B40" i="311" s="1"/>
  <c r="B41" i="311" s="1"/>
  <c r="B42" i="311" s="1"/>
  <c r="B43" i="311" s="1"/>
  <c r="B44" i="311" s="1"/>
  <c r="B45" i="311" s="1"/>
  <c r="B47" i="311" s="1"/>
  <c r="C47" i="319" l="1"/>
  <c r="F51" i="319"/>
  <c r="F54" i="319" s="1"/>
  <c r="G51" i="319"/>
  <c r="G54" i="319" s="1"/>
  <c r="H54" i="319" s="1"/>
  <c r="F47" i="319"/>
  <c r="C47" i="318"/>
  <c r="F51" i="318"/>
  <c r="F54" i="318" s="1"/>
  <c r="G51" i="318"/>
  <c r="G54" i="318" s="1"/>
  <c r="H54" i="318" s="1"/>
  <c r="F47" i="318"/>
  <c r="F51" i="317"/>
  <c r="F54" i="317" s="1"/>
  <c r="C47" i="317"/>
  <c r="G51" i="317"/>
  <c r="G54" i="317" s="1"/>
  <c r="H54" i="317" s="1"/>
  <c r="F47" i="317"/>
  <c r="G51" i="316"/>
  <c r="G54" i="316" s="1"/>
  <c r="H54" i="316" s="1"/>
  <c r="F47" i="316"/>
  <c r="F51" i="316"/>
  <c r="F54" i="316" s="1"/>
  <c r="C47" i="316"/>
  <c r="G51" i="315"/>
  <c r="G54" i="315" s="1"/>
  <c r="H54" i="315" s="1"/>
  <c r="F47" i="315"/>
  <c r="F51" i="315"/>
  <c r="F54" i="315" s="1"/>
  <c r="C47" i="315"/>
  <c r="C47" i="314"/>
  <c r="F51" i="314"/>
  <c r="F54" i="314" s="1"/>
  <c r="F47" i="314"/>
  <c r="G51" i="314"/>
  <c r="G54" i="314" s="1"/>
  <c r="H54" i="314" s="1"/>
  <c r="G51" i="313"/>
  <c r="G54" i="313" s="1"/>
  <c r="H54" i="313" s="1"/>
  <c r="F47" i="313"/>
  <c r="F51" i="313"/>
  <c r="F54" i="313" s="1"/>
  <c r="C47" i="313"/>
  <c r="F51" i="312"/>
  <c r="F54" i="312" s="1"/>
  <c r="C47" i="312"/>
  <c r="G51" i="312"/>
  <c r="G54" i="312" s="1"/>
  <c r="H54" i="312" s="1"/>
  <c r="F47" i="312"/>
  <c r="G51" i="311"/>
  <c r="G54" i="311" s="1"/>
  <c r="H54" i="311" s="1"/>
  <c r="F47" i="311"/>
  <c r="C47" i="311"/>
  <c r="F51" i="311"/>
  <c r="F54" i="311" s="1"/>
  <c r="G55" i="319" l="1"/>
  <c r="G56" i="319" s="1"/>
  <c r="G55" i="318"/>
  <c r="G56" i="318" s="1"/>
  <c r="G55" i="317"/>
  <c r="G56" i="317" s="1"/>
  <c r="G55" i="312"/>
  <c r="G56" i="312" s="1"/>
  <c r="G55" i="316"/>
  <c r="G56" i="316" s="1"/>
  <c r="G55" i="315"/>
  <c r="G56" i="315" s="1"/>
  <c r="G55" i="314"/>
  <c r="G56" i="314" s="1"/>
  <c r="G55" i="313"/>
  <c r="G56" i="313" s="1"/>
  <c r="G55" i="311"/>
  <c r="G56" i="311" s="1"/>
  <c r="E18" i="310" l="1"/>
  <c r="E19" i="310" s="1"/>
  <c r="E20" i="310" s="1"/>
  <c r="E21" i="310" s="1"/>
  <c r="E22" i="310" s="1"/>
  <c r="E23" i="310" s="1"/>
  <c r="E24" i="310" s="1"/>
  <c r="E25" i="310" s="1"/>
  <c r="E26" i="310" s="1"/>
  <c r="E27" i="310" s="1"/>
  <c r="E28" i="310" s="1"/>
  <c r="E29" i="310" s="1"/>
  <c r="E30" i="310" s="1"/>
  <c r="E31" i="310" s="1"/>
  <c r="E32" i="310" s="1"/>
  <c r="E33" i="310" s="1"/>
  <c r="E34" i="310" s="1"/>
  <c r="E35" i="310" s="1"/>
  <c r="E36" i="310" s="1"/>
  <c r="E37" i="310" s="1"/>
  <c r="E38" i="310" s="1"/>
  <c r="E39" i="310" s="1"/>
  <c r="E40" i="310" s="1"/>
  <c r="E41" i="310" s="1"/>
  <c r="E42" i="310" s="1"/>
  <c r="E43" i="310" s="1"/>
  <c r="E44" i="310" s="1"/>
  <c r="E45" i="310" s="1"/>
  <c r="E47" i="310" s="1"/>
  <c r="D25" i="242" s="1"/>
  <c r="E17" i="310"/>
  <c r="B17" i="310"/>
  <c r="B18" i="310" s="1"/>
  <c r="B19" i="310" s="1"/>
  <c r="B20" i="310" s="1"/>
  <c r="B21" i="310" s="1"/>
  <c r="B22" i="310" s="1"/>
  <c r="B23" i="310" s="1"/>
  <c r="B24" i="310" s="1"/>
  <c r="B25" i="310" s="1"/>
  <c r="B26" i="310" s="1"/>
  <c r="B27" i="310" s="1"/>
  <c r="B28" i="310" s="1"/>
  <c r="B29" i="310" s="1"/>
  <c r="B30" i="310" s="1"/>
  <c r="B31" i="310" s="1"/>
  <c r="B32" i="310" s="1"/>
  <c r="B33" i="310" s="1"/>
  <c r="B34" i="310" s="1"/>
  <c r="B35" i="310" s="1"/>
  <c r="B36" i="310" s="1"/>
  <c r="B37" i="310" s="1"/>
  <c r="B38" i="310" s="1"/>
  <c r="B39" i="310" s="1"/>
  <c r="B40" i="310" s="1"/>
  <c r="B41" i="310" s="1"/>
  <c r="B42" i="310" s="1"/>
  <c r="B43" i="310" s="1"/>
  <c r="B44" i="310" s="1"/>
  <c r="B45" i="310" s="1"/>
  <c r="B47" i="310" s="1"/>
  <c r="C25" i="242" s="1"/>
  <c r="E17" i="309"/>
  <c r="E18" i="309" s="1"/>
  <c r="E19" i="309" s="1"/>
  <c r="E20" i="309" s="1"/>
  <c r="E21" i="309" s="1"/>
  <c r="E22" i="309" s="1"/>
  <c r="E23" i="309" s="1"/>
  <c r="E24" i="309" s="1"/>
  <c r="E25" i="309" s="1"/>
  <c r="E26" i="309" s="1"/>
  <c r="E27" i="309" s="1"/>
  <c r="E28" i="309" s="1"/>
  <c r="E29" i="309" s="1"/>
  <c r="E30" i="309" s="1"/>
  <c r="E31" i="309" s="1"/>
  <c r="E32" i="309" s="1"/>
  <c r="E33" i="309" s="1"/>
  <c r="E34" i="309" s="1"/>
  <c r="E35" i="309" s="1"/>
  <c r="E36" i="309" s="1"/>
  <c r="E37" i="309" s="1"/>
  <c r="E38" i="309" s="1"/>
  <c r="E39" i="309" s="1"/>
  <c r="E40" i="309" s="1"/>
  <c r="E41" i="309" s="1"/>
  <c r="E42" i="309" s="1"/>
  <c r="E43" i="309" s="1"/>
  <c r="E44" i="309" s="1"/>
  <c r="E45" i="309" s="1"/>
  <c r="E47" i="309" s="1"/>
  <c r="D24" i="242" s="1"/>
  <c r="B17" i="309"/>
  <c r="B18" i="309" s="1"/>
  <c r="B19" i="309" s="1"/>
  <c r="B20" i="309" s="1"/>
  <c r="B21" i="309" s="1"/>
  <c r="B22" i="309" s="1"/>
  <c r="B23" i="309" s="1"/>
  <c r="B24" i="309" s="1"/>
  <c r="B25" i="309" s="1"/>
  <c r="B26" i="309" s="1"/>
  <c r="B27" i="309" s="1"/>
  <c r="B28" i="309" s="1"/>
  <c r="B29" i="309" s="1"/>
  <c r="B30" i="309" s="1"/>
  <c r="B31" i="309" s="1"/>
  <c r="B32" i="309" s="1"/>
  <c r="B33" i="309" s="1"/>
  <c r="B34" i="309" s="1"/>
  <c r="B35" i="309" s="1"/>
  <c r="B36" i="309" s="1"/>
  <c r="B37" i="309" s="1"/>
  <c r="B38" i="309" s="1"/>
  <c r="B39" i="309" s="1"/>
  <c r="B40" i="309" s="1"/>
  <c r="B41" i="309" s="1"/>
  <c r="B42" i="309" s="1"/>
  <c r="B43" i="309" s="1"/>
  <c r="B44" i="309" s="1"/>
  <c r="B45" i="309" s="1"/>
  <c r="B47" i="309" s="1"/>
  <c r="C24" i="242" s="1"/>
  <c r="D23" i="242"/>
  <c r="E17" i="308"/>
  <c r="E18" i="308" s="1"/>
  <c r="E19" i="308" s="1"/>
  <c r="E20" i="308" s="1"/>
  <c r="E21" i="308" s="1"/>
  <c r="E22" i="308" s="1"/>
  <c r="E23" i="308" s="1"/>
  <c r="E24" i="308" s="1"/>
  <c r="E25" i="308" s="1"/>
  <c r="E26" i="308" s="1"/>
  <c r="E27" i="308" s="1"/>
  <c r="E28" i="308" s="1"/>
  <c r="E29" i="308" s="1"/>
  <c r="E30" i="308" s="1"/>
  <c r="E31" i="308" s="1"/>
  <c r="E32" i="308" s="1"/>
  <c r="E33" i="308" s="1"/>
  <c r="E34" i="308" s="1"/>
  <c r="E35" i="308" s="1"/>
  <c r="E36" i="308" s="1"/>
  <c r="E37" i="308" s="1"/>
  <c r="E38" i="308" s="1"/>
  <c r="E39" i="308" s="1"/>
  <c r="E40" i="308" s="1"/>
  <c r="E41" i="308" s="1"/>
  <c r="E42" i="308" s="1"/>
  <c r="E43" i="308" s="1"/>
  <c r="E44" i="308" s="1"/>
  <c r="E45" i="308" s="1"/>
  <c r="E47" i="308" s="1"/>
  <c r="B17" i="308"/>
  <c r="B18" i="308" s="1"/>
  <c r="B19" i="308" s="1"/>
  <c r="B20" i="308" s="1"/>
  <c r="B21" i="308" s="1"/>
  <c r="B22" i="308" s="1"/>
  <c r="B23" i="308" s="1"/>
  <c r="B24" i="308" s="1"/>
  <c r="B25" i="308" s="1"/>
  <c r="B26" i="308" s="1"/>
  <c r="B27" i="308" s="1"/>
  <c r="B28" i="308" s="1"/>
  <c r="B29" i="308" s="1"/>
  <c r="B30" i="308" s="1"/>
  <c r="B31" i="308" s="1"/>
  <c r="B32" i="308" s="1"/>
  <c r="B33" i="308" s="1"/>
  <c r="B34" i="308" s="1"/>
  <c r="B35" i="308" s="1"/>
  <c r="B36" i="308" s="1"/>
  <c r="B37" i="308" s="1"/>
  <c r="B38" i="308" s="1"/>
  <c r="B39" i="308" s="1"/>
  <c r="B40" i="308" s="1"/>
  <c r="B41" i="308" s="1"/>
  <c r="B42" i="308" s="1"/>
  <c r="B43" i="308" s="1"/>
  <c r="B44" i="308" s="1"/>
  <c r="B45" i="308" s="1"/>
  <c r="B47" i="308" s="1"/>
  <c r="C23" i="242" s="1"/>
  <c r="F51" i="310" l="1"/>
  <c r="F54" i="310" s="1"/>
  <c r="C47" i="310"/>
  <c r="F47" i="310"/>
  <c r="G51" i="310"/>
  <c r="G54" i="310" s="1"/>
  <c r="H54" i="310" s="1"/>
  <c r="C47" i="309"/>
  <c r="F51" i="309"/>
  <c r="F54" i="309" s="1"/>
  <c r="G51" i="309"/>
  <c r="G54" i="309" s="1"/>
  <c r="H54" i="309" s="1"/>
  <c r="F47" i="309"/>
  <c r="G51" i="308"/>
  <c r="G54" i="308" s="1"/>
  <c r="H54" i="308" s="1"/>
  <c r="F47" i="308"/>
  <c r="F51" i="308"/>
  <c r="F54" i="308" s="1"/>
  <c r="C47" i="308"/>
  <c r="E17" i="307"/>
  <c r="E18" i="307" s="1"/>
  <c r="E19" i="307" s="1"/>
  <c r="E20" i="307" s="1"/>
  <c r="E21" i="307" s="1"/>
  <c r="E22" i="307" s="1"/>
  <c r="E23" i="307" s="1"/>
  <c r="E24" i="307" s="1"/>
  <c r="E25" i="307" s="1"/>
  <c r="E26" i="307" s="1"/>
  <c r="E27" i="307" s="1"/>
  <c r="E28" i="307" s="1"/>
  <c r="E29" i="307" s="1"/>
  <c r="E30" i="307" s="1"/>
  <c r="E31" i="307" s="1"/>
  <c r="E32" i="307" s="1"/>
  <c r="E33" i="307" s="1"/>
  <c r="E34" i="307" s="1"/>
  <c r="E35" i="307" s="1"/>
  <c r="E36" i="307" s="1"/>
  <c r="E37" i="307" s="1"/>
  <c r="E38" i="307" s="1"/>
  <c r="E39" i="307" s="1"/>
  <c r="E40" i="307" s="1"/>
  <c r="E41" i="307" s="1"/>
  <c r="E42" i="307" s="1"/>
  <c r="E43" i="307" s="1"/>
  <c r="E44" i="307" s="1"/>
  <c r="E45" i="307" s="1"/>
  <c r="E47" i="307" s="1"/>
  <c r="D21" i="242" s="1"/>
  <c r="B17" i="307"/>
  <c r="B18" i="307" s="1"/>
  <c r="B19" i="307" s="1"/>
  <c r="B20" i="307" s="1"/>
  <c r="B21" i="307" s="1"/>
  <c r="B22" i="307" s="1"/>
  <c r="B23" i="307" s="1"/>
  <c r="B24" i="307" s="1"/>
  <c r="B25" i="307" s="1"/>
  <c r="B26" i="307" s="1"/>
  <c r="B27" i="307" s="1"/>
  <c r="B28" i="307" s="1"/>
  <c r="B29" i="307" s="1"/>
  <c r="B30" i="307" s="1"/>
  <c r="B31" i="307" s="1"/>
  <c r="B32" i="307" s="1"/>
  <c r="B33" i="307" s="1"/>
  <c r="B34" i="307" s="1"/>
  <c r="B35" i="307" s="1"/>
  <c r="B36" i="307" s="1"/>
  <c r="B37" i="307" s="1"/>
  <c r="B38" i="307" s="1"/>
  <c r="B39" i="307" s="1"/>
  <c r="B40" i="307" s="1"/>
  <c r="B41" i="307" s="1"/>
  <c r="B42" i="307" s="1"/>
  <c r="B43" i="307" s="1"/>
  <c r="B44" i="307" s="1"/>
  <c r="B45" i="307" s="1"/>
  <c r="B47" i="307" s="1"/>
  <c r="C21" i="242" s="1"/>
  <c r="E17" i="306"/>
  <c r="E18" i="306" s="1"/>
  <c r="E19" i="306" s="1"/>
  <c r="E20" i="306" s="1"/>
  <c r="E21" i="306" s="1"/>
  <c r="E22" i="306" s="1"/>
  <c r="E23" i="306" s="1"/>
  <c r="E24" i="306" s="1"/>
  <c r="E25" i="306" s="1"/>
  <c r="E26" i="306" s="1"/>
  <c r="E27" i="306" s="1"/>
  <c r="E28" i="306" s="1"/>
  <c r="E29" i="306" s="1"/>
  <c r="E30" i="306" s="1"/>
  <c r="E31" i="306" s="1"/>
  <c r="E32" i="306" s="1"/>
  <c r="E33" i="306" s="1"/>
  <c r="E34" i="306" s="1"/>
  <c r="E35" i="306" s="1"/>
  <c r="E36" i="306" s="1"/>
  <c r="E37" i="306" s="1"/>
  <c r="E38" i="306" s="1"/>
  <c r="E39" i="306" s="1"/>
  <c r="E40" i="306" s="1"/>
  <c r="E41" i="306" s="1"/>
  <c r="E52" i="306" s="1"/>
  <c r="E53" i="306" s="1"/>
  <c r="E55" i="306" s="1"/>
  <c r="D22" i="242" s="1"/>
  <c r="B17" i="306"/>
  <c r="B18" i="306" s="1"/>
  <c r="B19" i="306" s="1"/>
  <c r="B20" i="306" s="1"/>
  <c r="B21" i="306" s="1"/>
  <c r="B22" i="306" s="1"/>
  <c r="B23" i="306" s="1"/>
  <c r="B24" i="306" s="1"/>
  <c r="B25" i="306" s="1"/>
  <c r="B26" i="306" s="1"/>
  <c r="B27" i="306" s="1"/>
  <c r="B28" i="306" s="1"/>
  <c r="B29" i="306" s="1"/>
  <c r="B30" i="306" s="1"/>
  <c r="B31" i="306" s="1"/>
  <c r="B32" i="306" s="1"/>
  <c r="B33" i="306" s="1"/>
  <c r="B34" i="306" s="1"/>
  <c r="B35" i="306" s="1"/>
  <c r="B36" i="306" s="1"/>
  <c r="B37" i="306" s="1"/>
  <c r="B38" i="306" s="1"/>
  <c r="B39" i="306" s="1"/>
  <c r="B40" i="306" s="1"/>
  <c r="B41" i="306" s="1"/>
  <c r="B51" i="306" s="1"/>
  <c r="B52" i="306" s="1"/>
  <c r="B53" i="306" s="1"/>
  <c r="B55" i="306" s="1"/>
  <c r="C22" i="242" s="1"/>
  <c r="E17" i="305"/>
  <c r="E18" i="305" s="1"/>
  <c r="E19" i="305" s="1"/>
  <c r="E20" i="305" s="1"/>
  <c r="E21" i="305" s="1"/>
  <c r="E22" i="305" s="1"/>
  <c r="E23" i="305" s="1"/>
  <c r="E24" i="305" s="1"/>
  <c r="E25" i="305" s="1"/>
  <c r="E26" i="305" s="1"/>
  <c r="E27" i="305" s="1"/>
  <c r="E28" i="305" s="1"/>
  <c r="E29" i="305" s="1"/>
  <c r="E30" i="305" s="1"/>
  <c r="E31" i="305" s="1"/>
  <c r="E32" i="305" s="1"/>
  <c r="E33" i="305" s="1"/>
  <c r="E34" i="305" s="1"/>
  <c r="E35" i="305" s="1"/>
  <c r="E36" i="305" s="1"/>
  <c r="E37" i="305" s="1"/>
  <c r="E38" i="305" s="1"/>
  <c r="E39" i="305" s="1"/>
  <c r="E40" i="305" s="1"/>
  <c r="E41" i="305" s="1"/>
  <c r="E42" i="305" s="1"/>
  <c r="E43" i="305" s="1"/>
  <c r="E44" i="305" s="1"/>
  <c r="E45" i="305" s="1"/>
  <c r="E47" i="305" s="1"/>
  <c r="D20" i="242" s="1"/>
  <c r="B17" i="305"/>
  <c r="B18" i="305" s="1"/>
  <c r="B19" i="305" s="1"/>
  <c r="B20" i="305" s="1"/>
  <c r="B21" i="305" s="1"/>
  <c r="B22" i="305" s="1"/>
  <c r="B23" i="305" s="1"/>
  <c r="B24" i="305" s="1"/>
  <c r="B25" i="305" s="1"/>
  <c r="B26" i="305" s="1"/>
  <c r="B27" i="305" s="1"/>
  <c r="B28" i="305" s="1"/>
  <c r="B29" i="305" s="1"/>
  <c r="B30" i="305" s="1"/>
  <c r="B31" i="305" s="1"/>
  <c r="B32" i="305" s="1"/>
  <c r="B33" i="305" s="1"/>
  <c r="B34" i="305" s="1"/>
  <c r="B35" i="305" s="1"/>
  <c r="B36" i="305" s="1"/>
  <c r="B37" i="305" s="1"/>
  <c r="B38" i="305" s="1"/>
  <c r="B39" i="305" s="1"/>
  <c r="B40" i="305" s="1"/>
  <c r="B41" i="305" s="1"/>
  <c r="B42" i="305" s="1"/>
  <c r="B43" i="305" s="1"/>
  <c r="B44" i="305" s="1"/>
  <c r="B45" i="305" s="1"/>
  <c r="B47" i="305" s="1"/>
  <c r="C20" i="242" s="1"/>
  <c r="E17" i="304"/>
  <c r="E18" i="304" s="1"/>
  <c r="E19" i="304" s="1"/>
  <c r="E20" i="304" s="1"/>
  <c r="E21" i="304" s="1"/>
  <c r="E22" i="304" s="1"/>
  <c r="E23" i="304" s="1"/>
  <c r="E24" i="304" s="1"/>
  <c r="E25" i="304" s="1"/>
  <c r="E26" i="304" s="1"/>
  <c r="E27" i="304" s="1"/>
  <c r="E28" i="304" s="1"/>
  <c r="E29" i="304" s="1"/>
  <c r="E30" i="304" s="1"/>
  <c r="E31" i="304" s="1"/>
  <c r="E32" i="304" s="1"/>
  <c r="E33" i="304" s="1"/>
  <c r="E34" i="304" s="1"/>
  <c r="E35" i="304" s="1"/>
  <c r="E36" i="304" s="1"/>
  <c r="E37" i="304" s="1"/>
  <c r="E38" i="304" s="1"/>
  <c r="E39" i="304" s="1"/>
  <c r="E40" i="304" s="1"/>
  <c r="E41" i="304" s="1"/>
  <c r="E42" i="304" s="1"/>
  <c r="E43" i="304" s="1"/>
  <c r="E44" i="304" s="1"/>
  <c r="E45" i="304" s="1"/>
  <c r="E47" i="304" s="1"/>
  <c r="D11" i="242" s="1"/>
  <c r="B17" i="304"/>
  <c r="B18" i="304" s="1"/>
  <c r="B19" i="304" s="1"/>
  <c r="B20" i="304" s="1"/>
  <c r="B21" i="304" s="1"/>
  <c r="B22" i="304" s="1"/>
  <c r="B23" i="304" s="1"/>
  <c r="B24" i="304" s="1"/>
  <c r="B25" i="304" s="1"/>
  <c r="B26" i="304" s="1"/>
  <c r="B27" i="304" s="1"/>
  <c r="B28" i="304" s="1"/>
  <c r="B29" i="304" s="1"/>
  <c r="B30" i="304" s="1"/>
  <c r="B31" i="304" s="1"/>
  <c r="B32" i="304" s="1"/>
  <c r="B33" i="304" s="1"/>
  <c r="B34" i="304" s="1"/>
  <c r="B35" i="304" s="1"/>
  <c r="B36" i="304" s="1"/>
  <c r="B37" i="304" s="1"/>
  <c r="B38" i="304" s="1"/>
  <c r="B39" i="304" s="1"/>
  <c r="B40" i="304" s="1"/>
  <c r="B41" i="304" s="1"/>
  <c r="B42" i="304" s="1"/>
  <c r="B43" i="304" s="1"/>
  <c r="B44" i="304" s="1"/>
  <c r="B45" i="304" s="1"/>
  <c r="B47" i="304" s="1"/>
  <c r="C11" i="242" s="1"/>
  <c r="D18" i="242"/>
  <c r="G55" i="310" l="1"/>
  <c r="G56" i="310" s="1"/>
  <c r="G55" i="309"/>
  <c r="G56" i="309" s="1"/>
  <c r="G55" i="308"/>
  <c r="G56" i="308" s="1"/>
  <c r="C47" i="307"/>
  <c r="F51" i="307"/>
  <c r="F54" i="307" s="1"/>
  <c r="F47" i="307"/>
  <c r="G51" i="307"/>
  <c r="G54" i="307" s="1"/>
  <c r="H54" i="307" s="1"/>
  <c r="C55" i="306"/>
  <c r="F59" i="306"/>
  <c r="F62" i="306" s="1"/>
  <c r="G59" i="306"/>
  <c r="G62" i="306" s="1"/>
  <c r="H62" i="306" s="1"/>
  <c r="F55" i="306"/>
  <c r="C47" i="305"/>
  <c r="F51" i="305"/>
  <c r="F54" i="305" s="1"/>
  <c r="G51" i="305"/>
  <c r="G54" i="305" s="1"/>
  <c r="H54" i="305" s="1"/>
  <c r="F47" i="305"/>
  <c r="G51" i="304"/>
  <c r="G54" i="304" s="1"/>
  <c r="H54" i="304" s="1"/>
  <c r="F47" i="304"/>
  <c r="F51" i="304"/>
  <c r="F54" i="304" s="1"/>
  <c r="C47" i="304"/>
  <c r="E17" i="303"/>
  <c r="E18" i="303" s="1"/>
  <c r="E19" i="303" s="1"/>
  <c r="E20" i="303" s="1"/>
  <c r="E21" i="303" s="1"/>
  <c r="E22" i="303" s="1"/>
  <c r="E23" i="303" s="1"/>
  <c r="E24" i="303" s="1"/>
  <c r="E25" i="303" s="1"/>
  <c r="E26" i="303" s="1"/>
  <c r="E27" i="303" s="1"/>
  <c r="E28" i="303" s="1"/>
  <c r="E29" i="303" s="1"/>
  <c r="E30" i="303" s="1"/>
  <c r="E31" i="303" s="1"/>
  <c r="E32" i="303" s="1"/>
  <c r="E33" i="303" s="1"/>
  <c r="E34" i="303" s="1"/>
  <c r="E35" i="303" s="1"/>
  <c r="E36" i="303" s="1"/>
  <c r="E37" i="303" s="1"/>
  <c r="E38" i="303" s="1"/>
  <c r="E39" i="303" s="1"/>
  <c r="E40" i="303" s="1"/>
  <c r="E41" i="303" s="1"/>
  <c r="E42" i="303" s="1"/>
  <c r="E43" i="303" s="1"/>
  <c r="E44" i="303" s="1"/>
  <c r="E45" i="303" s="1"/>
  <c r="E47" i="303" s="1"/>
  <c r="B17" i="303"/>
  <c r="B18" i="303" s="1"/>
  <c r="B19" i="303" s="1"/>
  <c r="B20" i="303" s="1"/>
  <c r="B21" i="303" s="1"/>
  <c r="B22" i="303" s="1"/>
  <c r="B23" i="303" s="1"/>
  <c r="B24" i="303" s="1"/>
  <c r="B25" i="303" s="1"/>
  <c r="B26" i="303" s="1"/>
  <c r="B27" i="303" s="1"/>
  <c r="B28" i="303" s="1"/>
  <c r="B29" i="303" s="1"/>
  <c r="B30" i="303" s="1"/>
  <c r="B31" i="303" s="1"/>
  <c r="B32" i="303" s="1"/>
  <c r="B33" i="303" s="1"/>
  <c r="B34" i="303" s="1"/>
  <c r="B35" i="303" s="1"/>
  <c r="B36" i="303" s="1"/>
  <c r="B37" i="303" s="1"/>
  <c r="B38" i="303" s="1"/>
  <c r="B39" i="303" s="1"/>
  <c r="B40" i="303" s="1"/>
  <c r="B41" i="303" s="1"/>
  <c r="B42" i="303" s="1"/>
  <c r="B43" i="303" s="1"/>
  <c r="B44" i="303" s="1"/>
  <c r="B45" i="303" s="1"/>
  <c r="B47" i="303" s="1"/>
  <c r="C18" i="242" s="1"/>
  <c r="C15" i="242"/>
  <c r="D15" i="242"/>
  <c r="E17" i="302"/>
  <c r="E18" i="302" s="1"/>
  <c r="E19" i="302" s="1"/>
  <c r="E20" i="302" s="1"/>
  <c r="E21" i="302" s="1"/>
  <c r="E22" i="302" s="1"/>
  <c r="E23" i="302" s="1"/>
  <c r="E24" i="302" s="1"/>
  <c r="E25" i="302" s="1"/>
  <c r="E26" i="302" s="1"/>
  <c r="E27" i="302" s="1"/>
  <c r="E28" i="302" s="1"/>
  <c r="E29" i="302" s="1"/>
  <c r="E30" i="302" s="1"/>
  <c r="E31" i="302" s="1"/>
  <c r="E32" i="302" s="1"/>
  <c r="E33" i="302" s="1"/>
  <c r="E34" i="302" s="1"/>
  <c r="E35" i="302" s="1"/>
  <c r="E36" i="302" s="1"/>
  <c r="E37" i="302" s="1"/>
  <c r="E38" i="302" s="1"/>
  <c r="E39" i="302" s="1"/>
  <c r="E40" i="302" s="1"/>
  <c r="E41" i="302" s="1"/>
  <c r="E42" i="302" s="1"/>
  <c r="E43" i="302" s="1"/>
  <c r="E44" i="302" s="1"/>
  <c r="E45" i="302" s="1"/>
  <c r="E47" i="302" s="1"/>
  <c r="B17" i="302"/>
  <c r="B18" i="302" s="1"/>
  <c r="B19" i="302" s="1"/>
  <c r="B20" i="302" s="1"/>
  <c r="B21" i="302" s="1"/>
  <c r="B22" i="302" s="1"/>
  <c r="B23" i="302" s="1"/>
  <c r="B24" i="302" s="1"/>
  <c r="B25" i="302" s="1"/>
  <c r="B26" i="302" s="1"/>
  <c r="B27" i="302" s="1"/>
  <c r="B28" i="302" s="1"/>
  <c r="B29" i="302" s="1"/>
  <c r="B30" i="302" s="1"/>
  <c r="B31" i="302" s="1"/>
  <c r="B32" i="302" s="1"/>
  <c r="B33" i="302" s="1"/>
  <c r="B34" i="302" s="1"/>
  <c r="B35" i="302" s="1"/>
  <c r="B36" i="302" s="1"/>
  <c r="B37" i="302" s="1"/>
  <c r="B38" i="302" s="1"/>
  <c r="B39" i="302" s="1"/>
  <c r="B40" i="302" s="1"/>
  <c r="B41" i="302" s="1"/>
  <c r="B42" i="302" s="1"/>
  <c r="B43" i="302" s="1"/>
  <c r="B44" i="302" s="1"/>
  <c r="B45" i="302" s="1"/>
  <c r="B47" i="302" s="1"/>
  <c r="G55" i="307" l="1"/>
  <c r="G56" i="307" s="1"/>
  <c r="G63" i="306"/>
  <c r="G64" i="306" s="1"/>
  <c r="G55" i="305"/>
  <c r="G56" i="305" s="1"/>
  <c r="G55" i="304"/>
  <c r="G56" i="304" s="1"/>
  <c r="G51" i="303"/>
  <c r="G54" i="303" s="1"/>
  <c r="H54" i="303" s="1"/>
  <c r="F47" i="303"/>
  <c r="C47" i="303"/>
  <c r="F51" i="303"/>
  <c r="F54" i="303" s="1"/>
  <c r="F51" i="302"/>
  <c r="F54" i="302" s="1"/>
  <c r="C47" i="302"/>
  <c r="G51" i="302"/>
  <c r="G54" i="302" s="1"/>
  <c r="H54" i="302" s="1"/>
  <c r="F47" i="302"/>
  <c r="E17" i="300"/>
  <c r="E18" i="300" s="1"/>
  <c r="E19" i="300" s="1"/>
  <c r="E20" i="300" s="1"/>
  <c r="E21" i="300" s="1"/>
  <c r="E22" i="300" s="1"/>
  <c r="E23" i="300" s="1"/>
  <c r="E24" i="300" s="1"/>
  <c r="E25" i="300" s="1"/>
  <c r="E26" i="300" s="1"/>
  <c r="E27" i="300" s="1"/>
  <c r="E28" i="300" s="1"/>
  <c r="E29" i="300" s="1"/>
  <c r="E30" i="300" s="1"/>
  <c r="E31" i="300" s="1"/>
  <c r="E32" i="300" s="1"/>
  <c r="E33" i="300" s="1"/>
  <c r="E34" i="300" s="1"/>
  <c r="E35" i="300" s="1"/>
  <c r="E36" i="300" s="1"/>
  <c r="E37" i="300" s="1"/>
  <c r="E38" i="300" s="1"/>
  <c r="E39" i="300" s="1"/>
  <c r="E40" i="300" s="1"/>
  <c r="E41" i="300" s="1"/>
  <c r="E42" i="300" s="1"/>
  <c r="E43" i="300" s="1"/>
  <c r="E44" i="300" s="1"/>
  <c r="E45" i="300" s="1"/>
  <c r="E47" i="300" s="1"/>
  <c r="D17" i="242" s="1"/>
  <c r="C23" i="1" s="1"/>
  <c r="B17" i="300"/>
  <c r="B18" i="300" s="1"/>
  <c r="B19" i="300" s="1"/>
  <c r="B20" i="300" s="1"/>
  <c r="B21" i="300" s="1"/>
  <c r="B22" i="300" s="1"/>
  <c r="B23" i="300" s="1"/>
  <c r="B24" i="300" s="1"/>
  <c r="B25" i="300" s="1"/>
  <c r="B26" i="300" s="1"/>
  <c r="B27" i="300" s="1"/>
  <c r="B28" i="300" s="1"/>
  <c r="B29" i="300" s="1"/>
  <c r="B30" i="300" s="1"/>
  <c r="B31" i="300" s="1"/>
  <c r="B32" i="300" s="1"/>
  <c r="B33" i="300" s="1"/>
  <c r="B34" i="300" s="1"/>
  <c r="B35" i="300" s="1"/>
  <c r="B36" i="300" s="1"/>
  <c r="B37" i="300" s="1"/>
  <c r="B38" i="300" s="1"/>
  <c r="B39" i="300" s="1"/>
  <c r="B40" i="300" s="1"/>
  <c r="B41" i="300" s="1"/>
  <c r="B42" i="300" s="1"/>
  <c r="B43" i="300" s="1"/>
  <c r="B44" i="300" s="1"/>
  <c r="B45" i="300" s="1"/>
  <c r="B47" i="300" s="1"/>
  <c r="C17" i="242" s="1"/>
  <c r="B23" i="1" s="1"/>
  <c r="B18" i="1"/>
  <c r="C18" i="1"/>
  <c r="D13" i="242"/>
  <c r="C20" i="1" s="1"/>
  <c r="E17" i="299"/>
  <c r="E18" i="299" s="1"/>
  <c r="E19" i="299" s="1"/>
  <c r="E20" i="299" s="1"/>
  <c r="E21" i="299" s="1"/>
  <c r="E22" i="299" s="1"/>
  <c r="E23" i="299" s="1"/>
  <c r="E24" i="299" s="1"/>
  <c r="E25" i="299" s="1"/>
  <c r="E26" i="299" s="1"/>
  <c r="E27" i="299" s="1"/>
  <c r="E28" i="299" s="1"/>
  <c r="E29" i="299" s="1"/>
  <c r="E30" i="299" s="1"/>
  <c r="E31" i="299" s="1"/>
  <c r="E32" i="299" s="1"/>
  <c r="E33" i="299" s="1"/>
  <c r="E34" i="299" s="1"/>
  <c r="E35" i="299" s="1"/>
  <c r="E36" i="299" s="1"/>
  <c r="E37" i="299" s="1"/>
  <c r="E38" i="299" s="1"/>
  <c r="E39" i="299" s="1"/>
  <c r="E40" i="299" s="1"/>
  <c r="E41" i="299" s="1"/>
  <c r="E42" i="299" s="1"/>
  <c r="E43" i="299" s="1"/>
  <c r="E44" i="299" s="1"/>
  <c r="E45" i="299" s="1"/>
  <c r="E47" i="299" s="1"/>
  <c r="D14" i="242" s="1"/>
  <c r="C21" i="1" s="1"/>
  <c r="B17" i="299"/>
  <c r="B18" i="299" s="1"/>
  <c r="B19" i="299" s="1"/>
  <c r="B20" i="299" s="1"/>
  <c r="B21" i="299" s="1"/>
  <c r="B22" i="299" s="1"/>
  <c r="B23" i="299" s="1"/>
  <c r="B24" i="299" s="1"/>
  <c r="B25" i="299" s="1"/>
  <c r="B26" i="299" s="1"/>
  <c r="B27" i="299" s="1"/>
  <c r="B28" i="299" s="1"/>
  <c r="B29" i="299" s="1"/>
  <c r="B30" i="299" s="1"/>
  <c r="B31" i="299" s="1"/>
  <c r="B32" i="299" s="1"/>
  <c r="B33" i="299" s="1"/>
  <c r="B34" i="299" s="1"/>
  <c r="B35" i="299" s="1"/>
  <c r="B36" i="299" s="1"/>
  <c r="B37" i="299" s="1"/>
  <c r="B38" i="299" s="1"/>
  <c r="B39" i="299" s="1"/>
  <c r="B40" i="299" s="1"/>
  <c r="B41" i="299" s="1"/>
  <c r="B42" i="299" s="1"/>
  <c r="B43" i="299" s="1"/>
  <c r="B44" i="299" s="1"/>
  <c r="B45" i="299" s="1"/>
  <c r="B47" i="299" s="1"/>
  <c r="C14" i="242" s="1"/>
  <c r="B21" i="1" s="1"/>
  <c r="E17" i="297"/>
  <c r="E18" i="297" s="1"/>
  <c r="E19" i="297" s="1"/>
  <c r="E20" i="297" s="1"/>
  <c r="E21" i="297" s="1"/>
  <c r="E22" i="297" s="1"/>
  <c r="E23" i="297" s="1"/>
  <c r="E24" i="297" s="1"/>
  <c r="E25" i="297" s="1"/>
  <c r="E26" i="297" s="1"/>
  <c r="E27" i="297" s="1"/>
  <c r="E28" i="297" s="1"/>
  <c r="E29" i="297" s="1"/>
  <c r="E30" i="297" s="1"/>
  <c r="E31" i="297" s="1"/>
  <c r="E32" i="297" s="1"/>
  <c r="E33" i="297" s="1"/>
  <c r="E34" i="297" s="1"/>
  <c r="E35" i="297" s="1"/>
  <c r="E36" i="297" s="1"/>
  <c r="E37" i="297" s="1"/>
  <c r="E38" i="297" s="1"/>
  <c r="E39" i="297" s="1"/>
  <c r="E40" i="297" s="1"/>
  <c r="E41" i="297" s="1"/>
  <c r="E42" i="297" s="1"/>
  <c r="E43" i="297" s="1"/>
  <c r="E44" i="297" s="1"/>
  <c r="E45" i="297" s="1"/>
  <c r="B17" i="297"/>
  <c r="B18" i="297" s="1"/>
  <c r="B19" i="297" s="1"/>
  <c r="B20" i="297" s="1"/>
  <c r="B21" i="297" s="1"/>
  <c r="B22" i="297" s="1"/>
  <c r="B23" i="297" s="1"/>
  <c r="B24" i="297" s="1"/>
  <c r="B25" i="297" s="1"/>
  <c r="B26" i="297" s="1"/>
  <c r="B27" i="297" s="1"/>
  <c r="B28" i="297" s="1"/>
  <c r="B29" i="297" s="1"/>
  <c r="B30" i="297" s="1"/>
  <c r="B31" i="297" s="1"/>
  <c r="B32" i="297" s="1"/>
  <c r="B33" i="297" s="1"/>
  <c r="B34" i="297" s="1"/>
  <c r="B35" i="297" s="1"/>
  <c r="B36" i="297" s="1"/>
  <c r="B37" i="297" s="1"/>
  <c r="B38" i="297" s="1"/>
  <c r="B39" i="297" s="1"/>
  <c r="B40" i="297" s="1"/>
  <c r="B41" i="297" s="1"/>
  <c r="B42" i="297" s="1"/>
  <c r="B43" i="297" s="1"/>
  <c r="B44" i="297" s="1"/>
  <c r="B45" i="297" s="1"/>
  <c r="B47" i="297" s="1"/>
  <c r="C10" i="242" s="1"/>
  <c r="B17" i="1" s="1"/>
  <c r="E17" i="296"/>
  <c r="E18" i="296" s="1"/>
  <c r="E19" i="296" s="1"/>
  <c r="E20" i="296" s="1"/>
  <c r="E21" i="296" s="1"/>
  <c r="E22" i="296" s="1"/>
  <c r="E23" i="296" s="1"/>
  <c r="E24" i="296" s="1"/>
  <c r="E25" i="296" s="1"/>
  <c r="E26" i="296" s="1"/>
  <c r="E27" i="296" s="1"/>
  <c r="E28" i="296" s="1"/>
  <c r="E29" i="296" s="1"/>
  <c r="E30" i="296" s="1"/>
  <c r="E31" i="296" s="1"/>
  <c r="E32" i="296" s="1"/>
  <c r="E33" i="296" s="1"/>
  <c r="E34" i="296" s="1"/>
  <c r="E35" i="296" s="1"/>
  <c r="E36" i="296" s="1"/>
  <c r="E37" i="296" s="1"/>
  <c r="E38" i="296" s="1"/>
  <c r="E39" i="296" s="1"/>
  <c r="E40" i="296" s="1"/>
  <c r="E41" i="296" s="1"/>
  <c r="E42" i="296" s="1"/>
  <c r="E43" i="296" s="1"/>
  <c r="E44" i="296" s="1"/>
  <c r="E45" i="296" s="1"/>
  <c r="E47" i="296" s="1"/>
  <c r="D12" i="242" s="1"/>
  <c r="C19" i="1" s="1"/>
  <c r="B17" i="296"/>
  <c r="B18" i="296" s="1"/>
  <c r="B19" i="296" s="1"/>
  <c r="B20" i="296" s="1"/>
  <c r="B21" i="296" s="1"/>
  <c r="B22" i="296" s="1"/>
  <c r="B23" i="296" s="1"/>
  <c r="B24" i="296" s="1"/>
  <c r="B25" i="296" s="1"/>
  <c r="B26" i="296" s="1"/>
  <c r="B27" i="296" s="1"/>
  <c r="B28" i="296" s="1"/>
  <c r="B29" i="296" s="1"/>
  <c r="B30" i="296" s="1"/>
  <c r="B31" i="296" s="1"/>
  <c r="B32" i="296" s="1"/>
  <c r="B33" i="296" s="1"/>
  <c r="B34" i="296" s="1"/>
  <c r="B35" i="296" s="1"/>
  <c r="B36" i="296" s="1"/>
  <c r="B37" i="296" s="1"/>
  <c r="B38" i="296" s="1"/>
  <c r="B39" i="296" s="1"/>
  <c r="B40" i="296" s="1"/>
  <c r="B41" i="296" s="1"/>
  <c r="B42" i="296" s="1"/>
  <c r="B43" i="296" s="1"/>
  <c r="B44" i="296" s="1"/>
  <c r="B45" i="296" s="1"/>
  <c r="B47" i="296" s="1"/>
  <c r="C12" i="242" s="1"/>
  <c r="B19" i="1" s="1"/>
  <c r="E17" i="295"/>
  <c r="E18" i="295" s="1"/>
  <c r="E19" i="295" s="1"/>
  <c r="E20" i="295" s="1"/>
  <c r="E21" i="295" s="1"/>
  <c r="E22" i="295" s="1"/>
  <c r="E23" i="295" s="1"/>
  <c r="E24" i="295" s="1"/>
  <c r="E25" i="295" s="1"/>
  <c r="E26" i="295" s="1"/>
  <c r="E27" i="295" s="1"/>
  <c r="E28" i="295" s="1"/>
  <c r="E29" i="295" s="1"/>
  <c r="E30" i="295" s="1"/>
  <c r="E31" i="295" s="1"/>
  <c r="E32" i="295" s="1"/>
  <c r="E33" i="295" s="1"/>
  <c r="E34" i="295" s="1"/>
  <c r="E35" i="295" s="1"/>
  <c r="E36" i="295" s="1"/>
  <c r="E37" i="295" s="1"/>
  <c r="E38" i="295" s="1"/>
  <c r="E39" i="295" s="1"/>
  <c r="E40" i="295" s="1"/>
  <c r="E41" i="295" s="1"/>
  <c r="E42" i="295" s="1"/>
  <c r="E43" i="295" s="1"/>
  <c r="E44" i="295" s="1"/>
  <c r="E45" i="295" s="1"/>
  <c r="E47" i="295" s="1"/>
  <c r="B17" i="295"/>
  <c r="B18" i="295" s="1"/>
  <c r="B19" i="295" s="1"/>
  <c r="B20" i="295" s="1"/>
  <c r="B21" i="295" s="1"/>
  <c r="B22" i="295" s="1"/>
  <c r="B23" i="295" s="1"/>
  <c r="B24" i="295" s="1"/>
  <c r="B25" i="295" s="1"/>
  <c r="B26" i="295" s="1"/>
  <c r="B27" i="295" s="1"/>
  <c r="B28" i="295" s="1"/>
  <c r="B29" i="295" s="1"/>
  <c r="B30" i="295" s="1"/>
  <c r="B31" i="295" s="1"/>
  <c r="B32" i="295" s="1"/>
  <c r="B33" i="295" s="1"/>
  <c r="B34" i="295" s="1"/>
  <c r="B35" i="295" s="1"/>
  <c r="B36" i="295" s="1"/>
  <c r="B37" i="295" s="1"/>
  <c r="B38" i="295" s="1"/>
  <c r="B39" i="295" s="1"/>
  <c r="B40" i="295" s="1"/>
  <c r="B41" i="295" s="1"/>
  <c r="B42" i="295" s="1"/>
  <c r="B43" i="295" s="1"/>
  <c r="B44" i="295" s="1"/>
  <c r="B45" i="295" s="1"/>
  <c r="B47" i="295" s="1"/>
  <c r="C19" i="242" s="1"/>
  <c r="B25" i="1" s="1"/>
  <c r="D17" i="1"/>
  <c r="D18" i="1"/>
  <c r="D19" i="1"/>
  <c r="D16" i="1"/>
  <c r="E17" i="294"/>
  <c r="E18" i="294" s="1"/>
  <c r="E19" i="294" s="1"/>
  <c r="E20" i="294" s="1"/>
  <c r="E21" i="294" s="1"/>
  <c r="E22" i="294" s="1"/>
  <c r="E23" i="294" s="1"/>
  <c r="E24" i="294" s="1"/>
  <c r="E25" i="294" s="1"/>
  <c r="E26" i="294" s="1"/>
  <c r="E27" i="294" s="1"/>
  <c r="E28" i="294" s="1"/>
  <c r="E29" i="294" s="1"/>
  <c r="E30" i="294" s="1"/>
  <c r="E31" i="294" s="1"/>
  <c r="E32" i="294" s="1"/>
  <c r="E33" i="294" s="1"/>
  <c r="E34" i="294" s="1"/>
  <c r="E35" i="294" s="1"/>
  <c r="E36" i="294" s="1"/>
  <c r="E37" i="294" s="1"/>
  <c r="E38" i="294" s="1"/>
  <c r="E39" i="294" s="1"/>
  <c r="E40" i="294" s="1"/>
  <c r="E41" i="294" s="1"/>
  <c r="E42" i="294" s="1"/>
  <c r="E43" i="294" s="1"/>
  <c r="E44" i="294" s="1"/>
  <c r="E45" i="294" s="1"/>
  <c r="E46" i="294" s="1"/>
  <c r="E47" i="294" s="1"/>
  <c r="E48" i="294" s="1"/>
  <c r="E49" i="294" s="1"/>
  <c r="E50" i="294" s="1"/>
  <c r="B17" i="294"/>
  <c r="B18" i="294" s="1"/>
  <c r="B19" i="294" s="1"/>
  <c r="B20" i="294" s="1"/>
  <c r="B21" i="294" s="1"/>
  <c r="B22" i="294" s="1"/>
  <c r="B23" i="294" s="1"/>
  <c r="B24" i="294" s="1"/>
  <c r="B25" i="294" s="1"/>
  <c r="B26" i="294" s="1"/>
  <c r="B27" i="294" s="1"/>
  <c r="B28" i="294" s="1"/>
  <c r="B29" i="294" s="1"/>
  <c r="B30" i="294" s="1"/>
  <c r="B31" i="294" s="1"/>
  <c r="B32" i="294" s="1"/>
  <c r="B33" i="294" s="1"/>
  <c r="B34" i="294" s="1"/>
  <c r="B35" i="294" s="1"/>
  <c r="B36" i="294" s="1"/>
  <c r="B37" i="294" s="1"/>
  <c r="B38" i="294" s="1"/>
  <c r="B39" i="294" s="1"/>
  <c r="B40" i="294" s="1"/>
  <c r="B41" i="294" s="1"/>
  <c r="B42" i="294" s="1"/>
  <c r="B43" i="294" s="1"/>
  <c r="B44" i="294" s="1"/>
  <c r="E18" i="293"/>
  <c r="E19" i="293" s="1"/>
  <c r="E20" i="293" s="1"/>
  <c r="E21" i="293" s="1"/>
  <c r="E22" i="293" s="1"/>
  <c r="E23" i="293" s="1"/>
  <c r="E24" i="293" s="1"/>
  <c r="E25" i="293" s="1"/>
  <c r="E26" i="293" s="1"/>
  <c r="E27" i="293" s="1"/>
  <c r="E28" i="293" s="1"/>
  <c r="E29" i="293" s="1"/>
  <c r="E30" i="293" s="1"/>
  <c r="E31" i="293" s="1"/>
  <c r="E32" i="293" s="1"/>
  <c r="E33" i="293" s="1"/>
  <c r="E34" i="293" s="1"/>
  <c r="E35" i="293" s="1"/>
  <c r="E36" i="293" s="1"/>
  <c r="E37" i="293" s="1"/>
  <c r="E38" i="293" s="1"/>
  <c r="E39" i="293" s="1"/>
  <c r="E40" i="293" s="1"/>
  <c r="E41" i="293" s="1"/>
  <c r="E42" i="293" s="1"/>
  <c r="E43" i="293" s="1"/>
  <c r="E44" i="293" s="1"/>
  <c r="E45" i="293" s="1"/>
  <c r="E47" i="293" s="1"/>
  <c r="E17" i="293"/>
  <c r="B17" i="293"/>
  <c r="B18" i="293" s="1"/>
  <c r="B19" i="293" s="1"/>
  <c r="B20" i="293" s="1"/>
  <c r="B21" i="293" s="1"/>
  <c r="B22" i="293" s="1"/>
  <c r="B23" i="293" s="1"/>
  <c r="B24" i="293" s="1"/>
  <c r="B25" i="293" s="1"/>
  <c r="B26" i="293" s="1"/>
  <c r="B27" i="293" s="1"/>
  <c r="B28" i="293" s="1"/>
  <c r="B29" i="293" s="1"/>
  <c r="B30" i="293" s="1"/>
  <c r="B31" i="293" s="1"/>
  <c r="B32" i="293" s="1"/>
  <c r="B33" i="293" s="1"/>
  <c r="B34" i="293" s="1"/>
  <c r="B35" i="293" s="1"/>
  <c r="B36" i="293" s="1"/>
  <c r="B37" i="293" s="1"/>
  <c r="B38" i="293" s="1"/>
  <c r="B39" i="293" s="1"/>
  <c r="B40" i="293" s="1"/>
  <c r="B41" i="293" s="1"/>
  <c r="B42" i="293" s="1"/>
  <c r="B43" i="293" s="1"/>
  <c r="B44" i="293" s="1"/>
  <c r="B45" i="293" s="1"/>
  <c r="B47" i="293" s="1"/>
  <c r="C13" i="242" s="1"/>
  <c r="B20" i="1" s="1"/>
  <c r="B17" i="292"/>
  <c r="B18" i="292" s="1"/>
  <c r="B19" i="292" s="1"/>
  <c r="B20" i="292" s="1"/>
  <c r="B21" i="292" s="1"/>
  <c r="B22" i="292" s="1"/>
  <c r="B23" i="292" s="1"/>
  <c r="B24" i="292" s="1"/>
  <c r="B25" i="292" s="1"/>
  <c r="B26" i="292" s="1"/>
  <c r="B27" i="292" s="1"/>
  <c r="B28" i="292" s="1"/>
  <c r="B29" i="292" s="1"/>
  <c r="B30" i="292" s="1"/>
  <c r="B31" i="292" s="1"/>
  <c r="B32" i="292" s="1"/>
  <c r="B33" i="292" s="1"/>
  <c r="B34" i="292" s="1"/>
  <c r="B35" i="292" s="1"/>
  <c r="B36" i="292" s="1"/>
  <c r="B37" i="292" s="1"/>
  <c r="B38" i="292" s="1"/>
  <c r="B39" i="292" s="1"/>
  <c r="B40" i="292" s="1"/>
  <c r="B41" i="292" s="1"/>
  <c r="B42" i="292" s="1"/>
  <c r="B43" i="292" s="1"/>
  <c r="B44" i="292" s="1"/>
  <c r="B45" i="292" s="1"/>
  <c r="B47" i="292" s="1"/>
  <c r="C47" i="292" s="1"/>
  <c r="E17" i="291"/>
  <c r="E18" i="291" s="1"/>
  <c r="E19" i="291" s="1"/>
  <c r="E20" i="291" s="1"/>
  <c r="E21" i="291" s="1"/>
  <c r="E22" i="291" s="1"/>
  <c r="E23" i="291" s="1"/>
  <c r="E24" i="291" s="1"/>
  <c r="E25" i="291" s="1"/>
  <c r="E26" i="291" s="1"/>
  <c r="E27" i="291" s="1"/>
  <c r="E28" i="291" s="1"/>
  <c r="E29" i="291" s="1"/>
  <c r="E30" i="291" s="1"/>
  <c r="E31" i="291" s="1"/>
  <c r="E32" i="291" s="1"/>
  <c r="E33" i="291" s="1"/>
  <c r="E34" i="291" s="1"/>
  <c r="E35" i="291" s="1"/>
  <c r="E36" i="291" s="1"/>
  <c r="E37" i="291" s="1"/>
  <c r="E38" i="291" s="1"/>
  <c r="E39" i="291" s="1"/>
  <c r="E40" i="291" s="1"/>
  <c r="E41" i="291" s="1"/>
  <c r="E42" i="291" s="1"/>
  <c r="E43" i="291" s="1"/>
  <c r="E44" i="291" s="1"/>
  <c r="E45" i="291" s="1"/>
  <c r="E47" i="291" s="1"/>
  <c r="B17" i="291"/>
  <c r="B18" i="291" s="1"/>
  <c r="B19" i="291" s="1"/>
  <c r="B20" i="291" s="1"/>
  <c r="B21" i="291" s="1"/>
  <c r="B22" i="291" s="1"/>
  <c r="B23" i="291" s="1"/>
  <c r="B24" i="291" s="1"/>
  <c r="B25" i="291" s="1"/>
  <c r="B26" i="291" s="1"/>
  <c r="B27" i="291" s="1"/>
  <c r="B28" i="291" s="1"/>
  <c r="B29" i="291" s="1"/>
  <c r="B30" i="291" s="1"/>
  <c r="B31" i="291" s="1"/>
  <c r="B32" i="291" s="1"/>
  <c r="B33" i="291" s="1"/>
  <c r="B34" i="291" s="1"/>
  <c r="B35" i="291" s="1"/>
  <c r="B36" i="291" s="1"/>
  <c r="B37" i="291" s="1"/>
  <c r="B38" i="291" s="1"/>
  <c r="B39" i="291" s="1"/>
  <c r="B40" i="291" s="1"/>
  <c r="B41" i="291" s="1"/>
  <c r="B42" i="291" s="1"/>
  <c r="B43" i="291" s="1"/>
  <c r="B44" i="291" s="1"/>
  <c r="B45" i="291" s="1"/>
  <c r="B47" i="291" s="1"/>
  <c r="B22" i="1"/>
  <c r="B24" i="1"/>
  <c r="B26" i="1"/>
  <c r="B27" i="1"/>
  <c r="B28" i="1"/>
  <c r="B29" i="1"/>
  <c r="B30" i="1"/>
  <c r="B31" i="1"/>
  <c r="C22" i="1"/>
  <c r="C24" i="1"/>
  <c r="C26" i="1"/>
  <c r="C27" i="1"/>
  <c r="C28" i="1"/>
  <c r="C29" i="1"/>
  <c r="C30" i="1"/>
  <c r="C31" i="1"/>
  <c r="D19" i="242"/>
  <c r="C25" i="1" s="1"/>
  <c r="E17" i="290"/>
  <c r="E18" i="290" s="1"/>
  <c r="E19" i="290" s="1"/>
  <c r="E20" i="290" s="1"/>
  <c r="E21" i="290" s="1"/>
  <c r="E22" i="290" s="1"/>
  <c r="E23" i="290" s="1"/>
  <c r="E24" i="290" s="1"/>
  <c r="E25" i="290" s="1"/>
  <c r="E26" i="290" s="1"/>
  <c r="E27" i="290" s="1"/>
  <c r="E28" i="290" s="1"/>
  <c r="E29" i="290" s="1"/>
  <c r="E30" i="290" s="1"/>
  <c r="E31" i="290" s="1"/>
  <c r="E32" i="290" s="1"/>
  <c r="E33" i="290" s="1"/>
  <c r="E34" i="290" s="1"/>
  <c r="E35" i="290" s="1"/>
  <c r="E36" i="290" s="1"/>
  <c r="E37" i="290" s="1"/>
  <c r="E38" i="290" s="1"/>
  <c r="E39" i="290" s="1"/>
  <c r="E40" i="290" s="1"/>
  <c r="E41" i="290" s="1"/>
  <c r="E42" i="290" s="1"/>
  <c r="E43" i="290" s="1"/>
  <c r="E44" i="290" s="1"/>
  <c r="E45" i="290" s="1"/>
  <c r="E46" i="290" s="1"/>
  <c r="E47" i="290" s="1"/>
  <c r="E48" i="290" s="1"/>
  <c r="E49" i="290" s="1"/>
  <c r="E50" i="290" s="1"/>
  <c r="E51" i="290" s="1"/>
  <c r="E52" i="290" s="1"/>
  <c r="E53" i="290" s="1"/>
  <c r="E54" i="290" s="1"/>
  <c r="B17" i="290"/>
  <c r="B18" i="290" s="1"/>
  <c r="B19" i="290" s="1"/>
  <c r="B20" i="290" s="1"/>
  <c r="B21" i="290" s="1"/>
  <c r="B22" i="290" s="1"/>
  <c r="B23" i="290" s="1"/>
  <c r="B24" i="290" s="1"/>
  <c r="B25" i="290" s="1"/>
  <c r="B26" i="290" s="1"/>
  <c r="B27" i="290" s="1"/>
  <c r="B28" i="290" s="1"/>
  <c r="B29" i="290" s="1"/>
  <c r="B30" i="290" s="1"/>
  <c r="B31" i="290" s="1"/>
  <c r="B32" i="290" s="1"/>
  <c r="B33" i="290" s="1"/>
  <c r="B34" i="290" s="1"/>
  <c r="B35" i="290" s="1"/>
  <c r="B36" i="290" s="1"/>
  <c r="B37" i="290" s="1"/>
  <c r="B38" i="290" s="1"/>
  <c r="B39" i="290" s="1"/>
  <c r="B40" i="290" s="1"/>
  <c r="B41" i="290" s="1"/>
  <c r="B42" i="290" s="1"/>
  <c r="B43" i="290" s="1"/>
  <c r="B44" i="290" s="1"/>
  <c r="E17" i="289"/>
  <c r="E18" i="289" s="1"/>
  <c r="E19" i="289" s="1"/>
  <c r="E20" i="289" s="1"/>
  <c r="E21" i="289" s="1"/>
  <c r="E22" i="289" s="1"/>
  <c r="E23" i="289" s="1"/>
  <c r="E24" i="289" s="1"/>
  <c r="E25" i="289" s="1"/>
  <c r="E26" i="289" s="1"/>
  <c r="E27" i="289" s="1"/>
  <c r="E28" i="289" s="1"/>
  <c r="E29" i="289" s="1"/>
  <c r="E30" i="289" s="1"/>
  <c r="E31" i="289" s="1"/>
  <c r="E32" i="289" s="1"/>
  <c r="E33" i="289" s="1"/>
  <c r="E34" i="289" s="1"/>
  <c r="E35" i="289" s="1"/>
  <c r="E36" i="289" s="1"/>
  <c r="E37" i="289" s="1"/>
  <c r="E38" i="289" s="1"/>
  <c r="E39" i="289" s="1"/>
  <c r="E40" i="289" s="1"/>
  <c r="E41" i="289" s="1"/>
  <c r="E42" i="289" s="1"/>
  <c r="E43" i="289" s="1"/>
  <c r="E44" i="289" s="1"/>
  <c r="E45" i="289" s="1"/>
  <c r="E47" i="289" s="1"/>
  <c r="D6" i="242" s="1"/>
  <c r="C13" i="1" s="1"/>
  <c r="B17" i="289"/>
  <c r="B18" i="289" s="1"/>
  <c r="B19" i="289" s="1"/>
  <c r="B20" i="289" s="1"/>
  <c r="B21" i="289" s="1"/>
  <c r="B22" i="289" s="1"/>
  <c r="B23" i="289" s="1"/>
  <c r="B24" i="289" s="1"/>
  <c r="B25" i="289" s="1"/>
  <c r="B26" i="289" s="1"/>
  <c r="B27" i="289" s="1"/>
  <c r="B28" i="289" s="1"/>
  <c r="B29" i="289" s="1"/>
  <c r="B30" i="289" s="1"/>
  <c r="B31" i="289" s="1"/>
  <c r="B32" i="289" s="1"/>
  <c r="B33" i="289" s="1"/>
  <c r="B34" i="289" s="1"/>
  <c r="B35" i="289" s="1"/>
  <c r="B36" i="289" s="1"/>
  <c r="B37" i="289" s="1"/>
  <c r="B38" i="289" s="1"/>
  <c r="B39" i="289" s="1"/>
  <c r="B40" i="289" s="1"/>
  <c r="B41" i="289" s="1"/>
  <c r="B42" i="289" s="1"/>
  <c r="B43" i="289" s="1"/>
  <c r="B44" i="289" s="1"/>
  <c r="B45" i="289" s="1"/>
  <c r="B47" i="289" s="1"/>
  <c r="C6" i="242" s="1"/>
  <c r="B13" i="1" s="1"/>
  <c r="E17" i="288"/>
  <c r="E18" i="288" s="1"/>
  <c r="E19" i="288" s="1"/>
  <c r="E20" i="288" s="1"/>
  <c r="E21" i="288" s="1"/>
  <c r="E22" i="288" s="1"/>
  <c r="E23" i="288" s="1"/>
  <c r="E24" i="288" s="1"/>
  <c r="E25" i="288" s="1"/>
  <c r="E26" i="288" s="1"/>
  <c r="E27" i="288" s="1"/>
  <c r="E28" i="288" s="1"/>
  <c r="E29" i="288" s="1"/>
  <c r="E30" i="288" s="1"/>
  <c r="E31" i="288" s="1"/>
  <c r="E32" i="288" s="1"/>
  <c r="E33" i="288" s="1"/>
  <c r="E34" i="288" s="1"/>
  <c r="E35" i="288" s="1"/>
  <c r="E36" i="288" s="1"/>
  <c r="E37" i="288" s="1"/>
  <c r="E38" i="288" s="1"/>
  <c r="E39" i="288" s="1"/>
  <c r="E40" i="288" s="1"/>
  <c r="E41" i="288" s="1"/>
  <c r="E42" i="288" s="1"/>
  <c r="E43" i="288" s="1"/>
  <c r="E44" i="288" s="1"/>
  <c r="E45" i="288" s="1"/>
  <c r="E47" i="288" s="1"/>
  <c r="C14" i="1" s="1"/>
  <c r="B17" i="288"/>
  <c r="B18" i="288" s="1"/>
  <c r="B19" i="288" s="1"/>
  <c r="B20" i="288" s="1"/>
  <c r="B21" i="288" s="1"/>
  <c r="B22" i="288" s="1"/>
  <c r="B23" i="288" s="1"/>
  <c r="B24" i="288" s="1"/>
  <c r="B25" i="288" s="1"/>
  <c r="B26" i="288" s="1"/>
  <c r="B27" i="288" s="1"/>
  <c r="B28" i="288" s="1"/>
  <c r="B29" i="288" s="1"/>
  <c r="B30" i="288" s="1"/>
  <c r="B31" i="288" s="1"/>
  <c r="B32" i="288" s="1"/>
  <c r="B33" i="288" s="1"/>
  <c r="B34" i="288" s="1"/>
  <c r="B35" i="288" s="1"/>
  <c r="B36" i="288" s="1"/>
  <c r="B37" i="288" s="1"/>
  <c r="B38" i="288" s="1"/>
  <c r="B39" i="288" s="1"/>
  <c r="B40" i="288" s="1"/>
  <c r="B41" i="288" s="1"/>
  <c r="B42" i="288" s="1"/>
  <c r="B43" i="288" s="1"/>
  <c r="B44" i="288" s="1"/>
  <c r="B45" i="288" s="1"/>
  <c r="B47" i="288" s="1"/>
  <c r="B14" i="1" s="1"/>
  <c r="B45" i="294" l="1"/>
  <c r="B46" i="294" s="1"/>
  <c r="B47" i="294" s="1"/>
  <c r="B48" i="294" s="1"/>
  <c r="B49" i="294" s="1"/>
  <c r="B50" i="294" s="1"/>
  <c r="B51" i="294" s="1"/>
  <c r="B52" i="294" s="1"/>
  <c r="B54" i="294" s="1"/>
  <c r="E55" i="290"/>
  <c r="E56" i="290" s="1"/>
  <c r="E57" i="290" s="1"/>
  <c r="E58" i="290" s="1"/>
  <c r="E68" i="290" s="1"/>
  <c r="E69" i="290" s="1"/>
  <c r="E70" i="290" s="1"/>
  <c r="E72" i="290" s="1"/>
  <c r="E51" i="294"/>
  <c r="E52" i="294" s="1"/>
  <c r="E54" i="294" s="1"/>
  <c r="D9" i="242" s="1"/>
  <c r="C16" i="1" s="1"/>
  <c r="B45" i="290"/>
  <c r="B46" i="290" s="1"/>
  <c r="G55" i="303"/>
  <c r="G56" i="303" s="1"/>
  <c r="E47" i="297"/>
  <c r="G51" i="297" s="1"/>
  <c r="G54" i="297" s="1"/>
  <c r="H54" i="297" s="1"/>
  <c r="G55" i="302"/>
  <c r="G56" i="302" s="1"/>
  <c r="G51" i="300"/>
  <c r="G54" i="300" s="1"/>
  <c r="H54" i="300" s="1"/>
  <c r="F47" i="300"/>
  <c r="C47" i="300"/>
  <c r="F51" i="300"/>
  <c r="F54" i="300" s="1"/>
  <c r="C47" i="299"/>
  <c r="F51" i="299"/>
  <c r="F54" i="299" s="1"/>
  <c r="G51" i="299"/>
  <c r="G54" i="299" s="1"/>
  <c r="H54" i="299" s="1"/>
  <c r="F47" i="299"/>
  <c r="C47" i="297"/>
  <c r="F51" i="297"/>
  <c r="F54" i="297" s="1"/>
  <c r="G51" i="296"/>
  <c r="G54" i="296" s="1"/>
  <c r="H54" i="296" s="1"/>
  <c r="F47" i="296"/>
  <c r="C47" i="296"/>
  <c r="F51" i="296"/>
  <c r="F54" i="296" s="1"/>
  <c r="C47" i="295"/>
  <c r="F51" i="295"/>
  <c r="F54" i="295" s="1"/>
  <c r="G51" i="295"/>
  <c r="G54" i="295" s="1"/>
  <c r="H54" i="295" s="1"/>
  <c r="F47" i="295"/>
  <c r="G51" i="293"/>
  <c r="G54" i="293" s="1"/>
  <c r="H54" i="293" s="1"/>
  <c r="F47" i="293"/>
  <c r="F51" i="293"/>
  <c r="F54" i="293" s="1"/>
  <c r="C47" i="293"/>
  <c r="E54" i="292"/>
  <c r="G51" i="291"/>
  <c r="G54" i="291" s="1"/>
  <c r="H54" i="291" s="1"/>
  <c r="F47" i="291"/>
  <c r="F51" i="291"/>
  <c r="F54" i="291" s="1"/>
  <c r="C47" i="291"/>
  <c r="F51" i="289"/>
  <c r="F54" i="289" s="1"/>
  <c r="C47" i="289"/>
  <c r="G51" i="289"/>
  <c r="G54" i="289" s="1"/>
  <c r="H54" i="289" s="1"/>
  <c r="F47" i="289"/>
  <c r="C47" i="288"/>
  <c r="F51" i="288"/>
  <c r="F54" i="288" s="1"/>
  <c r="G51" i="288"/>
  <c r="G54" i="288" s="1"/>
  <c r="H54" i="288" s="1"/>
  <c r="F47" i="288"/>
  <c r="F54" i="294" l="1"/>
  <c r="G58" i="294"/>
  <c r="G61" i="294" s="1"/>
  <c r="H61" i="294" s="1"/>
  <c r="B47" i="290"/>
  <c r="B48" i="290" s="1"/>
  <c r="B49" i="290" s="1"/>
  <c r="B50" i="290" s="1"/>
  <c r="B51" i="290" s="1"/>
  <c r="B52" i="290" s="1"/>
  <c r="D8" i="242"/>
  <c r="C15" i="1" s="1"/>
  <c r="F72" i="290"/>
  <c r="G76" i="290"/>
  <c r="G79" i="290" s="1"/>
  <c r="H79" i="290" s="1"/>
  <c r="F47" i="297"/>
  <c r="D10" i="242"/>
  <c r="C17" i="1" s="1"/>
  <c r="G55" i="299"/>
  <c r="G56" i="299" s="1"/>
  <c r="G55" i="300"/>
  <c r="G56" i="300" s="1"/>
  <c r="G55" i="297"/>
  <c r="G56" i="297" s="1"/>
  <c r="G55" i="296"/>
  <c r="G56" i="296" s="1"/>
  <c r="G55" i="295"/>
  <c r="G56" i="295" s="1"/>
  <c r="G55" i="293"/>
  <c r="G56" i="293" s="1"/>
  <c r="G55" i="291"/>
  <c r="G56" i="291" s="1"/>
  <c r="G55" i="289"/>
  <c r="G56" i="289" s="1"/>
  <c r="G55" i="288"/>
  <c r="G56" i="288" s="1"/>
  <c r="C54" i="294" l="1"/>
  <c r="F58" i="294"/>
  <c r="F61" i="294" s="1"/>
  <c r="G62" i="294" s="1"/>
  <c r="G63" i="294" s="1"/>
  <c r="C9" i="242"/>
  <c r="B16" i="1" s="1"/>
  <c r="B53" i="290"/>
  <c r="B54" i="290" s="1"/>
  <c r="E17" i="287"/>
  <c r="E18" i="287" s="1"/>
  <c r="E19" i="287" s="1"/>
  <c r="E20" i="287" s="1"/>
  <c r="E21" i="287" s="1"/>
  <c r="E22" i="287" s="1"/>
  <c r="E23" i="287" s="1"/>
  <c r="E24" i="287" s="1"/>
  <c r="E25" i="287" s="1"/>
  <c r="E26" i="287" s="1"/>
  <c r="E27" i="287" s="1"/>
  <c r="E28" i="287" s="1"/>
  <c r="E29" i="287" s="1"/>
  <c r="E30" i="287" s="1"/>
  <c r="E31" i="287" s="1"/>
  <c r="E32" i="287" s="1"/>
  <c r="E33" i="287" s="1"/>
  <c r="E34" i="287" s="1"/>
  <c r="E35" i="287" s="1"/>
  <c r="E36" i="287" s="1"/>
  <c r="E37" i="287" s="1"/>
  <c r="E38" i="287" s="1"/>
  <c r="E39" i="287" s="1"/>
  <c r="E40" i="287" s="1"/>
  <c r="E41" i="287" s="1"/>
  <c r="E42" i="287" s="1"/>
  <c r="E43" i="287" s="1"/>
  <c r="E44" i="287" s="1"/>
  <c r="E45" i="287" s="1"/>
  <c r="E47" i="287" s="1"/>
  <c r="D5" i="242" s="1"/>
  <c r="C12" i="1" s="1"/>
  <c r="B17" i="287"/>
  <c r="B18" i="287" s="1"/>
  <c r="B19" i="287" s="1"/>
  <c r="B20" i="287" s="1"/>
  <c r="B21" i="287" s="1"/>
  <c r="B22" i="287" s="1"/>
  <c r="B23" i="287" s="1"/>
  <c r="B24" i="287" s="1"/>
  <c r="B25" i="287" s="1"/>
  <c r="B26" i="287" s="1"/>
  <c r="B27" i="287" s="1"/>
  <c r="B28" i="287" s="1"/>
  <c r="B29" i="287" s="1"/>
  <c r="B30" i="287" s="1"/>
  <c r="B31" i="287" s="1"/>
  <c r="B32" i="287" s="1"/>
  <c r="B33" i="287" s="1"/>
  <c r="B34" i="287" s="1"/>
  <c r="B35" i="287" s="1"/>
  <c r="B36" i="287" s="1"/>
  <c r="B37" i="287" s="1"/>
  <c r="B38" i="287" s="1"/>
  <c r="B39" i="287" s="1"/>
  <c r="B40" i="287" s="1"/>
  <c r="B41" i="287" s="1"/>
  <c r="B42" i="287" s="1"/>
  <c r="B43" i="287" s="1"/>
  <c r="B44" i="287" s="1"/>
  <c r="B45" i="287" s="1"/>
  <c r="B47" i="287" s="1"/>
  <c r="C5" i="242" s="1"/>
  <c r="B12" i="1" s="1"/>
  <c r="B69" i="290" l="1"/>
  <c r="B70" i="290" s="1"/>
  <c r="B72" i="290" s="1"/>
  <c r="F76" i="290" s="1"/>
  <c r="F79" i="290" s="1"/>
  <c r="G80" i="290" s="1"/>
  <c r="G81" i="290" s="1"/>
  <c r="B55" i="290"/>
  <c r="B56" i="290" s="1"/>
  <c r="B57" i="290" s="1"/>
  <c r="B58" i="290" s="1"/>
  <c r="B68" i="290" s="1"/>
  <c r="C8" i="242"/>
  <c r="B15" i="1" s="1"/>
  <c r="F51" i="287"/>
  <c r="F54" i="287" s="1"/>
  <c r="C47" i="287"/>
  <c r="G51" i="287"/>
  <c r="G54" i="287" s="1"/>
  <c r="H54" i="287" s="1"/>
  <c r="F47" i="287"/>
  <c r="C72" i="290" l="1"/>
  <c r="G55" i="287"/>
  <c r="G56" i="287" s="1"/>
  <c r="G11" i="261" l="1"/>
  <c r="F11" i="261"/>
  <c r="G10" i="261" l="1"/>
  <c r="F10" i="261" l="1"/>
  <c r="G9" i="261" l="1"/>
  <c r="F9" i="261" l="1"/>
  <c r="F38" i="261" l="1"/>
  <c r="F39" i="261"/>
  <c r="F40" i="261"/>
  <c r="G38" i="261"/>
  <c r="D38" i="261" s="1"/>
  <c r="G39" i="261"/>
  <c r="D39" i="261" s="1"/>
  <c r="G40" i="261"/>
  <c r="D40" i="261" s="1"/>
  <c r="C39" i="261" l="1"/>
  <c r="C38" i="261"/>
  <c r="C40" i="261" l="1"/>
  <c r="G35" i="261" l="1"/>
  <c r="D35" i="261" s="1"/>
  <c r="F35" i="261" l="1"/>
  <c r="C35" i="261" s="1"/>
  <c r="F32" i="261" l="1"/>
  <c r="G32" i="261"/>
  <c r="G31" i="261" l="1"/>
  <c r="F31" i="261"/>
  <c r="G37" i="261" l="1"/>
  <c r="D37" i="261" s="1"/>
  <c r="F30" i="261"/>
  <c r="G30" i="261"/>
  <c r="F37" i="261" l="1"/>
  <c r="C37" i="261" s="1"/>
  <c r="F25" i="261" l="1"/>
  <c r="G25" i="261"/>
  <c r="D25" i="261" s="1"/>
  <c r="D11" i="261"/>
  <c r="D9" i="261"/>
  <c r="D30" i="261"/>
  <c r="D31" i="261"/>
  <c r="D32" i="261"/>
  <c r="C32" i="261" l="1"/>
  <c r="C30" i="261"/>
  <c r="C31" i="261"/>
  <c r="C9" i="261"/>
  <c r="C25" i="261"/>
  <c r="C11" i="261"/>
  <c r="F26" i="261" l="1"/>
  <c r="G26" i="261"/>
  <c r="D26" i="261" s="1"/>
  <c r="C26" i="261" l="1"/>
  <c r="G36" i="261" l="1"/>
  <c r="D36" i="261" s="1"/>
  <c r="F36" i="261"/>
  <c r="C36" i="261" l="1"/>
  <c r="F23" i="261"/>
  <c r="G23" i="261"/>
  <c r="D23" i="261" s="1"/>
  <c r="C23" i="261" l="1"/>
  <c r="F14" i="261"/>
  <c r="G14" i="261"/>
  <c r="D14" i="261" s="1"/>
  <c r="C14" i="261" l="1"/>
  <c r="G24" i="261" l="1"/>
  <c r="D24" i="261" s="1"/>
  <c r="F24" i="261" l="1"/>
  <c r="C24" i="261" s="1"/>
  <c r="F27" i="261" l="1"/>
  <c r="B11" i="1" l="1"/>
  <c r="G27" i="261" l="1"/>
  <c r="D27" i="261" s="1"/>
  <c r="C27" i="261" s="1"/>
  <c r="G21" i="261" l="1"/>
  <c r="D21" i="261" s="1"/>
  <c r="F21" i="261" l="1"/>
  <c r="C21" i="261" s="1"/>
  <c r="F22" i="261" l="1"/>
  <c r="G22" i="261"/>
  <c r="D22" i="261" s="1"/>
  <c r="C22" i="261" l="1"/>
  <c r="F20" i="261" l="1"/>
  <c r="G33" i="261" l="1"/>
  <c r="D33" i="261" s="1"/>
  <c r="G20" i="261"/>
  <c r="D20" i="261" s="1"/>
  <c r="C20" i="261" s="1"/>
  <c r="F33" i="261" l="1"/>
  <c r="C33" i="261" s="1"/>
  <c r="G17" i="261" l="1"/>
  <c r="D17" i="261" s="1"/>
  <c r="F17" i="261"/>
  <c r="G19" i="261"/>
  <c r="D19" i="261" s="1"/>
  <c r="C17" i="261" l="1"/>
  <c r="G16" i="261" l="1"/>
  <c r="D16" i="261" s="1"/>
  <c r="F16" i="261"/>
  <c r="C16" i="261" l="1"/>
  <c r="F19" i="261"/>
  <c r="C19" i="261" s="1"/>
  <c r="E17" i="63" l="1"/>
  <c r="E18" i="63" s="1"/>
  <c r="E19" i="63" s="1"/>
  <c r="E20" i="63" s="1"/>
  <c r="E21" i="63" s="1"/>
  <c r="E22" i="63" s="1"/>
  <c r="E23" i="63" s="1"/>
  <c r="E24" i="63" s="1"/>
  <c r="E25" i="63" s="1"/>
  <c r="E26" i="63" s="1"/>
  <c r="E27" i="63" s="1"/>
  <c r="E28" i="63" s="1"/>
  <c r="E29" i="63" s="1"/>
  <c r="E30" i="63" s="1"/>
  <c r="E31" i="63" s="1"/>
  <c r="E32" i="63" s="1"/>
  <c r="E33" i="63" s="1"/>
  <c r="E34" i="63" s="1"/>
  <c r="E35" i="63" s="1"/>
  <c r="E36" i="63" s="1"/>
  <c r="E37" i="63" s="1"/>
  <c r="E38" i="63" s="1"/>
  <c r="E39" i="63" s="1"/>
  <c r="E40" i="63" s="1"/>
  <c r="E41" i="63" s="1"/>
  <c r="E42" i="63" s="1"/>
  <c r="E43" i="63" s="1"/>
  <c r="E44" i="63" s="1"/>
  <c r="E45" i="63" s="1"/>
  <c r="E46" i="63" s="1"/>
  <c r="E47" i="63" s="1"/>
  <c r="E48" i="63" s="1"/>
  <c r="E50" i="63" s="1"/>
  <c r="F50" i="63" s="1"/>
  <c r="B17" i="63"/>
  <c r="B18" i="63" s="1"/>
  <c r="B19" i="63" s="1"/>
  <c r="B20" i="63" s="1"/>
  <c r="B21" i="63" s="1"/>
  <c r="B22" i="63" s="1"/>
  <c r="B23" i="63" s="1"/>
  <c r="B24" i="63" s="1"/>
  <c r="B25" i="63" s="1"/>
  <c r="B26" i="63" s="1"/>
  <c r="B27" i="63" s="1"/>
  <c r="B28" i="63" s="1"/>
  <c r="B29" i="63" s="1"/>
  <c r="B30" i="63" s="1"/>
  <c r="B31" i="63" s="1"/>
  <c r="B32" i="63" s="1"/>
  <c r="B33" i="63" s="1"/>
  <c r="B34" i="63" s="1"/>
  <c r="B35" i="63" s="1"/>
  <c r="B36" i="63" s="1"/>
  <c r="B37" i="63" s="1"/>
  <c r="B38" i="63" s="1"/>
  <c r="B39" i="63" s="1"/>
  <c r="B40" i="63" s="1"/>
  <c r="B41" i="63" s="1"/>
  <c r="B42" i="63" s="1"/>
  <c r="B43" i="63" s="1"/>
  <c r="B44" i="63" s="1"/>
  <c r="B45" i="63" s="1"/>
  <c r="B46" i="63" s="1"/>
  <c r="B47" i="63" s="1"/>
  <c r="B48" i="63" s="1"/>
  <c r="B50" i="63" s="1"/>
  <c r="C50" i="63" s="1"/>
  <c r="F18" i="261" l="1"/>
  <c r="G18" i="261"/>
  <c r="D18" i="261" s="1"/>
  <c r="C18" i="261" l="1"/>
  <c r="G13" i="261" l="1"/>
  <c r="D13" i="261" s="1"/>
  <c r="F13" i="261" l="1"/>
  <c r="C13" i="261" s="1"/>
  <c r="G34" i="261" l="1"/>
  <c r="D34" i="261" s="1"/>
  <c r="F34" i="261"/>
  <c r="F28" i="261"/>
  <c r="G28" i="261"/>
  <c r="D28" i="261" s="1"/>
  <c r="C34" i="261" l="1"/>
  <c r="C28" i="261"/>
  <c r="E17" i="169" l="1"/>
  <c r="E18" i="169" s="1"/>
  <c r="E19" i="169" s="1"/>
  <c r="E20" i="169" s="1"/>
  <c r="E22" i="169" s="1"/>
  <c r="B17" i="169"/>
  <c r="B18" i="169" s="1"/>
  <c r="B19" i="169" s="1"/>
  <c r="B20" i="169" s="1"/>
  <c r="B22" i="169" s="1"/>
  <c r="F22" i="169" l="1"/>
  <c r="C22" i="169"/>
  <c r="E17" i="62"/>
  <c r="E18" i="62" s="1"/>
  <c r="E19" i="62" s="1"/>
  <c r="E20" i="62" s="1"/>
  <c r="E21" i="62" s="1"/>
  <c r="E22" i="62" s="1"/>
  <c r="E23" i="62" s="1"/>
  <c r="E24" i="62" s="1"/>
  <c r="E25" i="62" s="1"/>
  <c r="E26" i="62" s="1"/>
  <c r="E27" i="62" s="1"/>
  <c r="E28" i="62" s="1"/>
  <c r="E29" i="62" s="1"/>
  <c r="E30" i="62" s="1"/>
  <c r="E31" i="62" s="1"/>
  <c r="E32" i="62" s="1"/>
  <c r="E33" i="62" s="1"/>
  <c r="E34" i="62" s="1"/>
  <c r="E35" i="62" s="1"/>
  <c r="E36" i="62" s="1"/>
  <c r="E37" i="62" s="1"/>
  <c r="E38" i="62" s="1"/>
  <c r="E39" i="62" s="1"/>
  <c r="E40" i="62" s="1"/>
  <c r="E41" i="62" s="1"/>
  <c r="E42" i="62" s="1"/>
  <c r="E43" i="62" s="1"/>
  <c r="E44" i="62" s="1"/>
  <c r="E45" i="62" s="1"/>
  <c r="E46" i="62" s="1"/>
  <c r="E47" i="62" s="1"/>
  <c r="E48" i="62" s="1"/>
  <c r="E50" i="62" s="1"/>
  <c r="C11" i="1" s="1"/>
  <c r="B17" i="62"/>
  <c r="B18" i="62" s="1"/>
  <c r="B19" i="62" s="1"/>
  <c r="B20" i="62" s="1"/>
  <c r="B21" i="62" s="1"/>
  <c r="B22" i="62" s="1"/>
  <c r="B23" i="62" s="1"/>
  <c r="B24" i="62" s="1"/>
  <c r="B25" i="62" s="1"/>
  <c r="B26" i="62" s="1"/>
  <c r="B27" i="62" s="1"/>
  <c r="B28" i="62" s="1"/>
  <c r="B29" i="62" s="1"/>
  <c r="B30" i="62" s="1"/>
  <c r="B31" i="62" s="1"/>
  <c r="B32" i="62" s="1"/>
  <c r="B33" i="62" s="1"/>
  <c r="B34" i="62" s="1"/>
  <c r="B35" i="62" s="1"/>
  <c r="B36" i="62" s="1"/>
  <c r="B37" i="62" s="1"/>
  <c r="B38" i="62" s="1"/>
  <c r="B39" i="62" s="1"/>
  <c r="B40" i="62" s="1"/>
  <c r="B41" i="62" s="1"/>
  <c r="B42" i="62" s="1"/>
  <c r="B43" i="62" s="1"/>
  <c r="B44" i="62" s="1"/>
  <c r="B45" i="62" s="1"/>
  <c r="B46" i="62" s="1"/>
  <c r="B47" i="62" s="1"/>
  <c r="B48" i="62" s="1"/>
  <c r="B50" i="62" s="1"/>
  <c r="F50" i="62" l="1"/>
  <c r="C50" i="62"/>
  <c r="G12" i="261" l="1"/>
  <c r="D12" i="261" s="1"/>
  <c r="F12" i="261" l="1"/>
  <c r="C12" i="261" s="1"/>
  <c r="D10" i="261" l="1"/>
  <c r="C10" i="261" s="1"/>
  <c r="G15" i="261" l="1"/>
  <c r="D15" i="261" s="1"/>
  <c r="F15" i="261" l="1"/>
  <c r="C15" i="261" s="1"/>
  <c r="B34" i="1" l="1"/>
  <c r="C45" i="242"/>
  <c r="C34" i="1" l="1"/>
  <c r="D34" i="1" s="1"/>
  <c r="D8" i="261"/>
  <c r="C8" i="261" s="1"/>
  <c r="D45" i="242"/>
  <c r="E45" i="242" s="1"/>
  <c r="D46" i="242" s="1"/>
  <c r="D47" i="242" s="1"/>
  <c r="G29" i="261" l="1"/>
  <c r="D29" i="261" s="1"/>
  <c r="C29" i="261" s="1"/>
</calcChain>
</file>

<file path=xl/sharedStrings.xml><?xml version="1.0" encoding="utf-8"?>
<sst xmlns="http://schemas.openxmlformats.org/spreadsheetml/2006/main" count="2549" uniqueCount="527">
  <si>
    <t>حـــسابات دالر</t>
  </si>
  <si>
    <t>حســـابات طلا</t>
  </si>
  <si>
    <t>اســــــــــم مـــــــــــــــــــشتری</t>
  </si>
  <si>
    <t>شماره</t>
  </si>
  <si>
    <t>A-001</t>
  </si>
  <si>
    <t xml:space="preserve"> </t>
  </si>
  <si>
    <t>TOLAL  MONEY</t>
  </si>
  <si>
    <t>TOTAL GOLD</t>
  </si>
  <si>
    <t>CANNGE TOTAL GOLD TO MONEY</t>
  </si>
  <si>
    <t>RATE</t>
  </si>
  <si>
    <t xml:space="preserve">  </t>
  </si>
  <si>
    <t>حسابات دالر</t>
  </si>
  <si>
    <t>حسابات طلاپاسه</t>
  </si>
  <si>
    <t>تفــــــــــــصــــــــــیلات</t>
  </si>
  <si>
    <t>بیلانس دالر</t>
  </si>
  <si>
    <t>جمع دالر</t>
  </si>
  <si>
    <t>باقی  دالر</t>
  </si>
  <si>
    <t>بیلانس طلا</t>
  </si>
  <si>
    <t>جمع طلا</t>
  </si>
  <si>
    <t>باقی طلا</t>
  </si>
  <si>
    <t>تفصـــــــــــــــــــــــیل</t>
  </si>
  <si>
    <t>تاریخ</t>
  </si>
  <si>
    <t xml:space="preserve">بیلانس </t>
  </si>
  <si>
    <t>حساب دخل</t>
  </si>
  <si>
    <t>موجودی دخل دوکان</t>
  </si>
  <si>
    <t>موجود دخل دالری</t>
  </si>
  <si>
    <t>موجود دخل افغانی  معادل</t>
  </si>
  <si>
    <t>طلا اسکراب</t>
  </si>
  <si>
    <t xml:space="preserve">سرمایه دوکان </t>
  </si>
  <si>
    <t>طلب مردم</t>
  </si>
  <si>
    <t>باقی مردم</t>
  </si>
  <si>
    <t xml:space="preserve">حساب کاته افغانی </t>
  </si>
  <si>
    <t>موجود دخل طلا</t>
  </si>
  <si>
    <t xml:space="preserve">باقی </t>
  </si>
  <si>
    <t>باقی دالر</t>
  </si>
  <si>
    <t>پول</t>
  </si>
  <si>
    <t>طلا</t>
  </si>
  <si>
    <t xml:space="preserve">اسم </t>
  </si>
  <si>
    <t>شمار</t>
  </si>
  <si>
    <t>Total Mony</t>
  </si>
  <si>
    <t>Total Gold</t>
  </si>
  <si>
    <t>Change  Gold To Mony</t>
  </si>
  <si>
    <t>Rate</t>
  </si>
  <si>
    <t>PROFIT</t>
  </si>
  <si>
    <t>ملاحظات</t>
  </si>
  <si>
    <t>نرخ تمام شد</t>
  </si>
  <si>
    <t>مقدار مال</t>
  </si>
  <si>
    <t>نام</t>
  </si>
  <si>
    <t>مقدارپول</t>
  </si>
  <si>
    <t>مقدار توله</t>
  </si>
  <si>
    <t>1403-12-14</t>
  </si>
  <si>
    <t>دفتر تخار عبدالحنان</t>
  </si>
  <si>
    <t>ح رامین</t>
  </si>
  <si>
    <t>قارب فیض الرحمان</t>
  </si>
  <si>
    <t>استاد شریف</t>
  </si>
  <si>
    <t xml:space="preserve">ح جبار </t>
  </si>
  <si>
    <t>حسیب الله تیزاب کار</t>
  </si>
  <si>
    <t>1404-3-</t>
  </si>
  <si>
    <t>1404-3-25</t>
  </si>
  <si>
    <t>خرید از ح جبار پاسه فی توله 1310.50</t>
  </si>
  <si>
    <t xml:space="preserve">سید زبیر </t>
  </si>
  <si>
    <t>خرید از سید زبیر پاسه فی توله 1309</t>
  </si>
  <si>
    <t xml:space="preserve">عبدالحنان </t>
  </si>
  <si>
    <t xml:space="preserve">ملا حمیدالله </t>
  </si>
  <si>
    <t>فروش به ملاحمیدالله پاسه فی توله 1311</t>
  </si>
  <si>
    <t>ح عبدالجبار</t>
  </si>
  <si>
    <t xml:space="preserve">ح عبد الجبار </t>
  </si>
  <si>
    <t>عبدالحنان مرادی</t>
  </si>
  <si>
    <t>ملا حمیدالله</t>
  </si>
  <si>
    <t>مفاد وضرر</t>
  </si>
  <si>
    <t xml:space="preserve">جمله سرمایه دکان </t>
  </si>
  <si>
    <t>سرمایه و مفاد</t>
  </si>
  <si>
    <t>ضرر</t>
  </si>
  <si>
    <t xml:space="preserve">درک مفاد مال </t>
  </si>
  <si>
    <t xml:space="preserve">باقی دالر </t>
  </si>
  <si>
    <t xml:space="preserve">جمع دالر </t>
  </si>
  <si>
    <t>ح عبدالفتاح</t>
  </si>
  <si>
    <t xml:space="preserve">طلب ح عبدالفتاح از دکان </t>
  </si>
  <si>
    <t>1404-3-26</t>
  </si>
  <si>
    <t xml:space="preserve">گرفت ح فتاح توسط حضرت محمد نقده </t>
  </si>
  <si>
    <t>گرفت درک ملاحمیدالله در 1310.50</t>
  </si>
  <si>
    <t>گرفت درک ح جبار در 1310.50</t>
  </si>
  <si>
    <t>باقی داری سید زبیر درک حواله ح فتاح توسط ح جمعه</t>
  </si>
  <si>
    <t>رسید توسط عبدالغفار نقده</t>
  </si>
  <si>
    <t>سید زبیر</t>
  </si>
  <si>
    <t xml:space="preserve">جمال </t>
  </si>
  <si>
    <t xml:space="preserve">جمال الدین </t>
  </si>
  <si>
    <t>1404-3-24</t>
  </si>
  <si>
    <t>خرید از جمال االدین پاسه فی توله 1314</t>
  </si>
  <si>
    <t>فروش به // پاسه فی توله 1312</t>
  </si>
  <si>
    <t>فروش به // پاسه فی توله 1315</t>
  </si>
  <si>
    <t>خرید از // پاسه فی توله 1311</t>
  </si>
  <si>
    <t xml:space="preserve">مصارف درک کرایه شش ماهه دکان </t>
  </si>
  <si>
    <t xml:space="preserve">مصارفات دالری </t>
  </si>
  <si>
    <t xml:space="preserve">درک کارت هویت </t>
  </si>
  <si>
    <t xml:space="preserve">درک پول میز و چوکی </t>
  </si>
  <si>
    <t xml:space="preserve">پول ماشین پیسه </t>
  </si>
  <si>
    <t xml:space="preserve">درک پول Acکولر آب چاینک وغیره </t>
  </si>
  <si>
    <t>پول سیف و قفل</t>
  </si>
  <si>
    <t xml:space="preserve">درک مصارف قفل شیشه یی و شیشه میز </t>
  </si>
  <si>
    <t xml:space="preserve">تلویزیون کامره دستکاه نصبش وغیره </t>
  </si>
  <si>
    <t xml:space="preserve">پول پوش چوکی ها </t>
  </si>
  <si>
    <t xml:space="preserve">درک پول فرش پاک کاری دکان </t>
  </si>
  <si>
    <t xml:space="preserve">درک پول کامپیوتر </t>
  </si>
  <si>
    <t xml:space="preserve">درک پول ترموز کلاس قرطاسیه وعیره </t>
  </si>
  <si>
    <t xml:space="preserve">درک کرایه اطاق و مصارف خرجی </t>
  </si>
  <si>
    <t xml:space="preserve">عبدالغفار </t>
  </si>
  <si>
    <t>1404-3-0</t>
  </si>
  <si>
    <t xml:space="preserve">گرفت عبدالغفار درک عید خرجی </t>
  </si>
  <si>
    <t>فروش به //پاسه در1307</t>
  </si>
  <si>
    <t>ح خالد</t>
  </si>
  <si>
    <t>خرید از ح خالد پاسه در 1306</t>
  </si>
  <si>
    <t>صلاح الدین</t>
  </si>
  <si>
    <t>خرید از صلاح الدین پاسه در 1304.25</t>
  </si>
  <si>
    <t>خرید از ح خالد پاسه در 1306.5</t>
  </si>
  <si>
    <t>فروش به // پاسه فی توله 1307.5</t>
  </si>
  <si>
    <t>طلب سید زبیر درک ح خالد از ما</t>
  </si>
  <si>
    <t xml:space="preserve">گرفت ح خاللد توسط سید زبیر </t>
  </si>
  <si>
    <t xml:space="preserve">صلاح الدین </t>
  </si>
  <si>
    <t>ش احمد</t>
  </si>
  <si>
    <t>ح فتاح</t>
  </si>
  <si>
    <t xml:space="preserve">ح رامین </t>
  </si>
  <si>
    <t>عبدالغفار</t>
  </si>
  <si>
    <t>دفتر زرگری عبدالغفار</t>
  </si>
  <si>
    <t>دفتر زرگر عبدالغفار غفاری</t>
  </si>
  <si>
    <t>طلب رامین از حنان درک پاسه</t>
  </si>
  <si>
    <t xml:space="preserve">گرفت سید زبیر </t>
  </si>
  <si>
    <t>1404-3-27</t>
  </si>
  <si>
    <t>رسید توسط ملاحمیدالله در 1314</t>
  </si>
  <si>
    <t>گرفت جمال توسط ملاحمیدالله</t>
  </si>
  <si>
    <t>آمد مجید نورآبه</t>
  </si>
  <si>
    <t>آمد رامین در سرای</t>
  </si>
  <si>
    <t xml:space="preserve">1404-3-26 </t>
  </si>
  <si>
    <t>1404-3-28</t>
  </si>
  <si>
    <t>گرفت ح خالد از غفار</t>
  </si>
  <si>
    <t>گرفت ح خالد ازسیر عمری</t>
  </si>
  <si>
    <t xml:space="preserve">آمد سمع الله توسط سیر به آدرس ما </t>
  </si>
  <si>
    <t>سمع الله عمری</t>
  </si>
  <si>
    <t>مجید نورآبه</t>
  </si>
  <si>
    <t>آمد ناصر کیهان توسط غفار</t>
  </si>
  <si>
    <t>رسید جمال به حنان در 1288</t>
  </si>
  <si>
    <t>آمد رامین توسط غفار</t>
  </si>
  <si>
    <t>چ</t>
  </si>
  <si>
    <t>مصرف دوکان</t>
  </si>
  <si>
    <t>ناصرکیهان</t>
  </si>
  <si>
    <t>خرید از //پاسه در 1295.5</t>
  </si>
  <si>
    <t>گرفت سید زبیر توسط غفار</t>
  </si>
  <si>
    <t xml:space="preserve">ش احمد </t>
  </si>
  <si>
    <t>فروش به ش احمد در 1307</t>
  </si>
  <si>
    <t>1404-3-29</t>
  </si>
  <si>
    <t xml:space="preserve">گرفت عبدالغفار </t>
  </si>
  <si>
    <t>خرید ترازو</t>
  </si>
  <si>
    <t xml:space="preserve">سمع مومینی </t>
  </si>
  <si>
    <t xml:space="preserve">گرفت // از غفار </t>
  </si>
  <si>
    <t>گرفت توسط ح رامین</t>
  </si>
  <si>
    <t>خرید از جمال االدین پاسه فی توله 1284</t>
  </si>
  <si>
    <t>گرفت درک مال جمال در 1310</t>
  </si>
  <si>
    <t>گرفت غفار از ح خالد</t>
  </si>
  <si>
    <t>گرفت از ما در 1307.5</t>
  </si>
  <si>
    <t xml:space="preserve">انجنیر مطیع </t>
  </si>
  <si>
    <t>خرید از // پاسه در 1286.5</t>
  </si>
  <si>
    <t>انجنیر مطیع الله</t>
  </si>
  <si>
    <t>1404-3-30</t>
  </si>
  <si>
    <t>فروش به مجید درک پاسه در1288</t>
  </si>
  <si>
    <t>خرید از ح جبار پاسه فی توله در1287.50</t>
  </si>
  <si>
    <t>1404-3-31</t>
  </si>
  <si>
    <t>آمد سمع الله توسط غفار</t>
  </si>
  <si>
    <t>جمع درک مال جمال در 1310</t>
  </si>
  <si>
    <t>رسید صلاح الدین به ما</t>
  </si>
  <si>
    <t>گرفت میرویس نفری صرافی احسان</t>
  </si>
  <si>
    <t>فروش پاسه در 1285</t>
  </si>
  <si>
    <t>رسید درک مال صلاح الدین</t>
  </si>
  <si>
    <t xml:space="preserve">رسید توسط عبدالغفار </t>
  </si>
  <si>
    <t>رسید // به ما نقده</t>
  </si>
  <si>
    <t>خرید از // پاسه فی توله 1284</t>
  </si>
  <si>
    <t xml:space="preserve">رسید توسط سید زبیر </t>
  </si>
  <si>
    <t xml:space="preserve">گرفت درک انجینر مطیع الله </t>
  </si>
  <si>
    <t>فروش به // در 1288</t>
  </si>
  <si>
    <t>رسید ما به ملاحمید الله توسط ح خالد</t>
  </si>
  <si>
    <t>رسید // توسط ملاحمبدالله</t>
  </si>
  <si>
    <t>رسید توسط غفار</t>
  </si>
  <si>
    <t>1404-4-</t>
  </si>
  <si>
    <t>1404-4-1</t>
  </si>
  <si>
    <t>خرید از // پاسه در 1292</t>
  </si>
  <si>
    <t xml:space="preserve">آمد ح رامین به ح خالد از آدرس ما </t>
  </si>
  <si>
    <t>مصرف اتاق</t>
  </si>
  <si>
    <t xml:space="preserve">گرفت استاد صفی </t>
  </si>
  <si>
    <t>گرفت کانتین از پیش غفار به گونه قرض</t>
  </si>
  <si>
    <t>گرفت   ح رامین به آدرس غفار</t>
  </si>
  <si>
    <t xml:space="preserve">رسیذ توسط رامین </t>
  </si>
  <si>
    <t>آمد رامین پول نقد به ح خالد</t>
  </si>
  <si>
    <t>ح ذکی</t>
  </si>
  <si>
    <t>فروش به ح ذکی پاسه در1292.50</t>
  </si>
  <si>
    <t>استاد فهیم</t>
  </si>
  <si>
    <t>1404-4-2</t>
  </si>
  <si>
    <t>باقی استاد فهیم درک مال داکتر نصیر</t>
  </si>
  <si>
    <t>رسید توسط مستعین</t>
  </si>
  <si>
    <t>رسید به استادفهیم</t>
  </si>
  <si>
    <t>آمد // به ح خالد از آدرس ما</t>
  </si>
  <si>
    <t>رسید ح رامین از آدرس ما به ح خالد</t>
  </si>
  <si>
    <t>آمد رامین به ح خالد</t>
  </si>
  <si>
    <t>رسید درک مال انجنیر مطیع</t>
  </si>
  <si>
    <t>گرفت درک مال حنان</t>
  </si>
  <si>
    <t>گرفت توسط معلم عطا نفر فهیم</t>
  </si>
  <si>
    <t>مطیع الله</t>
  </si>
  <si>
    <t>فروش به ملاحمیدالله پاسه فی توله 1298</t>
  </si>
  <si>
    <t>خرید از // پاسه فی توله 1295</t>
  </si>
  <si>
    <t>خرید از// پاسه در 1298</t>
  </si>
  <si>
    <t>خرید از // پاسه در1295</t>
  </si>
  <si>
    <t>فروش به ح ذکی پاسه در1290.50</t>
  </si>
  <si>
    <t>خرید از// در1294</t>
  </si>
  <si>
    <t>فروش به //ذز 1295.75</t>
  </si>
  <si>
    <t>فروش به //ذز 1295.50</t>
  </si>
  <si>
    <t>نوید رسولی</t>
  </si>
  <si>
    <t>خرید از نوید پاسه در1289</t>
  </si>
  <si>
    <t>فروش به // پاسه در1294</t>
  </si>
  <si>
    <t>رسید نوید رسولی نقد</t>
  </si>
  <si>
    <t>ارشاد</t>
  </si>
  <si>
    <t>خرید از ارشاد پاسه در1296</t>
  </si>
  <si>
    <t>داکتر حامد</t>
  </si>
  <si>
    <t>داکترحامد</t>
  </si>
  <si>
    <t>خرید از داکترحامدپاسه در1277.25</t>
  </si>
  <si>
    <t>1404-4-3</t>
  </si>
  <si>
    <t>فروش به مجید درک پاسه در1278</t>
  </si>
  <si>
    <t>خرید از ملاحمیدالله در1276</t>
  </si>
  <si>
    <t>گرفت ملا از ما</t>
  </si>
  <si>
    <t>رسید ما به ملاحمید الله توسط غفار</t>
  </si>
  <si>
    <t>گرفت درک مال ذکی</t>
  </si>
  <si>
    <t>1404-3-3</t>
  </si>
  <si>
    <t xml:space="preserve">آمذ صلاح الدین </t>
  </si>
  <si>
    <t>گرفت ناصر</t>
  </si>
  <si>
    <t>رسید ما به ناصر</t>
  </si>
  <si>
    <t>جمع درک حنان</t>
  </si>
  <si>
    <t>باقی درک مال جباردر 1287.5</t>
  </si>
  <si>
    <t>گرفت حاجی ذکی درک ح خالد</t>
  </si>
  <si>
    <t>ح عبدالله</t>
  </si>
  <si>
    <t>گرفت // ازغفار پاسه فزیکی</t>
  </si>
  <si>
    <t xml:space="preserve">گرفت توسط ناصر </t>
  </si>
  <si>
    <t>1404-4-4</t>
  </si>
  <si>
    <t>خرید از ملا پاسه در 1278</t>
  </si>
  <si>
    <t>فروش به ملا پاسه در 1278</t>
  </si>
  <si>
    <t>گرفت صلاح الدین توسط مطیع الله</t>
  </si>
  <si>
    <t>خرید از صلاح الدین پاسه در1277.75</t>
  </si>
  <si>
    <t>فروش به داکتر حامد پاسه در1279</t>
  </si>
  <si>
    <t>خرید از // در1279</t>
  </si>
  <si>
    <t>آآمد انجنیر مطیع توسط غفار</t>
  </si>
  <si>
    <t>آمد مطیع الله توسط شوکت</t>
  </si>
  <si>
    <t>حرید از مطیع الله در1278.50</t>
  </si>
  <si>
    <t>داکتر صیبغت الله</t>
  </si>
  <si>
    <t>داکترصیبغت الله</t>
  </si>
  <si>
    <t>خرید از داکتر پاسه در1279</t>
  </si>
  <si>
    <t>گرفت توسط سید زبیر</t>
  </si>
  <si>
    <t>فروش به جمال در1278</t>
  </si>
  <si>
    <t>رسیدجمال توسط ناصرازرامین</t>
  </si>
  <si>
    <t>گرفت درک توسط ناصر کیهان</t>
  </si>
  <si>
    <t xml:space="preserve">1404-4-3 </t>
  </si>
  <si>
    <t>گرفت توسط استاد فهیم</t>
  </si>
  <si>
    <t>ق فیض الرحمن</t>
  </si>
  <si>
    <t>فروش به ق فیض الرحمن پاسه در1276</t>
  </si>
  <si>
    <t>رحمت الله</t>
  </si>
  <si>
    <t>فروش به رحمت الله پاسه در1279</t>
  </si>
  <si>
    <t>1404-4-5</t>
  </si>
  <si>
    <t>خرید از // پاسه در1280</t>
  </si>
  <si>
    <t>فروش به // پاسه در1281</t>
  </si>
  <si>
    <t>رسید قاری فیض الرحمن به ملا حمیدالله</t>
  </si>
  <si>
    <t xml:space="preserve">رسید ما توسط قاری فیض الرحمن </t>
  </si>
  <si>
    <t>رسید به غفار پاسه</t>
  </si>
  <si>
    <t>1404-3-5</t>
  </si>
  <si>
    <t>رسید ما به شیخ احمد توسط رامین</t>
  </si>
  <si>
    <t>گرفت ما از شیخ  توسط رامین</t>
  </si>
  <si>
    <t>1404-4-6</t>
  </si>
  <si>
    <t>فروش به // در 1272.75</t>
  </si>
  <si>
    <t>فروش به مجید در 1262</t>
  </si>
  <si>
    <t>فروش به // در1259</t>
  </si>
  <si>
    <t>فروش به ح خالد در 1280</t>
  </si>
  <si>
    <t>خرید از// پاسه در1272</t>
  </si>
  <si>
    <t>خرید از // پاسه در1270</t>
  </si>
  <si>
    <t>قاری شعیب الله</t>
  </si>
  <si>
    <t>خرید از شوکت پاسه در1279.5</t>
  </si>
  <si>
    <t>گرفت // از ح خالد</t>
  </si>
  <si>
    <t>خرید از رحمت الله پاسه در 1258.50</t>
  </si>
  <si>
    <t xml:space="preserve">ق شعیب </t>
  </si>
  <si>
    <t>1404-4-7</t>
  </si>
  <si>
    <t>گرفت ما از // توسط ح مالک</t>
  </si>
  <si>
    <t>گرفت قمندان ثنا به شاهین و حاجی مالک</t>
  </si>
  <si>
    <t>رسیدقمنذان ثنا به شعیب</t>
  </si>
  <si>
    <t>رسید قمندان ثنا پاسه در1291</t>
  </si>
  <si>
    <t>رسید شعیب به رحمت الله پاسه در 1271.5</t>
  </si>
  <si>
    <t>رسید قاری شعیب به رحمت</t>
  </si>
  <si>
    <t>رسید ح ذکی به ارشاد پاسه در 1250</t>
  </si>
  <si>
    <t>رسید // به ارشادپاسه در 1259</t>
  </si>
  <si>
    <t>فروش به حماد پاسه در1259</t>
  </si>
  <si>
    <t>شاهین</t>
  </si>
  <si>
    <t>جمع شاهین درک مال شیخ احمد در 1291</t>
  </si>
  <si>
    <t>رسید به شاهین توسط تمیم در 1258</t>
  </si>
  <si>
    <t xml:space="preserve">شاهین </t>
  </si>
  <si>
    <t>ذرک مال ق فیض الرحمن در 1270</t>
  </si>
  <si>
    <t>گرفت درک شعیب در 1270</t>
  </si>
  <si>
    <t>1404-4-8</t>
  </si>
  <si>
    <t>آمد داکتر حامد توسط غفار</t>
  </si>
  <si>
    <t>گرفت ارشاد</t>
  </si>
  <si>
    <t>رسید غفار توسط داکتر سیبغت دذ1258</t>
  </si>
  <si>
    <t>رسید توسط نفر شیخ احمددر 1258</t>
  </si>
  <si>
    <t>رسید توسط نفر شیخ احمد ذر1258</t>
  </si>
  <si>
    <t>گرفت صلاح الدین صلاح نقده99500افغانی</t>
  </si>
  <si>
    <t>گرفت بشیر راننده لودر</t>
  </si>
  <si>
    <t>رسید ما توسط داکتر صیبغت در1279</t>
  </si>
  <si>
    <t xml:space="preserve">رسید ما به // </t>
  </si>
  <si>
    <t>گرفت ما از //پاسه</t>
  </si>
  <si>
    <t>رسید ذکی به ارشاد پاسه در 1259</t>
  </si>
  <si>
    <t>رسید درک ذکی به ارشاد پاسه در1259</t>
  </si>
  <si>
    <t>گرفت ملا حمیدالله توسط رامین</t>
  </si>
  <si>
    <t xml:space="preserve">رسید ملا پاسه </t>
  </si>
  <si>
    <t>1404-4-9</t>
  </si>
  <si>
    <t>رسید شاهین به شیخ احمد</t>
  </si>
  <si>
    <t>گرفت داکتر نصیر توسط  شیخ احمد</t>
  </si>
  <si>
    <t>طلب رامین از درک زگنال انس</t>
  </si>
  <si>
    <t xml:space="preserve">1404-4-9 </t>
  </si>
  <si>
    <t>خرید از مجید پاسه در1263.25</t>
  </si>
  <si>
    <t>فروش به مجید پاسه در1265</t>
  </si>
  <si>
    <t>جمع خرچ با ملاحمیدالله در 1259</t>
  </si>
  <si>
    <t>حمیدالله دشت برچی</t>
  </si>
  <si>
    <t>حرید از حمیدالله پاسه در1265</t>
  </si>
  <si>
    <t>حمیدالله برچی</t>
  </si>
  <si>
    <t>گرفت درک ملا حمیدالله</t>
  </si>
  <si>
    <t xml:space="preserve">رسید شعیب به ارشاد پاسه در </t>
  </si>
  <si>
    <t>جمع خرچبا قاری شعیب شد</t>
  </si>
  <si>
    <t>ح نجیب رسولی</t>
  </si>
  <si>
    <t>فروش به ح نجیب پاسه در 1269</t>
  </si>
  <si>
    <t>ح مالک</t>
  </si>
  <si>
    <t xml:space="preserve">ح مالک </t>
  </si>
  <si>
    <t>1404-4-10</t>
  </si>
  <si>
    <t>خرید از // پاسه در1266.25</t>
  </si>
  <si>
    <t>فروش به ش احمد در 1261</t>
  </si>
  <si>
    <t>خرید از داکتر نصیرپاسه در1265.5</t>
  </si>
  <si>
    <t>آمد ح خالد توسط غفار</t>
  </si>
  <si>
    <t>رسید // به غفار</t>
  </si>
  <si>
    <t>گرفت شیخ احمد توسط نصیر</t>
  </si>
  <si>
    <t>رسید داکتر نصیر پاسه نقده</t>
  </si>
  <si>
    <t>ح غلام رسول</t>
  </si>
  <si>
    <t>خرید از ح غلام رسول پاسه در1259</t>
  </si>
  <si>
    <t>رسید ما به// پاسه نقد</t>
  </si>
  <si>
    <t>خرید از //پاسه در 1274.5</t>
  </si>
  <si>
    <t>فروش به // در 1274.75</t>
  </si>
  <si>
    <t xml:space="preserve">1404-4-10 </t>
  </si>
  <si>
    <t>حرید از مجید پاسه در1273.5</t>
  </si>
  <si>
    <t>فروش به ملا حمیدالله</t>
  </si>
  <si>
    <t>جمع خرچ با حمیدالله رضای در 1264</t>
  </si>
  <si>
    <t>فروش به ح مالک پاسه در 1264</t>
  </si>
  <si>
    <t>جمع خرچ با ح مالک در 1264</t>
  </si>
  <si>
    <t>گرفت غفار از نجیب رسولی</t>
  </si>
  <si>
    <t>رسید ما به ح غلام رسول</t>
  </si>
  <si>
    <t>گرفت درک پول کهنه</t>
  </si>
  <si>
    <t>رسید // به نوید رسولی</t>
  </si>
  <si>
    <t>گرفت توسط عبدالمتین</t>
  </si>
  <si>
    <t xml:space="preserve">گرفت توسط داکتر فهیم </t>
  </si>
  <si>
    <t>گرفت توسط امین الله</t>
  </si>
  <si>
    <t xml:space="preserve">آمد </t>
  </si>
  <si>
    <t>جمع خرچ با شیخ احمد در1273</t>
  </si>
  <si>
    <t>جمع خرچ با ملاحمیدالله در1273</t>
  </si>
  <si>
    <t>گرفت رامین</t>
  </si>
  <si>
    <t>آمد توسط رامین</t>
  </si>
  <si>
    <t>گرفت غفار از ملاحمیدالله</t>
  </si>
  <si>
    <t>1404-4-11</t>
  </si>
  <si>
    <t>خرید از // پاسه در1282</t>
  </si>
  <si>
    <t>فروش به حماد در1279</t>
  </si>
  <si>
    <t>رسید توسظ غفار</t>
  </si>
  <si>
    <t>جمع خرچ با شعیب در1263</t>
  </si>
  <si>
    <t>گرفت قاری شعیب در1295</t>
  </si>
  <si>
    <t>گرفت نوید رسولی</t>
  </si>
  <si>
    <t>خرید از قاری فیض الرحمن پاسه در1279</t>
  </si>
  <si>
    <t>فروش به ق فیض الرحمن پاسه ئر1282.5</t>
  </si>
  <si>
    <t xml:space="preserve">گرفت ما توسط ملا حمیدالله </t>
  </si>
  <si>
    <t>گرفت توسط بسم الله حمیدی</t>
  </si>
  <si>
    <t>گرفت ملا از توسط قمندان ثنا</t>
  </si>
  <si>
    <t>فروش به // در1276</t>
  </si>
  <si>
    <t>رسید به غفار نقد</t>
  </si>
  <si>
    <t>حرید ازجمال پاسه در1278</t>
  </si>
  <si>
    <t>فروش به رحمت الله پاسه در1278</t>
  </si>
  <si>
    <t>جمع خرچ باثنا در1295</t>
  </si>
  <si>
    <t>گرفت درک درک ذکی در1263</t>
  </si>
  <si>
    <t>گرفت توسط غفار</t>
  </si>
  <si>
    <t>خرید از// در1276</t>
  </si>
  <si>
    <t>خرید از// در1282.5</t>
  </si>
  <si>
    <t>فروش به // پاسه در1283</t>
  </si>
  <si>
    <t>فروش به ارشاد پاسه در1283</t>
  </si>
  <si>
    <t>خرید از جمال پاسه در1282</t>
  </si>
  <si>
    <t>1404-4-12</t>
  </si>
  <si>
    <t>خرید از // در1285.5</t>
  </si>
  <si>
    <t>گرفت توسط یاسین</t>
  </si>
  <si>
    <t>خرید از // پاسه در1285</t>
  </si>
  <si>
    <t>فروش به // پاسه در1286.25</t>
  </si>
  <si>
    <t>گرفت درک مال شعیب در1274.5</t>
  </si>
  <si>
    <t>گرفت توسط ق شعیب در1274.5</t>
  </si>
  <si>
    <t>فروش به // پاسه در1286.5</t>
  </si>
  <si>
    <t>فروش به// در 1266.25</t>
  </si>
  <si>
    <t>خرید از // در1265</t>
  </si>
  <si>
    <t xml:space="preserve">گرفت درک ق فیض الرحمن </t>
  </si>
  <si>
    <t>گرفت درک ح ذکی</t>
  </si>
  <si>
    <t>آمد توسط غفار</t>
  </si>
  <si>
    <t>خرید از حمیدالله در1285</t>
  </si>
  <si>
    <t>فروش به // در1285.5</t>
  </si>
  <si>
    <t>جمع خرچ با ارشاد در1287</t>
  </si>
  <si>
    <t>جمع خرچ با ح خالد در 1287</t>
  </si>
  <si>
    <t xml:space="preserve">آمد توسط غفار </t>
  </si>
  <si>
    <t xml:space="preserve">گرفت ملا  حمیدالله </t>
  </si>
  <si>
    <t>خرید از ح خالد در1278.25</t>
  </si>
  <si>
    <t>خرید از جمال پاسه در1277</t>
  </si>
  <si>
    <t>خرید از // در1278</t>
  </si>
  <si>
    <t>فروش به رامین پاسه در1277.5</t>
  </si>
  <si>
    <t>فهیم</t>
  </si>
  <si>
    <t>فروش به فهیم در1279</t>
  </si>
  <si>
    <t xml:space="preserve">فهیم </t>
  </si>
  <si>
    <t>1404-4-14</t>
  </si>
  <si>
    <t>جمع خرچ با رامین در 1287.5</t>
  </si>
  <si>
    <t>گرفت توسط ح ذکی</t>
  </si>
  <si>
    <t>جمع خرچ با ملاحمیدالله در1287.5</t>
  </si>
  <si>
    <t xml:space="preserve">باقی درک ملاحمیدالله </t>
  </si>
  <si>
    <t>1404-4-16</t>
  </si>
  <si>
    <t>جمع خرچ با حمیدالله رضای در1285</t>
  </si>
  <si>
    <t>جمع خرچ با رامین در 1285</t>
  </si>
  <si>
    <t>فروش به // در1273</t>
  </si>
  <si>
    <t>شبیر</t>
  </si>
  <si>
    <t>فروش به شبیر پاسه در1272</t>
  </si>
  <si>
    <t>تمیم عری</t>
  </si>
  <si>
    <t>تمیم عمری</t>
  </si>
  <si>
    <t>خرید از تمیم عمری پاسه در 1271</t>
  </si>
  <si>
    <t>خرید از // در 1270.5</t>
  </si>
  <si>
    <t>فروش به // پاسه در 1271</t>
  </si>
  <si>
    <t>جمع خرچ با قاری شعیب در 1266.25</t>
  </si>
  <si>
    <t xml:space="preserve">1404-4-16 </t>
  </si>
  <si>
    <t>جمع خرچ با انجنیر مطیع در 1266.25</t>
  </si>
  <si>
    <t xml:space="preserve">رسید درک مال فزیکی </t>
  </si>
  <si>
    <t>جمع خرچ با ملا حمیدالله پاسه در1279.25</t>
  </si>
  <si>
    <t xml:space="preserve">گرفت ما توسط ملاحمیدالله و مطیع الله </t>
  </si>
  <si>
    <t>خرید از// پاسه در 1268.50</t>
  </si>
  <si>
    <t>فروش به جمال در1269</t>
  </si>
  <si>
    <t>جمع خرچ با ق شعیب در 1262</t>
  </si>
  <si>
    <t>جمع خرچ باشیخ احمد در 1262</t>
  </si>
  <si>
    <t xml:space="preserve">جمع خرچ با قمندان ثنا درک ملاح در 1281.75 </t>
  </si>
  <si>
    <t>گرفت درک ناصر و جمال در 1279.25</t>
  </si>
  <si>
    <t xml:space="preserve">رسد توسط انجنیر مطیع </t>
  </si>
  <si>
    <t>گرفت درک قمندان ثنا و رحمت الله در 1281.75</t>
  </si>
  <si>
    <t>خرید از جمال در1276</t>
  </si>
  <si>
    <t>خرید از // در 1274</t>
  </si>
  <si>
    <t>فروش به حماد در1276.5</t>
  </si>
  <si>
    <t>رسید پاسه فزیکی</t>
  </si>
  <si>
    <t>گرفت درک عبدالله رضای در 1271.5</t>
  </si>
  <si>
    <t xml:space="preserve">گرفت درک حمیدالله رضایی </t>
  </si>
  <si>
    <t>فروش به مجید پاسه در 1275</t>
  </si>
  <si>
    <t>1404-4-17</t>
  </si>
  <si>
    <t xml:space="preserve">گرفت درک ح خالد </t>
  </si>
  <si>
    <t>گرفت ح خالد از ملاحمیدالله</t>
  </si>
  <si>
    <t>خرید از شیخ احمد پاسه در1276.5</t>
  </si>
  <si>
    <t>فروش به جمال پاسه در 1277</t>
  </si>
  <si>
    <t>جمع خرچ با راشاد در 1265</t>
  </si>
  <si>
    <t>جمع خرچ با قاری شعیب در 1265</t>
  </si>
  <si>
    <t xml:space="preserve">گرفت توسط توسط هلال </t>
  </si>
  <si>
    <t>گرفت ملا حمیدالله توسط غفار</t>
  </si>
  <si>
    <t>جمع خرچ با ملاحمیدالله در 1271</t>
  </si>
  <si>
    <t>گرفت قاری شعیب پاسه در 1271</t>
  </si>
  <si>
    <t>گرفت از ملاحمیدالله در 1271</t>
  </si>
  <si>
    <t>فروش به حماد در 1276.5</t>
  </si>
  <si>
    <t xml:space="preserve">رسید پاسه فزیکی </t>
  </si>
  <si>
    <t>خرید از // پاسه در 1272</t>
  </si>
  <si>
    <t>فروش به // در 1269</t>
  </si>
  <si>
    <t>فروش به جمال پاسه در 1268.5</t>
  </si>
  <si>
    <t>خرید از حماد در 1265</t>
  </si>
  <si>
    <t>خرید از // پاسه فی توله 1276</t>
  </si>
  <si>
    <t xml:space="preserve">رسید به ق شعیب </t>
  </si>
  <si>
    <t>رسید پاسه به عبدالله رضایی</t>
  </si>
  <si>
    <t>1404-4-18</t>
  </si>
  <si>
    <t>آمد ح ذکی</t>
  </si>
  <si>
    <t>جمع خرچ  با ارشاد در1279</t>
  </si>
  <si>
    <t>جمع خرچ با رامید در 1279</t>
  </si>
  <si>
    <t xml:space="preserve">رسید حاجی خالد به ح ذکی </t>
  </si>
  <si>
    <t xml:space="preserve">گرفت ح ذکی از ما درک ح خالد </t>
  </si>
  <si>
    <t>جمع خرچ با امان توسط رامین در1262</t>
  </si>
  <si>
    <t>امان الله</t>
  </si>
  <si>
    <t>فروش به شیخ احمد پاسه در 1261</t>
  </si>
  <si>
    <t xml:space="preserve">خرید از جمال چاسه در 1261 </t>
  </si>
  <si>
    <t>گرفت توسط رامین و جمال در 1262</t>
  </si>
  <si>
    <t>خرید از // در 1261</t>
  </si>
  <si>
    <t>فروش به امان الله پاسه در 1262</t>
  </si>
  <si>
    <t>فروش به // پاسه در 1269</t>
  </si>
  <si>
    <t>خرید از // پاسه در 1269</t>
  </si>
  <si>
    <t>خرید از // پاسه در 1268</t>
  </si>
  <si>
    <t>فر.وش به // پاسه در 1269.5</t>
  </si>
  <si>
    <t>فروش به حماد پاسه در 1269</t>
  </si>
  <si>
    <t>1404-4-19</t>
  </si>
  <si>
    <t>خرید از جمال در 1274</t>
  </si>
  <si>
    <t>فروش به // در 1275</t>
  </si>
  <si>
    <t>استاد صفی</t>
  </si>
  <si>
    <t>گرفت استاد صفی</t>
  </si>
  <si>
    <t>جمع خرچ با مجید در 1275.5</t>
  </si>
  <si>
    <t>جمع خرچ با جمال در 1275.5</t>
  </si>
  <si>
    <t>جمع خرچ با جمال در 1268</t>
  </si>
  <si>
    <t>جمع خرچ با مجید در 1268</t>
  </si>
  <si>
    <t>فروش به رحمت الله در 1275</t>
  </si>
  <si>
    <t>جمع خرچ با جمال درک ناصر کیهان در 1267.5</t>
  </si>
  <si>
    <t>خرید از // در 1277</t>
  </si>
  <si>
    <t>اوکی</t>
  </si>
  <si>
    <t>ok</t>
  </si>
  <si>
    <t>صدیق طلوع</t>
  </si>
  <si>
    <t>فروش به صدیق پاسه در 1275.5</t>
  </si>
  <si>
    <t>خرید از ملا // پاسه در 1275.5</t>
  </si>
  <si>
    <t>فروش به ملا// در 1276</t>
  </si>
  <si>
    <t>جمع خرچ با ملا حمیدالله در 1267.5</t>
  </si>
  <si>
    <t>خرید از // پاسه در 1275</t>
  </si>
  <si>
    <t>خرید از جمال پاسه در 1274.5</t>
  </si>
  <si>
    <t>فرو ش به // در 1275</t>
  </si>
  <si>
    <t>خرید از ق // در 1275.75</t>
  </si>
  <si>
    <t>فروش به // در 1276</t>
  </si>
  <si>
    <t xml:space="preserve">رسید توسط غفار </t>
  </si>
  <si>
    <t>1404-4-20</t>
  </si>
  <si>
    <t>خرید از// پاسه در1279</t>
  </si>
  <si>
    <t>خرید از// در 1278</t>
  </si>
  <si>
    <t>خرید از // پاسه در1279.5</t>
  </si>
  <si>
    <t>فروش به جمال پاسه در 1278.75</t>
  </si>
  <si>
    <t>فروش به حماد در 1278.5</t>
  </si>
  <si>
    <t>فروش به ح ذکی پاسه در 1280</t>
  </si>
  <si>
    <t>فروش به // در 1280</t>
  </si>
  <si>
    <t>خرید از ناصر کیهان در 1285</t>
  </si>
  <si>
    <t>گرفت ح فتاح توسط رفیع الله فوماندان پوسته</t>
  </si>
  <si>
    <t>1404-4-21</t>
  </si>
  <si>
    <t>جمع خرچ با ملاحمیدالله در 1265</t>
  </si>
  <si>
    <t>فروش به قاری فیض ارحمن در 1285.5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</si>
</sst>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;[Red]0"/>
    <numFmt numFmtId="165" formatCode="0.000;[Red]0.000"/>
    <numFmt numFmtId="166" formatCode="0.00;[Red]0.00"/>
    <numFmt numFmtId="167" formatCode="[$-3000401]0"/>
    <numFmt numFmtId="168" formatCode="0.0;[Red]0.0"/>
  </numFmts>
  <fonts count="30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28"/>
      <color theme="0"/>
      <name val="Libre Baskerville"/>
    </font>
    <font>
      <sz val="11"/>
      <name val="Calibri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b/>
      <sz val="12"/>
      <color theme="1"/>
      <name val="Calibri"/>
      <family val="1"/>
      <scheme val="minor"/>
    </font>
    <font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28"/>
      <color theme="1"/>
      <name val="Calibri"/>
      <family val="2"/>
      <scheme val="minor"/>
    </font>
    <font>
      <sz val="8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EEAF6"/>
        <bgColor rgb="FFDEEAF6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4" fillId="5" borderId="31" applyNumberFormat="0" applyAlignment="0" applyProtection="0"/>
    <xf numFmtId="0" fontId="18" fillId="0" borderId="17" applyNumberFormat="0" applyFill="0" applyBorder="0" applyAlignment="0" applyProtection="0"/>
  </cellStyleXfs>
  <cellXfs count="181">
    <xf numFmtId="0" fontId="0" fillId="0" borderId="0" xfId="0"/>
    <xf numFmtId="164" fontId="1" fillId="0" borderId="0" xfId="0" applyNumberFormat="1" applyFont="1"/>
    <xf numFmtId="165" fontId="1" fillId="0" borderId="0" xfId="0" applyNumberFormat="1" applyFont="1"/>
    <xf numFmtId="164" fontId="4" fillId="2" borderId="7" xfId="0" applyNumberFormat="1" applyFont="1" applyFill="1" applyBorder="1" applyAlignment="1">
      <alignment horizontal="center" vertical="center"/>
    </xf>
    <xf numFmtId="165" fontId="4" fillId="2" borderId="7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center"/>
    </xf>
    <xf numFmtId="0" fontId="4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6" fillId="2" borderId="7" xfId="0" applyFont="1" applyFill="1" applyBorder="1"/>
    <xf numFmtId="0" fontId="10" fillId="0" borderId="0" xfId="0" applyFont="1"/>
    <xf numFmtId="0" fontId="6" fillId="2" borderId="7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 wrapText="1"/>
    </xf>
    <xf numFmtId="164" fontId="8" fillId="2" borderId="7" xfId="0" applyNumberFormat="1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6" fillId="2" borderId="7" xfId="0" applyNumberFormat="1" applyFont="1" applyFill="1" applyBorder="1" applyAlignment="1">
      <alignment horizontal="center" vertical="center"/>
    </xf>
    <xf numFmtId="0" fontId="6" fillId="0" borderId="7" xfId="0" applyFont="1" applyBorder="1"/>
    <xf numFmtId="165" fontId="6" fillId="0" borderId="7" xfId="0" applyNumberFormat="1" applyFont="1" applyBorder="1"/>
    <xf numFmtId="0" fontId="11" fillId="2" borderId="7" xfId="0" applyFont="1" applyFill="1" applyBorder="1" applyAlignment="1">
      <alignment horizontal="center" vertical="center"/>
    </xf>
    <xf numFmtId="165" fontId="11" fillId="2" borderId="7" xfId="0" applyNumberFormat="1" applyFont="1" applyFill="1" applyBorder="1" applyAlignment="1">
      <alignment horizontal="center" vertical="center"/>
    </xf>
    <xf numFmtId="166" fontId="6" fillId="0" borderId="7" xfId="0" applyNumberFormat="1" applyFont="1" applyBorder="1" applyAlignment="1">
      <alignment horizontal="center"/>
    </xf>
    <xf numFmtId="164" fontId="6" fillId="0" borderId="7" xfId="0" applyNumberFormat="1" applyFont="1" applyBorder="1"/>
    <xf numFmtId="165" fontId="6" fillId="2" borderId="7" xfId="0" applyNumberFormat="1" applyFont="1" applyFill="1" applyBorder="1"/>
    <xf numFmtId="164" fontId="6" fillId="2" borderId="7" xfId="0" applyNumberFormat="1" applyFont="1" applyFill="1" applyBorder="1"/>
    <xf numFmtId="164" fontId="11" fillId="2" borderId="7" xfId="0" applyNumberFormat="1" applyFont="1" applyFill="1" applyBorder="1" applyAlignment="1">
      <alignment horizontal="center" vertical="center"/>
    </xf>
    <xf numFmtId="165" fontId="6" fillId="0" borderId="7" xfId="0" applyNumberFormat="1" applyFont="1" applyBorder="1" applyAlignment="1">
      <alignment horizontal="right"/>
    </xf>
    <xf numFmtId="0" fontId="11" fillId="2" borderId="7" xfId="0" applyFont="1" applyFill="1" applyBorder="1"/>
    <xf numFmtId="165" fontId="11" fillId="2" borderId="7" xfId="0" applyNumberFormat="1" applyFont="1" applyFill="1" applyBorder="1"/>
    <xf numFmtId="0" fontId="0" fillId="0" borderId="17" xfId="0" applyBorder="1"/>
    <xf numFmtId="0" fontId="0" fillId="4" borderId="0" xfId="0" applyFill="1"/>
    <xf numFmtId="0" fontId="0" fillId="4" borderId="17" xfId="0" applyFill="1" applyBorder="1"/>
    <xf numFmtId="0" fontId="7" fillId="0" borderId="9" xfId="0" applyFont="1" applyBorder="1" applyAlignment="1">
      <alignment horizontal="center"/>
    </xf>
    <xf numFmtId="164" fontId="6" fillId="2" borderId="13" xfId="0" applyNumberFormat="1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165" fontId="6" fillId="2" borderId="13" xfId="0" applyNumberFormat="1" applyFont="1" applyFill="1" applyBorder="1" applyAlignment="1">
      <alignment horizontal="center" vertical="center"/>
    </xf>
    <xf numFmtId="166" fontId="6" fillId="2" borderId="13" xfId="0" applyNumberFormat="1" applyFont="1" applyFill="1" applyBorder="1" applyAlignment="1">
      <alignment horizontal="center" vertical="center"/>
    </xf>
    <xf numFmtId="0" fontId="6" fillId="0" borderId="7" xfId="0" applyFont="1" applyBorder="1" applyAlignment="1">
      <alignment wrapText="1"/>
    </xf>
    <xf numFmtId="0" fontId="6" fillId="0" borderId="17" xfId="0" applyFont="1" applyBorder="1"/>
    <xf numFmtId="0" fontId="13" fillId="0" borderId="7" xfId="0" applyFont="1" applyBorder="1" applyAlignment="1">
      <alignment wrapText="1"/>
    </xf>
    <xf numFmtId="166" fontId="13" fillId="0" borderId="7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wrapText="1"/>
    </xf>
    <xf numFmtId="1" fontId="6" fillId="0" borderId="7" xfId="0" applyNumberFormat="1" applyFont="1" applyBorder="1"/>
    <xf numFmtId="1" fontId="6" fillId="2" borderId="7" xfId="0" applyNumberFormat="1" applyFont="1" applyFill="1" applyBorder="1"/>
    <xf numFmtId="164" fontId="6" fillId="0" borderId="7" xfId="0" applyNumberFormat="1" applyFont="1" applyBorder="1" applyAlignment="1">
      <alignment horizontal="right"/>
    </xf>
    <xf numFmtId="0" fontId="5" fillId="2" borderId="9" xfId="0" applyFont="1" applyFill="1" applyBorder="1" applyAlignment="1">
      <alignment horizontal="center" vertical="center"/>
    </xf>
    <xf numFmtId="0" fontId="6" fillId="2" borderId="13" xfId="0" applyFont="1" applyFill="1" applyBorder="1"/>
    <xf numFmtId="0" fontId="8" fillId="0" borderId="7" xfId="0" applyFont="1" applyBorder="1" applyAlignment="1">
      <alignment wrapText="1"/>
    </xf>
    <xf numFmtId="0" fontId="15" fillId="4" borderId="0" xfId="0" applyFont="1" applyFill="1"/>
    <xf numFmtId="0" fontId="17" fillId="0" borderId="32" xfId="0" applyFont="1" applyBorder="1" applyAlignment="1">
      <alignment horizontal="center"/>
    </xf>
    <xf numFmtId="2" fontId="17" fillId="0" borderId="32" xfId="0" applyNumberFormat="1" applyFont="1" applyBorder="1" applyAlignment="1">
      <alignment horizontal="center"/>
    </xf>
    <xf numFmtId="168" fontId="17" fillId="0" borderId="32" xfId="0" applyNumberFormat="1" applyFont="1" applyBorder="1"/>
    <xf numFmtId="0" fontId="19" fillId="4" borderId="32" xfId="2" applyFont="1" applyFill="1" applyBorder="1" applyAlignment="1">
      <alignment horizontal="center"/>
    </xf>
    <xf numFmtId="168" fontId="20" fillId="0" borderId="32" xfId="0" applyNumberFormat="1" applyFont="1" applyBorder="1"/>
    <xf numFmtId="0" fontId="21" fillId="4" borderId="32" xfId="2" applyFont="1" applyFill="1" applyBorder="1" applyAlignment="1">
      <alignment horizontal="center"/>
    </xf>
    <xf numFmtId="0" fontId="15" fillId="4" borderId="17" xfId="0" applyFont="1" applyFill="1" applyBorder="1"/>
    <xf numFmtId="0" fontId="22" fillId="0" borderId="32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2" xfId="0" applyBorder="1" applyAlignment="1">
      <alignment horizontal="center"/>
    </xf>
    <xf numFmtId="4" fontId="0" fillId="0" borderId="3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6" borderId="32" xfId="0" applyFill="1" applyBorder="1" applyAlignment="1">
      <alignment horizontal="center"/>
    </xf>
    <xf numFmtId="0" fontId="23" fillId="0" borderId="32" xfId="0" applyFont="1" applyBorder="1" applyAlignment="1">
      <alignment horizontal="center"/>
    </xf>
    <xf numFmtId="168" fontId="24" fillId="0" borderId="32" xfId="0" applyNumberFormat="1" applyFont="1" applyBorder="1" applyAlignment="1">
      <alignment horizontal="center" vertical="center"/>
    </xf>
    <xf numFmtId="168" fontId="24" fillId="0" borderId="32" xfId="0" applyNumberFormat="1" applyFont="1" applyBorder="1" applyAlignment="1">
      <alignment horizontal="center"/>
    </xf>
    <xf numFmtId="0" fontId="24" fillId="0" borderId="0" xfId="0" applyFont="1"/>
    <xf numFmtId="0" fontId="23" fillId="0" borderId="3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5" fillId="0" borderId="32" xfId="0" applyFont="1" applyBorder="1" applyAlignment="1">
      <alignment horizontal="center"/>
    </xf>
    <xf numFmtId="0" fontId="23" fillId="0" borderId="45" xfId="0" applyFont="1" applyBorder="1" applyAlignment="1">
      <alignment horizontal="center" vertical="center"/>
    </xf>
    <xf numFmtId="0" fontId="0" fillId="0" borderId="24" xfId="0" applyBorder="1"/>
    <xf numFmtId="0" fontId="23" fillId="0" borderId="46" xfId="0" applyFont="1" applyBorder="1" applyAlignment="1">
      <alignment horizontal="center" vertical="center"/>
    </xf>
    <xf numFmtId="0" fontId="23" fillId="0" borderId="47" xfId="0" applyFont="1" applyBorder="1" applyAlignment="1">
      <alignment horizontal="center" vertical="center"/>
    </xf>
    <xf numFmtId="0" fontId="0" fillId="7" borderId="19" xfId="0" applyFill="1" applyBorder="1"/>
    <xf numFmtId="0" fontId="23" fillId="0" borderId="40" xfId="0" applyFont="1" applyBorder="1" applyAlignment="1">
      <alignment horizontal="center"/>
    </xf>
    <xf numFmtId="0" fontId="23" fillId="0" borderId="50" xfId="0" applyFont="1" applyBorder="1"/>
    <xf numFmtId="0" fontId="26" fillId="7" borderId="43" xfId="0" applyFont="1" applyFill="1" applyBorder="1" applyAlignment="1">
      <alignment horizontal="center"/>
    </xf>
    <xf numFmtId="0" fontId="27" fillId="7" borderId="43" xfId="0" applyFont="1" applyFill="1" applyBorder="1" applyAlignment="1">
      <alignment horizontal="center"/>
    </xf>
    <xf numFmtId="0" fontId="26" fillId="7" borderId="48" xfId="0" applyFont="1" applyFill="1" applyBorder="1" applyAlignment="1">
      <alignment horizontal="center"/>
    </xf>
    <xf numFmtId="0" fontId="26" fillId="7" borderId="49" xfId="0" applyFont="1" applyFill="1" applyBorder="1" applyAlignment="1">
      <alignment horizontal="center"/>
    </xf>
    <xf numFmtId="0" fontId="26" fillId="7" borderId="44" xfId="0" applyFont="1" applyFill="1" applyBorder="1" applyAlignment="1">
      <alignment horizontal="center"/>
    </xf>
    <xf numFmtId="0" fontId="0" fillId="7" borderId="0" xfId="0" applyFill="1"/>
    <xf numFmtId="0" fontId="17" fillId="7" borderId="51" xfId="0" applyFont="1" applyFill="1" applyBorder="1" applyAlignment="1">
      <alignment horizontal="center"/>
    </xf>
    <xf numFmtId="168" fontId="17" fillId="7" borderId="51" xfId="0" applyNumberFormat="1" applyFont="1" applyFill="1" applyBorder="1"/>
    <xf numFmtId="0" fontId="15" fillId="4" borderId="17" xfId="0" applyFont="1" applyFill="1" applyBorder="1" applyAlignment="1">
      <alignment vertical="center"/>
    </xf>
    <xf numFmtId="0" fontId="23" fillId="0" borderId="42" xfId="0" applyFont="1" applyBorder="1" applyAlignment="1">
      <alignment horizontal="center" vertical="center"/>
    </xf>
    <xf numFmtId="0" fontId="23" fillId="0" borderId="52" xfId="0" applyFont="1" applyBorder="1" applyAlignment="1">
      <alignment horizontal="center" vertical="center"/>
    </xf>
    <xf numFmtId="164" fontId="17" fillId="0" borderId="32" xfId="0" applyNumberFormat="1" applyFont="1" applyBorder="1" applyAlignment="1">
      <alignment horizontal="center"/>
    </xf>
    <xf numFmtId="0" fontId="17" fillId="7" borderId="32" xfId="0" applyFont="1" applyFill="1" applyBorder="1" applyAlignment="1">
      <alignment horizontal="center"/>
    </xf>
    <xf numFmtId="0" fontId="3" fillId="0" borderId="28" xfId="0" applyFont="1" applyBorder="1"/>
    <xf numFmtId="0" fontId="17" fillId="0" borderId="41" xfId="0" applyFont="1" applyBorder="1" applyAlignment="1">
      <alignment horizontal="center"/>
    </xf>
    <xf numFmtId="2" fontId="17" fillId="0" borderId="39" xfId="0" applyNumberFormat="1" applyFont="1" applyBorder="1" applyAlignment="1">
      <alignment horizontal="center"/>
    </xf>
    <xf numFmtId="168" fontId="17" fillId="0" borderId="39" xfId="0" applyNumberFormat="1" applyFont="1" applyBorder="1"/>
    <xf numFmtId="0" fontId="19" fillId="4" borderId="40" xfId="2" applyFont="1" applyFill="1" applyBorder="1" applyAlignment="1">
      <alignment horizontal="center"/>
    </xf>
    <xf numFmtId="1" fontId="17" fillId="0" borderId="41" xfId="0" applyNumberFormat="1" applyFont="1" applyBorder="1" applyAlignment="1">
      <alignment horizontal="center"/>
    </xf>
    <xf numFmtId="166" fontId="6" fillId="7" borderId="7" xfId="0" applyNumberFormat="1" applyFont="1" applyFill="1" applyBorder="1" applyAlignment="1">
      <alignment horizontal="center"/>
    </xf>
    <xf numFmtId="164" fontId="6" fillId="7" borderId="7" xfId="0" applyNumberFormat="1" applyFont="1" applyFill="1" applyBorder="1"/>
    <xf numFmtId="0" fontId="7" fillId="2" borderId="30" xfId="0" applyFont="1" applyFill="1" applyBorder="1" applyAlignment="1">
      <alignment horizontal="center" vertical="center"/>
    </xf>
    <xf numFmtId="0" fontId="3" fillId="0" borderId="27" xfId="0" applyFont="1" applyBorder="1"/>
    <xf numFmtId="0" fontId="3" fillId="0" borderId="29" xfId="0" applyFont="1" applyBorder="1"/>
    <xf numFmtId="0" fontId="1" fillId="2" borderId="16" xfId="0" applyFont="1" applyFill="1" applyBorder="1" applyAlignment="1">
      <alignment horizontal="center"/>
    </xf>
    <xf numFmtId="0" fontId="3" fillId="0" borderId="17" xfId="0" applyFont="1" applyBorder="1"/>
    <xf numFmtId="0" fontId="3" fillId="0" borderId="15" xfId="0" applyFont="1" applyBorder="1"/>
    <xf numFmtId="0" fontId="11" fillId="2" borderId="16" xfId="0" applyFont="1" applyFill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/>
    </xf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0" fillId="0" borderId="17" xfId="0" applyBorder="1"/>
    <xf numFmtId="0" fontId="3" fillId="0" borderId="22" xfId="0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0" fontId="1" fillId="0" borderId="17" xfId="0" applyFont="1" applyBorder="1" applyAlignment="1">
      <alignment horizontal="center"/>
    </xf>
    <xf numFmtId="0" fontId="0" fillId="0" borderId="0" xfId="0"/>
    <xf numFmtId="0" fontId="3" fillId="0" borderId="14" xfId="0" applyFont="1" applyBorder="1"/>
    <xf numFmtId="0" fontId="7" fillId="0" borderId="26" xfId="0" applyFont="1" applyBorder="1" applyAlignment="1">
      <alignment horizontal="center"/>
    </xf>
    <xf numFmtId="0" fontId="3" fillId="0" borderId="28" xfId="0" applyFont="1" applyBorder="1"/>
    <xf numFmtId="0" fontId="3" fillId="0" borderId="11" xfId="0" applyFont="1" applyBorder="1"/>
    <xf numFmtId="0" fontId="7" fillId="2" borderId="26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7" fillId="2" borderId="28" xfId="0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/>
    </xf>
    <xf numFmtId="164" fontId="1" fillId="0" borderId="20" xfId="0" applyNumberFormat="1" applyFont="1" applyBorder="1" applyAlignment="1">
      <alignment horizontal="center"/>
    </xf>
    <xf numFmtId="164" fontId="1" fillId="0" borderId="21" xfId="0" applyNumberFormat="1" applyFont="1" applyBorder="1" applyAlignment="1">
      <alignment horizontal="center"/>
    </xf>
    <xf numFmtId="164" fontId="1" fillId="0" borderId="17" xfId="0" applyNumberFormat="1" applyFont="1" applyBorder="1" applyAlignment="1">
      <alignment horizontal="center"/>
    </xf>
    <xf numFmtId="164" fontId="1" fillId="0" borderId="22" xfId="0" applyNumberFormat="1" applyFont="1" applyBorder="1" applyAlignment="1">
      <alignment horizontal="center"/>
    </xf>
    <xf numFmtId="164" fontId="1" fillId="0" borderId="23" xfId="0" applyNumberFormat="1" applyFont="1" applyBorder="1" applyAlignment="1">
      <alignment horizontal="center"/>
    </xf>
    <xf numFmtId="164" fontId="1" fillId="0" borderId="24" xfId="0" applyNumberFormat="1" applyFont="1" applyBorder="1" applyAlignment="1">
      <alignment horizontal="center"/>
    </xf>
    <xf numFmtId="164" fontId="1" fillId="0" borderId="25" xfId="0" applyNumberFormat="1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64" fontId="6" fillId="2" borderId="9" xfId="0" applyNumberFormat="1" applyFont="1" applyFill="1" applyBorder="1" applyAlignment="1">
      <alignment horizontal="center" vertical="center"/>
    </xf>
    <xf numFmtId="164" fontId="11" fillId="3" borderId="8" xfId="0" applyNumberFormat="1" applyFont="1" applyFill="1" applyBorder="1" applyAlignment="1">
      <alignment horizontal="center"/>
    </xf>
    <xf numFmtId="0" fontId="3" fillId="0" borderId="9" xfId="0" applyFont="1" applyBorder="1"/>
    <xf numFmtId="0" fontId="7" fillId="3" borderId="12" xfId="0" applyFont="1" applyFill="1" applyBorder="1" applyAlignment="1">
      <alignment horizontal="center" vertical="center"/>
    </xf>
    <xf numFmtId="0" fontId="3" fillId="0" borderId="13" xfId="0" applyFont="1" applyBorder="1"/>
    <xf numFmtId="165" fontId="7" fillId="3" borderId="8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9" fillId="2" borderId="10" xfId="0" applyFont="1" applyFill="1" applyBorder="1" applyAlignment="1">
      <alignment horizontal="center"/>
    </xf>
    <xf numFmtId="0" fontId="9" fillId="2" borderId="9" xfId="0" applyFont="1" applyFill="1" applyBorder="1" applyAlignment="1">
      <alignment horizont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13" xfId="0" applyNumberFormat="1" applyFont="1" applyFill="1" applyBorder="1" applyAlignment="1">
      <alignment horizontal="center" vertical="center"/>
    </xf>
    <xf numFmtId="0" fontId="28" fillId="7" borderId="18" xfId="0" applyFont="1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15" fillId="4" borderId="36" xfId="0" applyFont="1" applyFill="1" applyBorder="1" applyAlignment="1">
      <alignment horizontal="center"/>
    </xf>
    <xf numFmtId="0" fontId="0" fillId="7" borderId="33" xfId="0" applyFill="1" applyBorder="1"/>
    <xf numFmtId="0" fontId="0" fillId="7" borderId="34" xfId="0" applyFill="1" applyBorder="1"/>
    <xf numFmtId="0" fontId="0" fillId="7" borderId="35" xfId="0" applyFill="1" applyBorder="1"/>
    <xf numFmtId="0" fontId="16" fillId="7" borderId="36" xfId="0" applyFont="1" applyFill="1" applyBorder="1" applyAlignment="1">
      <alignment horizontal="center" vertical="center"/>
    </xf>
    <xf numFmtId="0" fontId="0" fillId="7" borderId="38" xfId="0" applyFill="1" applyBorder="1" applyAlignment="1">
      <alignment horizontal="center" vertical="center"/>
    </xf>
    <xf numFmtId="0" fontId="0" fillId="0" borderId="41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168" fontId="0" fillId="0" borderId="41" xfId="0" applyNumberFormat="1" applyBorder="1" applyAlignment="1">
      <alignment horizontal="center"/>
    </xf>
    <xf numFmtId="168" fontId="0" fillId="0" borderId="39" xfId="0" applyNumberFormat="1" applyBorder="1" applyAlignment="1">
      <alignment horizontal="center"/>
    </xf>
    <xf numFmtId="168" fontId="0" fillId="0" borderId="40" xfId="0" applyNumberFormat="1" applyBorder="1" applyAlignment="1">
      <alignment horizontal="center"/>
    </xf>
    <xf numFmtId="0" fontId="23" fillId="0" borderId="32" xfId="0" applyFont="1" applyBorder="1" applyAlignment="1">
      <alignment horizontal="center"/>
    </xf>
    <xf numFmtId="0" fontId="0" fillId="7" borderId="36" xfId="0" applyFill="1" applyBorder="1" applyAlignment="1">
      <alignment horizontal="center"/>
    </xf>
    <xf numFmtId="0" fontId="0" fillId="7" borderId="37" xfId="0" applyFill="1" applyBorder="1" applyAlignment="1">
      <alignment horizontal="center"/>
    </xf>
    <xf numFmtId="167" fontId="0" fillId="7" borderId="36" xfId="0" applyNumberFormat="1" applyFill="1" applyBorder="1" applyAlignment="1">
      <alignment horizontal="center"/>
    </xf>
    <xf numFmtId="167" fontId="0" fillId="7" borderId="37" xfId="0" applyNumberFormat="1" applyFill="1" applyBorder="1" applyAlignment="1">
      <alignment horizontal="center"/>
    </xf>
  </cellXfs>
  <cellStyles count="3">
    <cellStyle name="Calculation" xfId="1" builtinId="22" hidden="1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390525</xdr:colOff>
      <xdr:row>7</xdr:row>
      <xdr:rowOff>31750</xdr:rowOff>
    </xdr:from>
    <xdr:ext cx="7296150" cy="654049"/>
    <xdr:sp macro="" textlink="">
      <xdr:nvSpPr>
        <xdr:cNvPr id="120" name="Shape 120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/>
      </xdr:nvSpPr>
      <xdr:spPr>
        <a:xfrm>
          <a:off x="984885" y="1258570"/>
          <a:ext cx="7296150" cy="654049"/>
        </a:xfrm>
        <a:prstGeom prst="rect">
          <a:avLst/>
        </a:prstGeom>
        <a:solidFill>
          <a:schemeClr val="lt1"/>
        </a:solidFill>
        <a:ln w="9525" cap="flat" cmpd="sng">
          <a:solidFill>
            <a:schemeClr val="lt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fa-IR" sz="1400" b="1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دفــــترزرگری 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ورقــــه صــــــورت حســـــابـــات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0</xdr:col>
      <xdr:colOff>581025</xdr:colOff>
      <xdr:row>11</xdr:row>
      <xdr:rowOff>95250</xdr:rowOff>
    </xdr:from>
    <xdr:ext cx="2667000" cy="428625"/>
    <xdr:sp macro="" textlink="">
      <xdr:nvSpPr>
        <xdr:cNvPr id="121" name="Shape 121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/>
      </xdr:nvSpPr>
      <xdr:spPr>
        <a:xfrm>
          <a:off x="4017263" y="3570450"/>
          <a:ext cx="2657475" cy="419100"/>
        </a:xfrm>
        <a:prstGeom prst="rect">
          <a:avLst/>
        </a:prstGeom>
        <a:solidFill>
          <a:schemeClr val="lt1"/>
        </a:solidFill>
        <a:ln w="9525" cap="flat" cmpd="sng">
          <a:solidFill>
            <a:schemeClr val="lt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fa-IR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محـــــمدناصر:0705983924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fa-IR" sz="1100" b="1">
              <a:solidFill>
                <a:schemeClr val="dk1"/>
              </a:solidFill>
              <a:latin typeface="Calibri"/>
              <a:cs typeface="Calibri"/>
              <a:sym typeface="Calibri"/>
            </a:rPr>
            <a:t>ملاحمیدالله:0700428252</a:t>
          </a:r>
          <a:endParaRPr sz="1100" b="1"/>
        </a:p>
      </xdr:txBody>
    </xdr:sp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390525</xdr:colOff>
      <xdr:row>7</xdr:row>
      <xdr:rowOff>31750</xdr:rowOff>
    </xdr:from>
    <xdr:ext cx="7296150" cy="654049"/>
    <xdr:sp macro="" textlink="">
      <xdr:nvSpPr>
        <xdr:cNvPr id="2" name="Shape 120">
          <a:extLst>
            <a:ext uri="{FF2B5EF4-FFF2-40B4-BE49-F238E27FC236}">
              <a16:creationId xmlns:a16="http://schemas.microsoft.com/office/drawing/2014/main" id="{DCDF665A-2C64-480A-9FFB-FFFB159D1D3A}"/>
            </a:ext>
          </a:extLst>
        </xdr:cNvPr>
        <xdr:cNvSpPr txBox="1"/>
      </xdr:nvSpPr>
      <xdr:spPr>
        <a:xfrm>
          <a:off x="1031875" y="1327150"/>
          <a:ext cx="7296150" cy="654049"/>
        </a:xfrm>
        <a:prstGeom prst="rect">
          <a:avLst/>
        </a:prstGeom>
        <a:solidFill>
          <a:schemeClr val="lt1"/>
        </a:solidFill>
        <a:ln w="9525" cap="flat" cmpd="sng">
          <a:solidFill>
            <a:schemeClr val="lt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fa-IR" sz="1400" b="1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دفــــترزرگری عبدالغفار</a:t>
          </a:r>
          <a:r>
            <a:rPr lang="fa-IR" sz="1400" b="1" baseline="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غفاری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ورقــــه صــــــورت حســـــابـــات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581025</xdr:colOff>
      <xdr:row>11</xdr:row>
      <xdr:rowOff>95250</xdr:rowOff>
    </xdr:from>
    <xdr:ext cx="2667000" cy="428625"/>
    <xdr:sp macro="" textlink="">
      <xdr:nvSpPr>
        <xdr:cNvPr id="3" name="Shape 121">
          <a:extLst>
            <a:ext uri="{FF2B5EF4-FFF2-40B4-BE49-F238E27FC236}">
              <a16:creationId xmlns:a16="http://schemas.microsoft.com/office/drawing/2014/main" id="{EFCD38FF-2EE8-4A92-8CE0-08BD4388A934}"/>
            </a:ext>
          </a:extLst>
        </xdr:cNvPr>
        <xdr:cNvSpPr txBox="1"/>
      </xdr:nvSpPr>
      <xdr:spPr>
        <a:xfrm>
          <a:off x="1222375" y="2133600"/>
          <a:ext cx="2667000" cy="428625"/>
        </a:xfrm>
        <a:prstGeom prst="rect">
          <a:avLst/>
        </a:prstGeom>
        <a:solidFill>
          <a:schemeClr val="lt1"/>
        </a:solidFill>
        <a:ln w="9525" cap="flat" cmpd="sng">
          <a:solidFill>
            <a:schemeClr val="lt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fa-IR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عبدالحنان</a:t>
          </a:r>
          <a:r>
            <a:rPr lang="fa-IR" sz="1100" b="1" baseline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مرادی:0700591924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fa-IR" sz="1100" b="1">
              <a:solidFill>
                <a:schemeClr val="dk1"/>
              </a:solidFill>
              <a:latin typeface="Calibri"/>
              <a:cs typeface="Calibri"/>
              <a:sym typeface="Calibri"/>
            </a:rPr>
            <a:t> </a:t>
          </a:r>
          <a:endParaRPr sz="1100" b="1"/>
        </a:p>
      </xdr:txBody>
    </xdr:sp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390525</xdr:colOff>
      <xdr:row>7</xdr:row>
      <xdr:rowOff>31750</xdr:rowOff>
    </xdr:from>
    <xdr:ext cx="7296150" cy="654049"/>
    <xdr:sp macro="" textlink="">
      <xdr:nvSpPr>
        <xdr:cNvPr id="2" name="Shape 120">
          <a:extLst>
            <a:ext uri="{FF2B5EF4-FFF2-40B4-BE49-F238E27FC236}">
              <a16:creationId xmlns:a16="http://schemas.microsoft.com/office/drawing/2014/main" id="{D19F4E48-F7CA-47B4-AAF5-B771C03A4631}"/>
            </a:ext>
          </a:extLst>
        </xdr:cNvPr>
        <xdr:cNvSpPr txBox="1"/>
      </xdr:nvSpPr>
      <xdr:spPr>
        <a:xfrm>
          <a:off x="1031875" y="1327150"/>
          <a:ext cx="7296150" cy="654049"/>
        </a:xfrm>
        <a:prstGeom prst="rect">
          <a:avLst/>
        </a:prstGeom>
        <a:solidFill>
          <a:schemeClr val="lt1"/>
        </a:solidFill>
        <a:ln w="9525" cap="flat" cmpd="sng">
          <a:solidFill>
            <a:schemeClr val="lt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fa-IR" sz="1400" b="1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دفــــترزرگری عبدالغفار</a:t>
          </a:r>
          <a:r>
            <a:rPr lang="fa-IR" sz="1400" b="1" baseline="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غفاری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ورقــــه صــــــورت حســـــابـــات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581025</xdr:colOff>
      <xdr:row>11</xdr:row>
      <xdr:rowOff>95250</xdr:rowOff>
    </xdr:from>
    <xdr:ext cx="2667000" cy="428625"/>
    <xdr:sp macro="" textlink="">
      <xdr:nvSpPr>
        <xdr:cNvPr id="3" name="Shape 121">
          <a:extLst>
            <a:ext uri="{FF2B5EF4-FFF2-40B4-BE49-F238E27FC236}">
              <a16:creationId xmlns:a16="http://schemas.microsoft.com/office/drawing/2014/main" id="{BF154DD0-2C03-4EFB-9857-978B3609E450}"/>
            </a:ext>
          </a:extLst>
        </xdr:cNvPr>
        <xdr:cNvSpPr txBox="1"/>
      </xdr:nvSpPr>
      <xdr:spPr>
        <a:xfrm>
          <a:off x="1222375" y="2133600"/>
          <a:ext cx="2667000" cy="428625"/>
        </a:xfrm>
        <a:prstGeom prst="rect">
          <a:avLst/>
        </a:prstGeom>
        <a:solidFill>
          <a:schemeClr val="lt1"/>
        </a:solidFill>
        <a:ln w="9525" cap="flat" cmpd="sng">
          <a:solidFill>
            <a:schemeClr val="lt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fa-IR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عبدالحنان</a:t>
          </a:r>
          <a:r>
            <a:rPr lang="fa-IR" sz="1100" b="1" baseline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مرادی:0700591924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fa-IR" sz="1100" b="1">
              <a:solidFill>
                <a:schemeClr val="dk1"/>
              </a:solidFill>
              <a:latin typeface="Calibri"/>
              <a:cs typeface="Calibri"/>
              <a:sym typeface="Calibri"/>
            </a:rPr>
            <a:t> </a:t>
          </a:r>
          <a:endParaRPr sz="1100" b="1"/>
        </a:p>
      </xdr:txBody>
    </xdr:sp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390525</xdr:colOff>
      <xdr:row>7</xdr:row>
      <xdr:rowOff>31750</xdr:rowOff>
    </xdr:from>
    <xdr:ext cx="7296150" cy="654049"/>
    <xdr:sp macro="" textlink="">
      <xdr:nvSpPr>
        <xdr:cNvPr id="2" name="Shape 120">
          <a:extLst>
            <a:ext uri="{FF2B5EF4-FFF2-40B4-BE49-F238E27FC236}">
              <a16:creationId xmlns:a16="http://schemas.microsoft.com/office/drawing/2014/main" id="{888C8EA5-BEAD-424F-98E0-FC94FC7B5506}"/>
            </a:ext>
          </a:extLst>
        </xdr:cNvPr>
        <xdr:cNvSpPr txBox="1"/>
      </xdr:nvSpPr>
      <xdr:spPr>
        <a:xfrm>
          <a:off x="1031875" y="1327150"/>
          <a:ext cx="7296150" cy="654049"/>
        </a:xfrm>
        <a:prstGeom prst="rect">
          <a:avLst/>
        </a:prstGeom>
        <a:solidFill>
          <a:schemeClr val="lt1"/>
        </a:solidFill>
        <a:ln w="9525" cap="flat" cmpd="sng">
          <a:solidFill>
            <a:schemeClr val="lt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fa-IR" sz="1400" b="1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دفــــترزرگری عبدالغفار</a:t>
          </a:r>
          <a:r>
            <a:rPr lang="fa-IR" sz="1400" b="1" baseline="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غفاری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ورقــــه صــــــورت حســـــابـــات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581025</xdr:colOff>
      <xdr:row>11</xdr:row>
      <xdr:rowOff>95250</xdr:rowOff>
    </xdr:from>
    <xdr:ext cx="2667000" cy="428625"/>
    <xdr:sp macro="" textlink="">
      <xdr:nvSpPr>
        <xdr:cNvPr id="3" name="Shape 121">
          <a:extLst>
            <a:ext uri="{FF2B5EF4-FFF2-40B4-BE49-F238E27FC236}">
              <a16:creationId xmlns:a16="http://schemas.microsoft.com/office/drawing/2014/main" id="{55C2893D-3D01-40BA-85B4-683027F1463E}"/>
            </a:ext>
          </a:extLst>
        </xdr:cNvPr>
        <xdr:cNvSpPr txBox="1"/>
      </xdr:nvSpPr>
      <xdr:spPr>
        <a:xfrm>
          <a:off x="1222375" y="2133600"/>
          <a:ext cx="2667000" cy="428625"/>
        </a:xfrm>
        <a:prstGeom prst="rect">
          <a:avLst/>
        </a:prstGeom>
        <a:solidFill>
          <a:schemeClr val="lt1"/>
        </a:solidFill>
        <a:ln w="9525" cap="flat" cmpd="sng">
          <a:solidFill>
            <a:schemeClr val="lt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fa-IR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عبدالحنان</a:t>
          </a:r>
          <a:r>
            <a:rPr lang="fa-IR" sz="1100" b="1" baseline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مرادی:0700591924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fa-IR" sz="1100" b="1">
              <a:solidFill>
                <a:schemeClr val="dk1"/>
              </a:solidFill>
              <a:latin typeface="Calibri"/>
              <a:cs typeface="Calibri"/>
              <a:sym typeface="Calibri"/>
            </a:rPr>
            <a:t> </a:t>
          </a:r>
          <a:endParaRPr sz="1100" b="1"/>
        </a:p>
      </xdr:txBody>
    </xdr:sp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390525</xdr:colOff>
      <xdr:row>7</xdr:row>
      <xdr:rowOff>31750</xdr:rowOff>
    </xdr:from>
    <xdr:ext cx="7296150" cy="654049"/>
    <xdr:sp macro="" textlink="">
      <xdr:nvSpPr>
        <xdr:cNvPr id="2" name="Shape 120">
          <a:extLst>
            <a:ext uri="{FF2B5EF4-FFF2-40B4-BE49-F238E27FC236}">
              <a16:creationId xmlns:a16="http://schemas.microsoft.com/office/drawing/2014/main" id="{F86CB44A-C903-48A7-8EEF-BFBB1CA833EF}"/>
            </a:ext>
          </a:extLst>
        </xdr:cNvPr>
        <xdr:cNvSpPr txBox="1"/>
      </xdr:nvSpPr>
      <xdr:spPr>
        <a:xfrm>
          <a:off x="1031875" y="1327150"/>
          <a:ext cx="7296150" cy="654049"/>
        </a:xfrm>
        <a:prstGeom prst="rect">
          <a:avLst/>
        </a:prstGeom>
        <a:solidFill>
          <a:schemeClr val="lt1"/>
        </a:solidFill>
        <a:ln w="9525" cap="flat" cmpd="sng">
          <a:solidFill>
            <a:schemeClr val="lt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fa-IR" sz="1400" b="1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دفــــترزرگری عبدالغفار</a:t>
          </a:r>
          <a:r>
            <a:rPr lang="fa-IR" sz="1400" b="1" baseline="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غفاری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ورقــــه صــــــورت حســـــابـــات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581025</xdr:colOff>
      <xdr:row>11</xdr:row>
      <xdr:rowOff>95250</xdr:rowOff>
    </xdr:from>
    <xdr:ext cx="2667000" cy="428625"/>
    <xdr:sp macro="" textlink="">
      <xdr:nvSpPr>
        <xdr:cNvPr id="3" name="Shape 121">
          <a:extLst>
            <a:ext uri="{FF2B5EF4-FFF2-40B4-BE49-F238E27FC236}">
              <a16:creationId xmlns:a16="http://schemas.microsoft.com/office/drawing/2014/main" id="{DC2B7D5C-1ACB-485D-9782-C0D8103CEC6A}"/>
            </a:ext>
          </a:extLst>
        </xdr:cNvPr>
        <xdr:cNvSpPr txBox="1"/>
      </xdr:nvSpPr>
      <xdr:spPr>
        <a:xfrm>
          <a:off x="1222375" y="2133600"/>
          <a:ext cx="2667000" cy="428625"/>
        </a:xfrm>
        <a:prstGeom prst="rect">
          <a:avLst/>
        </a:prstGeom>
        <a:solidFill>
          <a:schemeClr val="lt1"/>
        </a:solidFill>
        <a:ln w="9525" cap="flat" cmpd="sng">
          <a:solidFill>
            <a:schemeClr val="lt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fa-IR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عبدالحنان</a:t>
          </a:r>
          <a:r>
            <a:rPr lang="fa-IR" sz="1100" b="1" baseline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مرادی:0700591924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fa-IR" sz="1100" b="1">
              <a:solidFill>
                <a:schemeClr val="dk1"/>
              </a:solidFill>
              <a:latin typeface="Calibri"/>
              <a:cs typeface="Calibri"/>
              <a:sym typeface="Calibri"/>
            </a:rPr>
            <a:t> </a:t>
          </a:r>
          <a:endParaRPr sz="1100" b="1"/>
        </a:p>
      </xdr:txBody>
    </xdr:sp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390525</xdr:colOff>
      <xdr:row>7</xdr:row>
      <xdr:rowOff>31750</xdr:rowOff>
    </xdr:from>
    <xdr:ext cx="7296150" cy="654049"/>
    <xdr:sp macro="" textlink="">
      <xdr:nvSpPr>
        <xdr:cNvPr id="2" name="Shape 120">
          <a:extLst>
            <a:ext uri="{FF2B5EF4-FFF2-40B4-BE49-F238E27FC236}">
              <a16:creationId xmlns:a16="http://schemas.microsoft.com/office/drawing/2014/main" id="{0C58ACE9-72AC-4B15-9777-BE02D7D33017}"/>
            </a:ext>
          </a:extLst>
        </xdr:cNvPr>
        <xdr:cNvSpPr txBox="1"/>
      </xdr:nvSpPr>
      <xdr:spPr>
        <a:xfrm>
          <a:off x="1031875" y="1327150"/>
          <a:ext cx="7296150" cy="654049"/>
        </a:xfrm>
        <a:prstGeom prst="rect">
          <a:avLst/>
        </a:prstGeom>
        <a:solidFill>
          <a:schemeClr val="lt1"/>
        </a:solidFill>
        <a:ln w="9525" cap="flat" cmpd="sng">
          <a:solidFill>
            <a:schemeClr val="lt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fa-IR" sz="1400" b="1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دفــــترزرگری عبدالغفار</a:t>
          </a:r>
          <a:r>
            <a:rPr lang="fa-IR" sz="1400" b="1" baseline="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غفاری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ورقــــه صــــــورت حســـــابـــات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581025</xdr:colOff>
      <xdr:row>11</xdr:row>
      <xdr:rowOff>95250</xdr:rowOff>
    </xdr:from>
    <xdr:ext cx="2667000" cy="428625"/>
    <xdr:sp macro="" textlink="">
      <xdr:nvSpPr>
        <xdr:cNvPr id="3" name="Shape 121">
          <a:extLst>
            <a:ext uri="{FF2B5EF4-FFF2-40B4-BE49-F238E27FC236}">
              <a16:creationId xmlns:a16="http://schemas.microsoft.com/office/drawing/2014/main" id="{BA4A98A8-B587-44CF-B33F-3C828B58A6E6}"/>
            </a:ext>
          </a:extLst>
        </xdr:cNvPr>
        <xdr:cNvSpPr txBox="1"/>
      </xdr:nvSpPr>
      <xdr:spPr>
        <a:xfrm>
          <a:off x="1222375" y="2133600"/>
          <a:ext cx="2667000" cy="428625"/>
        </a:xfrm>
        <a:prstGeom prst="rect">
          <a:avLst/>
        </a:prstGeom>
        <a:solidFill>
          <a:schemeClr val="lt1"/>
        </a:solidFill>
        <a:ln w="9525" cap="flat" cmpd="sng">
          <a:solidFill>
            <a:schemeClr val="lt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fa-IR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عبدالحنان</a:t>
          </a:r>
          <a:r>
            <a:rPr lang="fa-IR" sz="1100" b="1" baseline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مرادی:0700591924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fa-IR" sz="1100" b="1">
              <a:solidFill>
                <a:schemeClr val="dk1"/>
              </a:solidFill>
              <a:latin typeface="Calibri"/>
              <a:cs typeface="Calibri"/>
              <a:sym typeface="Calibri"/>
            </a:rPr>
            <a:t> </a:t>
          </a:r>
          <a:endParaRPr sz="1100" b="1"/>
        </a:p>
      </xdr:txBody>
    </xdr:sp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390525</xdr:colOff>
      <xdr:row>7</xdr:row>
      <xdr:rowOff>31750</xdr:rowOff>
    </xdr:from>
    <xdr:ext cx="7296150" cy="654049"/>
    <xdr:sp macro="" textlink="">
      <xdr:nvSpPr>
        <xdr:cNvPr id="2" name="Shape 120">
          <a:extLst>
            <a:ext uri="{FF2B5EF4-FFF2-40B4-BE49-F238E27FC236}">
              <a16:creationId xmlns:a16="http://schemas.microsoft.com/office/drawing/2014/main" id="{B31E40E8-35F7-46C8-9DCC-AA4450C1DB23}"/>
            </a:ext>
          </a:extLst>
        </xdr:cNvPr>
        <xdr:cNvSpPr txBox="1"/>
      </xdr:nvSpPr>
      <xdr:spPr>
        <a:xfrm>
          <a:off x="1031875" y="1327150"/>
          <a:ext cx="7296150" cy="654049"/>
        </a:xfrm>
        <a:prstGeom prst="rect">
          <a:avLst/>
        </a:prstGeom>
        <a:solidFill>
          <a:schemeClr val="lt1"/>
        </a:solidFill>
        <a:ln w="9525" cap="flat" cmpd="sng">
          <a:solidFill>
            <a:schemeClr val="lt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fa-IR" sz="1400" b="1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دفــــترزرگری عبدالغفار</a:t>
          </a:r>
          <a:r>
            <a:rPr lang="fa-IR" sz="1400" b="1" baseline="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غفاری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ورقــــه صــــــورت حســـــابـــات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581025</xdr:colOff>
      <xdr:row>11</xdr:row>
      <xdr:rowOff>95250</xdr:rowOff>
    </xdr:from>
    <xdr:ext cx="2667000" cy="428625"/>
    <xdr:sp macro="" textlink="">
      <xdr:nvSpPr>
        <xdr:cNvPr id="3" name="Shape 121">
          <a:extLst>
            <a:ext uri="{FF2B5EF4-FFF2-40B4-BE49-F238E27FC236}">
              <a16:creationId xmlns:a16="http://schemas.microsoft.com/office/drawing/2014/main" id="{955D0291-604A-41A7-BEBC-910DCCFC4454}"/>
            </a:ext>
          </a:extLst>
        </xdr:cNvPr>
        <xdr:cNvSpPr txBox="1"/>
      </xdr:nvSpPr>
      <xdr:spPr>
        <a:xfrm>
          <a:off x="1222375" y="2133600"/>
          <a:ext cx="2667000" cy="428625"/>
        </a:xfrm>
        <a:prstGeom prst="rect">
          <a:avLst/>
        </a:prstGeom>
        <a:solidFill>
          <a:schemeClr val="lt1"/>
        </a:solidFill>
        <a:ln w="9525" cap="flat" cmpd="sng">
          <a:solidFill>
            <a:schemeClr val="lt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fa-IR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عبدالحنان</a:t>
          </a:r>
          <a:r>
            <a:rPr lang="fa-IR" sz="1100" b="1" baseline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مرادی:0700591924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fa-IR" sz="1100" b="1">
              <a:solidFill>
                <a:schemeClr val="dk1"/>
              </a:solidFill>
              <a:latin typeface="Calibri"/>
              <a:cs typeface="Calibri"/>
              <a:sym typeface="Calibri"/>
            </a:rPr>
            <a:t> </a:t>
          </a:r>
          <a:endParaRPr sz="1100" b="1"/>
        </a:p>
      </xdr:txBody>
    </xdr:sp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390525</xdr:colOff>
      <xdr:row>7</xdr:row>
      <xdr:rowOff>31750</xdr:rowOff>
    </xdr:from>
    <xdr:ext cx="7296150" cy="654049"/>
    <xdr:sp macro="" textlink="">
      <xdr:nvSpPr>
        <xdr:cNvPr id="2" name="Shape 120">
          <a:extLst>
            <a:ext uri="{FF2B5EF4-FFF2-40B4-BE49-F238E27FC236}">
              <a16:creationId xmlns:a16="http://schemas.microsoft.com/office/drawing/2014/main" id="{005CEAAD-F2EC-4A2A-94DD-2EA584850756}"/>
            </a:ext>
          </a:extLst>
        </xdr:cNvPr>
        <xdr:cNvSpPr txBox="1"/>
      </xdr:nvSpPr>
      <xdr:spPr>
        <a:xfrm>
          <a:off x="1031875" y="1327150"/>
          <a:ext cx="7296150" cy="654049"/>
        </a:xfrm>
        <a:prstGeom prst="rect">
          <a:avLst/>
        </a:prstGeom>
        <a:solidFill>
          <a:schemeClr val="lt1"/>
        </a:solidFill>
        <a:ln w="9525" cap="flat" cmpd="sng">
          <a:solidFill>
            <a:schemeClr val="lt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fa-IR" sz="1400" b="1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دفــــترزرگری عبدالغفار</a:t>
          </a:r>
          <a:r>
            <a:rPr lang="fa-IR" sz="1400" b="1" baseline="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غفاری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ورقــــه صــــــورت حســـــابـــات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581025</xdr:colOff>
      <xdr:row>11</xdr:row>
      <xdr:rowOff>95250</xdr:rowOff>
    </xdr:from>
    <xdr:ext cx="2667000" cy="428625"/>
    <xdr:sp macro="" textlink="">
      <xdr:nvSpPr>
        <xdr:cNvPr id="3" name="Shape 121">
          <a:extLst>
            <a:ext uri="{FF2B5EF4-FFF2-40B4-BE49-F238E27FC236}">
              <a16:creationId xmlns:a16="http://schemas.microsoft.com/office/drawing/2014/main" id="{5E2BCEFD-0A34-459B-8C58-704AEA47F755}"/>
            </a:ext>
          </a:extLst>
        </xdr:cNvPr>
        <xdr:cNvSpPr txBox="1"/>
      </xdr:nvSpPr>
      <xdr:spPr>
        <a:xfrm>
          <a:off x="1222375" y="2133600"/>
          <a:ext cx="2667000" cy="428625"/>
        </a:xfrm>
        <a:prstGeom prst="rect">
          <a:avLst/>
        </a:prstGeom>
        <a:solidFill>
          <a:schemeClr val="lt1"/>
        </a:solidFill>
        <a:ln w="9525" cap="flat" cmpd="sng">
          <a:solidFill>
            <a:schemeClr val="lt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fa-IR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عبدالحنان</a:t>
          </a:r>
          <a:r>
            <a:rPr lang="fa-IR" sz="1100" b="1" baseline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مرادی:0700591924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fa-IR" sz="1100" b="1">
              <a:solidFill>
                <a:schemeClr val="dk1"/>
              </a:solidFill>
              <a:latin typeface="Calibri"/>
              <a:cs typeface="Calibri"/>
              <a:sym typeface="Calibri"/>
            </a:rPr>
            <a:t> </a:t>
          </a:r>
          <a:endParaRPr sz="1100" b="1"/>
        </a:p>
      </xdr:txBody>
    </xdr:sp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390525</xdr:colOff>
      <xdr:row>7</xdr:row>
      <xdr:rowOff>31750</xdr:rowOff>
    </xdr:from>
    <xdr:ext cx="7296150" cy="654049"/>
    <xdr:sp macro="" textlink="">
      <xdr:nvSpPr>
        <xdr:cNvPr id="2" name="Shape 120">
          <a:extLst>
            <a:ext uri="{FF2B5EF4-FFF2-40B4-BE49-F238E27FC236}">
              <a16:creationId xmlns:a16="http://schemas.microsoft.com/office/drawing/2014/main" id="{15BD8E91-C262-431B-869E-51A4DB76F84B}"/>
            </a:ext>
          </a:extLst>
        </xdr:cNvPr>
        <xdr:cNvSpPr txBox="1"/>
      </xdr:nvSpPr>
      <xdr:spPr>
        <a:xfrm>
          <a:off x="1031875" y="1327150"/>
          <a:ext cx="7296150" cy="654049"/>
        </a:xfrm>
        <a:prstGeom prst="rect">
          <a:avLst/>
        </a:prstGeom>
        <a:solidFill>
          <a:schemeClr val="lt1"/>
        </a:solidFill>
        <a:ln w="9525" cap="flat" cmpd="sng">
          <a:solidFill>
            <a:schemeClr val="lt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fa-IR" sz="1400" b="1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دفــــترزرگری عبدالغفار</a:t>
          </a:r>
          <a:r>
            <a:rPr lang="fa-IR" sz="1400" b="1" baseline="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غفاری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ورقــــه صــــــورت حســـــابـــات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581025</xdr:colOff>
      <xdr:row>11</xdr:row>
      <xdr:rowOff>95250</xdr:rowOff>
    </xdr:from>
    <xdr:ext cx="2667000" cy="428625"/>
    <xdr:sp macro="" textlink="">
      <xdr:nvSpPr>
        <xdr:cNvPr id="3" name="Shape 121">
          <a:extLst>
            <a:ext uri="{FF2B5EF4-FFF2-40B4-BE49-F238E27FC236}">
              <a16:creationId xmlns:a16="http://schemas.microsoft.com/office/drawing/2014/main" id="{18899AD6-CA21-4AEA-A737-AB86DF081A35}"/>
            </a:ext>
          </a:extLst>
        </xdr:cNvPr>
        <xdr:cNvSpPr txBox="1"/>
      </xdr:nvSpPr>
      <xdr:spPr>
        <a:xfrm>
          <a:off x="1222375" y="2133600"/>
          <a:ext cx="2667000" cy="428625"/>
        </a:xfrm>
        <a:prstGeom prst="rect">
          <a:avLst/>
        </a:prstGeom>
        <a:solidFill>
          <a:schemeClr val="lt1"/>
        </a:solidFill>
        <a:ln w="9525" cap="flat" cmpd="sng">
          <a:solidFill>
            <a:schemeClr val="lt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fa-IR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عبدالحنان</a:t>
          </a:r>
          <a:r>
            <a:rPr lang="fa-IR" sz="1100" b="1" baseline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مرادی:0700591924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fa-IR" sz="1100" b="1">
              <a:solidFill>
                <a:schemeClr val="dk1"/>
              </a:solidFill>
              <a:latin typeface="Calibri"/>
              <a:cs typeface="Calibri"/>
              <a:sym typeface="Calibri"/>
            </a:rPr>
            <a:t> </a:t>
          </a:r>
          <a:endParaRPr sz="1100" b="1"/>
        </a:p>
      </xdr:txBody>
    </xdr:sp>
    <xdr:clientData fLocksWithSheet="0"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390525</xdr:colOff>
      <xdr:row>7</xdr:row>
      <xdr:rowOff>31750</xdr:rowOff>
    </xdr:from>
    <xdr:ext cx="7296150" cy="654049"/>
    <xdr:sp macro="" textlink="">
      <xdr:nvSpPr>
        <xdr:cNvPr id="2" name="Shape 120">
          <a:extLst>
            <a:ext uri="{FF2B5EF4-FFF2-40B4-BE49-F238E27FC236}">
              <a16:creationId xmlns:a16="http://schemas.microsoft.com/office/drawing/2014/main" id="{24DAF5BC-8983-43A7-83CE-4819B3DCD3BA}"/>
            </a:ext>
          </a:extLst>
        </xdr:cNvPr>
        <xdr:cNvSpPr txBox="1"/>
      </xdr:nvSpPr>
      <xdr:spPr>
        <a:xfrm>
          <a:off x="1031875" y="1327150"/>
          <a:ext cx="7296150" cy="654049"/>
        </a:xfrm>
        <a:prstGeom prst="rect">
          <a:avLst/>
        </a:prstGeom>
        <a:solidFill>
          <a:schemeClr val="lt1"/>
        </a:solidFill>
        <a:ln w="9525" cap="flat" cmpd="sng">
          <a:solidFill>
            <a:schemeClr val="lt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fa-IR" sz="1400" b="1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دفــــترزرگری عبدالغفار</a:t>
          </a:r>
          <a:r>
            <a:rPr lang="fa-IR" sz="1400" b="1" baseline="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غفاری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ورقــــه صــــــورت حســـــابـــات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581025</xdr:colOff>
      <xdr:row>11</xdr:row>
      <xdr:rowOff>95250</xdr:rowOff>
    </xdr:from>
    <xdr:ext cx="2667000" cy="428625"/>
    <xdr:sp macro="" textlink="">
      <xdr:nvSpPr>
        <xdr:cNvPr id="3" name="Shape 121">
          <a:extLst>
            <a:ext uri="{FF2B5EF4-FFF2-40B4-BE49-F238E27FC236}">
              <a16:creationId xmlns:a16="http://schemas.microsoft.com/office/drawing/2014/main" id="{037F7201-F77A-451A-AB63-6F8B13809FEB}"/>
            </a:ext>
          </a:extLst>
        </xdr:cNvPr>
        <xdr:cNvSpPr txBox="1"/>
      </xdr:nvSpPr>
      <xdr:spPr>
        <a:xfrm>
          <a:off x="1222375" y="2133600"/>
          <a:ext cx="2667000" cy="428625"/>
        </a:xfrm>
        <a:prstGeom prst="rect">
          <a:avLst/>
        </a:prstGeom>
        <a:solidFill>
          <a:schemeClr val="lt1"/>
        </a:solidFill>
        <a:ln w="9525" cap="flat" cmpd="sng">
          <a:solidFill>
            <a:schemeClr val="lt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fa-IR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عبدالحنان</a:t>
          </a:r>
          <a:r>
            <a:rPr lang="fa-IR" sz="1100" b="1" baseline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مرادی:0700591924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fa-IR" sz="1100" b="1">
              <a:solidFill>
                <a:schemeClr val="dk1"/>
              </a:solidFill>
              <a:latin typeface="Calibri"/>
              <a:cs typeface="Calibri"/>
              <a:sym typeface="Calibri"/>
            </a:rPr>
            <a:t> </a:t>
          </a:r>
          <a:endParaRPr sz="1100" b="1"/>
        </a:p>
      </xdr:txBody>
    </xdr:sp>
    <xdr:clientData fLocksWithSheet="0"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390525</xdr:colOff>
      <xdr:row>7</xdr:row>
      <xdr:rowOff>31750</xdr:rowOff>
    </xdr:from>
    <xdr:ext cx="7296150" cy="654049"/>
    <xdr:sp macro="" textlink="">
      <xdr:nvSpPr>
        <xdr:cNvPr id="2" name="Shape 120">
          <a:extLst>
            <a:ext uri="{FF2B5EF4-FFF2-40B4-BE49-F238E27FC236}">
              <a16:creationId xmlns:a16="http://schemas.microsoft.com/office/drawing/2014/main" id="{4580F2C0-2511-4EBB-8273-3055EBC6B4AC}"/>
            </a:ext>
          </a:extLst>
        </xdr:cNvPr>
        <xdr:cNvSpPr txBox="1"/>
      </xdr:nvSpPr>
      <xdr:spPr>
        <a:xfrm>
          <a:off x="1031875" y="1327150"/>
          <a:ext cx="7296150" cy="654049"/>
        </a:xfrm>
        <a:prstGeom prst="rect">
          <a:avLst/>
        </a:prstGeom>
        <a:solidFill>
          <a:schemeClr val="lt1"/>
        </a:solidFill>
        <a:ln w="9525" cap="flat" cmpd="sng">
          <a:solidFill>
            <a:schemeClr val="lt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fa-IR" sz="1400" b="1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دفــــترزرگری عبدالغفار</a:t>
          </a:r>
          <a:r>
            <a:rPr lang="fa-IR" sz="1400" b="1" baseline="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غفاری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ورقــــه صــــــورت حســـــابـــات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581025</xdr:colOff>
      <xdr:row>11</xdr:row>
      <xdr:rowOff>95250</xdr:rowOff>
    </xdr:from>
    <xdr:ext cx="2667000" cy="428625"/>
    <xdr:sp macro="" textlink="">
      <xdr:nvSpPr>
        <xdr:cNvPr id="3" name="Shape 121">
          <a:extLst>
            <a:ext uri="{FF2B5EF4-FFF2-40B4-BE49-F238E27FC236}">
              <a16:creationId xmlns:a16="http://schemas.microsoft.com/office/drawing/2014/main" id="{9DCCA354-C4B9-48CA-BE76-4071178EF732}"/>
            </a:ext>
          </a:extLst>
        </xdr:cNvPr>
        <xdr:cNvSpPr txBox="1"/>
      </xdr:nvSpPr>
      <xdr:spPr>
        <a:xfrm>
          <a:off x="1222375" y="2133600"/>
          <a:ext cx="2667000" cy="428625"/>
        </a:xfrm>
        <a:prstGeom prst="rect">
          <a:avLst/>
        </a:prstGeom>
        <a:solidFill>
          <a:schemeClr val="lt1"/>
        </a:solidFill>
        <a:ln w="9525" cap="flat" cmpd="sng">
          <a:solidFill>
            <a:schemeClr val="lt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fa-IR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عبدالحنان</a:t>
          </a:r>
          <a:r>
            <a:rPr lang="fa-IR" sz="1100" b="1" baseline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مرادی:0700591924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fa-IR" sz="1100" b="1">
              <a:solidFill>
                <a:schemeClr val="dk1"/>
              </a:solidFill>
              <a:latin typeface="Calibri"/>
              <a:cs typeface="Calibri"/>
              <a:sym typeface="Calibri"/>
            </a:rPr>
            <a:t> </a:t>
          </a:r>
          <a:endParaRPr sz="1100" b="1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104775</xdr:colOff>
      <xdr:row>7</xdr:row>
      <xdr:rowOff>31750</xdr:rowOff>
    </xdr:from>
    <xdr:ext cx="4250055" cy="654049"/>
    <xdr:sp macro="" textlink="">
      <xdr:nvSpPr>
        <xdr:cNvPr id="4" name="Shape 12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533525" y="1270000"/>
          <a:ext cx="4250055" cy="654049"/>
        </a:xfrm>
        <a:prstGeom prst="rect">
          <a:avLst/>
        </a:prstGeom>
        <a:solidFill>
          <a:schemeClr val="lt1"/>
        </a:solidFill>
        <a:ln w="9525" cap="flat" cmpd="sng">
          <a:solidFill>
            <a:schemeClr val="lt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fa-IR" sz="1400" b="1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دفــــترزرگری 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ورقــــه صــــــورت حســـــابـــات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390525</xdr:colOff>
      <xdr:row>7</xdr:row>
      <xdr:rowOff>31750</xdr:rowOff>
    </xdr:from>
    <xdr:ext cx="7296150" cy="654049"/>
    <xdr:sp macro="" textlink="">
      <xdr:nvSpPr>
        <xdr:cNvPr id="2" name="Shape 120">
          <a:extLst>
            <a:ext uri="{FF2B5EF4-FFF2-40B4-BE49-F238E27FC236}">
              <a16:creationId xmlns:a16="http://schemas.microsoft.com/office/drawing/2014/main" id="{62AD76B3-29F1-4A7E-B2A5-EC05629C0B47}"/>
            </a:ext>
          </a:extLst>
        </xdr:cNvPr>
        <xdr:cNvSpPr txBox="1"/>
      </xdr:nvSpPr>
      <xdr:spPr>
        <a:xfrm>
          <a:off x="1031875" y="1327150"/>
          <a:ext cx="7296150" cy="654049"/>
        </a:xfrm>
        <a:prstGeom prst="rect">
          <a:avLst/>
        </a:prstGeom>
        <a:solidFill>
          <a:schemeClr val="lt1"/>
        </a:solidFill>
        <a:ln w="9525" cap="flat" cmpd="sng">
          <a:solidFill>
            <a:schemeClr val="lt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fa-IR" sz="1400" b="1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دفــــترزرگری عبدالغفار</a:t>
          </a:r>
          <a:r>
            <a:rPr lang="fa-IR" sz="1400" b="1" baseline="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غفاری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ورقــــه صــــــورت حســـــابـــات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581025</xdr:colOff>
      <xdr:row>11</xdr:row>
      <xdr:rowOff>95250</xdr:rowOff>
    </xdr:from>
    <xdr:ext cx="2667000" cy="428625"/>
    <xdr:sp macro="" textlink="">
      <xdr:nvSpPr>
        <xdr:cNvPr id="3" name="Shape 121">
          <a:extLst>
            <a:ext uri="{FF2B5EF4-FFF2-40B4-BE49-F238E27FC236}">
              <a16:creationId xmlns:a16="http://schemas.microsoft.com/office/drawing/2014/main" id="{C5B9177B-7099-4C8E-9625-0A95621E06A3}"/>
            </a:ext>
          </a:extLst>
        </xdr:cNvPr>
        <xdr:cNvSpPr txBox="1"/>
      </xdr:nvSpPr>
      <xdr:spPr>
        <a:xfrm>
          <a:off x="1222375" y="2133600"/>
          <a:ext cx="2667000" cy="428625"/>
        </a:xfrm>
        <a:prstGeom prst="rect">
          <a:avLst/>
        </a:prstGeom>
        <a:solidFill>
          <a:schemeClr val="lt1"/>
        </a:solidFill>
        <a:ln w="9525" cap="flat" cmpd="sng">
          <a:solidFill>
            <a:schemeClr val="lt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fa-IR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عبدالحنان</a:t>
          </a:r>
          <a:r>
            <a:rPr lang="fa-IR" sz="1100" b="1" baseline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مرادی:0700591924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fa-IR" sz="1100" b="1">
              <a:solidFill>
                <a:schemeClr val="dk1"/>
              </a:solidFill>
              <a:latin typeface="Calibri"/>
              <a:cs typeface="Calibri"/>
              <a:sym typeface="Calibri"/>
            </a:rPr>
            <a:t> </a:t>
          </a:r>
          <a:endParaRPr sz="1100" b="1"/>
        </a:p>
      </xdr:txBody>
    </xdr:sp>
    <xdr:clientData fLocksWithSheet="0"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390525</xdr:colOff>
      <xdr:row>7</xdr:row>
      <xdr:rowOff>31750</xdr:rowOff>
    </xdr:from>
    <xdr:ext cx="7296150" cy="654049"/>
    <xdr:sp macro="" textlink="">
      <xdr:nvSpPr>
        <xdr:cNvPr id="2" name="Shape 120">
          <a:extLst>
            <a:ext uri="{FF2B5EF4-FFF2-40B4-BE49-F238E27FC236}">
              <a16:creationId xmlns:a16="http://schemas.microsoft.com/office/drawing/2014/main" id="{45C7BB1F-B217-463D-9DDE-AC9898F18C9D}"/>
            </a:ext>
          </a:extLst>
        </xdr:cNvPr>
        <xdr:cNvSpPr txBox="1"/>
      </xdr:nvSpPr>
      <xdr:spPr>
        <a:xfrm>
          <a:off x="1031875" y="1327150"/>
          <a:ext cx="7296150" cy="654049"/>
        </a:xfrm>
        <a:prstGeom prst="rect">
          <a:avLst/>
        </a:prstGeom>
        <a:solidFill>
          <a:schemeClr val="lt1"/>
        </a:solidFill>
        <a:ln w="9525" cap="flat" cmpd="sng">
          <a:solidFill>
            <a:schemeClr val="lt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fa-IR" sz="1400" b="1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دفــــترزرگری عبدالغفار</a:t>
          </a:r>
          <a:r>
            <a:rPr lang="fa-IR" sz="1400" b="1" baseline="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غفاری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ورقــــه صــــــورت حســـــابـــات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581025</xdr:colOff>
      <xdr:row>11</xdr:row>
      <xdr:rowOff>95250</xdr:rowOff>
    </xdr:from>
    <xdr:ext cx="2667000" cy="428625"/>
    <xdr:sp macro="" textlink="">
      <xdr:nvSpPr>
        <xdr:cNvPr id="3" name="Shape 121">
          <a:extLst>
            <a:ext uri="{FF2B5EF4-FFF2-40B4-BE49-F238E27FC236}">
              <a16:creationId xmlns:a16="http://schemas.microsoft.com/office/drawing/2014/main" id="{62CFCDD1-810F-48F8-B6CE-558AEAED0FF9}"/>
            </a:ext>
          </a:extLst>
        </xdr:cNvPr>
        <xdr:cNvSpPr txBox="1"/>
      </xdr:nvSpPr>
      <xdr:spPr>
        <a:xfrm>
          <a:off x="1222375" y="2133600"/>
          <a:ext cx="2667000" cy="428625"/>
        </a:xfrm>
        <a:prstGeom prst="rect">
          <a:avLst/>
        </a:prstGeom>
        <a:solidFill>
          <a:schemeClr val="lt1"/>
        </a:solidFill>
        <a:ln w="9525" cap="flat" cmpd="sng">
          <a:solidFill>
            <a:schemeClr val="lt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fa-IR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عبدالحنان</a:t>
          </a:r>
          <a:r>
            <a:rPr lang="fa-IR" sz="1100" b="1" baseline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مرادی:0700591924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fa-IR" sz="1100" b="1">
              <a:solidFill>
                <a:schemeClr val="dk1"/>
              </a:solidFill>
              <a:latin typeface="Calibri"/>
              <a:cs typeface="Calibri"/>
              <a:sym typeface="Calibri"/>
            </a:rPr>
            <a:t> </a:t>
          </a:r>
          <a:endParaRPr sz="1100" b="1"/>
        </a:p>
      </xdr:txBody>
    </xdr:sp>
    <xdr:clientData fLocksWithSheet="0"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390525</xdr:colOff>
      <xdr:row>7</xdr:row>
      <xdr:rowOff>31750</xdr:rowOff>
    </xdr:from>
    <xdr:ext cx="7296150" cy="654049"/>
    <xdr:sp macro="" textlink="">
      <xdr:nvSpPr>
        <xdr:cNvPr id="2" name="Shape 120">
          <a:extLst>
            <a:ext uri="{FF2B5EF4-FFF2-40B4-BE49-F238E27FC236}">
              <a16:creationId xmlns:a16="http://schemas.microsoft.com/office/drawing/2014/main" id="{647D2DE4-FCE7-4B56-8AE6-17DA2ABC2E7C}"/>
            </a:ext>
          </a:extLst>
        </xdr:cNvPr>
        <xdr:cNvSpPr txBox="1"/>
      </xdr:nvSpPr>
      <xdr:spPr>
        <a:xfrm>
          <a:off x="1031875" y="1327150"/>
          <a:ext cx="7296150" cy="654049"/>
        </a:xfrm>
        <a:prstGeom prst="rect">
          <a:avLst/>
        </a:prstGeom>
        <a:solidFill>
          <a:schemeClr val="lt1"/>
        </a:solidFill>
        <a:ln w="9525" cap="flat" cmpd="sng">
          <a:solidFill>
            <a:schemeClr val="lt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fa-IR" sz="1400" b="1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دفــــترزرگری عبدالغفار</a:t>
          </a:r>
          <a:r>
            <a:rPr lang="fa-IR" sz="1400" b="1" baseline="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غفاری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ورقــــه صــــــورت حســـــابـــات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581025</xdr:colOff>
      <xdr:row>11</xdr:row>
      <xdr:rowOff>95250</xdr:rowOff>
    </xdr:from>
    <xdr:ext cx="2667000" cy="428625"/>
    <xdr:sp macro="" textlink="">
      <xdr:nvSpPr>
        <xdr:cNvPr id="3" name="Shape 121">
          <a:extLst>
            <a:ext uri="{FF2B5EF4-FFF2-40B4-BE49-F238E27FC236}">
              <a16:creationId xmlns:a16="http://schemas.microsoft.com/office/drawing/2014/main" id="{9E966432-8D6F-4C4C-9AE6-E3D4DCDA1D6C}"/>
            </a:ext>
          </a:extLst>
        </xdr:cNvPr>
        <xdr:cNvSpPr txBox="1"/>
      </xdr:nvSpPr>
      <xdr:spPr>
        <a:xfrm>
          <a:off x="1222375" y="2133600"/>
          <a:ext cx="2667000" cy="428625"/>
        </a:xfrm>
        <a:prstGeom prst="rect">
          <a:avLst/>
        </a:prstGeom>
        <a:solidFill>
          <a:schemeClr val="lt1"/>
        </a:solidFill>
        <a:ln w="9525" cap="flat" cmpd="sng">
          <a:solidFill>
            <a:schemeClr val="lt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fa-IR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عبدالحنان</a:t>
          </a:r>
          <a:r>
            <a:rPr lang="fa-IR" sz="1100" b="1" baseline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مرادی:0700591924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fa-IR" sz="1100" b="1">
              <a:solidFill>
                <a:schemeClr val="dk1"/>
              </a:solidFill>
              <a:latin typeface="Calibri"/>
              <a:cs typeface="Calibri"/>
              <a:sym typeface="Calibri"/>
            </a:rPr>
            <a:t> </a:t>
          </a:r>
          <a:endParaRPr sz="1100" b="1"/>
        </a:p>
      </xdr:txBody>
    </xdr:sp>
    <xdr:clientData fLocksWithSheet="0"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390525</xdr:colOff>
      <xdr:row>7</xdr:row>
      <xdr:rowOff>31750</xdr:rowOff>
    </xdr:from>
    <xdr:ext cx="7296150" cy="654049"/>
    <xdr:sp macro="" textlink="">
      <xdr:nvSpPr>
        <xdr:cNvPr id="2" name="Shape 120">
          <a:extLst>
            <a:ext uri="{FF2B5EF4-FFF2-40B4-BE49-F238E27FC236}">
              <a16:creationId xmlns:a16="http://schemas.microsoft.com/office/drawing/2014/main" id="{E89A6F03-9996-41D6-9A55-14CA002917A8}"/>
            </a:ext>
          </a:extLst>
        </xdr:cNvPr>
        <xdr:cNvSpPr txBox="1"/>
      </xdr:nvSpPr>
      <xdr:spPr>
        <a:xfrm>
          <a:off x="1031875" y="1327150"/>
          <a:ext cx="7296150" cy="654049"/>
        </a:xfrm>
        <a:prstGeom prst="rect">
          <a:avLst/>
        </a:prstGeom>
        <a:solidFill>
          <a:schemeClr val="lt1"/>
        </a:solidFill>
        <a:ln w="9525" cap="flat" cmpd="sng">
          <a:solidFill>
            <a:schemeClr val="lt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fa-IR" sz="1400" b="1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دفــــترزرگری عبدالغفار</a:t>
          </a:r>
          <a:r>
            <a:rPr lang="fa-IR" sz="1400" b="1" baseline="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غفاری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ورقــــه صــــــورت حســـــابـــات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581025</xdr:colOff>
      <xdr:row>11</xdr:row>
      <xdr:rowOff>95250</xdr:rowOff>
    </xdr:from>
    <xdr:ext cx="2667000" cy="428625"/>
    <xdr:sp macro="" textlink="">
      <xdr:nvSpPr>
        <xdr:cNvPr id="3" name="Shape 121">
          <a:extLst>
            <a:ext uri="{FF2B5EF4-FFF2-40B4-BE49-F238E27FC236}">
              <a16:creationId xmlns:a16="http://schemas.microsoft.com/office/drawing/2014/main" id="{50DFB279-2A9F-442A-AA91-0191AEB6134B}"/>
            </a:ext>
          </a:extLst>
        </xdr:cNvPr>
        <xdr:cNvSpPr txBox="1"/>
      </xdr:nvSpPr>
      <xdr:spPr>
        <a:xfrm>
          <a:off x="1222375" y="2133600"/>
          <a:ext cx="2667000" cy="428625"/>
        </a:xfrm>
        <a:prstGeom prst="rect">
          <a:avLst/>
        </a:prstGeom>
        <a:solidFill>
          <a:schemeClr val="lt1"/>
        </a:solidFill>
        <a:ln w="9525" cap="flat" cmpd="sng">
          <a:solidFill>
            <a:schemeClr val="lt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fa-IR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عبدالحنان</a:t>
          </a:r>
          <a:r>
            <a:rPr lang="fa-IR" sz="1100" b="1" baseline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مرادی:0700591924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fa-IR" sz="1100" b="1">
              <a:solidFill>
                <a:schemeClr val="dk1"/>
              </a:solidFill>
              <a:latin typeface="Calibri"/>
              <a:cs typeface="Calibri"/>
              <a:sym typeface="Calibri"/>
            </a:rPr>
            <a:t> </a:t>
          </a:r>
          <a:endParaRPr sz="1100" b="1"/>
        </a:p>
      </xdr:txBody>
    </xdr:sp>
    <xdr:clientData fLocksWithSheet="0"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390525</xdr:colOff>
      <xdr:row>7</xdr:row>
      <xdr:rowOff>31750</xdr:rowOff>
    </xdr:from>
    <xdr:ext cx="7296150" cy="654049"/>
    <xdr:sp macro="" textlink="">
      <xdr:nvSpPr>
        <xdr:cNvPr id="2" name="Shape 120">
          <a:extLst>
            <a:ext uri="{FF2B5EF4-FFF2-40B4-BE49-F238E27FC236}">
              <a16:creationId xmlns:a16="http://schemas.microsoft.com/office/drawing/2014/main" id="{BDB8C940-4ABB-40FA-BC1F-C84623DE3C73}"/>
            </a:ext>
          </a:extLst>
        </xdr:cNvPr>
        <xdr:cNvSpPr txBox="1"/>
      </xdr:nvSpPr>
      <xdr:spPr>
        <a:xfrm>
          <a:off x="1031875" y="1327150"/>
          <a:ext cx="7296150" cy="654049"/>
        </a:xfrm>
        <a:prstGeom prst="rect">
          <a:avLst/>
        </a:prstGeom>
        <a:solidFill>
          <a:schemeClr val="lt1"/>
        </a:solidFill>
        <a:ln w="9525" cap="flat" cmpd="sng">
          <a:solidFill>
            <a:schemeClr val="lt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fa-IR" sz="1400" b="1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دفــــترزرگری عبدالغفار</a:t>
          </a:r>
          <a:r>
            <a:rPr lang="fa-IR" sz="1400" b="1" baseline="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غفاری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ورقــــه صــــــورت حســـــابـــات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581025</xdr:colOff>
      <xdr:row>11</xdr:row>
      <xdr:rowOff>95250</xdr:rowOff>
    </xdr:from>
    <xdr:ext cx="2667000" cy="428625"/>
    <xdr:sp macro="" textlink="">
      <xdr:nvSpPr>
        <xdr:cNvPr id="3" name="Shape 121">
          <a:extLst>
            <a:ext uri="{FF2B5EF4-FFF2-40B4-BE49-F238E27FC236}">
              <a16:creationId xmlns:a16="http://schemas.microsoft.com/office/drawing/2014/main" id="{0C46CC4F-A02E-48C5-BD0E-D0A49B43C81E}"/>
            </a:ext>
          </a:extLst>
        </xdr:cNvPr>
        <xdr:cNvSpPr txBox="1"/>
      </xdr:nvSpPr>
      <xdr:spPr>
        <a:xfrm>
          <a:off x="1222375" y="2133600"/>
          <a:ext cx="2667000" cy="428625"/>
        </a:xfrm>
        <a:prstGeom prst="rect">
          <a:avLst/>
        </a:prstGeom>
        <a:solidFill>
          <a:schemeClr val="lt1"/>
        </a:solidFill>
        <a:ln w="9525" cap="flat" cmpd="sng">
          <a:solidFill>
            <a:schemeClr val="lt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fa-IR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عبدالحنان</a:t>
          </a:r>
          <a:r>
            <a:rPr lang="fa-IR" sz="1100" b="1" baseline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مرادی:0700591924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fa-IR" sz="1100" b="1">
              <a:solidFill>
                <a:schemeClr val="dk1"/>
              </a:solidFill>
              <a:latin typeface="Calibri"/>
              <a:cs typeface="Calibri"/>
              <a:sym typeface="Calibri"/>
            </a:rPr>
            <a:t> </a:t>
          </a:r>
          <a:endParaRPr sz="1100" b="1"/>
        </a:p>
      </xdr:txBody>
    </xdr:sp>
    <xdr:clientData fLocksWithSheet="0"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390525</xdr:colOff>
      <xdr:row>7</xdr:row>
      <xdr:rowOff>31750</xdr:rowOff>
    </xdr:from>
    <xdr:ext cx="7296150" cy="654049"/>
    <xdr:sp macro="" textlink="">
      <xdr:nvSpPr>
        <xdr:cNvPr id="2" name="Shape 120">
          <a:extLst>
            <a:ext uri="{FF2B5EF4-FFF2-40B4-BE49-F238E27FC236}">
              <a16:creationId xmlns:a16="http://schemas.microsoft.com/office/drawing/2014/main" id="{3F5D92FD-7E08-43A7-A8AB-281F29D6052E}"/>
            </a:ext>
          </a:extLst>
        </xdr:cNvPr>
        <xdr:cNvSpPr txBox="1"/>
      </xdr:nvSpPr>
      <xdr:spPr>
        <a:xfrm>
          <a:off x="1031875" y="1327150"/>
          <a:ext cx="7296150" cy="654049"/>
        </a:xfrm>
        <a:prstGeom prst="rect">
          <a:avLst/>
        </a:prstGeom>
        <a:solidFill>
          <a:schemeClr val="lt1"/>
        </a:solidFill>
        <a:ln w="9525" cap="flat" cmpd="sng">
          <a:solidFill>
            <a:schemeClr val="lt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fa-IR" sz="1400" b="1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دفــــترزرگری عبدالغفار</a:t>
          </a:r>
          <a:r>
            <a:rPr lang="fa-IR" sz="1400" b="1" baseline="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غفاری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ورقــــه صــــــورت حســـــابـــات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581025</xdr:colOff>
      <xdr:row>11</xdr:row>
      <xdr:rowOff>95250</xdr:rowOff>
    </xdr:from>
    <xdr:ext cx="2667000" cy="428625"/>
    <xdr:sp macro="" textlink="">
      <xdr:nvSpPr>
        <xdr:cNvPr id="3" name="Shape 121">
          <a:extLst>
            <a:ext uri="{FF2B5EF4-FFF2-40B4-BE49-F238E27FC236}">
              <a16:creationId xmlns:a16="http://schemas.microsoft.com/office/drawing/2014/main" id="{552252D7-4601-40D0-A5DA-61453C3C76BC}"/>
            </a:ext>
          </a:extLst>
        </xdr:cNvPr>
        <xdr:cNvSpPr txBox="1"/>
      </xdr:nvSpPr>
      <xdr:spPr>
        <a:xfrm>
          <a:off x="1222375" y="2133600"/>
          <a:ext cx="2667000" cy="428625"/>
        </a:xfrm>
        <a:prstGeom prst="rect">
          <a:avLst/>
        </a:prstGeom>
        <a:solidFill>
          <a:schemeClr val="lt1"/>
        </a:solidFill>
        <a:ln w="9525" cap="flat" cmpd="sng">
          <a:solidFill>
            <a:schemeClr val="lt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fa-IR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عبدالحنان</a:t>
          </a:r>
          <a:r>
            <a:rPr lang="fa-IR" sz="1100" b="1" baseline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مرادی:0700591924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fa-IR" sz="1100" b="1">
              <a:solidFill>
                <a:schemeClr val="dk1"/>
              </a:solidFill>
              <a:latin typeface="Calibri"/>
              <a:cs typeface="Calibri"/>
              <a:sym typeface="Calibri"/>
            </a:rPr>
            <a:t> </a:t>
          </a:r>
          <a:endParaRPr sz="1100" b="1"/>
        </a:p>
      </xdr:txBody>
    </xdr:sp>
    <xdr:clientData fLocksWithSheet="0"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390525</xdr:colOff>
      <xdr:row>7</xdr:row>
      <xdr:rowOff>31750</xdr:rowOff>
    </xdr:from>
    <xdr:ext cx="7296150" cy="654049"/>
    <xdr:sp macro="" textlink="">
      <xdr:nvSpPr>
        <xdr:cNvPr id="2" name="Shape 120">
          <a:extLst>
            <a:ext uri="{FF2B5EF4-FFF2-40B4-BE49-F238E27FC236}">
              <a16:creationId xmlns:a16="http://schemas.microsoft.com/office/drawing/2014/main" id="{B17730D6-9F86-49DE-88D4-445A3DC9C254}"/>
            </a:ext>
          </a:extLst>
        </xdr:cNvPr>
        <xdr:cNvSpPr txBox="1"/>
      </xdr:nvSpPr>
      <xdr:spPr>
        <a:xfrm>
          <a:off x="1031875" y="1327150"/>
          <a:ext cx="7296150" cy="654049"/>
        </a:xfrm>
        <a:prstGeom prst="rect">
          <a:avLst/>
        </a:prstGeom>
        <a:solidFill>
          <a:schemeClr val="lt1"/>
        </a:solidFill>
        <a:ln w="9525" cap="flat" cmpd="sng">
          <a:solidFill>
            <a:schemeClr val="lt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fa-IR" sz="1400" b="1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دفــــترزرگری عبدالغفار</a:t>
          </a:r>
          <a:r>
            <a:rPr lang="fa-IR" sz="1400" b="1" baseline="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غفاری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ورقــــه صــــــورت حســـــابـــات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581025</xdr:colOff>
      <xdr:row>11</xdr:row>
      <xdr:rowOff>95250</xdr:rowOff>
    </xdr:from>
    <xdr:ext cx="2667000" cy="428625"/>
    <xdr:sp macro="" textlink="">
      <xdr:nvSpPr>
        <xdr:cNvPr id="3" name="Shape 121">
          <a:extLst>
            <a:ext uri="{FF2B5EF4-FFF2-40B4-BE49-F238E27FC236}">
              <a16:creationId xmlns:a16="http://schemas.microsoft.com/office/drawing/2014/main" id="{EB793CC1-E896-4AED-A7D0-EAF1CB085749}"/>
            </a:ext>
          </a:extLst>
        </xdr:cNvPr>
        <xdr:cNvSpPr txBox="1"/>
      </xdr:nvSpPr>
      <xdr:spPr>
        <a:xfrm>
          <a:off x="1222375" y="2133600"/>
          <a:ext cx="2667000" cy="428625"/>
        </a:xfrm>
        <a:prstGeom prst="rect">
          <a:avLst/>
        </a:prstGeom>
        <a:solidFill>
          <a:schemeClr val="lt1"/>
        </a:solidFill>
        <a:ln w="9525" cap="flat" cmpd="sng">
          <a:solidFill>
            <a:schemeClr val="lt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fa-IR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عبدالحنان</a:t>
          </a:r>
          <a:r>
            <a:rPr lang="fa-IR" sz="1100" b="1" baseline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مرادی:0700591924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fa-IR" sz="1100" b="1">
              <a:solidFill>
                <a:schemeClr val="dk1"/>
              </a:solidFill>
              <a:latin typeface="Calibri"/>
              <a:cs typeface="Calibri"/>
              <a:sym typeface="Calibri"/>
            </a:rPr>
            <a:t> </a:t>
          </a:r>
          <a:endParaRPr sz="1100" b="1"/>
        </a:p>
      </xdr:txBody>
    </xdr:sp>
    <xdr:clientData fLocksWithSheet="0"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390525</xdr:colOff>
      <xdr:row>7</xdr:row>
      <xdr:rowOff>31750</xdr:rowOff>
    </xdr:from>
    <xdr:ext cx="7296150" cy="654049"/>
    <xdr:sp macro="" textlink="">
      <xdr:nvSpPr>
        <xdr:cNvPr id="2" name="Shape 120">
          <a:extLst>
            <a:ext uri="{FF2B5EF4-FFF2-40B4-BE49-F238E27FC236}">
              <a16:creationId xmlns:a16="http://schemas.microsoft.com/office/drawing/2014/main" id="{A8BA58C8-61F7-4B05-9581-FF92EAA907E9}"/>
            </a:ext>
          </a:extLst>
        </xdr:cNvPr>
        <xdr:cNvSpPr txBox="1"/>
      </xdr:nvSpPr>
      <xdr:spPr>
        <a:xfrm>
          <a:off x="1031875" y="1327150"/>
          <a:ext cx="7296150" cy="654049"/>
        </a:xfrm>
        <a:prstGeom prst="rect">
          <a:avLst/>
        </a:prstGeom>
        <a:solidFill>
          <a:schemeClr val="lt1"/>
        </a:solidFill>
        <a:ln w="9525" cap="flat" cmpd="sng">
          <a:solidFill>
            <a:schemeClr val="lt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fa-IR" sz="1400" b="1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دفــــترزرگری عبدالغفار</a:t>
          </a:r>
          <a:r>
            <a:rPr lang="fa-IR" sz="1400" b="1" baseline="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غفاری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ورقــــه صــــــورت حســـــابـــات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581025</xdr:colOff>
      <xdr:row>11</xdr:row>
      <xdr:rowOff>95250</xdr:rowOff>
    </xdr:from>
    <xdr:ext cx="2667000" cy="428625"/>
    <xdr:sp macro="" textlink="">
      <xdr:nvSpPr>
        <xdr:cNvPr id="3" name="Shape 121">
          <a:extLst>
            <a:ext uri="{FF2B5EF4-FFF2-40B4-BE49-F238E27FC236}">
              <a16:creationId xmlns:a16="http://schemas.microsoft.com/office/drawing/2014/main" id="{D6430C00-0446-41AF-8C4A-CDAD1A07974F}"/>
            </a:ext>
          </a:extLst>
        </xdr:cNvPr>
        <xdr:cNvSpPr txBox="1"/>
      </xdr:nvSpPr>
      <xdr:spPr>
        <a:xfrm>
          <a:off x="1222375" y="2133600"/>
          <a:ext cx="2667000" cy="428625"/>
        </a:xfrm>
        <a:prstGeom prst="rect">
          <a:avLst/>
        </a:prstGeom>
        <a:solidFill>
          <a:schemeClr val="lt1"/>
        </a:solidFill>
        <a:ln w="9525" cap="flat" cmpd="sng">
          <a:solidFill>
            <a:schemeClr val="lt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fa-IR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عبدالحنان</a:t>
          </a:r>
          <a:r>
            <a:rPr lang="fa-IR" sz="1100" b="1" baseline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مرادی:0700591924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fa-IR" sz="1100" b="1">
              <a:solidFill>
                <a:schemeClr val="dk1"/>
              </a:solidFill>
              <a:latin typeface="Calibri"/>
              <a:cs typeface="Calibri"/>
              <a:sym typeface="Calibri"/>
            </a:rPr>
            <a:t> </a:t>
          </a:r>
          <a:endParaRPr sz="1100" b="1"/>
        </a:p>
      </xdr:txBody>
    </xdr:sp>
    <xdr:clientData fLocksWithSheet="0"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390525</xdr:colOff>
      <xdr:row>7</xdr:row>
      <xdr:rowOff>31750</xdr:rowOff>
    </xdr:from>
    <xdr:ext cx="7296150" cy="654049"/>
    <xdr:sp macro="" textlink="">
      <xdr:nvSpPr>
        <xdr:cNvPr id="2" name="Shape 120">
          <a:extLst>
            <a:ext uri="{FF2B5EF4-FFF2-40B4-BE49-F238E27FC236}">
              <a16:creationId xmlns:a16="http://schemas.microsoft.com/office/drawing/2014/main" id="{CD4007DD-0FB0-4FCB-816C-6E646EA92931}"/>
            </a:ext>
          </a:extLst>
        </xdr:cNvPr>
        <xdr:cNvSpPr txBox="1"/>
      </xdr:nvSpPr>
      <xdr:spPr>
        <a:xfrm>
          <a:off x="1031875" y="1327150"/>
          <a:ext cx="7296150" cy="654049"/>
        </a:xfrm>
        <a:prstGeom prst="rect">
          <a:avLst/>
        </a:prstGeom>
        <a:solidFill>
          <a:schemeClr val="lt1"/>
        </a:solidFill>
        <a:ln w="9525" cap="flat" cmpd="sng">
          <a:solidFill>
            <a:schemeClr val="lt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fa-IR" sz="1400" b="1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دفــــترزرگری عبدالغفار</a:t>
          </a:r>
          <a:r>
            <a:rPr lang="fa-IR" sz="1400" b="1" baseline="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غفاری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ورقــــه صــــــورت حســـــابـــات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581025</xdr:colOff>
      <xdr:row>11</xdr:row>
      <xdr:rowOff>95250</xdr:rowOff>
    </xdr:from>
    <xdr:ext cx="2667000" cy="428625"/>
    <xdr:sp macro="" textlink="">
      <xdr:nvSpPr>
        <xdr:cNvPr id="3" name="Shape 121">
          <a:extLst>
            <a:ext uri="{FF2B5EF4-FFF2-40B4-BE49-F238E27FC236}">
              <a16:creationId xmlns:a16="http://schemas.microsoft.com/office/drawing/2014/main" id="{DCB5D8BC-DE1A-46D6-9858-276FDB3548BA}"/>
            </a:ext>
          </a:extLst>
        </xdr:cNvPr>
        <xdr:cNvSpPr txBox="1"/>
      </xdr:nvSpPr>
      <xdr:spPr>
        <a:xfrm>
          <a:off x="1222375" y="2133600"/>
          <a:ext cx="2667000" cy="428625"/>
        </a:xfrm>
        <a:prstGeom prst="rect">
          <a:avLst/>
        </a:prstGeom>
        <a:solidFill>
          <a:schemeClr val="lt1"/>
        </a:solidFill>
        <a:ln w="9525" cap="flat" cmpd="sng">
          <a:solidFill>
            <a:schemeClr val="lt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fa-IR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عبدالحنان</a:t>
          </a:r>
          <a:r>
            <a:rPr lang="fa-IR" sz="1100" b="1" baseline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مرادی:0700591924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fa-IR" sz="1100" b="1">
              <a:solidFill>
                <a:schemeClr val="dk1"/>
              </a:solidFill>
              <a:latin typeface="Calibri"/>
              <a:cs typeface="Calibri"/>
              <a:sym typeface="Calibri"/>
            </a:rPr>
            <a:t> </a:t>
          </a:r>
          <a:endParaRPr sz="1100" b="1"/>
        </a:p>
      </xdr:txBody>
    </xdr:sp>
    <xdr:clientData fLocksWithSheet="0"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390525</xdr:colOff>
      <xdr:row>7</xdr:row>
      <xdr:rowOff>31750</xdr:rowOff>
    </xdr:from>
    <xdr:ext cx="7296150" cy="654049"/>
    <xdr:sp macro="" textlink="">
      <xdr:nvSpPr>
        <xdr:cNvPr id="2" name="Shape 120">
          <a:extLst>
            <a:ext uri="{FF2B5EF4-FFF2-40B4-BE49-F238E27FC236}">
              <a16:creationId xmlns:a16="http://schemas.microsoft.com/office/drawing/2014/main" id="{40281BC0-9DD9-44E8-A733-15CA05180019}"/>
            </a:ext>
          </a:extLst>
        </xdr:cNvPr>
        <xdr:cNvSpPr txBox="1"/>
      </xdr:nvSpPr>
      <xdr:spPr>
        <a:xfrm>
          <a:off x="1031875" y="1327150"/>
          <a:ext cx="7296150" cy="654049"/>
        </a:xfrm>
        <a:prstGeom prst="rect">
          <a:avLst/>
        </a:prstGeom>
        <a:solidFill>
          <a:schemeClr val="lt1"/>
        </a:solidFill>
        <a:ln w="9525" cap="flat" cmpd="sng">
          <a:solidFill>
            <a:schemeClr val="lt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fa-IR" sz="1400" b="1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دفــــترزرگری عبدالغفار</a:t>
          </a:r>
          <a:r>
            <a:rPr lang="fa-IR" sz="1400" b="1" baseline="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غفاری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ورقــــه صــــــورت حســـــابـــات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581025</xdr:colOff>
      <xdr:row>11</xdr:row>
      <xdr:rowOff>95250</xdr:rowOff>
    </xdr:from>
    <xdr:ext cx="2667000" cy="428625"/>
    <xdr:sp macro="" textlink="">
      <xdr:nvSpPr>
        <xdr:cNvPr id="3" name="Shape 121">
          <a:extLst>
            <a:ext uri="{FF2B5EF4-FFF2-40B4-BE49-F238E27FC236}">
              <a16:creationId xmlns:a16="http://schemas.microsoft.com/office/drawing/2014/main" id="{29EF7C99-BCF5-48A9-8B0C-1EF379467161}"/>
            </a:ext>
          </a:extLst>
        </xdr:cNvPr>
        <xdr:cNvSpPr txBox="1"/>
      </xdr:nvSpPr>
      <xdr:spPr>
        <a:xfrm>
          <a:off x="1222375" y="2133600"/>
          <a:ext cx="2667000" cy="428625"/>
        </a:xfrm>
        <a:prstGeom prst="rect">
          <a:avLst/>
        </a:prstGeom>
        <a:solidFill>
          <a:schemeClr val="lt1"/>
        </a:solidFill>
        <a:ln w="9525" cap="flat" cmpd="sng">
          <a:solidFill>
            <a:schemeClr val="lt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fa-IR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عبدالحنان</a:t>
          </a:r>
          <a:r>
            <a:rPr lang="fa-IR" sz="1100" b="1" baseline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مرادی:0700591924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fa-IR" sz="1100" b="1">
              <a:solidFill>
                <a:schemeClr val="dk1"/>
              </a:solidFill>
              <a:latin typeface="Calibri"/>
              <a:cs typeface="Calibri"/>
              <a:sym typeface="Calibri"/>
            </a:rPr>
            <a:t> </a:t>
          </a:r>
          <a:endParaRPr sz="1100" b="1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1295400</xdr:colOff>
      <xdr:row>7</xdr:row>
      <xdr:rowOff>19050</xdr:rowOff>
    </xdr:from>
    <xdr:ext cx="2438400" cy="6667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4136325" y="3460925"/>
          <a:ext cx="2419500" cy="578700"/>
        </a:xfrm>
        <a:prstGeom prst="rect">
          <a:avLst/>
        </a:prstGeom>
        <a:solidFill>
          <a:schemeClr val="lt1"/>
        </a:solidFill>
        <a:ln w="9525" cap="flat" cmpd="sng">
          <a:solidFill>
            <a:schemeClr val="lt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fa-IR" sz="1200" b="1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دفترزرگری</a:t>
          </a:r>
          <a:r>
            <a:rPr lang="fa-IR" sz="1200" b="1" baseline="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عبدالغفار غفاری</a:t>
          </a: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200" b="1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جـــــدول بیــــــــــــــــلانس </a:t>
          </a:r>
          <a:r>
            <a:rPr lang="fa-IR" sz="1200" b="1" baseline="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  </a:t>
          </a:r>
          <a:r>
            <a:rPr lang="fa-IR" sz="1200" b="1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15-7-</a:t>
          </a:r>
          <a:r>
            <a:rPr lang="fa-IR" sz="1200" b="1" baseline="0">
              <a:solidFill>
                <a:srgbClr val="000000"/>
              </a:solidFill>
              <a:latin typeface="+mn-lt"/>
              <a:ea typeface="+mn-ea"/>
              <a:cs typeface="+mn-cs"/>
              <a:sym typeface="Arial"/>
            </a:rPr>
            <a:t>1403</a:t>
          </a:r>
          <a:endParaRPr sz="1200" b="1">
            <a:solidFill>
              <a:srgbClr val="000000"/>
            </a:solidFill>
          </a:endParaRPr>
        </a:p>
      </xdr:txBody>
    </xdr:sp>
    <xdr:clientData fLocksWithSheet="0"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390525</xdr:colOff>
      <xdr:row>7</xdr:row>
      <xdr:rowOff>31750</xdr:rowOff>
    </xdr:from>
    <xdr:ext cx="7296150" cy="654049"/>
    <xdr:sp macro="" textlink="">
      <xdr:nvSpPr>
        <xdr:cNvPr id="2" name="Shape 120">
          <a:extLst>
            <a:ext uri="{FF2B5EF4-FFF2-40B4-BE49-F238E27FC236}">
              <a16:creationId xmlns:a16="http://schemas.microsoft.com/office/drawing/2014/main" id="{FF5C723D-F990-4A28-9E63-067851293186}"/>
            </a:ext>
          </a:extLst>
        </xdr:cNvPr>
        <xdr:cNvSpPr txBox="1"/>
      </xdr:nvSpPr>
      <xdr:spPr>
        <a:xfrm>
          <a:off x="1031875" y="1327150"/>
          <a:ext cx="7296150" cy="654049"/>
        </a:xfrm>
        <a:prstGeom prst="rect">
          <a:avLst/>
        </a:prstGeom>
        <a:solidFill>
          <a:schemeClr val="lt1"/>
        </a:solidFill>
        <a:ln w="9525" cap="flat" cmpd="sng">
          <a:solidFill>
            <a:schemeClr val="lt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fa-IR" sz="1400" b="1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دفــــترزرگری عبدالغفار</a:t>
          </a:r>
          <a:r>
            <a:rPr lang="fa-IR" sz="1400" b="1" baseline="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غفاری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ورقــــه صــــــورت حســـــابـــات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581025</xdr:colOff>
      <xdr:row>11</xdr:row>
      <xdr:rowOff>95250</xdr:rowOff>
    </xdr:from>
    <xdr:ext cx="2667000" cy="428625"/>
    <xdr:sp macro="" textlink="">
      <xdr:nvSpPr>
        <xdr:cNvPr id="3" name="Shape 121">
          <a:extLst>
            <a:ext uri="{FF2B5EF4-FFF2-40B4-BE49-F238E27FC236}">
              <a16:creationId xmlns:a16="http://schemas.microsoft.com/office/drawing/2014/main" id="{9D60959E-B19A-48DA-8CDD-1C06616280C9}"/>
            </a:ext>
          </a:extLst>
        </xdr:cNvPr>
        <xdr:cNvSpPr txBox="1"/>
      </xdr:nvSpPr>
      <xdr:spPr>
        <a:xfrm>
          <a:off x="1222375" y="2133600"/>
          <a:ext cx="2667000" cy="428625"/>
        </a:xfrm>
        <a:prstGeom prst="rect">
          <a:avLst/>
        </a:prstGeom>
        <a:solidFill>
          <a:schemeClr val="lt1"/>
        </a:solidFill>
        <a:ln w="9525" cap="flat" cmpd="sng">
          <a:solidFill>
            <a:schemeClr val="lt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fa-IR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عبدالحنان</a:t>
          </a:r>
          <a:r>
            <a:rPr lang="fa-IR" sz="1100" b="1" baseline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مرادی:0700591924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fa-IR" sz="1100" b="1">
              <a:solidFill>
                <a:schemeClr val="dk1"/>
              </a:solidFill>
              <a:latin typeface="Calibri"/>
              <a:cs typeface="Calibri"/>
              <a:sym typeface="Calibri"/>
            </a:rPr>
            <a:t> </a:t>
          </a:r>
          <a:endParaRPr sz="1100" b="1"/>
        </a:p>
      </xdr:txBody>
    </xdr:sp>
    <xdr:clientData fLocksWithSheet="0"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390525</xdr:colOff>
      <xdr:row>7</xdr:row>
      <xdr:rowOff>31750</xdr:rowOff>
    </xdr:from>
    <xdr:ext cx="7296150" cy="654049"/>
    <xdr:sp macro="" textlink="">
      <xdr:nvSpPr>
        <xdr:cNvPr id="2" name="Shape 120">
          <a:extLst>
            <a:ext uri="{FF2B5EF4-FFF2-40B4-BE49-F238E27FC236}">
              <a16:creationId xmlns:a16="http://schemas.microsoft.com/office/drawing/2014/main" id="{A17B2140-EECA-45A1-BE00-9774DD2015E1}"/>
            </a:ext>
          </a:extLst>
        </xdr:cNvPr>
        <xdr:cNvSpPr txBox="1"/>
      </xdr:nvSpPr>
      <xdr:spPr>
        <a:xfrm>
          <a:off x="1031875" y="1327150"/>
          <a:ext cx="7296150" cy="654049"/>
        </a:xfrm>
        <a:prstGeom prst="rect">
          <a:avLst/>
        </a:prstGeom>
        <a:solidFill>
          <a:schemeClr val="lt1"/>
        </a:solidFill>
        <a:ln w="9525" cap="flat" cmpd="sng">
          <a:solidFill>
            <a:schemeClr val="lt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fa-IR" sz="1400" b="1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دفــــترزرگری عبدالغفار</a:t>
          </a:r>
          <a:r>
            <a:rPr lang="fa-IR" sz="1400" b="1" baseline="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غفاری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ورقــــه صــــــورت حســـــابـــات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581025</xdr:colOff>
      <xdr:row>11</xdr:row>
      <xdr:rowOff>95250</xdr:rowOff>
    </xdr:from>
    <xdr:ext cx="2667000" cy="428625"/>
    <xdr:sp macro="" textlink="">
      <xdr:nvSpPr>
        <xdr:cNvPr id="3" name="Shape 121">
          <a:extLst>
            <a:ext uri="{FF2B5EF4-FFF2-40B4-BE49-F238E27FC236}">
              <a16:creationId xmlns:a16="http://schemas.microsoft.com/office/drawing/2014/main" id="{04A52EED-B53B-4BCC-8BD0-E01EB006BC5E}"/>
            </a:ext>
          </a:extLst>
        </xdr:cNvPr>
        <xdr:cNvSpPr txBox="1"/>
      </xdr:nvSpPr>
      <xdr:spPr>
        <a:xfrm>
          <a:off x="1222375" y="2133600"/>
          <a:ext cx="2667000" cy="428625"/>
        </a:xfrm>
        <a:prstGeom prst="rect">
          <a:avLst/>
        </a:prstGeom>
        <a:solidFill>
          <a:schemeClr val="lt1"/>
        </a:solidFill>
        <a:ln w="9525" cap="flat" cmpd="sng">
          <a:solidFill>
            <a:schemeClr val="lt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fa-IR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عبدالحنان</a:t>
          </a:r>
          <a:r>
            <a:rPr lang="fa-IR" sz="1100" b="1" baseline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مرادی:0700591924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fa-IR" sz="1100" b="1">
              <a:solidFill>
                <a:schemeClr val="dk1"/>
              </a:solidFill>
              <a:latin typeface="Calibri"/>
              <a:cs typeface="Calibri"/>
              <a:sym typeface="Calibri"/>
            </a:rPr>
            <a:t> </a:t>
          </a:r>
          <a:endParaRPr sz="1100" b="1"/>
        </a:p>
      </xdr:txBody>
    </xdr:sp>
    <xdr:clientData fLocksWithSheet="0"/>
  </xdr:one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390525</xdr:colOff>
      <xdr:row>7</xdr:row>
      <xdr:rowOff>31750</xdr:rowOff>
    </xdr:from>
    <xdr:ext cx="7296150" cy="654049"/>
    <xdr:sp macro="" textlink="">
      <xdr:nvSpPr>
        <xdr:cNvPr id="2" name="Shape 120">
          <a:extLst>
            <a:ext uri="{FF2B5EF4-FFF2-40B4-BE49-F238E27FC236}">
              <a16:creationId xmlns:a16="http://schemas.microsoft.com/office/drawing/2014/main" id="{994D4476-43B0-4E13-A50C-CC2A3AB3C079}"/>
            </a:ext>
          </a:extLst>
        </xdr:cNvPr>
        <xdr:cNvSpPr txBox="1"/>
      </xdr:nvSpPr>
      <xdr:spPr>
        <a:xfrm>
          <a:off x="1031875" y="1327150"/>
          <a:ext cx="7296150" cy="654049"/>
        </a:xfrm>
        <a:prstGeom prst="rect">
          <a:avLst/>
        </a:prstGeom>
        <a:solidFill>
          <a:schemeClr val="lt1"/>
        </a:solidFill>
        <a:ln w="9525" cap="flat" cmpd="sng">
          <a:solidFill>
            <a:schemeClr val="lt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fa-IR" sz="1400" b="1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دفــــترزرگری عبدالغفار</a:t>
          </a:r>
          <a:r>
            <a:rPr lang="fa-IR" sz="1400" b="1" baseline="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غفاری</a:t>
          </a: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ورقــــه صــــــورت حســـــابـــات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581025</xdr:colOff>
      <xdr:row>11</xdr:row>
      <xdr:rowOff>95250</xdr:rowOff>
    </xdr:from>
    <xdr:ext cx="2667000" cy="428625"/>
    <xdr:sp macro="" textlink="">
      <xdr:nvSpPr>
        <xdr:cNvPr id="3" name="Shape 121">
          <a:extLst>
            <a:ext uri="{FF2B5EF4-FFF2-40B4-BE49-F238E27FC236}">
              <a16:creationId xmlns:a16="http://schemas.microsoft.com/office/drawing/2014/main" id="{6000D7CA-BF7B-4253-A2C5-6CBD68F93C17}"/>
            </a:ext>
          </a:extLst>
        </xdr:cNvPr>
        <xdr:cNvSpPr txBox="1"/>
      </xdr:nvSpPr>
      <xdr:spPr>
        <a:xfrm>
          <a:off x="1222375" y="2133600"/>
          <a:ext cx="2667000" cy="428625"/>
        </a:xfrm>
        <a:prstGeom prst="rect">
          <a:avLst/>
        </a:prstGeom>
        <a:solidFill>
          <a:schemeClr val="lt1"/>
        </a:solidFill>
        <a:ln w="9525" cap="flat" cmpd="sng">
          <a:solidFill>
            <a:schemeClr val="lt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fa-IR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عبدالحنان</a:t>
          </a:r>
          <a:r>
            <a:rPr lang="fa-IR" sz="1100" b="1" baseline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مرادی:0700591924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fa-IR" sz="1100" b="1">
              <a:solidFill>
                <a:schemeClr val="dk1"/>
              </a:solidFill>
              <a:latin typeface="Calibri"/>
              <a:cs typeface="Calibri"/>
              <a:sym typeface="Calibri"/>
            </a:rPr>
            <a:t> </a:t>
          </a:r>
          <a:endParaRPr sz="1100" b="1"/>
        </a:p>
      </xdr:txBody>
    </xdr:sp>
    <xdr:clientData fLocksWithSheet="0"/>
  </xdr:oneCellAnchor>
</xdr:wsDr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390525</xdr:colOff>
      <xdr:row>7</xdr:row>
      <xdr:rowOff>31750</xdr:rowOff>
    </xdr:from>
    <xdr:ext cx="7296150" cy="654049"/>
    <xdr:sp macro="" textlink="">
      <xdr:nvSpPr>
        <xdr:cNvPr id="2" name="Shape 120">
          <a:extLst>
            <a:ext uri="{FF2B5EF4-FFF2-40B4-BE49-F238E27FC236}">
              <a16:creationId xmlns:a16="http://schemas.microsoft.com/office/drawing/2014/main" id="{E31BE590-72DB-49C8-B40D-7BB235794963}"/>
            </a:ext>
          </a:extLst>
        </xdr:cNvPr>
        <xdr:cNvSpPr txBox="1"/>
      </xdr:nvSpPr>
      <xdr:spPr>
        <a:xfrm>
          <a:off x="1031875" y="1327150"/>
          <a:ext cx="7296150" cy="654049"/>
        </a:xfrm>
        <a:prstGeom prst="rect">
          <a:avLst/>
        </a:prstGeom>
        <a:solidFill>
          <a:schemeClr val="lt1"/>
        </a:solidFill>
        <a:ln w="9525" cap="flat" cmpd="sng">
          <a:solidFill>
            <a:schemeClr val="lt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fa-IR" sz="1400" b="1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دفــــترزرگری عبدالغفار</a:t>
          </a:r>
          <a:r>
            <a:rPr lang="fa-IR" sz="1400" b="1" baseline="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غفاری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ورقــــه صــــــورت حســـــابـــات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581025</xdr:colOff>
      <xdr:row>11</xdr:row>
      <xdr:rowOff>95250</xdr:rowOff>
    </xdr:from>
    <xdr:ext cx="2667000" cy="428625"/>
    <xdr:sp macro="" textlink="">
      <xdr:nvSpPr>
        <xdr:cNvPr id="3" name="Shape 121">
          <a:extLst>
            <a:ext uri="{FF2B5EF4-FFF2-40B4-BE49-F238E27FC236}">
              <a16:creationId xmlns:a16="http://schemas.microsoft.com/office/drawing/2014/main" id="{6AC4B6F0-C150-4A19-96E8-F47036B50DD2}"/>
            </a:ext>
          </a:extLst>
        </xdr:cNvPr>
        <xdr:cNvSpPr txBox="1"/>
      </xdr:nvSpPr>
      <xdr:spPr>
        <a:xfrm>
          <a:off x="1222375" y="2133600"/>
          <a:ext cx="2667000" cy="428625"/>
        </a:xfrm>
        <a:prstGeom prst="rect">
          <a:avLst/>
        </a:prstGeom>
        <a:solidFill>
          <a:schemeClr val="lt1"/>
        </a:solidFill>
        <a:ln w="9525" cap="flat" cmpd="sng">
          <a:solidFill>
            <a:schemeClr val="lt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fa-IR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عبدالحنان</a:t>
          </a:r>
          <a:r>
            <a:rPr lang="fa-IR" sz="1100" b="1" baseline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مرادی:0700591924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fa-IR" sz="1100" b="1">
              <a:solidFill>
                <a:schemeClr val="dk1"/>
              </a:solidFill>
              <a:latin typeface="Calibri"/>
              <a:cs typeface="Calibri"/>
              <a:sym typeface="Calibri"/>
            </a:rPr>
            <a:t> </a:t>
          </a:r>
          <a:endParaRPr sz="1100" b="1"/>
        </a:p>
      </xdr:txBody>
    </xdr:sp>
    <xdr:clientData fLocksWithSheet="0"/>
  </xdr:oneCellAnchor>
</xdr:wsDr>
</file>

<file path=xl/drawings/drawing3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390525</xdr:colOff>
      <xdr:row>7</xdr:row>
      <xdr:rowOff>31750</xdr:rowOff>
    </xdr:from>
    <xdr:ext cx="7296150" cy="654049"/>
    <xdr:sp macro="" textlink="">
      <xdr:nvSpPr>
        <xdr:cNvPr id="2" name="Shape 120">
          <a:extLst>
            <a:ext uri="{FF2B5EF4-FFF2-40B4-BE49-F238E27FC236}">
              <a16:creationId xmlns:a16="http://schemas.microsoft.com/office/drawing/2014/main" id="{98F772BD-6947-45FD-9551-080CD920FEA0}"/>
            </a:ext>
          </a:extLst>
        </xdr:cNvPr>
        <xdr:cNvSpPr txBox="1"/>
      </xdr:nvSpPr>
      <xdr:spPr>
        <a:xfrm>
          <a:off x="1031875" y="1327150"/>
          <a:ext cx="7296150" cy="654049"/>
        </a:xfrm>
        <a:prstGeom prst="rect">
          <a:avLst/>
        </a:prstGeom>
        <a:solidFill>
          <a:schemeClr val="lt1"/>
        </a:solidFill>
        <a:ln w="9525" cap="flat" cmpd="sng">
          <a:solidFill>
            <a:schemeClr val="lt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fa-IR" sz="1400" b="1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دفــــترزرگری عبدالغفار</a:t>
          </a:r>
          <a:r>
            <a:rPr lang="fa-IR" sz="1400" b="1" baseline="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غفاری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ورقــــه صــــــورت حســـــابـــات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581025</xdr:colOff>
      <xdr:row>11</xdr:row>
      <xdr:rowOff>95250</xdr:rowOff>
    </xdr:from>
    <xdr:ext cx="2667000" cy="428625"/>
    <xdr:sp macro="" textlink="">
      <xdr:nvSpPr>
        <xdr:cNvPr id="3" name="Shape 121">
          <a:extLst>
            <a:ext uri="{FF2B5EF4-FFF2-40B4-BE49-F238E27FC236}">
              <a16:creationId xmlns:a16="http://schemas.microsoft.com/office/drawing/2014/main" id="{495823CF-5AA3-460E-9FF2-5B93F06AE71F}"/>
            </a:ext>
          </a:extLst>
        </xdr:cNvPr>
        <xdr:cNvSpPr txBox="1"/>
      </xdr:nvSpPr>
      <xdr:spPr>
        <a:xfrm>
          <a:off x="1222375" y="2133600"/>
          <a:ext cx="2667000" cy="428625"/>
        </a:xfrm>
        <a:prstGeom prst="rect">
          <a:avLst/>
        </a:prstGeom>
        <a:solidFill>
          <a:schemeClr val="lt1"/>
        </a:solidFill>
        <a:ln w="9525" cap="flat" cmpd="sng">
          <a:solidFill>
            <a:schemeClr val="lt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fa-IR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عبدالحنان</a:t>
          </a:r>
          <a:r>
            <a:rPr lang="fa-IR" sz="1100" b="1" baseline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مرادی:0700591924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fa-IR" sz="1100" b="1">
              <a:solidFill>
                <a:schemeClr val="dk1"/>
              </a:solidFill>
              <a:latin typeface="Calibri"/>
              <a:cs typeface="Calibri"/>
              <a:sym typeface="Calibri"/>
            </a:rPr>
            <a:t> </a:t>
          </a:r>
          <a:endParaRPr sz="1100" b="1"/>
        </a:p>
      </xdr:txBody>
    </xdr:sp>
    <xdr:clientData fLocksWithSheet="0"/>
  </xdr:oneCellAnchor>
</xdr:wsDr>
</file>

<file path=xl/drawings/drawing3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390525</xdr:colOff>
      <xdr:row>7</xdr:row>
      <xdr:rowOff>31750</xdr:rowOff>
    </xdr:from>
    <xdr:ext cx="7296150" cy="654049"/>
    <xdr:sp macro="" textlink="">
      <xdr:nvSpPr>
        <xdr:cNvPr id="2" name="Shape 120">
          <a:extLst>
            <a:ext uri="{FF2B5EF4-FFF2-40B4-BE49-F238E27FC236}">
              <a16:creationId xmlns:a16="http://schemas.microsoft.com/office/drawing/2014/main" id="{A713C3BF-9F1A-4BC5-B80B-5BE3958BB802}"/>
            </a:ext>
          </a:extLst>
        </xdr:cNvPr>
        <xdr:cNvSpPr txBox="1"/>
      </xdr:nvSpPr>
      <xdr:spPr>
        <a:xfrm>
          <a:off x="1031875" y="1327150"/>
          <a:ext cx="7296150" cy="654049"/>
        </a:xfrm>
        <a:prstGeom prst="rect">
          <a:avLst/>
        </a:prstGeom>
        <a:solidFill>
          <a:schemeClr val="lt1"/>
        </a:solidFill>
        <a:ln w="9525" cap="flat" cmpd="sng">
          <a:solidFill>
            <a:schemeClr val="lt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fa-IR" sz="1400" b="1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دفــــترزرگری عبدالغفار</a:t>
          </a:r>
          <a:r>
            <a:rPr lang="fa-IR" sz="1400" b="1" baseline="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غفاری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ورقــــه صــــــورت حســـــابـــات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581025</xdr:colOff>
      <xdr:row>11</xdr:row>
      <xdr:rowOff>95250</xdr:rowOff>
    </xdr:from>
    <xdr:ext cx="2667000" cy="428625"/>
    <xdr:sp macro="" textlink="">
      <xdr:nvSpPr>
        <xdr:cNvPr id="3" name="Shape 121">
          <a:extLst>
            <a:ext uri="{FF2B5EF4-FFF2-40B4-BE49-F238E27FC236}">
              <a16:creationId xmlns:a16="http://schemas.microsoft.com/office/drawing/2014/main" id="{2DC1D08E-90BB-477B-8512-7BA149FEA91D}"/>
            </a:ext>
          </a:extLst>
        </xdr:cNvPr>
        <xdr:cNvSpPr txBox="1"/>
      </xdr:nvSpPr>
      <xdr:spPr>
        <a:xfrm>
          <a:off x="1222375" y="2133600"/>
          <a:ext cx="2667000" cy="428625"/>
        </a:xfrm>
        <a:prstGeom prst="rect">
          <a:avLst/>
        </a:prstGeom>
        <a:solidFill>
          <a:schemeClr val="lt1"/>
        </a:solidFill>
        <a:ln w="9525" cap="flat" cmpd="sng">
          <a:solidFill>
            <a:schemeClr val="lt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fa-IR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عبدالحنان</a:t>
          </a:r>
          <a:r>
            <a:rPr lang="fa-IR" sz="1100" b="1" baseline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مرادی:0700591924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fa-IR" sz="1100" b="1">
              <a:solidFill>
                <a:schemeClr val="dk1"/>
              </a:solidFill>
              <a:latin typeface="Calibri"/>
              <a:cs typeface="Calibri"/>
              <a:sym typeface="Calibri"/>
            </a:rPr>
            <a:t> </a:t>
          </a:r>
          <a:endParaRPr sz="1100" b="1"/>
        </a:p>
      </xdr:txBody>
    </xdr:sp>
    <xdr:clientData fLocksWithSheet="0"/>
  </xdr:oneCellAnchor>
</xdr:wsDr>
</file>

<file path=xl/drawings/drawing3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390525</xdr:colOff>
      <xdr:row>7</xdr:row>
      <xdr:rowOff>31750</xdr:rowOff>
    </xdr:from>
    <xdr:ext cx="7296150" cy="654049"/>
    <xdr:sp macro="" textlink="">
      <xdr:nvSpPr>
        <xdr:cNvPr id="2" name="Shape 120">
          <a:extLst>
            <a:ext uri="{FF2B5EF4-FFF2-40B4-BE49-F238E27FC236}">
              <a16:creationId xmlns:a16="http://schemas.microsoft.com/office/drawing/2014/main" id="{262C4F57-02E8-4813-8093-CD428C44C8DA}"/>
            </a:ext>
          </a:extLst>
        </xdr:cNvPr>
        <xdr:cNvSpPr txBox="1"/>
      </xdr:nvSpPr>
      <xdr:spPr>
        <a:xfrm>
          <a:off x="1031875" y="1327150"/>
          <a:ext cx="7296150" cy="654049"/>
        </a:xfrm>
        <a:prstGeom prst="rect">
          <a:avLst/>
        </a:prstGeom>
        <a:solidFill>
          <a:schemeClr val="lt1"/>
        </a:solidFill>
        <a:ln w="9525" cap="flat" cmpd="sng">
          <a:solidFill>
            <a:schemeClr val="lt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fa-IR" sz="1400" b="1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دفتر زرگری</a:t>
          </a:r>
          <a:r>
            <a:rPr lang="fa-IR" sz="1400" b="1" baseline="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عبدالغفار غفار 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fa-IR" sz="1400" b="1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ورقه مصارفات دکان کابل 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581025</xdr:colOff>
      <xdr:row>11</xdr:row>
      <xdr:rowOff>95250</xdr:rowOff>
    </xdr:from>
    <xdr:ext cx="2667000" cy="428625"/>
    <xdr:sp macro="" textlink="">
      <xdr:nvSpPr>
        <xdr:cNvPr id="3" name="Shape 121">
          <a:extLst>
            <a:ext uri="{FF2B5EF4-FFF2-40B4-BE49-F238E27FC236}">
              <a16:creationId xmlns:a16="http://schemas.microsoft.com/office/drawing/2014/main" id="{F0318D6F-0B23-422F-9380-4D3B1A5BE6F3}"/>
            </a:ext>
          </a:extLst>
        </xdr:cNvPr>
        <xdr:cNvSpPr txBox="1"/>
      </xdr:nvSpPr>
      <xdr:spPr>
        <a:xfrm>
          <a:off x="1222375" y="2133600"/>
          <a:ext cx="2667000" cy="428625"/>
        </a:xfrm>
        <a:prstGeom prst="rect">
          <a:avLst/>
        </a:prstGeom>
        <a:solidFill>
          <a:schemeClr val="lt1"/>
        </a:solidFill>
        <a:ln w="9525" cap="flat" cmpd="sng">
          <a:solidFill>
            <a:schemeClr val="lt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fa-IR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عبدالحنان</a:t>
          </a:r>
          <a:r>
            <a:rPr lang="fa-IR" sz="1100" b="1" baseline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مرادی:0700591924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fa-IR" sz="1100" b="1">
              <a:solidFill>
                <a:schemeClr val="dk1"/>
              </a:solidFill>
              <a:latin typeface="Calibri"/>
              <a:cs typeface="Calibri"/>
              <a:sym typeface="Calibri"/>
            </a:rPr>
            <a:t> </a:t>
          </a:r>
          <a:endParaRPr sz="1100" b="1"/>
        </a:p>
      </xdr:txBody>
    </xdr:sp>
    <xdr:clientData fLocksWithSheet="0"/>
  </xdr:oneCellAnchor>
</xdr:wsDr>
</file>

<file path=xl/drawings/drawing3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390525</xdr:colOff>
      <xdr:row>7</xdr:row>
      <xdr:rowOff>31750</xdr:rowOff>
    </xdr:from>
    <xdr:ext cx="7296150" cy="654049"/>
    <xdr:sp macro="" textlink="">
      <xdr:nvSpPr>
        <xdr:cNvPr id="2" name="Shape 120">
          <a:extLst>
            <a:ext uri="{FF2B5EF4-FFF2-40B4-BE49-F238E27FC236}">
              <a16:creationId xmlns:a16="http://schemas.microsoft.com/office/drawing/2014/main" id="{FDAB9F75-F229-4249-A4AA-909075E6444E}"/>
            </a:ext>
          </a:extLst>
        </xdr:cNvPr>
        <xdr:cNvSpPr txBox="1"/>
      </xdr:nvSpPr>
      <xdr:spPr>
        <a:xfrm>
          <a:off x="1031875" y="1327150"/>
          <a:ext cx="7296150" cy="654049"/>
        </a:xfrm>
        <a:prstGeom prst="rect">
          <a:avLst/>
        </a:prstGeom>
        <a:solidFill>
          <a:schemeClr val="lt1"/>
        </a:solidFill>
        <a:ln w="9525" cap="flat" cmpd="sng">
          <a:solidFill>
            <a:schemeClr val="lt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fa-IR" sz="1400" b="1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دفــــترزرگری عبدالغفار</a:t>
          </a:r>
          <a:r>
            <a:rPr lang="fa-IR" sz="1400" b="1" baseline="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غفاری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ورقــــه صــــــورت حســـــابـــات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581025</xdr:colOff>
      <xdr:row>11</xdr:row>
      <xdr:rowOff>95250</xdr:rowOff>
    </xdr:from>
    <xdr:ext cx="2667000" cy="428625"/>
    <xdr:sp macro="" textlink="">
      <xdr:nvSpPr>
        <xdr:cNvPr id="3" name="Shape 121">
          <a:extLst>
            <a:ext uri="{FF2B5EF4-FFF2-40B4-BE49-F238E27FC236}">
              <a16:creationId xmlns:a16="http://schemas.microsoft.com/office/drawing/2014/main" id="{41729A62-2261-489F-8CE9-34B9FAE38728}"/>
            </a:ext>
          </a:extLst>
        </xdr:cNvPr>
        <xdr:cNvSpPr txBox="1"/>
      </xdr:nvSpPr>
      <xdr:spPr>
        <a:xfrm>
          <a:off x="1222375" y="2133600"/>
          <a:ext cx="2667000" cy="428625"/>
        </a:xfrm>
        <a:prstGeom prst="rect">
          <a:avLst/>
        </a:prstGeom>
        <a:solidFill>
          <a:schemeClr val="lt1"/>
        </a:solidFill>
        <a:ln w="9525" cap="flat" cmpd="sng">
          <a:solidFill>
            <a:schemeClr val="lt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fa-IR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عبدالحنان</a:t>
          </a:r>
          <a:r>
            <a:rPr lang="fa-IR" sz="1100" b="1" baseline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مرادی:0700591924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fa-IR" sz="1100" b="1">
              <a:solidFill>
                <a:schemeClr val="dk1"/>
              </a:solidFill>
              <a:latin typeface="Calibri"/>
              <a:cs typeface="Calibri"/>
              <a:sym typeface="Calibri"/>
            </a:rPr>
            <a:t> </a:t>
          </a:r>
          <a:endParaRPr sz="1100" b="1"/>
        </a:p>
      </xdr:txBody>
    </xdr:sp>
    <xdr:clientData fLocksWithSheet="0"/>
  </xdr:oneCellAnchor>
</xdr:wsDr>
</file>

<file path=xl/drawings/drawing3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390525</xdr:colOff>
      <xdr:row>7</xdr:row>
      <xdr:rowOff>31750</xdr:rowOff>
    </xdr:from>
    <xdr:ext cx="7296150" cy="654049"/>
    <xdr:sp macro="" textlink="">
      <xdr:nvSpPr>
        <xdr:cNvPr id="2" name="Shape 120">
          <a:extLst>
            <a:ext uri="{FF2B5EF4-FFF2-40B4-BE49-F238E27FC236}">
              <a16:creationId xmlns:a16="http://schemas.microsoft.com/office/drawing/2014/main" id="{F81392BF-EC19-4CD4-9407-83BB9C977C1E}"/>
            </a:ext>
          </a:extLst>
        </xdr:cNvPr>
        <xdr:cNvSpPr txBox="1"/>
      </xdr:nvSpPr>
      <xdr:spPr>
        <a:xfrm>
          <a:off x="1031875" y="1327150"/>
          <a:ext cx="7296150" cy="654049"/>
        </a:xfrm>
        <a:prstGeom prst="rect">
          <a:avLst/>
        </a:prstGeom>
        <a:solidFill>
          <a:schemeClr val="lt1"/>
        </a:solidFill>
        <a:ln w="9525" cap="flat" cmpd="sng">
          <a:solidFill>
            <a:schemeClr val="lt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fa-IR" sz="1400" b="1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دفــــترزرگری عبدالغفار</a:t>
          </a:r>
          <a:r>
            <a:rPr lang="fa-IR" sz="1400" b="1" baseline="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غفاری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ورقــــه صــــــورت حســـــابـــات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581025</xdr:colOff>
      <xdr:row>11</xdr:row>
      <xdr:rowOff>95250</xdr:rowOff>
    </xdr:from>
    <xdr:ext cx="2667000" cy="428625"/>
    <xdr:sp macro="" textlink="">
      <xdr:nvSpPr>
        <xdr:cNvPr id="3" name="Shape 121">
          <a:extLst>
            <a:ext uri="{FF2B5EF4-FFF2-40B4-BE49-F238E27FC236}">
              <a16:creationId xmlns:a16="http://schemas.microsoft.com/office/drawing/2014/main" id="{04417B55-8502-476B-B4F6-F4790906024E}"/>
            </a:ext>
          </a:extLst>
        </xdr:cNvPr>
        <xdr:cNvSpPr txBox="1"/>
      </xdr:nvSpPr>
      <xdr:spPr>
        <a:xfrm>
          <a:off x="1222375" y="2133600"/>
          <a:ext cx="2667000" cy="428625"/>
        </a:xfrm>
        <a:prstGeom prst="rect">
          <a:avLst/>
        </a:prstGeom>
        <a:solidFill>
          <a:schemeClr val="lt1"/>
        </a:solidFill>
        <a:ln w="9525" cap="flat" cmpd="sng">
          <a:solidFill>
            <a:schemeClr val="lt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fa-IR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عبدالحنان</a:t>
          </a:r>
          <a:r>
            <a:rPr lang="fa-IR" sz="1100" b="1" baseline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مرادی:0700591924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fa-IR" sz="1100" b="1">
              <a:solidFill>
                <a:schemeClr val="dk1"/>
              </a:solidFill>
              <a:latin typeface="Calibri"/>
              <a:cs typeface="Calibri"/>
              <a:sym typeface="Calibri"/>
            </a:rPr>
            <a:t> </a:t>
          </a:r>
          <a:endParaRPr sz="1100" b="1"/>
        </a:p>
      </xdr:txBody>
    </xdr:sp>
    <xdr:clientData fLocksWithSheet="0"/>
  </xdr:one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390525</xdr:colOff>
      <xdr:row>7</xdr:row>
      <xdr:rowOff>31750</xdr:rowOff>
    </xdr:from>
    <xdr:ext cx="7296150" cy="654049"/>
    <xdr:sp macro="" textlink="">
      <xdr:nvSpPr>
        <xdr:cNvPr id="2" name="Shape 120">
          <a:extLst>
            <a:ext uri="{FF2B5EF4-FFF2-40B4-BE49-F238E27FC236}">
              <a16:creationId xmlns:a16="http://schemas.microsoft.com/office/drawing/2014/main" id="{A3D6CA8F-B95B-46FA-9CC5-6DB882BE7765}"/>
            </a:ext>
          </a:extLst>
        </xdr:cNvPr>
        <xdr:cNvSpPr txBox="1"/>
      </xdr:nvSpPr>
      <xdr:spPr>
        <a:xfrm>
          <a:off x="1031875" y="1327150"/>
          <a:ext cx="7296150" cy="654049"/>
        </a:xfrm>
        <a:prstGeom prst="rect">
          <a:avLst/>
        </a:prstGeom>
        <a:solidFill>
          <a:schemeClr val="lt1"/>
        </a:solidFill>
        <a:ln w="9525" cap="flat" cmpd="sng">
          <a:solidFill>
            <a:schemeClr val="lt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fa-IR" sz="1400" b="1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دفــــترزرگری عبدالغفار</a:t>
          </a:r>
          <a:r>
            <a:rPr lang="fa-IR" sz="1400" b="1" baseline="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غفاری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ورقــــه صــــــورت حســـــابـــات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581025</xdr:colOff>
      <xdr:row>11</xdr:row>
      <xdr:rowOff>95250</xdr:rowOff>
    </xdr:from>
    <xdr:ext cx="2667000" cy="428625"/>
    <xdr:sp macro="" textlink="">
      <xdr:nvSpPr>
        <xdr:cNvPr id="3" name="Shape 121">
          <a:extLst>
            <a:ext uri="{FF2B5EF4-FFF2-40B4-BE49-F238E27FC236}">
              <a16:creationId xmlns:a16="http://schemas.microsoft.com/office/drawing/2014/main" id="{590DE4E5-4597-4A3F-B402-8A8597C7DDCD}"/>
            </a:ext>
          </a:extLst>
        </xdr:cNvPr>
        <xdr:cNvSpPr txBox="1"/>
      </xdr:nvSpPr>
      <xdr:spPr>
        <a:xfrm>
          <a:off x="1222375" y="2133600"/>
          <a:ext cx="2667000" cy="428625"/>
        </a:xfrm>
        <a:prstGeom prst="rect">
          <a:avLst/>
        </a:prstGeom>
        <a:solidFill>
          <a:schemeClr val="lt1"/>
        </a:solidFill>
        <a:ln w="9525" cap="flat" cmpd="sng">
          <a:solidFill>
            <a:schemeClr val="lt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fa-IR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عبدالحنان</a:t>
          </a:r>
          <a:r>
            <a:rPr lang="fa-IR" sz="1100" b="1" baseline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مرادی:0700591924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fa-IR" sz="1100" b="1">
              <a:solidFill>
                <a:schemeClr val="dk1"/>
              </a:solidFill>
              <a:latin typeface="Calibri"/>
              <a:cs typeface="Calibri"/>
              <a:sym typeface="Calibri"/>
            </a:rPr>
            <a:t> </a:t>
          </a:r>
          <a:endParaRPr sz="1100" b="1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390525</xdr:colOff>
      <xdr:row>7</xdr:row>
      <xdr:rowOff>31750</xdr:rowOff>
    </xdr:from>
    <xdr:ext cx="7296150" cy="654049"/>
    <xdr:sp macro="" textlink="">
      <xdr:nvSpPr>
        <xdr:cNvPr id="2" name="Shape 120">
          <a:extLst>
            <a:ext uri="{FF2B5EF4-FFF2-40B4-BE49-F238E27FC236}">
              <a16:creationId xmlns:a16="http://schemas.microsoft.com/office/drawing/2014/main" id="{851B9D44-40D4-48BF-B0CA-DEA91088EC20}"/>
            </a:ext>
          </a:extLst>
        </xdr:cNvPr>
        <xdr:cNvSpPr txBox="1"/>
      </xdr:nvSpPr>
      <xdr:spPr>
        <a:xfrm>
          <a:off x="1031875" y="1327150"/>
          <a:ext cx="7296150" cy="654049"/>
        </a:xfrm>
        <a:prstGeom prst="rect">
          <a:avLst/>
        </a:prstGeom>
        <a:solidFill>
          <a:schemeClr val="lt1"/>
        </a:solidFill>
        <a:ln w="9525" cap="flat" cmpd="sng">
          <a:solidFill>
            <a:schemeClr val="lt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fa-IR" sz="1400" b="1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دفــــترزرگری عبدالغفار</a:t>
          </a:r>
          <a:r>
            <a:rPr lang="fa-IR" sz="1400" b="1" baseline="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غفاری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ورقــــه صــــــورت حســـــابـــات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581025</xdr:colOff>
      <xdr:row>11</xdr:row>
      <xdr:rowOff>95250</xdr:rowOff>
    </xdr:from>
    <xdr:ext cx="2667000" cy="428625"/>
    <xdr:sp macro="" textlink="">
      <xdr:nvSpPr>
        <xdr:cNvPr id="3" name="Shape 121">
          <a:extLst>
            <a:ext uri="{FF2B5EF4-FFF2-40B4-BE49-F238E27FC236}">
              <a16:creationId xmlns:a16="http://schemas.microsoft.com/office/drawing/2014/main" id="{2686DDFE-64CB-4E77-818F-D946B59B3563}"/>
            </a:ext>
          </a:extLst>
        </xdr:cNvPr>
        <xdr:cNvSpPr txBox="1"/>
      </xdr:nvSpPr>
      <xdr:spPr>
        <a:xfrm>
          <a:off x="1222375" y="2133600"/>
          <a:ext cx="2667000" cy="428625"/>
        </a:xfrm>
        <a:prstGeom prst="rect">
          <a:avLst/>
        </a:prstGeom>
        <a:solidFill>
          <a:schemeClr val="lt1"/>
        </a:solidFill>
        <a:ln w="9525" cap="flat" cmpd="sng">
          <a:solidFill>
            <a:schemeClr val="lt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fa-IR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عبدالحنان</a:t>
          </a:r>
          <a:r>
            <a:rPr lang="fa-IR" sz="1100" b="1" baseline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مرادی:0700591924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fa-IR" sz="1100" b="1">
              <a:solidFill>
                <a:schemeClr val="dk1"/>
              </a:solidFill>
              <a:latin typeface="Calibri"/>
              <a:cs typeface="Calibri"/>
              <a:sym typeface="Calibri"/>
            </a:rPr>
            <a:t> </a:t>
          </a:r>
          <a:endParaRPr sz="1100" b="1"/>
        </a:p>
      </xdr:txBody>
    </xdr:sp>
    <xdr:clientData fLocksWithSheet="0"/>
  </xdr:oneCellAnchor>
</xdr:wsDr>
</file>

<file path=xl/drawings/drawing4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390525</xdr:colOff>
      <xdr:row>7</xdr:row>
      <xdr:rowOff>31750</xdr:rowOff>
    </xdr:from>
    <xdr:ext cx="7296150" cy="654049"/>
    <xdr:sp macro="" textlink="">
      <xdr:nvSpPr>
        <xdr:cNvPr id="2" name="Shape 120">
          <a:extLst>
            <a:ext uri="{FF2B5EF4-FFF2-40B4-BE49-F238E27FC236}">
              <a16:creationId xmlns:a16="http://schemas.microsoft.com/office/drawing/2014/main" id="{4634709C-8B1D-469A-B5C8-1C79360B6DF4}"/>
            </a:ext>
          </a:extLst>
        </xdr:cNvPr>
        <xdr:cNvSpPr txBox="1"/>
      </xdr:nvSpPr>
      <xdr:spPr>
        <a:xfrm>
          <a:off x="1031875" y="1327150"/>
          <a:ext cx="7296150" cy="654049"/>
        </a:xfrm>
        <a:prstGeom prst="rect">
          <a:avLst/>
        </a:prstGeom>
        <a:solidFill>
          <a:schemeClr val="lt1"/>
        </a:solidFill>
        <a:ln w="9525" cap="flat" cmpd="sng">
          <a:solidFill>
            <a:schemeClr val="lt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fa-IR" sz="1400" b="1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دفــــترزرگری عبدالغفار</a:t>
          </a:r>
          <a:r>
            <a:rPr lang="fa-IR" sz="1400" b="1" baseline="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غفاری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ورقــــه صــــــورت حســـــابـــات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581025</xdr:colOff>
      <xdr:row>11</xdr:row>
      <xdr:rowOff>95250</xdr:rowOff>
    </xdr:from>
    <xdr:ext cx="2667000" cy="428625"/>
    <xdr:sp macro="" textlink="">
      <xdr:nvSpPr>
        <xdr:cNvPr id="3" name="Shape 121">
          <a:extLst>
            <a:ext uri="{FF2B5EF4-FFF2-40B4-BE49-F238E27FC236}">
              <a16:creationId xmlns:a16="http://schemas.microsoft.com/office/drawing/2014/main" id="{E3E59F89-95B1-4460-B026-0A2861372CF0}"/>
            </a:ext>
          </a:extLst>
        </xdr:cNvPr>
        <xdr:cNvSpPr txBox="1"/>
      </xdr:nvSpPr>
      <xdr:spPr>
        <a:xfrm>
          <a:off x="1222375" y="2133600"/>
          <a:ext cx="2667000" cy="428625"/>
        </a:xfrm>
        <a:prstGeom prst="rect">
          <a:avLst/>
        </a:prstGeom>
        <a:solidFill>
          <a:schemeClr val="lt1"/>
        </a:solidFill>
        <a:ln w="9525" cap="flat" cmpd="sng">
          <a:solidFill>
            <a:schemeClr val="lt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fa-IR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عبدالحنان</a:t>
          </a:r>
          <a:r>
            <a:rPr lang="fa-IR" sz="1100" b="1" baseline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مرادی:0700591924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fa-IR" sz="1100" b="1">
              <a:solidFill>
                <a:schemeClr val="dk1"/>
              </a:solidFill>
              <a:latin typeface="Calibri"/>
              <a:cs typeface="Calibri"/>
              <a:sym typeface="Calibri"/>
            </a:rPr>
            <a:t> </a:t>
          </a:r>
          <a:endParaRPr sz="1100" b="1"/>
        </a:p>
      </xdr:txBody>
    </xdr:sp>
    <xdr:clientData fLocksWithSheet="0"/>
  </xdr:oneCellAnchor>
</xdr:wsDr>
</file>

<file path=xl/drawings/drawing4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390525</xdr:colOff>
      <xdr:row>7</xdr:row>
      <xdr:rowOff>31750</xdr:rowOff>
    </xdr:from>
    <xdr:ext cx="7296150" cy="654049"/>
    <xdr:sp macro="" textlink="">
      <xdr:nvSpPr>
        <xdr:cNvPr id="2" name="Shape 120">
          <a:extLst>
            <a:ext uri="{FF2B5EF4-FFF2-40B4-BE49-F238E27FC236}">
              <a16:creationId xmlns:a16="http://schemas.microsoft.com/office/drawing/2014/main" id="{F9A13EEB-14BF-44DF-818F-25AE34F9DB4C}"/>
            </a:ext>
          </a:extLst>
        </xdr:cNvPr>
        <xdr:cNvSpPr txBox="1"/>
      </xdr:nvSpPr>
      <xdr:spPr>
        <a:xfrm>
          <a:off x="1031875" y="1327150"/>
          <a:ext cx="7296150" cy="654049"/>
        </a:xfrm>
        <a:prstGeom prst="rect">
          <a:avLst/>
        </a:prstGeom>
        <a:solidFill>
          <a:schemeClr val="lt1"/>
        </a:solidFill>
        <a:ln w="9525" cap="flat" cmpd="sng">
          <a:solidFill>
            <a:schemeClr val="lt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fa-IR" sz="1400" b="1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دفــــترزرگری عبدالغفار</a:t>
          </a:r>
          <a:r>
            <a:rPr lang="fa-IR" sz="1400" b="1" baseline="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غفاری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ورقــــه صــــــورت حســـــابـــات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581025</xdr:colOff>
      <xdr:row>11</xdr:row>
      <xdr:rowOff>95250</xdr:rowOff>
    </xdr:from>
    <xdr:ext cx="2667000" cy="428625"/>
    <xdr:sp macro="" textlink="">
      <xdr:nvSpPr>
        <xdr:cNvPr id="3" name="Shape 121">
          <a:extLst>
            <a:ext uri="{FF2B5EF4-FFF2-40B4-BE49-F238E27FC236}">
              <a16:creationId xmlns:a16="http://schemas.microsoft.com/office/drawing/2014/main" id="{9F5A635F-98F2-4130-9A42-E9411C865C43}"/>
            </a:ext>
          </a:extLst>
        </xdr:cNvPr>
        <xdr:cNvSpPr txBox="1"/>
      </xdr:nvSpPr>
      <xdr:spPr>
        <a:xfrm>
          <a:off x="1222375" y="2133600"/>
          <a:ext cx="2667000" cy="428625"/>
        </a:xfrm>
        <a:prstGeom prst="rect">
          <a:avLst/>
        </a:prstGeom>
        <a:solidFill>
          <a:schemeClr val="lt1"/>
        </a:solidFill>
        <a:ln w="9525" cap="flat" cmpd="sng">
          <a:solidFill>
            <a:schemeClr val="lt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fa-IR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عبدالحنان</a:t>
          </a:r>
          <a:r>
            <a:rPr lang="fa-IR" sz="1100" b="1" baseline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مرادی:0700591924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fa-IR" sz="1100" b="1">
              <a:solidFill>
                <a:schemeClr val="dk1"/>
              </a:solidFill>
              <a:latin typeface="Calibri"/>
              <a:cs typeface="Calibri"/>
              <a:sym typeface="Calibri"/>
            </a:rPr>
            <a:t> </a:t>
          </a:r>
          <a:endParaRPr sz="1100" b="1"/>
        </a:p>
      </xdr:txBody>
    </xdr:sp>
    <xdr:clientData fLocksWithSheet="0"/>
  </xdr:oneCellAnchor>
</xdr:wsDr>
</file>

<file path=xl/drawings/drawing4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390525</xdr:colOff>
      <xdr:row>7</xdr:row>
      <xdr:rowOff>31750</xdr:rowOff>
    </xdr:from>
    <xdr:ext cx="7296150" cy="654049"/>
    <xdr:sp macro="" textlink="">
      <xdr:nvSpPr>
        <xdr:cNvPr id="2" name="Shape 120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1031875" y="1327150"/>
          <a:ext cx="7296150" cy="654049"/>
        </a:xfrm>
        <a:prstGeom prst="rect">
          <a:avLst/>
        </a:prstGeom>
        <a:solidFill>
          <a:schemeClr val="lt1"/>
        </a:solidFill>
        <a:ln w="9525" cap="flat" cmpd="sng">
          <a:solidFill>
            <a:schemeClr val="lt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fa-IR" sz="1400" b="1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دفــــترزرگری عبدالغفار</a:t>
          </a:r>
          <a:r>
            <a:rPr lang="fa-IR" sz="1400" b="1" baseline="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غفاری</a:t>
          </a: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ورقــــه صــــــورت حســـــابـــات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581025</xdr:colOff>
      <xdr:row>11</xdr:row>
      <xdr:rowOff>95250</xdr:rowOff>
    </xdr:from>
    <xdr:ext cx="2667000" cy="428625"/>
    <xdr:sp macro="" textlink="">
      <xdr:nvSpPr>
        <xdr:cNvPr id="3" name="Shape 121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1222375" y="2133600"/>
          <a:ext cx="2667000" cy="428625"/>
        </a:xfrm>
        <a:prstGeom prst="rect">
          <a:avLst/>
        </a:prstGeom>
        <a:solidFill>
          <a:schemeClr val="lt1"/>
        </a:solidFill>
        <a:ln w="9525" cap="flat" cmpd="sng">
          <a:solidFill>
            <a:schemeClr val="lt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fa-IR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عبدالحنان</a:t>
          </a:r>
          <a:r>
            <a:rPr lang="fa-IR" sz="1100" b="1" baseline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مرادی:0700591924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fa-IR" sz="1100" b="1">
              <a:solidFill>
                <a:schemeClr val="dk1"/>
              </a:solidFill>
              <a:latin typeface="Calibri"/>
              <a:cs typeface="Calibri"/>
              <a:sym typeface="Calibri"/>
            </a:rPr>
            <a:t> </a:t>
          </a:r>
          <a:endParaRPr sz="1100" b="1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390525</xdr:colOff>
      <xdr:row>7</xdr:row>
      <xdr:rowOff>31750</xdr:rowOff>
    </xdr:from>
    <xdr:ext cx="7296150" cy="654049"/>
    <xdr:sp macro="" textlink="">
      <xdr:nvSpPr>
        <xdr:cNvPr id="2" name="Shape 120">
          <a:extLst>
            <a:ext uri="{FF2B5EF4-FFF2-40B4-BE49-F238E27FC236}">
              <a16:creationId xmlns:a16="http://schemas.microsoft.com/office/drawing/2014/main" id="{6A6837E2-14A1-4554-945F-52A2D279E032}"/>
            </a:ext>
          </a:extLst>
        </xdr:cNvPr>
        <xdr:cNvSpPr txBox="1"/>
      </xdr:nvSpPr>
      <xdr:spPr>
        <a:xfrm>
          <a:off x="1031875" y="1327150"/>
          <a:ext cx="7296150" cy="654049"/>
        </a:xfrm>
        <a:prstGeom prst="rect">
          <a:avLst/>
        </a:prstGeom>
        <a:solidFill>
          <a:schemeClr val="lt1"/>
        </a:solidFill>
        <a:ln w="9525" cap="flat" cmpd="sng">
          <a:solidFill>
            <a:schemeClr val="lt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fa-IR" sz="1400" b="1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دفــــترزرگری عبدالغفار</a:t>
          </a:r>
          <a:r>
            <a:rPr lang="fa-IR" sz="1400" b="1" baseline="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غفاری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ورقــــه صــــــورت حســـــابـــات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581025</xdr:colOff>
      <xdr:row>11</xdr:row>
      <xdr:rowOff>95250</xdr:rowOff>
    </xdr:from>
    <xdr:ext cx="2667000" cy="428625"/>
    <xdr:sp macro="" textlink="">
      <xdr:nvSpPr>
        <xdr:cNvPr id="3" name="Shape 121">
          <a:extLst>
            <a:ext uri="{FF2B5EF4-FFF2-40B4-BE49-F238E27FC236}">
              <a16:creationId xmlns:a16="http://schemas.microsoft.com/office/drawing/2014/main" id="{3E1B032F-A735-4816-A1E6-B099B688A549}"/>
            </a:ext>
          </a:extLst>
        </xdr:cNvPr>
        <xdr:cNvSpPr txBox="1"/>
      </xdr:nvSpPr>
      <xdr:spPr>
        <a:xfrm>
          <a:off x="1222375" y="2133600"/>
          <a:ext cx="2667000" cy="428625"/>
        </a:xfrm>
        <a:prstGeom prst="rect">
          <a:avLst/>
        </a:prstGeom>
        <a:solidFill>
          <a:schemeClr val="lt1"/>
        </a:solidFill>
        <a:ln w="9525" cap="flat" cmpd="sng">
          <a:solidFill>
            <a:schemeClr val="lt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fa-IR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عبدالحنان</a:t>
          </a:r>
          <a:r>
            <a:rPr lang="fa-IR" sz="1100" b="1" baseline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مرادی:0700591924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fa-IR" sz="1100" b="1">
              <a:solidFill>
                <a:schemeClr val="dk1"/>
              </a:solidFill>
              <a:latin typeface="Calibri"/>
              <a:cs typeface="Calibri"/>
              <a:sym typeface="Calibri"/>
            </a:rPr>
            <a:t> </a:t>
          </a:r>
          <a:endParaRPr sz="1100" b="1"/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390525</xdr:colOff>
      <xdr:row>7</xdr:row>
      <xdr:rowOff>31750</xdr:rowOff>
    </xdr:from>
    <xdr:ext cx="7296150" cy="654049"/>
    <xdr:sp macro="" textlink="">
      <xdr:nvSpPr>
        <xdr:cNvPr id="2" name="Shape 120">
          <a:extLst>
            <a:ext uri="{FF2B5EF4-FFF2-40B4-BE49-F238E27FC236}">
              <a16:creationId xmlns:a16="http://schemas.microsoft.com/office/drawing/2014/main" id="{52E18828-491D-4F93-8194-36FC441876D3}"/>
            </a:ext>
          </a:extLst>
        </xdr:cNvPr>
        <xdr:cNvSpPr txBox="1"/>
      </xdr:nvSpPr>
      <xdr:spPr>
        <a:xfrm>
          <a:off x="1031875" y="1327150"/>
          <a:ext cx="7296150" cy="654049"/>
        </a:xfrm>
        <a:prstGeom prst="rect">
          <a:avLst/>
        </a:prstGeom>
        <a:solidFill>
          <a:schemeClr val="lt1"/>
        </a:solidFill>
        <a:ln w="9525" cap="flat" cmpd="sng">
          <a:solidFill>
            <a:schemeClr val="lt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fa-IR" sz="1400" b="1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دفــــترزرگری عبدالغفار</a:t>
          </a:r>
          <a:r>
            <a:rPr lang="fa-IR" sz="1400" b="1" baseline="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غفاری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ورقــــه صــــــورت حســـــابـــات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581025</xdr:colOff>
      <xdr:row>11</xdr:row>
      <xdr:rowOff>95250</xdr:rowOff>
    </xdr:from>
    <xdr:ext cx="2667000" cy="428625"/>
    <xdr:sp macro="" textlink="">
      <xdr:nvSpPr>
        <xdr:cNvPr id="3" name="Shape 121">
          <a:extLst>
            <a:ext uri="{FF2B5EF4-FFF2-40B4-BE49-F238E27FC236}">
              <a16:creationId xmlns:a16="http://schemas.microsoft.com/office/drawing/2014/main" id="{DA42A922-C108-48DC-8D92-A638D7158C80}"/>
            </a:ext>
          </a:extLst>
        </xdr:cNvPr>
        <xdr:cNvSpPr txBox="1"/>
      </xdr:nvSpPr>
      <xdr:spPr>
        <a:xfrm>
          <a:off x="1222375" y="2133600"/>
          <a:ext cx="2667000" cy="428625"/>
        </a:xfrm>
        <a:prstGeom prst="rect">
          <a:avLst/>
        </a:prstGeom>
        <a:solidFill>
          <a:schemeClr val="lt1"/>
        </a:solidFill>
        <a:ln w="9525" cap="flat" cmpd="sng">
          <a:solidFill>
            <a:schemeClr val="lt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fa-IR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عبدالحنان</a:t>
          </a:r>
          <a:r>
            <a:rPr lang="fa-IR" sz="1100" b="1" baseline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مرادی:0700591924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fa-IR" sz="1100" b="1">
              <a:solidFill>
                <a:schemeClr val="dk1"/>
              </a:solidFill>
              <a:latin typeface="Calibri"/>
              <a:cs typeface="Calibri"/>
              <a:sym typeface="Calibri"/>
            </a:rPr>
            <a:t> </a:t>
          </a:r>
          <a:endParaRPr sz="1100" b="1"/>
        </a:p>
      </xdr:txBody>
    </xdr: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390525</xdr:colOff>
      <xdr:row>7</xdr:row>
      <xdr:rowOff>31750</xdr:rowOff>
    </xdr:from>
    <xdr:ext cx="7296150" cy="654049"/>
    <xdr:sp macro="" textlink="">
      <xdr:nvSpPr>
        <xdr:cNvPr id="2" name="Shape 120">
          <a:extLst>
            <a:ext uri="{FF2B5EF4-FFF2-40B4-BE49-F238E27FC236}">
              <a16:creationId xmlns:a16="http://schemas.microsoft.com/office/drawing/2014/main" id="{5F089398-E65F-4CA7-A494-69E5175B7AA3}"/>
            </a:ext>
          </a:extLst>
        </xdr:cNvPr>
        <xdr:cNvSpPr txBox="1"/>
      </xdr:nvSpPr>
      <xdr:spPr>
        <a:xfrm>
          <a:off x="1031875" y="1327150"/>
          <a:ext cx="7296150" cy="654049"/>
        </a:xfrm>
        <a:prstGeom prst="rect">
          <a:avLst/>
        </a:prstGeom>
        <a:solidFill>
          <a:schemeClr val="lt1"/>
        </a:solidFill>
        <a:ln w="9525" cap="flat" cmpd="sng">
          <a:solidFill>
            <a:schemeClr val="lt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fa-IR" sz="1400" b="1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دفــــترزرگری عبدالغفار</a:t>
          </a:r>
          <a:r>
            <a:rPr lang="fa-IR" sz="1400" b="1" baseline="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غفاری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ورقــــه صــــــورت حســـــابـــات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581025</xdr:colOff>
      <xdr:row>11</xdr:row>
      <xdr:rowOff>95250</xdr:rowOff>
    </xdr:from>
    <xdr:ext cx="2667000" cy="428625"/>
    <xdr:sp macro="" textlink="">
      <xdr:nvSpPr>
        <xdr:cNvPr id="3" name="Shape 121">
          <a:extLst>
            <a:ext uri="{FF2B5EF4-FFF2-40B4-BE49-F238E27FC236}">
              <a16:creationId xmlns:a16="http://schemas.microsoft.com/office/drawing/2014/main" id="{B8D518EA-5186-4B92-94DA-29E16A6E85B1}"/>
            </a:ext>
          </a:extLst>
        </xdr:cNvPr>
        <xdr:cNvSpPr txBox="1"/>
      </xdr:nvSpPr>
      <xdr:spPr>
        <a:xfrm>
          <a:off x="1222375" y="2133600"/>
          <a:ext cx="2667000" cy="428625"/>
        </a:xfrm>
        <a:prstGeom prst="rect">
          <a:avLst/>
        </a:prstGeom>
        <a:solidFill>
          <a:schemeClr val="lt1"/>
        </a:solidFill>
        <a:ln w="9525" cap="flat" cmpd="sng">
          <a:solidFill>
            <a:schemeClr val="lt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fa-IR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عبدالحنان</a:t>
          </a:r>
          <a:r>
            <a:rPr lang="fa-IR" sz="1100" b="1" baseline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مرادی:0700591924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fa-IR" sz="1100" b="1">
              <a:solidFill>
                <a:schemeClr val="dk1"/>
              </a:solidFill>
              <a:latin typeface="Calibri"/>
              <a:cs typeface="Calibri"/>
              <a:sym typeface="Calibri"/>
            </a:rPr>
            <a:t> </a:t>
          </a:r>
          <a:endParaRPr sz="1100" b="1"/>
        </a:p>
      </xdr:txBody>
    </xdr: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390525</xdr:colOff>
      <xdr:row>7</xdr:row>
      <xdr:rowOff>31750</xdr:rowOff>
    </xdr:from>
    <xdr:ext cx="7296150" cy="654049"/>
    <xdr:sp macro="" textlink="">
      <xdr:nvSpPr>
        <xdr:cNvPr id="2" name="Shape 12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000125" y="1319530"/>
          <a:ext cx="7296150" cy="654049"/>
        </a:xfrm>
        <a:prstGeom prst="rect">
          <a:avLst/>
        </a:prstGeom>
        <a:solidFill>
          <a:schemeClr val="lt1"/>
        </a:solidFill>
        <a:ln w="9525" cap="flat" cmpd="sng">
          <a:solidFill>
            <a:schemeClr val="lt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fa-IR" sz="1400" b="1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دفتر</a:t>
          </a:r>
          <a:r>
            <a:rPr lang="fa-IR" sz="1400" b="1" baseline="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زرگرب عبدالغفار غفاری</a:t>
          </a: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ورقــــه صــــــورت حســـــابـــات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0</xdr:col>
      <xdr:colOff>581025</xdr:colOff>
      <xdr:row>11</xdr:row>
      <xdr:rowOff>95250</xdr:rowOff>
    </xdr:from>
    <xdr:ext cx="2667000" cy="428625"/>
    <xdr:sp macro="" textlink="">
      <xdr:nvSpPr>
        <xdr:cNvPr id="3" name="Shape 12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581025" y="2122170"/>
          <a:ext cx="2667000" cy="428625"/>
        </a:xfrm>
        <a:prstGeom prst="rect">
          <a:avLst/>
        </a:prstGeom>
        <a:solidFill>
          <a:schemeClr val="lt1"/>
        </a:solidFill>
        <a:ln w="9525" cap="flat" cmpd="sng">
          <a:solidFill>
            <a:schemeClr val="lt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fa-IR" sz="1100" b="1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390525</xdr:colOff>
      <xdr:row>7</xdr:row>
      <xdr:rowOff>31750</xdr:rowOff>
    </xdr:from>
    <xdr:ext cx="7296150" cy="654049"/>
    <xdr:sp macro="" textlink="">
      <xdr:nvSpPr>
        <xdr:cNvPr id="2" name="Shape 120">
          <a:extLst>
            <a:ext uri="{FF2B5EF4-FFF2-40B4-BE49-F238E27FC236}">
              <a16:creationId xmlns:a16="http://schemas.microsoft.com/office/drawing/2014/main" id="{4CEB33BE-C261-4A57-B4A0-F9F43ED8477C}"/>
            </a:ext>
          </a:extLst>
        </xdr:cNvPr>
        <xdr:cNvSpPr txBox="1"/>
      </xdr:nvSpPr>
      <xdr:spPr>
        <a:xfrm>
          <a:off x="1031875" y="1327150"/>
          <a:ext cx="7296150" cy="654049"/>
        </a:xfrm>
        <a:prstGeom prst="rect">
          <a:avLst/>
        </a:prstGeom>
        <a:solidFill>
          <a:schemeClr val="lt1"/>
        </a:solidFill>
        <a:ln w="9525" cap="flat" cmpd="sng">
          <a:solidFill>
            <a:schemeClr val="lt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fa-IR" sz="1400" b="1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دفــــترزرگری عبدالغفار</a:t>
          </a:r>
          <a:r>
            <a:rPr lang="fa-IR" sz="1400" b="1" baseline="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غفاری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ورقــــه صــــــورت حســـــابـــات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581025</xdr:colOff>
      <xdr:row>11</xdr:row>
      <xdr:rowOff>95250</xdr:rowOff>
    </xdr:from>
    <xdr:ext cx="2667000" cy="428625"/>
    <xdr:sp macro="" textlink="">
      <xdr:nvSpPr>
        <xdr:cNvPr id="3" name="Shape 121">
          <a:extLst>
            <a:ext uri="{FF2B5EF4-FFF2-40B4-BE49-F238E27FC236}">
              <a16:creationId xmlns:a16="http://schemas.microsoft.com/office/drawing/2014/main" id="{631A3495-A877-4FF1-AD83-D73E04593DE6}"/>
            </a:ext>
          </a:extLst>
        </xdr:cNvPr>
        <xdr:cNvSpPr txBox="1"/>
      </xdr:nvSpPr>
      <xdr:spPr>
        <a:xfrm>
          <a:off x="1222375" y="2133600"/>
          <a:ext cx="2667000" cy="428625"/>
        </a:xfrm>
        <a:prstGeom prst="rect">
          <a:avLst/>
        </a:prstGeom>
        <a:solidFill>
          <a:schemeClr val="lt1"/>
        </a:solidFill>
        <a:ln w="9525" cap="flat" cmpd="sng">
          <a:solidFill>
            <a:schemeClr val="lt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fa-IR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عبدالحنان</a:t>
          </a:r>
          <a:r>
            <a:rPr lang="fa-IR" sz="1100" b="1" baseline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مرادی:0700591924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fa-IR" sz="1100" b="1">
              <a:solidFill>
                <a:schemeClr val="dk1"/>
              </a:solidFill>
              <a:latin typeface="Calibri"/>
              <a:cs typeface="Calibri"/>
              <a:sym typeface="Calibri"/>
            </a:rPr>
            <a:t> </a:t>
          </a:r>
          <a:endParaRPr sz="1100" b="1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I1000"/>
  <sheetViews>
    <sheetView topLeftCell="A12" zoomScale="115" zoomScaleNormal="115" workbookViewId="0">
      <selection activeCell="H15" sqref="B15:I23"/>
    </sheetView>
  </sheetViews>
  <sheetFormatPr defaultColWidth="14.453125" defaultRowHeight="15" customHeight="1" x14ac:dyDescent="0.35"/>
  <cols>
    <col min="1" max="1" width="8.7265625" customWidth="1"/>
    <col min="2" max="7" width="12.54296875" customWidth="1"/>
    <col min="8" max="8" width="31.54296875" customWidth="1"/>
    <col min="9" max="9" width="10.81640625" customWidth="1"/>
    <col min="10" max="26" width="8.7265625" customWidth="1"/>
  </cols>
  <sheetData>
    <row r="1" spans="2:9" ht="14.25" customHeight="1" x14ac:dyDescent="0.35"/>
    <row r="2" spans="2:9" ht="14.25" customHeight="1" x14ac:dyDescent="0.35"/>
    <row r="3" spans="2:9" ht="14.25" customHeight="1" x14ac:dyDescent="0.35"/>
    <row r="4" spans="2:9" ht="14.25" customHeight="1" x14ac:dyDescent="0.35"/>
    <row r="5" spans="2:9" ht="14.25" customHeight="1" x14ac:dyDescent="0.35"/>
    <row r="6" spans="2:9" ht="14.25" customHeight="1" x14ac:dyDescent="0.35"/>
    <row r="7" spans="2:9" ht="14.25" customHeight="1" thickBot="1" x14ac:dyDescent="0.4"/>
    <row r="8" spans="2:9" ht="14.25" customHeight="1" x14ac:dyDescent="0.35">
      <c r="B8" s="104"/>
      <c r="C8" s="105"/>
      <c r="D8" s="105"/>
      <c r="E8" s="105"/>
      <c r="F8" s="105"/>
      <c r="G8" s="105"/>
      <c r="H8" s="105"/>
      <c r="I8" s="106"/>
    </row>
    <row r="9" spans="2:9" ht="14.25" customHeight="1" x14ac:dyDescent="0.35">
      <c r="B9" s="107"/>
      <c r="C9" s="108"/>
      <c r="D9" s="108"/>
      <c r="E9" s="108"/>
      <c r="F9" s="108"/>
      <c r="G9" s="108"/>
      <c r="H9" s="108"/>
      <c r="I9" s="109"/>
    </row>
    <row r="10" spans="2:9" ht="14.25" customHeight="1" x14ac:dyDescent="0.35">
      <c r="B10" s="107"/>
      <c r="C10" s="108"/>
      <c r="D10" s="108"/>
      <c r="E10" s="108"/>
      <c r="F10" s="108"/>
      <c r="G10" s="108"/>
      <c r="H10" s="108"/>
      <c r="I10" s="109"/>
    </row>
    <row r="11" spans="2:9" ht="14.25" customHeight="1" thickBot="1" x14ac:dyDescent="0.4">
      <c r="B11" s="110"/>
      <c r="C11" s="111"/>
      <c r="D11" s="111"/>
      <c r="E11" s="111"/>
      <c r="F11" s="111"/>
      <c r="G11" s="111"/>
      <c r="H11" s="111"/>
      <c r="I11" s="112"/>
    </row>
    <row r="12" spans="2:9" ht="14.25" customHeight="1" thickBot="1" x14ac:dyDescent="0.4">
      <c r="B12" s="113"/>
      <c r="C12" s="101"/>
      <c r="D12" s="101"/>
      <c r="E12" s="101"/>
      <c r="F12" s="113"/>
      <c r="G12" s="101"/>
      <c r="H12" s="101"/>
      <c r="I12" s="115"/>
    </row>
    <row r="13" spans="2:9" ht="21.4" customHeight="1" thickBot="1" x14ac:dyDescent="0.5">
      <c r="B13" s="114"/>
      <c r="C13" s="114"/>
      <c r="D13" s="114"/>
      <c r="E13" s="114"/>
      <c r="F13" s="116" t="s">
        <v>23</v>
      </c>
      <c r="G13" s="98"/>
      <c r="H13" s="117"/>
      <c r="I13" s="32" t="s">
        <v>4</v>
      </c>
    </row>
    <row r="14" spans="2:9" ht="14.25" customHeight="1" thickBot="1" x14ac:dyDescent="0.4">
      <c r="B14" s="101"/>
      <c r="C14" s="101"/>
      <c r="D14" s="101"/>
      <c r="E14" s="101"/>
      <c r="F14" s="113"/>
      <c r="G14" s="101"/>
      <c r="H14" s="101"/>
      <c r="I14" s="118"/>
    </row>
    <row r="15" spans="2:9" ht="14.25" customHeight="1" thickBot="1" x14ac:dyDescent="0.4">
      <c r="B15" s="119" t="s">
        <v>11</v>
      </c>
      <c r="C15" s="98"/>
      <c r="D15" s="99"/>
      <c r="E15" s="97" t="s">
        <v>12</v>
      </c>
      <c r="F15" s="98"/>
      <c r="G15" s="99"/>
      <c r="H15" s="97" t="s">
        <v>13</v>
      </c>
      <c r="I15" s="117"/>
    </row>
    <row r="16" spans="2:9" ht="14.25" customHeight="1" x14ac:dyDescent="0.35">
      <c r="B16" s="33" t="s">
        <v>14</v>
      </c>
      <c r="C16" s="34" t="s">
        <v>15</v>
      </c>
      <c r="D16" s="34" t="s">
        <v>16</v>
      </c>
      <c r="E16" s="35" t="s">
        <v>17</v>
      </c>
      <c r="F16" s="35" t="s">
        <v>18</v>
      </c>
      <c r="G16" s="35" t="s">
        <v>33</v>
      </c>
      <c r="H16" s="34"/>
      <c r="I16" s="36" t="s">
        <v>21</v>
      </c>
    </row>
    <row r="17" spans="2:9" ht="14.25" customHeight="1" x14ac:dyDescent="0.35">
      <c r="B17" s="22">
        <f>C17-D17</f>
        <v>0</v>
      </c>
      <c r="C17" s="37"/>
      <c r="D17" s="18"/>
      <c r="E17" s="18">
        <f>F17-G17</f>
        <v>0</v>
      </c>
      <c r="F17" s="26"/>
      <c r="G17" s="18"/>
      <c r="H17" s="17" t="s">
        <v>32</v>
      </c>
      <c r="I17" s="21"/>
    </row>
    <row r="18" spans="2:9" ht="14.25" customHeight="1" x14ac:dyDescent="0.35">
      <c r="B18" s="22">
        <f>B17+C18-D18</f>
        <v>0</v>
      </c>
      <c r="C18" s="17"/>
      <c r="D18" s="18"/>
      <c r="E18" s="18">
        <f>E17+F18-G18</f>
        <v>0</v>
      </c>
      <c r="F18" s="26"/>
      <c r="G18" s="18"/>
      <c r="H18" s="37" t="s">
        <v>25</v>
      </c>
      <c r="I18" s="21"/>
    </row>
    <row r="19" spans="2:9" ht="14.25" customHeight="1" x14ac:dyDescent="0.35">
      <c r="B19" s="22">
        <f>B18+C19-D19</f>
        <v>0</v>
      </c>
      <c r="C19" s="17"/>
      <c r="D19" s="18"/>
      <c r="E19" s="18">
        <f>E18+F19-G19</f>
        <v>0</v>
      </c>
      <c r="F19" s="26"/>
      <c r="G19" s="18"/>
      <c r="H19" s="17" t="s">
        <v>26</v>
      </c>
      <c r="I19" s="21"/>
    </row>
    <row r="20" spans="2:9" ht="14.25" customHeight="1" x14ac:dyDescent="0.35">
      <c r="B20" s="22">
        <f>B19+C20-D20</f>
        <v>0</v>
      </c>
      <c r="C20" s="17"/>
      <c r="D20" s="17"/>
      <c r="E20" s="18">
        <f>E19+F20-G20</f>
        <v>0</v>
      </c>
      <c r="F20" s="18"/>
      <c r="G20" s="18"/>
      <c r="H20" s="17"/>
      <c r="I20" s="21"/>
    </row>
    <row r="21" spans="2:9" ht="14.25" customHeight="1" x14ac:dyDescent="0.35">
      <c r="B21" s="24">
        <f t="shared" ref="B21:B48" si="0">B20+C21-D21</f>
        <v>0</v>
      </c>
      <c r="C21" s="8"/>
      <c r="D21" s="8"/>
      <c r="E21" s="23">
        <f t="shared" ref="E21:E48" si="1">E20+F21-G21</f>
        <v>0</v>
      </c>
      <c r="F21" s="23"/>
      <c r="G21" s="23"/>
      <c r="H21" s="8" t="s">
        <v>27</v>
      </c>
      <c r="I21" s="21"/>
    </row>
    <row r="22" spans="2:9" ht="14.25" customHeight="1" x14ac:dyDescent="0.35">
      <c r="B22" s="22">
        <f t="shared" si="0"/>
        <v>0</v>
      </c>
      <c r="C22" s="17"/>
      <c r="D22" s="17"/>
      <c r="E22" s="18">
        <f t="shared" si="1"/>
        <v>0</v>
      </c>
      <c r="F22" s="18"/>
      <c r="G22" s="18"/>
      <c r="H22" s="17"/>
      <c r="I22" s="21"/>
    </row>
    <row r="23" spans="2:9" ht="14.25" customHeight="1" x14ac:dyDescent="0.35">
      <c r="B23" s="22">
        <f t="shared" si="0"/>
        <v>0</v>
      </c>
      <c r="C23" s="17"/>
      <c r="D23" s="17"/>
      <c r="E23" s="18">
        <f t="shared" si="1"/>
        <v>0</v>
      </c>
      <c r="F23" s="18"/>
      <c r="G23" s="18"/>
      <c r="H23" s="17"/>
      <c r="I23" s="21"/>
    </row>
    <row r="24" spans="2:9" ht="14.25" customHeight="1" x14ac:dyDescent="0.35">
      <c r="B24" s="22">
        <f t="shared" si="0"/>
        <v>0</v>
      </c>
      <c r="C24" s="17"/>
      <c r="D24" s="17"/>
      <c r="E24" s="18">
        <f t="shared" si="1"/>
        <v>0</v>
      </c>
      <c r="F24" s="18"/>
      <c r="G24" s="18"/>
      <c r="H24" s="17"/>
      <c r="I24" s="21"/>
    </row>
    <row r="25" spans="2:9" ht="14.25" customHeight="1" x14ac:dyDescent="0.35">
      <c r="B25" s="22">
        <f t="shared" si="0"/>
        <v>0</v>
      </c>
      <c r="C25" s="17"/>
      <c r="D25" s="17"/>
      <c r="E25" s="18">
        <f t="shared" si="1"/>
        <v>0</v>
      </c>
      <c r="F25" s="18"/>
      <c r="G25" s="18"/>
      <c r="H25" s="17"/>
      <c r="I25" s="21"/>
    </row>
    <row r="26" spans="2:9" ht="14.25" customHeight="1" x14ac:dyDescent="0.35">
      <c r="B26" s="22">
        <f t="shared" si="0"/>
        <v>0</v>
      </c>
      <c r="C26" s="17"/>
      <c r="D26" s="17"/>
      <c r="E26" s="18">
        <f t="shared" si="1"/>
        <v>0</v>
      </c>
      <c r="F26" s="18"/>
      <c r="G26" s="18"/>
      <c r="H26" s="17"/>
      <c r="I26" s="21"/>
    </row>
    <row r="27" spans="2:9" ht="14.25" customHeight="1" x14ac:dyDescent="0.35">
      <c r="B27" s="22">
        <f t="shared" si="0"/>
        <v>0</v>
      </c>
      <c r="C27" s="17"/>
      <c r="D27" s="17"/>
      <c r="E27" s="18">
        <f t="shared" si="1"/>
        <v>0</v>
      </c>
      <c r="F27" s="18"/>
      <c r="G27" s="18"/>
      <c r="H27" s="17"/>
      <c r="I27" s="21"/>
    </row>
    <row r="28" spans="2:9" ht="14.25" customHeight="1" x14ac:dyDescent="0.35">
      <c r="B28" s="22">
        <f t="shared" si="0"/>
        <v>0</v>
      </c>
      <c r="C28" s="17"/>
      <c r="D28" s="17"/>
      <c r="E28" s="18">
        <f t="shared" si="1"/>
        <v>0</v>
      </c>
      <c r="F28" s="18"/>
      <c r="G28" s="18"/>
      <c r="H28" s="17"/>
      <c r="I28" s="21"/>
    </row>
    <row r="29" spans="2:9" ht="14.25" customHeight="1" x14ac:dyDescent="0.35">
      <c r="B29" s="22">
        <f t="shared" si="0"/>
        <v>0</v>
      </c>
      <c r="C29" s="17"/>
      <c r="D29" s="17"/>
      <c r="E29" s="18">
        <f t="shared" si="1"/>
        <v>0</v>
      </c>
      <c r="F29" s="18"/>
      <c r="G29" s="18"/>
      <c r="H29" s="17"/>
      <c r="I29" s="21"/>
    </row>
    <row r="30" spans="2:9" ht="14.25" customHeight="1" x14ac:dyDescent="0.35">
      <c r="B30" s="22">
        <f t="shared" si="0"/>
        <v>0</v>
      </c>
      <c r="C30" s="17"/>
      <c r="D30" s="17"/>
      <c r="E30" s="18">
        <f t="shared" si="1"/>
        <v>0</v>
      </c>
      <c r="F30" s="18"/>
      <c r="G30" s="18"/>
      <c r="H30" s="17"/>
      <c r="I30" s="21"/>
    </row>
    <row r="31" spans="2:9" ht="14.25" customHeight="1" x14ac:dyDescent="0.35">
      <c r="B31" s="22">
        <f t="shared" si="0"/>
        <v>0</v>
      </c>
      <c r="C31" s="17"/>
      <c r="D31" s="17"/>
      <c r="E31" s="18">
        <f t="shared" si="1"/>
        <v>0</v>
      </c>
      <c r="F31" s="18"/>
      <c r="G31" s="18"/>
      <c r="H31" s="17"/>
      <c r="I31" s="21"/>
    </row>
    <row r="32" spans="2:9" ht="14.25" customHeight="1" x14ac:dyDescent="0.35">
      <c r="B32" s="22">
        <f t="shared" si="0"/>
        <v>0</v>
      </c>
      <c r="C32" s="17"/>
      <c r="D32" s="17"/>
      <c r="E32" s="18">
        <f t="shared" si="1"/>
        <v>0</v>
      </c>
      <c r="F32" s="18"/>
      <c r="G32" s="18"/>
      <c r="H32" s="17"/>
      <c r="I32" s="21"/>
    </row>
    <row r="33" spans="2:9" ht="14.25" customHeight="1" x14ac:dyDescent="0.35">
      <c r="B33" s="22">
        <f t="shared" si="0"/>
        <v>0</v>
      </c>
      <c r="C33" s="17"/>
      <c r="D33" s="17"/>
      <c r="E33" s="18">
        <f t="shared" si="1"/>
        <v>0</v>
      </c>
      <c r="F33" s="18"/>
      <c r="G33" s="18"/>
      <c r="H33" s="17"/>
      <c r="I33" s="21"/>
    </row>
    <row r="34" spans="2:9" ht="14.25" customHeight="1" x14ac:dyDescent="0.35">
      <c r="B34" s="22">
        <f t="shared" si="0"/>
        <v>0</v>
      </c>
      <c r="C34" s="17"/>
      <c r="D34" s="17"/>
      <c r="E34" s="18">
        <f t="shared" si="1"/>
        <v>0</v>
      </c>
      <c r="F34" s="18"/>
      <c r="G34" s="18"/>
      <c r="H34" s="17"/>
      <c r="I34" s="21"/>
    </row>
    <row r="35" spans="2:9" ht="14.25" customHeight="1" x14ac:dyDescent="0.35">
      <c r="B35" s="22">
        <f t="shared" si="0"/>
        <v>0</v>
      </c>
      <c r="C35" s="17"/>
      <c r="D35" s="17"/>
      <c r="E35" s="18">
        <f t="shared" si="1"/>
        <v>0</v>
      </c>
      <c r="F35" s="18"/>
      <c r="G35" s="18"/>
      <c r="H35" s="17"/>
      <c r="I35" s="21"/>
    </row>
    <row r="36" spans="2:9" ht="14.25" customHeight="1" x14ac:dyDescent="0.35">
      <c r="B36" s="22">
        <f t="shared" si="0"/>
        <v>0</v>
      </c>
      <c r="C36" s="17"/>
      <c r="D36" s="17"/>
      <c r="E36" s="18">
        <f t="shared" si="1"/>
        <v>0</v>
      </c>
      <c r="F36" s="18"/>
      <c r="G36" s="18"/>
      <c r="H36" s="17"/>
      <c r="I36" s="21"/>
    </row>
    <row r="37" spans="2:9" ht="14.25" customHeight="1" x14ac:dyDescent="0.35">
      <c r="B37" s="22">
        <f t="shared" si="0"/>
        <v>0</v>
      </c>
      <c r="C37" s="17"/>
      <c r="D37" s="17"/>
      <c r="E37" s="18">
        <f t="shared" si="1"/>
        <v>0</v>
      </c>
      <c r="F37" s="18"/>
      <c r="G37" s="18"/>
      <c r="H37" s="17"/>
      <c r="I37" s="21"/>
    </row>
    <row r="38" spans="2:9" ht="14.25" customHeight="1" x14ac:dyDescent="0.35">
      <c r="B38" s="22">
        <f t="shared" si="0"/>
        <v>0</v>
      </c>
      <c r="C38" s="17"/>
      <c r="D38" s="17"/>
      <c r="E38" s="18">
        <f t="shared" si="1"/>
        <v>0</v>
      </c>
      <c r="F38" s="18"/>
      <c r="G38" s="18"/>
      <c r="H38" s="17"/>
      <c r="I38" s="21"/>
    </row>
    <row r="39" spans="2:9" ht="14.25" customHeight="1" x14ac:dyDescent="0.35">
      <c r="B39" s="22">
        <f t="shared" si="0"/>
        <v>0</v>
      </c>
      <c r="C39" s="17"/>
      <c r="D39" s="17"/>
      <c r="E39" s="18">
        <f t="shared" si="1"/>
        <v>0</v>
      </c>
      <c r="F39" s="18"/>
      <c r="G39" s="18"/>
      <c r="H39" s="17"/>
      <c r="I39" s="21"/>
    </row>
    <row r="40" spans="2:9" ht="14.25" customHeight="1" x14ac:dyDescent="0.35">
      <c r="B40" s="22">
        <f t="shared" si="0"/>
        <v>0</v>
      </c>
      <c r="C40" s="17"/>
      <c r="D40" s="17"/>
      <c r="E40" s="18">
        <f t="shared" si="1"/>
        <v>0</v>
      </c>
      <c r="F40" s="18"/>
      <c r="G40" s="18"/>
      <c r="H40" s="17"/>
      <c r="I40" s="21"/>
    </row>
    <row r="41" spans="2:9" ht="14.25" customHeight="1" x14ac:dyDescent="0.35">
      <c r="B41" s="22">
        <f t="shared" si="0"/>
        <v>0</v>
      </c>
      <c r="C41" s="17"/>
      <c r="D41" s="17"/>
      <c r="E41" s="18">
        <f t="shared" si="1"/>
        <v>0</v>
      </c>
      <c r="F41" s="18"/>
      <c r="G41" s="18"/>
      <c r="H41" s="17"/>
      <c r="I41" s="21"/>
    </row>
    <row r="42" spans="2:9" ht="14.25" customHeight="1" x14ac:dyDescent="0.35">
      <c r="B42" s="22">
        <f t="shared" si="0"/>
        <v>0</v>
      </c>
      <c r="C42" s="17"/>
      <c r="D42" s="17"/>
      <c r="E42" s="18">
        <f t="shared" si="1"/>
        <v>0</v>
      </c>
      <c r="F42" s="18"/>
      <c r="G42" s="18"/>
      <c r="H42" s="17"/>
      <c r="I42" s="21"/>
    </row>
    <row r="43" spans="2:9" ht="14.25" customHeight="1" x14ac:dyDescent="0.35">
      <c r="B43" s="22">
        <f t="shared" si="0"/>
        <v>0</v>
      </c>
      <c r="C43" s="17"/>
      <c r="D43" s="17"/>
      <c r="E43" s="18">
        <f t="shared" si="1"/>
        <v>0</v>
      </c>
      <c r="F43" s="18"/>
      <c r="G43" s="18"/>
      <c r="H43" s="17"/>
      <c r="I43" s="21"/>
    </row>
    <row r="44" spans="2:9" ht="14.25" customHeight="1" x14ac:dyDescent="0.35">
      <c r="B44" s="22">
        <f t="shared" si="0"/>
        <v>0</v>
      </c>
      <c r="C44" s="17"/>
      <c r="D44" s="17"/>
      <c r="E44" s="18">
        <f t="shared" si="1"/>
        <v>0</v>
      </c>
      <c r="F44" s="18"/>
      <c r="G44" s="18"/>
      <c r="H44" s="17"/>
      <c r="I44" s="21"/>
    </row>
    <row r="45" spans="2:9" ht="14.25" customHeight="1" x14ac:dyDescent="0.35">
      <c r="B45" s="22">
        <f t="shared" si="0"/>
        <v>0</v>
      </c>
      <c r="C45" s="17"/>
      <c r="D45" s="17"/>
      <c r="E45" s="18">
        <f t="shared" si="1"/>
        <v>0</v>
      </c>
      <c r="F45" s="18"/>
      <c r="G45" s="18"/>
      <c r="H45" s="17"/>
      <c r="I45" s="21"/>
    </row>
    <row r="46" spans="2:9" ht="14.25" customHeight="1" x14ac:dyDescent="0.35">
      <c r="B46" s="22">
        <f t="shared" si="0"/>
        <v>0</v>
      </c>
      <c r="C46" s="17"/>
      <c r="D46" s="17"/>
      <c r="E46" s="18">
        <f t="shared" si="1"/>
        <v>0</v>
      </c>
      <c r="F46" s="18"/>
      <c r="G46" s="18"/>
      <c r="H46" s="17"/>
      <c r="I46" s="21"/>
    </row>
    <row r="47" spans="2:9" ht="14.25" customHeight="1" x14ac:dyDescent="0.35">
      <c r="B47" s="22">
        <f t="shared" si="0"/>
        <v>0</v>
      </c>
      <c r="C47" s="17"/>
      <c r="D47" s="17"/>
      <c r="E47" s="18">
        <f t="shared" si="1"/>
        <v>0</v>
      </c>
      <c r="F47" s="18"/>
      <c r="G47" s="18"/>
      <c r="H47" s="17"/>
      <c r="I47" s="21"/>
    </row>
    <row r="48" spans="2:9" ht="14.25" customHeight="1" x14ac:dyDescent="0.35">
      <c r="B48" s="22">
        <f t="shared" si="0"/>
        <v>0</v>
      </c>
      <c r="C48" s="17"/>
      <c r="D48" s="17"/>
      <c r="E48" s="18">
        <f t="shared" si="1"/>
        <v>0</v>
      </c>
      <c r="F48" s="18"/>
      <c r="G48" s="18"/>
      <c r="H48" s="17"/>
      <c r="I48" s="21"/>
    </row>
    <row r="49" spans="2:9" ht="14.25" customHeight="1" x14ac:dyDescent="0.35">
      <c r="B49" s="100"/>
      <c r="C49" s="101"/>
      <c r="D49" s="101"/>
      <c r="E49" s="101"/>
      <c r="F49" s="101"/>
      <c r="G49" s="101"/>
      <c r="H49" s="101"/>
      <c r="I49" s="102"/>
    </row>
    <row r="50" spans="2:9" ht="27.65" customHeight="1" x14ac:dyDescent="0.5">
      <c r="B50" s="25">
        <f>B48</f>
        <v>0</v>
      </c>
      <c r="C50" s="19" t="str">
        <f>IF(B50&gt;=0,"دالرجمع","دالرباقی")</f>
        <v>دالرجمع</v>
      </c>
      <c r="D50" s="27"/>
      <c r="E50" s="16">
        <f>E48</f>
        <v>0</v>
      </c>
      <c r="F50" s="20" t="str">
        <f>IF(E50&gt;=0,"گرام جمع","گرام باقی")</f>
        <v>گرام جمع</v>
      </c>
      <c r="G50" s="28" t="s">
        <v>22</v>
      </c>
      <c r="H50" s="103"/>
      <c r="I50" s="102"/>
    </row>
    <row r="51" spans="2:9" ht="14.25" customHeight="1" x14ac:dyDescent="0.35">
      <c r="H51" s="38"/>
    </row>
    <row r="52" spans="2:9" ht="14.25" customHeight="1" x14ac:dyDescent="0.35">
      <c r="H52" s="38"/>
    </row>
    <row r="53" spans="2:9" ht="14.25" customHeight="1" x14ac:dyDescent="0.35">
      <c r="H53" s="38"/>
    </row>
    <row r="54" spans="2:9" ht="14.25" customHeight="1" x14ac:dyDescent="0.35">
      <c r="H54" s="38"/>
    </row>
    <row r="55" spans="2:9" ht="14.25" customHeight="1" x14ac:dyDescent="0.35">
      <c r="H55" s="38"/>
    </row>
    <row r="56" spans="2:9" ht="14.25" customHeight="1" x14ac:dyDescent="0.35"/>
    <row r="57" spans="2:9" ht="14.25" customHeight="1" x14ac:dyDescent="0.35"/>
    <row r="58" spans="2:9" ht="14.25" customHeight="1" x14ac:dyDescent="0.35"/>
    <row r="59" spans="2:9" ht="14.25" customHeight="1" x14ac:dyDescent="0.35"/>
    <row r="60" spans="2:9" ht="14.25" customHeight="1" x14ac:dyDescent="0.35"/>
    <row r="61" spans="2:9" ht="14.25" customHeight="1" x14ac:dyDescent="0.35"/>
    <row r="62" spans="2:9" ht="14.25" customHeight="1" x14ac:dyDescent="0.35"/>
    <row r="63" spans="2:9" ht="14.25" customHeight="1" x14ac:dyDescent="0.35"/>
    <row r="64" spans="2:9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10">
    <mergeCell ref="E15:G15"/>
    <mergeCell ref="B49:I49"/>
    <mergeCell ref="H50:I50"/>
    <mergeCell ref="B8:I11"/>
    <mergeCell ref="B12:E14"/>
    <mergeCell ref="F12:I12"/>
    <mergeCell ref="F13:H13"/>
    <mergeCell ref="F14:I14"/>
    <mergeCell ref="B15:D15"/>
    <mergeCell ref="H15:I15"/>
  </mergeCells>
  <pageMargins left="0.7" right="0.7" top="0.75" bottom="0.75" header="0" footer="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B7:I22"/>
  <sheetViews>
    <sheetView topLeftCell="A10" workbookViewId="0">
      <selection activeCell="K20" sqref="A1:XFD1048576"/>
    </sheetView>
  </sheetViews>
  <sheetFormatPr defaultRowHeight="14.5" x14ac:dyDescent="0.35"/>
  <cols>
    <col min="2" max="7" width="12.54296875" customWidth="1"/>
    <col min="8" max="8" width="46.7265625" customWidth="1"/>
    <col min="9" max="9" width="10.81640625" customWidth="1"/>
  </cols>
  <sheetData>
    <row r="7" spans="2:9" ht="15" thickBot="1" x14ac:dyDescent="0.4"/>
    <row r="8" spans="2:9" x14ac:dyDescent="0.35">
      <c r="B8" s="104"/>
      <c r="C8" s="105"/>
      <c r="D8" s="105"/>
      <c r="E8" s="105"/>
      <c r="F8" s="105"/>
      <c r="G8" s="105"/>
      <c r="H8" s="105"/>
      <c r="I8" s="106"/>
    </row>
    <row r="9" spans="2:9" x14ac:dyDescent="0.35">
      <c r="B9" s="107"/>
      <c r="C9" s="108"/>
      <c r="D9" s="108"/>
      <c r="E9" s="108"/>
      <c r="F9" s="108"/>
      <c r="G9" s="108"/>
      <c r="H9" s="108"/>
      <c r="I9" s="109"/>
    </row>
    <row r="10" spans="2:9" x14ac:dyDescent="0.35">
      <c r="B10" s="107"/>
      <c r="C10" s="108"/>
      <c r="D10" s="108"/>
      <c r="E10" s="108"/>
      <c r="F10" s="108"/>
      <c r="G10" s="108"/>
      <c r="H10" s="108"/>
      <c r="I10" s="109"/>
    </row>
    <row r="11" spans="2:9" ht="15" thickBot="1" x14ac:dyDescent="0.4">
      <c r="B11" s="110"/>
      <c r="C11" s="111"/>
      <c r="D11" s="111"/>
      <c r="E11" s="111"/>
      <c r="F11" s="111"/>
      <c r="G11" s="111"/>
      <c r="H11" s="111"/>
      <c r="I11" s="112"/>
    </row>
    <row r="12" spans="2:9" ht="15" thickBot="1" x14ac:dyDescent="0.4">
      <c r="B12" s="113"/>
      <c r="C12" s="101"/>
      <c r="D12" s="101"/>
      <c r="E12" s="101"/>
      <c r="F12" s="113"/>
      <c r="G12" s="101"/>
      <c r="H12" s="101"/>
      <c r="I12" s="115"/>
    </row>
    <row r="13" spans="2:9" ht="19" thickBot="1" x14ac:dyDescent="0.5">
      <c r="B13" s="114"/>
      <c r="C13" s="114"/>
      <c r="D13" s="114"/>
      <c r="E13" s="114"/>
      <c r="F13" s="116" t="s">
        <v>28</v>
      </c>
      <c r="G13" s="98"/>
      <c r="H13" s="117"/>
      <c r="I13" s="32" t="s">
        <v>4</v>
      </c>
    </row>
    <row r="14" spans="2:9" ht="15" thickBot="1" x14ac:dyDescent="0.4">
      <c r="B14" s="101"/>
      <c r="C14" s="101"/>
      <c r="D14" s="101"/>
      <c r="E14" s="101"/>
      <c r="F14" s="113"/>
      <c r="G14" s="101"/>
      <c r="H14" s="101"/>
      <c r="I14" s="118"/>
    </row>
    <row r="15" spans="2:9" ht="19" thickBot="1" x14ac:dyDescent="0.4">
      <c r="B15" s="119" t="s">
        <v>11</v>
      </c>
      <c r="C15" s="98"/>
      <c r="D15" s="99"/>
      <c r="E15" s="97" t="s">
        <v>12</v>
      </c>
      <c r="F15" s="98"/>
      <c r="G15" s="99"/>
      <c r="H15" s="97" t="s">
        <v>13</v>
      </c>
      <c r="I15" s="117"/>
    </row>
    <row r="16" spans="2:9" ht="15.5" x14ac:dyDescent="0.35">
      <c r="B16" s="33" t="s">
        <v>14</v>
      </c>
      <c r="C16" s="34" t="s">
        <v>15</v>
      </c>
      <c r="D16" s="34" t="s">
        <v>16</v>
      </c>
      <c r="E16" s="35" t="s">
        <v>17</v>
      </c>
      <c r="F16" s="35" t="s">
        <v>18</v>
      </c>
      <c r="G16" s="35" t="s">
        <v>19</v>
      </c>
      <c r="H16" s="34" t="s">
        <v>20</v>
      </c>
      <c r="I16" s="36" t="s">
        <v>21</v>
      </c>
    </row>
    <row r="17" spans="2:9" ht="15.5" x14ac:dyDescent="0.35">
      <c r="B17" s="22">
        <f>C17-D17</f>
        <v>200000</v>
      </c>
      <c r="C17" s="37">
        <v>200000</v>
      </c>
      <c r="D17" s="18"/>
      <c r="E17" s="18">
        <f>F17-G17</f>
        <v>0</v>
      </c>
      <c r="F17" s="26"/>
      <c r="G17" s="18"/>
      <c r="H17" s="17" t="s">
        <v>28</v>
      </c>
      <c r="I17" s="21" t="s">
        <v>50</v>
      </c>
    </row>
    <row r="18" spans="2:9" ht="15.5" x14ac:dyDescent="0.35">
      <c r="B18" s="22">
        <f>B17+C18-D18</f>
        <v>200000</v>
      </c>
      <c r="C18" s="17"/>
      <c r="D18" s="18"/>
      <c r="E18" s="18">
        <f>E17+F18-G18</f>
        <v>0</v>
      </c>
      <c r="F18" s="26"/>
      <c r="G18" s="18"/>
      <c r="H18" s="39"/>
      <c r="I18" s="40"/>
    </row>
    <row r="19" spans="2:9" ht="15.5" x14ac:dyDescent="0.35">
      <c r="B19" s="22">
        <f>B18+C19-D19</f>
        <v>200000</v>
      </c>
      <c r="C19" s="17"/>
      <c r="D19" s="18"/>
      <c r="E19" s="18">
        <f>E18+F19-G19</f>
        <v>0</v>
      </c>
      <c r="F19" s="26"/>
      <c r="G19" s="18"/>
      <c r="H19" s="17"/>
      <c r="I19" s="21"/>
    </row>
    <row r="20" spans="2:9" ht="15.5" x14ac:dyDescent="0.35">
      <c r="B20" s="22">
        <f>B19+C20-D20</f>
        <v>200000</v>
      </c>
      <c r="C20" s="17"/>
      <c r="D20" s="17"/>
      <c r="E20" s="18">
        <f>E19+F20-G20</f>
        <v>0</v>
      </c>
      <c r="F20" s="18"/>
      <c r="G20" s="18"/>
      <c r="H20" s="17"/>
      <c r="I20" s="21"/>
    </row>
    <row r="21" spans="2:9" x14ac:dyDescent="0.35">
      <c r="B21" s="100"/>
      <c r="C21" s="101"/>
      <c r="D21" s="101"/>
      <c r="E21" s="101"/>
      <c r="F21" s="101"/>
      <c r="G21" s="101"/>
      <c r="H21" s="101"/>
      <c r="I21" s="102"/>
    </row>
    <row r="22" spans="2:9" ht="21" x14ac:dyDescent="0.5">
      <c r="B22" s="25">
        <f>B20</f>
        <v>200000</v>
      </c>
      <c r="C22" s="19" t="str">
        <f>IF(B22&gt;=0,"دالرجمع","دالرباقی")</f>
        <v>دالرجمع</v>
      </c>
      <c r="D22" s="27"/>
      <c r="E22" s="16">
        <f>E20</f>
        <v>0</v>
      </c>
      <c r="F22" s="20" t="str">
        <f>IF(E22&gt;=0,"گرام جمع","گرام باقی")</f>
        <v>گرام جمع</v>
      </c>
      <c r="G22" s="28" t="s">
        <v>22</v>
      </c>
      <c r="H22" s="103"/>
      <c r="I22" s="102"/>
    </row>
  </sheetData>
  <mergeCells count="10">
    <mergeCell ref="B21:I21"/>
    <mergeCell ref="H22:I22"/>
    <mergeCell ref="B8:I11"/>
    <mergeCell ref="B12:E14"/>
    <mergeCell ref="F12:I12"/>
    <mergeCell ref="F13:H13"/>
    <mergeCell ref="F14:I14"/>
    <mergeCell ref="B15:D15"/>
    <mergeCell ref="E15:G15"/>
    <mergeCell ref="H15:I1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B6A37-BC93-4161-A0AD-74E7E2E3A796}">
  <dimension ref="B7:I56"/>
  <sheetViews>
    <sheetView topLeftCell="A4" zoomScale="115" zoomScaleNormal="115" workbookViewId="0">
      <selection activeCell="I6" sqref="A1:XFD1048576"/>
    </sheetView>
  </sheetViews>
  <sheetFormatPr defaultColWidth="9.1796875" defaultRowHeight="14.5" x14ac:dyDescent="0.35"/>
  <cols>
    <col min="2" max="7" width="12.54296875" customWidth="1"/>
    <col min="8" max="8" width="37.7265625" customWidth="1"/>
    <col min="9" max="9" width="10.81640625" customWidth="1"/>
    <col min="10" max="10" width="13.1796875" customWidth="1"/>
    <col min="11" max="11" width="11.81640625" customWidth="1"/>
    <col min="12" max="12" width="11.1796875" customWidth="1"/>
  </cols>
  <sheetData>
    <row r="7" spans="2:9" ht="15" thickBot="1" x14ac:dyDescent="0.4"/>
    <row r="8" spans="2:9" x14ac:dyDescent="0.35">
      <c r="B8" s="104"/>
      <c r="C8" s="105"/>
      <c r="D8" s="105"/>
      <c r="E8" s="105"/>
      <c r="F8" s="105"/>
      <c r="G8" s="105"/>
      <c r="H8" s="105"/>
      <c r="I8" s="106"/>
    </row>
    <row r="9" spans="2:9" x14ac:dyDescent="0.35">
      <c r="B9" s="107"/>
      <c r="C9" s="108"/>
      <c r="D9" s="108"/>
      <c r="E9" s="108"/>
      <c r="F9" s="108"/>
      <c r="G9" s="108"/>
      <c r="H9" s="108"/>
      <c r="I9" s="109"/>
    </row>
    <row r="10" spans="2:9" x14ac:dyDescent="0.35">
      <c r="B10" s="107"/>
      <c r="C10" s="108"/>
      <c r="D10" s="108"/>
      <c r="E10" s="108"/>
      <c r="F10" s="108"/>
      <c r="G10" s="108"/>
      <c r="H10" s="108"/>
      <c r="I10" s="109"/>
    </row>
    <row r="11" spans="2:9" ht="15" thickBot="1" x14ac:dyDescent="0.4">
      <c r="B11" s="110"/>
      <c r="C11" s="111"/>
      <c r="D11" s="111"/>
      <c r="E11" s="111"/>
      <c r="F11" s="111"/>
      <c r="G11" s="111"/>
      <c r="H11" s="111"/>
      <c r="I11" s="112"/>
    </row>
    <row r="12" spans="2:9" ht="15" thickBot="1" x14ac:dyDescent="0.4">
      <c r="B12" s="113"/>
      <c r="C12" s="101"/>
      <c r="D12" s="101"/>
      <c r="E12" s="101"/>
      <c r="F12" s="113"/>
      <c r="G12" s="101"/>
      <c r="H12" s="101"/>
      <c r="I12" s="115"/>
    </row>
    <row r="13" spans="2:9" ht="19" thickBot="1" x14ac:dyDescent="0.5">
      <c r="B13" s="114"/>
      <c r="C13" s="114"/>
      <c r="D13" s="114"/>
      <c r="E13" s="114"/>
      <c r="F13" s="116" t="s">
        <v>422</v>
      </c>
      <c r="G13" s="98"/>
      <c r="H13" s="117"/>
      <c r="I13" s="32" t="s">
        <v>4</v>
      </c>
    </row>
    <row r="14" spans="2:9" ht="15" thickBot="1" x14ac:dyDescent="0.4">
      <c r="B14" s="101"/>
      <c r="C14" s="101"/>
      <c r="D14" s="101"/>
      <c r="E14" s="101"/>
      <c r="F14" s="113"/>
      <c r="G14" s="101"/>
      <c r="H14" s="101"/>
      <c r="I14" s="118"/>
    </row>
    <row r="15" spans="2:9" ht="19" thickBot="1" x14ac:dyDescent="0.4">
      <c r="B15" s="119" t="s">
        <v>11</v>
      </c>
      <c r="C15" s="98"/>
      <c r="D15" s="99"/>
      <c r="E15" s="97" t="s">
        <v>12</v>
      </c>
      <c r="F15" s="98"/>
      <c r="G15" s="99"/>
      <c r="H15" s="97" t="s">
        <v>13</v>
      </c>
      <c r="I15" s="117"/>
    </row>
    <row r="16" spans="2:9" ht="15.5" x14ac:dyDescent="0.35">
      <c r="B16" s="33" t="s">
        <v>14</v>
      </c>
      <c r="C16" s="34" t="s">
        <v>75</v>
      </c>
      <c r="D16" s="34" t="s">
        <v>74</v>
      </c>
      <c r="E16" s="35" t="s">
        <v>17</v>
      </c>
      <c r="F16" s="35" t="s">
        <v>18</v>
      </c>
      <c r="G16" s="35" t="s">
        <v>19</v>
      </c>
      <c r="H16" s="34" t="s">
        <v>20</v>
      </c>
      <c r="I16" s="36" t="s">
        <v>21</v>
      </c>
    </row>
    <row r="17" spans="2:9" ht="15.5" x14ac:dyDescent="0.35">
      <c r="B17" s="22">
        <f>C17-D17</f>
        <v>-63600</v>
      </c>
      <c r="C17" s="41"/>
      <c r="D17" s="22">
        <v>63600</v>
      </c>
      <c r="E17" s="18">
        <f>F17-G17</f>
        <v>607.5</v>
      </c>
      <c r="F17" s="44">
        <v>607.5</v>
      </c>
      <c r="G17" s="44"/>
      <c r="H17" s="17" t="s">
        <v>423</v>
      </c>
      <c r="I17" s="21" t="s">
        <v>418</v>
      </c>
    </row>
    <row r="18" spans="2:9" ht="15.5" x14ac:dyDescent="0.35">
      <c r="B18" s="22">
        <f t="shared" ref="B18:B45" si="0">B17+C18-D18</f>
        <v>-127150</v>
      </c>
      <c r="C18" s="42"/>
      <c r="D18" s="22">
        <v>63550</v>
      </c>
      <c r="E18" s="18">
        <f t="shared" ref="E18:E45" si="1">E17+F18-G18</f>
        <v>1215</v>
      </c>
      <c r="F18" s="44">
        <v>607.5</v>
      </c>
      <c r="G18" s="22"/>
      <c r="H18" s="47" t="s">
        <v>428</v>
      </c>
      <c r="I18" s="21" t="s">
        <v>418</v>
      </c>
    </row>
    <row r="19" spans="2:9" ht="15.5" x14ac:dyDescent="0.35">
      <c r="B19" s="22">
        <f t="shared" si="0"/>
        <v>0</v>
      </c>
      <c r="C19" s="42">
        <v>127150</v>
      </c>
      <c r="D19" s="22"/>
      <c r="E19" s="18">
        <f t="shared" si="1"/>
        <v>0</v>
      </c>
      <c r="F19" s="44"/>
      <c r="G19" s="22">
        <v>1215</v>
      </c>
      <c r="H19" s="47" t="s">
        <v>448</v>
      </c>
      <c r="I19" s="21" t="s">
        <v>418</v>
      </c>
    </row>
    <row r="20" spans="2:9" ht="15.5" x14ac:dyDescent="0.35">
      <c r="B20" s="22">
        <f t="shared" si="0"/>
        <v>-63450</v>
      </c>
      <c r="C20" s="42"/>
      <c r="D20" s="18">
        <v>63450</v>
      </c>
      <c r="E20" s="18">
        <f t="shared" si="1"/>
        <v>607.5</v>
      </c>
      <c r="F20" s="26">
        <v>607.5</v>
      </c>
      <c r="G20" s="18"/>
      <c r="H20" s="17" t="s">
        <v>484</v>
      </c>
      <c r="I20" s="21" t="s">
        <v>471</v>
      </c>
    </row>
    <row r="21" spans="2:9" ht="15.5" x14ac:dyDescent="0.35">
      <c r="B21" s="22">
        <f t="shared" si="0"/>
        <v>0</v>
      </c>
      <c r="C21" s="42">
        <v>63450</v>
      </c>
      <c r="D21" s="17"/>
      <c r="E21" s="18">
        <f t="shared" si="1"/>
        <v>0</v>
      </c>
      <c r="F21" s="18"/>
      <c r="G21" s="18">
        <v>607.5</v>
      </c>
      <c r="H21" s="17" t="s">
        <v>485</v>
      </c>
      <c r="I21" s="21" t="s">
        <v>471</v>
      </c>
    </row>
    <row r="22" spans="2:9" ht="15.5" x14ac:dyDescent="0.35">
      <c r="B22" s="24">
        <f t="shared" si="0"/>
        <v>0</v>
      </c>
      <c r="C22" s="43"/>
      <c r="D22" s="8"/>
      <c r="E22" s="18">
        <f t="shared" si="1"/>
        <v>0</v>
      </c>
      <c r="F22" s="23"/>
      <c r="G22" s="23"/>
      <c r="H22" s="8"/>
      <c r="I22" s="21" t="s">
        <v>181</v>
      </c>
    </row>
    <row r="23" spans="2:9" ht="15.5" x14ac:dyDescent="0.35">
      <c r="B23" s="24">
        <f t="shared" si="0"/>
        <v>0</v>
      </c>
      <c r="C23" s="42"/>
      <c r="D23" s="17"/>
      <c r="E23" s="18">
        <f t="shared" si="1"/>
        <v>0</v>
      </c>
      <c r="F23" s="18"/>
      <c r="G23" s="18"/>
      <c r="H23" s="17"/>
      <c r="I23" s="21" t="s">
        <v>181</v>
      </c>
    </row>
    <row r="24" spans="2:9" ht="15.5" x14ac:dyDescent="0.35">
      <c r="B24" s="24">
        <f>B23+C24-D24</f>
        <v>0</v>
      </c>
      <c r="C24" s="42"/>
      <c r="D24" s="17"/>
      <c r="E24" s="18">
        <f>E23+F24-G24</f>
        <v>0</v>
      </c>
      <c r="F24" s="18"/>
      <c r="G24" s="18"/>
      <c r="H24" s="17"/>
      <c r="I24" s="21" t="s">
        <v>181</v>
      </c>
    </row>
    <row r="25" spans="2:9" ht="15.5" x14ac:dyDescent="0.35">
      <c r="B25" s="24">
        <f t="shared" si="0"/>
        <v>0</v>
      </c>
      <c r="C25" s="42"/>
      <c r="D25" s="17"/>
      <c r="E25" s="18">
        <f t="shared" si="1"/>
        <v>0</v>
      </c>
      <c r="F25" s="18"/>
      <c r="G25" s="18"/>
      <c r="H25" s="17"/>
      <c r="I25" s="21" t="s">
        <v>181</v>
      </c>
    </row>
    <row r="26" spans="2:9" ht="15.5" x14ac:dyDescent="0.35">
      <c r="B26" s="24">
        <f t="shared" si="0"/>
        <v>0</v>
      </c>
      <c r="C26" s="42"/>
      <c r="D26" s="17"/>
      <c r="E26" s="18">
        <f t="shared" si="1"/>
        <v>0</v>
      </c>
      <c r="F26" s="18"/>
      <c r="G26" s="18"/>
      <c r="H26" s="17"/>
      <c r="I26" s="21" t="s">
        <v>181</v>
      </c>
    </row>
    <row r="27" spans="2:9" ht="15.5" x14ac:dyDescent="0.35">
      <c r="B27" s="24">
        <f t="shared" si="0"/>
        <v>0</v>
      </c>
      <c r="C27" s="42"/>
      <c r="D27" s="17"/>
      <c r="E27" s="18">
        <f t="shared" si="1"/>
        <v>0</v>
      </c>
      <c r="F27" s="18"/>
      <c r="G27" s="18"/>
      <c r="H27" s="17"/>
      <c r="I27" s="21" t="s">
        <v>181</v>
      </c>
    </row>
    <row r="28" spans="2:9" ht="15.5" x14ac:dyDescent="0.35">
      <c r="B28" s="24">
        <f t="shared" si="0"/>
        <v>0</v>
      </c>
      <c r="C28" s="42"/>
      <c r="D28" s="17"/>
      <c r="E28" s="18">
        <f t="shared" si="1"/>
        <v>0</v>
      </c>
      <c r="F28" s="18"/>
      <c r="G28" s="18"/>
      <c r="H28" s="17"/>
      <c r="I28" s="21" t="s">
        <v>181</v>
      </c>
    </row>
    <row r="29" spans="2:9" ht="15.5" x14ac:dyDescent="0.35">
      <c r="B29" s="24">
        <f t="shared" si="0"/>
        <v>0</v>
      </c>
      <c r="C29" s="42"/>
      <c r="D29" s="17"/>
      <c r="E29" s="18">
        <f t="shared" si="1"/>
        <v>0</v>
      </c>
      <c r="F29" s="18"/>
      <c r="G29" s="18"/>
      <c r="H29" s="17"/>
      <c r="I29" s="21" t="s">
        <v>181</v>
      </c>
    </row>
    <row r="30" spans="2:9" ht="15.5" x14ac:dyDescent="0.35">
      <c r="B30" s="24">
        <f t="shared" si="0"/>
        <v>0</v>
      </c>
      <c r="C30" s="42"/>
      <c r="D30" s="17"/>
      <c r="E30" s="18">
        <f t="shared" si="1"/>
        <v>0</v>
      </c>
      <c r="F30" s="18"/>
      <c r="G30" s="18"/>
      <c r="H30" s="17"/>
      <c r="I30" s="21" t="s">
        <v>181</v>
      </c>
    </row>
    <row r="31" spans="2:9" ht="15.5" x14ac:dyDescent="0.35">
      <c r="B31" s="24">
        <f t="shared" si="0"/>
        <v>0</v>
      </c>
      <c r="C31" s="42"/>
      <c r="D31" s="17"/>
      <c r="E31" s="18">
        <f t="shared" si="1"/>
        <v>0</v>
      </c>
      <c r="F31" s="18"/>
      <c r="G31" s="18"/>
      <c r="H31" s="17"/>
      <c r="I31" s="21" t="s">
        <v>181</v>
      </c>
    </row>
    <row r="32" spans="2:9" ht="15.5" x14ac:dyDescent="0.35">
      <c r="B32" s="24">
        <f t="shared" si="0"/>
        <v>0</v>
      </c>
      <c r="C32" s="42"/>
      <c r="D32" s="17"/>
      <c r="E32" s="18">
        <f t="shared" si="1"/>
        <v>0</v>
      </c>
      <c r="F32" s="18"/>
      <c r="G32" s="18"/>
      <c r="H32" s="17"/>
      <c r="I32" s="21" t="s">
        <v>181</v>
      </c>
    </row>
    <row r="33" spans="2:9" ht="15.5" x14ac:dyDescent="0.35">
      <c r="B33" s="24">
        <f t="shared" si="0"/>
        <v>0</v>
      </c>
      <c r="C33" s="42"/>
      <c r="D33" s="17"/>
      <c r="E33" s="18">
        <f t="shared" si="1"/>
        <v>0</v>
      </c>
      <c r="F33" s="18"/>
      <c r="G33" s="18"/>
      <c r="H33" s="17"/>
      <c r="I33" s="21" t="s">
        <v>181</v>
      </c>
    </row>
    <row r="34" spans="2:9" ht="15.5" x14ac:dyDescent="0.35">
      <c r="B34" s="24">
        <f t="shared" si="0"/>
        <v>0</v>
      </c>
      <c r="C34" s="42"/>
      <c r="D34" s="17"/>
      <c r="E34" s="18">
        <f t="shared" si="1"/>
        <v>0</v>
      </c>
      <c r="F34" s="18"/>
      <c r="G34" s="18"/>
      <c r="H34" s="17"/>
      <c r="I34" s="21" t="s">
        <v>181</v>
      </c>
    </row>
    <row r="35" spans="2:9" ht="15.5" x14ac:dyDescent="0.35">
      <c r="B35" s="22">
        <f t="shared" si="0"/>
        <v>0</v>
      </c>
      <c r="C35" s="42"/>
      <c r="D35" s="17"/>
      <c r="E35" s="18">
        <f t="shared" si="1"/>
        <v>0</v>
      </c>
      <c r="F35" s="18"/>
      <c r="G35" s="18"/>
      <c r="H35" s="17"/>
      <c r="I35" s="21" t="s">
        <v>181</v>
      </c>
    </row>
    <row r="36" spans="2:9" ht="15.5" x14ac:dyDescent="0.35">
      <c r="B36" s="22">
        <f t="shared" si="0"/>
        <v>0</v>
      </c>
      <c r="C36" s="17"/>
      <c r="D36" s="17"/>
      <c r="E36" s="18">
        <f t="shared" si="1"/>
        <v>0</v>
      </c>
      <c r="F36" s="18"/>
      <c r="G36" s="18"/>
      <c r="H36" s="17"/>
      <c r="I36" s="21" t="s">
        <v>181</v>
      </c>
    </row>
    <row r="37" spans="2:9" ht="15.5" x14ac:dyDescent="0.35">
      <c r="B37" s="22">
        <f t="shared" si="0"/>
        <v>0</v>
      </c>
      <c r="C37" s="17"/>
      <c r="D37" s="17"/>
      <c r="E37" s="18">
        <f t="shared" si="1"/>
        <v>0</v>
      </c>
      <c r="F37" s="18"/>
      <c r="G37" s="18"/>
      <c r="H37" s="17"/>
      <c r="I37" s="21" t="s">
        <v>181</v>
      </c>
    </row>
    <row r="38" spans="2:9" ht="15.5" x14ac:dyDescent="0.35">
      <c r="B38" s="22">
        <f t="shared" si="0"/>
        <v>0</v>
      </c>
      <c r="C38" s="17"/>
      <c r="D38" s="17"/>
      <c r="E38" s="18">
        <f t="shared" si="1"/>
        <v>0</v>
      </c>
      <c r="F38" s="18"/>
      <c r="G38" s="18"/>
      <c r="H38" s="17"/>
      <c r="I38" s="21" t="s">
        <v>181</v>
      </c>
    </row>
    <row r="39" spans="2:9" ht="15.5" x14ac:dyDescent="0.35">
      <c r="B39" s="22">
        <f t="shared" si="0"/>
        <v>0</v>
      </c>
      <c r="C39" s="17"/>
      <c r="D39" s="17"/>
      <c r="E39" s="18">
        <f t="shared" si="1"/>
        <v>0</v>
      </c>
      <c r="F39" s="18"/>
      <c r="G39" s="18"/>
      <c r="H39" s="17"/>
      <c r="I39" s="21" t="s">
        <v>181</v>
      </c>
    </row>
    <row r="40" spans="2:9" ht="15.5" x14ac:dyDescent="0.35">
      <c r="B40" s="22">
        <f t="shared" si="0"/>
        <v>0</v>
      </c>
      <c r="C40" s="17"/>
      <c r="D40" s="17"/>
      <c r="E40" s="18">
        <f t="shared" si="1"/>
        <v>0</v>
      </c>
      <c r="F40" s="18"/>
      <c r="G40" s="18"/>
      <c r="H40" s="17"/>
      <c r="I40" s="21" t="s">
        <v>181</v>
      </c>
    </row>
    <row r="41" spans="2:9" ht="15.5" x14ac:dyDescent="0.35">
      <c r="B41" s="22">
        <f t="shared" si="0"/>
        <v>0</v>
      </c>
      <c r="C41" s="17"/>
      <c r="D41" s="17"/>
      <c r="E41" s="18">
        <f t="shared" si="1"/>
        <v>0</v>
      </c>
      <c r="F41" s="18"/>
      <c r="G41" s="18"/>
      <c r="H41" s="17"/>
      <c r="I41" s="21" t="s">
        <v>181</v>
      </c>
    </row>
    <row r="42" spans="2:9" ht="15.5" x14ac:dyDescent="0.35">
      <c r="B42" s="22">
        <f t="shared" si="0"/>
        <v>0</v>
      </c>
      <c r="C42" s="17"/>
      <c r="D42" s="17"/>
      <c r="E42" s="18">
        <f t="shared" si="1"/>
        <v>0</v>
      </c>
      <c r="F42" s="18"/>
      <c r="G42" s="18"/>
      <c r="H42" s="17"/>
      <c r="I42" s="21" t="s">
        <v>181</v>
      </c>
    </row>
    <row r="43" spans="2:9" ht="15.5" x14ac:dyDescent="0.35">
      <c r="B43" s="22">
        <f t="shared" si="0"/>
        <v>0</v>
      </c>
      <c r="C43" s="17"/>
      <c r="D43" s="17"/>
      <c r="E43" s="18">
        <f t="shared" si="1"/>
        <v>0</v>
      </c>
      <c r="F43" s="18"/>
      <c r="G43" s="18"/>
      <c r="H43" s="17"/>
      <c r="I43" s="21" t="s">
        <v>181</v>
      </c>
    </row>
    <row r="44" spans="2:9" ht="15.5" x14ac:dyDescent="0.35">
      <c r="B44" s="22">
        <f t="shared" si="0"/>
        <v>0</v>
      </c>
      <c r="C44" s="17"/>
      <c r="D44" s="17"/>
      <c r="E44" s="18">
        <f t="shared" si="1"/>
        <v>0</v>
      </c>
      <c r="F44" s="18"/>
      <c r="G44" s="18"/>
      <c r="H44" s="17"/>
      <c r="I44" s="21" t="s">
        <v>57</v>
      </c>
    </row>
    <row r="45" spans="2:9" ht="15.5" x14ac:dyDescent="0.35">
      <c r="B45" s="22">
        <f t="shared" si="0"/>
        <v>0</v>
      </c>
      <c r="C45" s="17"/>
      <c r="D45" s="17"/>
      <c r="E45" s="18">
        <f t="shared" si="1"/>
        <v>0</v>
      </c>
      <c r="F45" s="18"/>
      <c r="G45" s="18"/>
      <c r="H45" s="17"/>
      <c r="I45" s="21" t="s">
        <v>57</v>
      </c>
    </row>
    <row r="46" spans="2:9" x14ac:dyDescent="0.35">
      <c r="B46" s="100"/>
      <c r="C46" s="101"/>
      <c r="D46" s="101"/>
      <c r="E46" s="101"/>
      <c r="F46" s="101"/>
      <c r="G46" s="101"/>
      <c r="H46" s="101"/>
      <c r="I46" s="102"/>
    </row>
    <row r="47" spans="2:9" ht="21" x14ac:dyDescent="0.5">
      <c r="B47" s="25">
        <f>B45</f>
        <v>0</v>
      </c>
      <c r="C47" s="19" t="str">
        <f>IF(B47&gt;=0,"دالرجمع","دالرباقی")</f>
        <v>دالرجمع</v>
      </c>
      <c r="D47" s="27"/>
      <c r="E47" s="16">
        <f>E45</f>
        <v>0</v>
      </c>
      <c r="F47" s="20" t="str">
        <f>IF(E47&gt;=0,"گرام جمع","گرام باقی")</f>
        <v>گرام جمع</v>
      </c>
      <c r="G47" s="28"/>
      <c r="H47" s="103"/>
      <c r="I47" s="102"/>
    </row>
    <row r="49" spans="6:9" ht="15.5" x14ac:dyDescent="0.35">
      <c r="F49" s="88" t="s">
        <v>35</v>
      </c>
      <c r="G49" s="88" t="s">
        <v>35</v>
      </c>
      <c r="H49" s="88" t="s">
        <v>35</v>
      </c>
      <c r="I49" s="88" t="s">
        <v>38</v>
      </c>
    </row>
    <row r="50" spans="6:9" ht="15.5" x14ac:dyDescent="0.35">
      <c r="F50" s="49"/>
      <c r="G50" s="50"/>
      <c r="H50" s="51"/>
      <c r="I50" s="52">
        <v>1</v>
      </c>
    </row>
    <row r="51" spans="6:9" ht="15.5" x14ac:dyDescent="0.35">
      <c r="F51" s="87">
        <f>B47</f>
        <v>0</v>
      </c>
      <c r="G51" s="50">
        <f>E47</f>
        <v>0</v>
      </c>
      <c r="H51" s="53" t="s">
        <v>422</v>
      </c>
      <c r="I51" s="52">
        <v>2</v>
      </c>
    </row>
    <row r="52" spans="6:9" x14ac:dyDescent="0.35">
      <c r="F52" s="170"/>
      <c r="G52" s="171"/>
      <c r="H52" s="171"/>
      <c r="I52" s="172"/>
    </row>
    <row r="53" spans="6:9" ht="15.5" x14ac:dyDescent="0.35">
      <c r="F53" s="56" t="s">
        <v>39</v>
      </c>
      <c r="G53" s="57" t="s">
        <v>40</v>
      </c>
      <c r="H53" s="63" t="s">
        <v>41</v>
      </c>
      <c r="I53" s="58" t="s">
        <v>42</v>
      </c>
    </row>
    <row r="54" spans="6:9" ht="15.5" x14ac:dyDescent="0.35">
      <c r="F54" s="58">
        <f>SUM(F50:F53)</f>
        <v>0</v>
      </c>
      <c r="G54" s="59">
        <f>SUM(G50:G53)</f>
        <v>0</v>
      </c>
      <c r="H54" s="64">
        <f>G54/12.15*I54</f>
        <v>0</v>
      </c>
      <c r="I54" s="59">
        <v>1158</v>
      </c>
    </row>
    <row r="55" spans="6:9" x14ac:dyDescent="0.35">
      <c r="F55" s="60" t="s">
        <v>43</v>
      </c>
      <c r="G55" s="173">
        <f>H54+F54</f>
        <v>0</v>
      </c>
      <c r="H55" s="174"/>
      <c r="I55" s="175"/>
    </row>
    <row r="56" spans="6:9" ht="18.5" x14ac:dyDescent="0.45">
      <c r="F56" s="62" t="s">
        <v>44</v>
      </c>
      <c r="G56" s="176" t="str">
        <f>IF(G55&gt;=0,"ضرر","مفاد")</f>
        <v>ضرر</v>
      </c>
      <c r="H56" s="176"/>
      <c r="I56" s="176"/>
    </row>
  </sheetData>
  <mergeCells count="13">
    <mergeCell ref="B46:I46"/>
    <mergeCell ref="H47:I47"/>
    <mergeCell ref="F52:I52"/>
    <mergeCell ref="G55:I55"/>
    <mergeCell ref="G56:I56"/>
    <mergeCell ref="B15:D15"/>
    <mergeCell ref="E15:G15"/>
    <mergeCell ref="H15:I15"/>
    <mergeCell ref="B8:I11"/>
    <mergeCell ref="B12:E14"/>
    <mergeCell ref="F12:I12"/>
    <mergeCell ref="F13:H13"/>
    <mergeCell ref="F14:I14"/>
  </mergeCells>
  <hyperlinks>
    <hyperlink ref="I51" location="'روزنامچه '!A1" display="'روزنامچه '!A1" xr:uid="{D5B408E2-6C4B-4079-B49F-16BB24395FBE}"/>
    <hyperlink ref="I50" location="'فرهاد وکیل زاده و برکی صاحب'!A1" display="'فرهاد وکیل زاده و برکی صاحب'!A1" xr:uid="{7A82E262-9C57-4451-BD38-646863A35EBF}"/>
  </hyperlinks>
  <pageMargins left="0.7" right="0.7" top="0.75" bottom="0.75" header="0.3" footer="0.3"/>
  <pageSetup scale="68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EAD67-797C-44E8-BF55-CC2077C59741}">
  <dimension ref="B7:I56"/>
  <sheetViews>
    <sheetView tabSelected="1" topLeftCell="A13" zoomScale="115" zoomScaleNormal="115" workbookViewId="0">
      <selection activeCell="Q3" sqref="A1:XFD1048576"/>
    </sheetView>
  </sheetViews>
  <sheetFormatPr defaultColWidth="9.1796875" defaultRowHeight="14.5" x14ac:dyDescent="0.35"/>
  <cols>
    <col min="2" max="7" width="12.54296875" customWidth="1"/>
    <col min="8" max="8" width="37.7265625" customWidth="1"/>
    <col min="9" max="9" width="10.81640625" customWidth="1"/>
    <col min="10" max="10" width="13.1796875" customWidth="1"/>
    <col min="11" max="11" width="11.81640625" customWidth="1"/>
    <col min="12" max="12" width="11.1796875" customWidth="1"/>
  </cols>
  <sheetData>
    <row r="7" spans="2:9" ht="15" thickBot="1" x14ac:dyDescent="0.4"/>
    <row r="8" spans="2:9" x14ac:dyDescent="0.35">
      <c r="B8" s="104"/>
      <c r="C8" s="105"/>
      <c r="D8" s="105"/>
      <c r="E8" s="105"/>
      <c r="F8" s="105"/>
      <c r="G8" s="105"/>
      <c r="H8" s="105"/>
      <c r="I8" s="106"/>
    </row>
    <row r="9" spans="2:9" x14ac:dyDescent="0.35">
      <c r="B9" s="107"/>
      <c r="C9" s="108"/>
      <c r="D9" s="108"/>
      <c r="E9" s="108"/>
      <c r="F9" s="108"/>
      <c r="G9" s="108"/>
      <c r="H9" s="108"/>
      <c r="I9" s="109"/>
    </row>
    <row r="10" spans="2:9" x14ac:dyDescent="0.35">
      <c r="B10" s="107"/>
      <c r="C10" s="108"/>
      <c r="D10" s="108"/>
      <c r="E10" s="108"/>
      <c r="F10" s="108"/>
      <c r="G10" s="108"/>
      <c r="H10" s="108"/>
      <c r="I10" s="109"/>
    </row>
    <row r="11" spans="2:9" ht="15" thickBot="1" x14ac:dyDescent="0.4">
      <c r="B11" s="110"/>
      <c r="C11" s="111"/>
      <c r="D11" s="111"/>
      <c r="E11" s="111"/>
      <c r="F11" s="111"/>
      <c r="G11" s="111"/>
      <c r="H11" s="111"/>
      <c r="I11" s="112"/>
    </row>
    <row r="12" spans="2:9" ht="15" thickBot="1" x14ac:dyDescent="0.4">
      <c r="B12" s="113"/>
      <c r="C12" s="101"/>
      <c r="D12" s="101"/>
      <c r="E12" s="101"/>
      <c r="F12" s="113"/>
      <c r="G12" s="101"/>
      <c r="H12" s="101"/>
      <c r="I12" s="115"/>
    </row>
    <row r="13" spans="2:9" ht="19" thickBot="1" x14ac:dyDescent="0.5">
      <c r="B13" s="114"/>
      <c r="C13" s="114"/>
      <c r="D13" s="114"/>
      <c r="E13" s="114"/>
      <c r="F13" s="116" t="s">
        <v>410</v>
      </c>
      <c r="G13" s="98"/>
      <c r="H13" s="117"/>
      <c r="I13" s="32" t="s">
        <v>4</v>
      </c>
    </row>
    <row r="14" spans="2:9" ht="15" thickBot="1" x14ac:dyDescent="0.4">
      <c r="B14" s="101"/>
      <c r="C14" s="101"/>
      <c r="D14" s="101"/>
      <c r="E14" s="101"/>
      <c r="F14" s="113"/>
      <c r="G14" s="101"/>
      <c r="H14" s="101"/>
      <c r="I14" s="118"/>
    </row>
    <row r="15" spans="2:9" ht="19" thickBot="1" x14ac:dyDescent="0.4">
      <c r="B15" s="119" t="s">
        <v>11</v>
      </c>
      <c r="C15" s="98"/>
      <c r="D15" s="99"/>
      <c r="E15" s="97" t="s">
        <v>12</v>
      </c>
      <c r="F15" s="98"/>
      <c r="G15" s="99"/>
      <c r="H15" s="97" t="s">
        <v>13</v>
      </c>
      <c r="I15" s="117"/>
    </row>
    <row r="16" spans="2:9" ht="15.5" x14ac:dyDescent="0.35">
      <c r="B16" s="33" t="s">
        <v>14</v>
      </c>
      <c r="C16" s="34" t="s">
        <v>75</v>
      </c>
      <c r="D16" s="34" t="s">
        <v>74</v>
      </c>
      <c r="E16" s="35" t="s">
        <v>17</v>
      </c>
      <c r="F16" s="35" t="s">
        <v>18</v>
      </c>
      <c r="G16" s="35" t="s">
        <v>19</v>
      </c>
      <c r="H16" s="34" t="s">
        <v>20</v>
      </c>
      <c r="I16" s="36" t="s">
        <v>21</v>
      </c>
    </row>
    <row r="17" spans="2:9" ht="15.5" x14ac:dyDescent="0.35">
      <c r="B17" s="22">
        <f>C17-D17</f>
        <v>-84214</v>
      </c>
      <c r="C17" s="41"/>
      <c r="D17" s="22">
        <v>84214</v>
      </c>
      <c r="E17" s="18">
        <f>F17-G17</f>
        <v>800</v>
      </c>
      <c r="F17" s="44">
        <v>800</v>
      </c>
      <c r="G17" s="44"/>
      <c r="H17" s="17" t="s">
        <v>411</v>
      </c>
      <c r="I17" s="21" t="s">
        <v>387</v>
      </c>
    </row>
    <row r="18" spans="2:9" ht="15.5" x14ac:dyDescent="0.35">
      <c r="B18" s="22">
        <f t="shared" ref="B18:B45" si="0">B17+C18-D18</f>
        <v>-147864</v>
      </c>
      <c r="C18" s="42"/>
      <c r="D18" s="22">
        <v>63650</v>
      </c>
      <c r="E18" s="18">
        <f t="shared" ref="E18:E45" si="1">E17+F18-G18</f>
        <v>1407.5</v>
      </c>
      <c r="F18" s="44">
        <v>607.5</v>
      </c>
      <c r="G18" s="22"/>
      <c r="H18" s="47" t="s">
        <v>421</v>
      </c>
      <c r="I18" s="21" t="s">
        <v>418</v>
      </c>
    </row>
    <row r="19" spans="2:9" ht="15.5" x14ac:dyDescent="0.35">
      <c r="B19" s="22">
        <f t="shared" si="0"/>
        <v>-63848</v>
      </c>
      <c r="C19" s="42">
        <v>84016</v>
      </c>
      <c r="D19" s="22"/>
      <c r="E19" s="18">
        <f t="shared" si="1"/>
        <v>607.5</v>
      </c>
      <c r="F19" s="44"/>
      <c r="G19" s="22">
        <v>800</v>
      </c>
      <c r="H19" s="47" t="s">
        <v>468</v>
      </c>
      <c r="I19" s="21" t="s">
        <v>450</v>
      </c>
    </row>
    <row r="20" spans="2:9" ht="15.5" x14ac:dyDescent="0.35">
      <c r="B20" s="22">
        <f t="shared" si="0"/>
        <v>-148</v>
      </c>
      <c r="C20" s="42">
        <v>63700</v>
      </c>
      <c r="D20" s="18"/>
      <c r="E20" s="18">
        <f t="shared" si="1"/>
        <v>0</v>
      </c>
      <c r="F20" s="26"/>
      <c r="G20" s="18">
        <v>607.5</v>
      </c>
      <c r="H20" s="17" t="s">
        <v>444</v>
      </c>
      <c r="I20" s="21" t="s">
        <v>489</v>
      </c>
    </row>
    <row r="21" spans="2:9" ht="15.5" x14ac:dyDescent="0.35">
      <c r="B21" s="22">
        <f t="shared" si="0"/>
        <v>-148</v>
      </c>
      <c r="C21" s="42"/>
      <c r="D21" s="17"/>
      <c r="E21" s="18">
        <f t="shared" si="1"/>
        <v>0</v>
      </c>
      <c r="F21" s="18"/>
      <c r="G21" s="18"/>
      <c r="H21" s="17"/>
      <c r="I21" s="21" t="s">
        <v>181</v>
      </c>
    </row>
    <row r="22" spans="2:9" ht="15.5" x14ac:dyDescent="0.35">
      <c r="B22" s="24">
        <f t="shared" si="0"/>
        <v>-148</v>
      </c>
      <c r="C22" s="43"/>
      <c r="D22" s="8"/>
      <c r="E22" s="18">
        <f t="shared" si="1"/>
        <v>0</v>
      </c>
      <c r="F22" s="23"/>
      <c r="G22" s="23"/>
      <c r="H22" s="8"/>
      <c r="I22" s="21" t="s">
        <v>181</v>
      </c>
    </row>
    <row r="23" spans="2:9" ht="15.5" x14ac:dyDescent="0.35">
      <c r="B23" s="24">
        <f t="shared" si="0"/>
        <v>-148</v>
      </c>
      <c r="C23" s="42"/>
      <c r="D23" s="17"/>
      <c r="E23" s="18">
        <f t="shared" si="1"/>
        <v>0</v>
      </c>
      <c r="F23" s="18"/>
      <c r="G23" s="18"/>
      <c r="H23" s="17"/>
      <c r="I23" s="21" t="s">
        <v>181</v>
      </c>
    </row>
    <row r="24" spans="2:9" ht="15.5" x14ac:dyDescent="0.35">
      <c r="B24" s="24">
        <f>B23+C24-D24</f>
        <v>-148</v>
      </c>
      <c r="C24" s="42"/>
      <c r="D24" s="17"/>
      <c r="E24" s="18">
        <f>E23+F24-G24</f>
        <v>0</v>
      </c>
      <c r="F24" s="18"/>
      <c r="G24" s="18"/>
      <c r="H24" s="17"/>
      <c r="I24" s="21" t="s">
        <v>181</v>
      </c>
    </row>
    <row r="25" spans="2:9" ht="15.5" x14ac:dyDescent="0.35">
      <c r="B25" s="24">
        <f t="shared" si="0"/>
        <v>-148</v>
      </c>
      <c r="C25" s="42"/>
      <c r="D25" s="17"/>
      <c r="E25" s="18">
        <f t="shared" si="1"/>
        <v>0</v>
      </c>
      <c r="F25" s="18"/>
      <c r="G25" s="18"/>
      <c r="H25" s="17"/>
      <c r="I25" s="21" t="s">
        <v>181</v>
      </c>
    </row>
    <row r="26" spans="2:9" ht="15.5" x14ac:dyDescent="0.35">
      <c r="B26" s="24">
        <f t="shared" si="0"/>
        <v>-148</v>
      </c>
      <c r="C26" s="42"/>
      <c r="D26" s="17"/>
      <c r="E26" s="18">
        <f t="shared" si="1"/>
        <v>0</v>
      </c>
      <c r="F26" s="18"/>
      <c r="G26" s="18"/>
      <c r="H26" s="17"/>
      <c r="I26" s="21" t="s">
        <v>181</v>
      </c>
    </row>
    <row r="27" spans="2:9" ht="15.5" x14ac:dyDescent="0.35">
      <c r="B27" s="24">
        <f t="shared" si="0"/>
        <v>-148</v>
      </c>
      <c r="C27" s="42"/>
      <c r="D27" s="17"/>
      <c r="E27" s="18">
        <f t="shared" si="1"/>
        <v>0</v>
      </c>
      <c r="F27" s="18"/>
      <c r="G27" s="18"/>
      <c r="H27" s="17"/>
      <c r="I27" s="21" t="s">
        <v>181</v>
      </c>
    </row>
    <row r="28" spans="2:9" ht="15.5" x14ac:dyDescent="0.35">
      <c r="B28" s="24">
        <f t="shared" si="0"/>
        <v>-148</v>
      </c>
      <c r="C28" s="42"/>
      <c r="D28" s="17"/>
      <c r="E28" s="18">
        <f t="shared" si="1"/>
        <v>0</v>
      </c>
      <c r="F28" s="18"/>
      <c r="G28" s="18"/>
      <c r="H28" s="17"/>
      <c r="I28" s="21" t="s">
        <v>181</v>
      </c>
    </row>
    <row r="29" spans="2:9" ht="15.5" x14ac:dyDescent="0.35">
      <c r="B29" s="24">
        <f t="shared" si="0"/>
        <v>-148</v>
      </c>
      <c r="C29" s="42"/>
      <c r="D29" s="17"/>
      <c r="E29" s="18">
        <f t="shared" si="1"/>
        <v>0</v>
      </c>
      <c r="F29" s="18"/>
      <c r="G29" s="18"/>
      <c r="H29" s="17"/>
      <c r="I29" s="21" t="s">
        <v>181</v>
      </c>
    </row>
    <row r="30" spans="2:9" ht="15.5" x14ac:dyDescent="0.35">
      <c r="B30" s="24">
        <f t="shared" si="0"/>
        <v>-148</v>
      </c>
      <c r="C30" s="42"/>
      <c r="D30" s="17"/>
      <c r="E30" s="18">
        <f t="shared" si="1"/>
        <v>0</v>
      </c>
      <c r="F30" s="18"/>
      <c r="G30" s="18"/>
      <c r="H30" s="17"/>
      <c r="I30" s="21" t="s">
        <v>181</v>
      </c>
    </row>
    <row r="31" spans="2:9" ht="15.5" x14ac:dyDescent="0.35">
      <c r="B31" s="24">
        <f t="shared" si="0"/>
        <v>-148</v>
      </c>
      <c r="C31" s="42"/>
      <c r="D31" s="17"/>
      <c r="E31" s="18">
        <f t="shared" si="1"/>
        <v>0</v>
      </c>
      <c r="F31" s="18"/>
      <c r="G31" s="18"/>
      <c r="H31" s="17"/>
      <c r="I31" s="21" t="s">
        <v>181</v>
      </c>
    </row>
    <row r="32" spans="2:9" ht="15.5" x14ac:dyDescent="0.35">
      <c r="B32" s="24">
        <f t="shared" si="0"/>
        <v>-148</v>
      </c>
      <c r="C32" s="42"/>
      <c r="D32" s="17"/>
      <c r="E32" s="18">
        <f t="shared" si="1"/>
        <v>0</v>
      </c>
      <c r="F32" s="18"/>
      <c r="G32" s="18"/>
      <c r="H32" s="17"/>
      <c r="I32" s="21" t="s">
        <v>181</v>
      </c>
    </row>
    <row r="33" spans="2:9" ht="15.5" x14ac:dyDescent="0.35">
      <c r="B33" s="24">
        <f t="shared" si="0"/>
        <v>-148</v>
      </c>
      <c r="C33" s="42"/>
      <c r="D33" s="17"/>
      <c r="E33" s="18">
        <f t="shared" si="1"/>
        <v>0</v>
      </c>
      <c r="F33" s="18"/>
      <c r="G33" s="18"/>
      <c r="H33" s="17"/>
      <c r="I33" s="21" t="s">
        <v>181</v>
      </c>
    </row>
    <row r="34" spans="2:9" ht="15.5" x14ac:dyDescent="0.35">
      <c r="B34" s="24">
        <f t="shared" si="0"/>
        <v>-148</v>
      </c>
      <c r="C34" s="42"/>
      <c r="D34" s="17"/>
      <c r="E34" s="18">
        <f t="shared" si="1"/>
        <v>0</v>
      </c>
      <c r="F34" s="18"/>
      <c r="G34" s="18"/>
      <c r="H34" s="17"/>
      <c r="I34" s="21" t="s">
        <v>181</v>
      </c>
    </row>
    <row r="35" spans="2:9" ht="15.5" x14ac:dyDescent="0.35">
      <c r="B35" s="22">
        <f t="shared" si="0"/>
        <v>-148</v>
      </c>
      <c r="C35" s="42"/>
      <c r="D35" s="17"/>
      <c r="E35" s="18">
        <f t="shared" si="1"/>
        <v>0</v>
      </c>
      <c r="F35" s="18"/>
      <c r="G35" s="18"/>
      <c r="H35" s="17"/>
      <c r="I35" s="21" t="s">
        <v>181</v>
      </c>
    </row>
    <row r="36" spans="2:9" ht="15.5" x14ac:dyDescent="0.35">
      <c r="B36" s="22">
        <f t="shared" si="0"/>
        <v>-148</v>
      </c>
      <c r="C36" s="17"/>
      <c r="D36" s="17"/>
      <c r="E36" s="18">
        <f t="shared" si="1"/>
        <v>0</v>
      </c>
      <c r="F36" s="18"/>
      <c r="G36" s="18"/>
      <c r="H36" s="17"/>
      <c r="I36" s="21" t="s">
        <v>181</v>
      </c>
    </row>
    <row r="37" spans="2:9" ht="15.5" x14ac:dyDescent="0.35">
      <c r="B37" s="22">
        <f t="shared" si="0"/>
        <v>-148</v>
      </c>
      <c r="C37" s="17"/>
      <c r="D37" s="17"/>
      <c r="E37" s="18">
        <f t="shared" si="1"/>
        <v>0</v>
      </c>
      <c r="F37" s="18"/>
      <c r="G37" s="18"/>
      <c r="H37" s="17"/>
      <c r="I37" s="21" t="s">
        <v>181</v>
      </c>
    </row>
    <row r="38" spans="2:9" ht="15.5" x14ac:dyDescent="0.35">
      <c r="B38" s="22">
        <f t="shared" si="0"/>
        <v>-148</v>
      </c>
      <c r="C38" s="17"/>
      <c r="D38" s="17"/>
      <c r="E38" s="18">
        <f t="shared" si="1"/>
        <v>0</v>
      </c>
      <c r="F38" s="18"/>
      <c r="G38" s="18"/>
      <c r="H38" s="17"/>
      <c r="I38" s="21" t="s">
        <v>181</v>
      </c>
    </row>
    <row r="39" spans="2:9" ht="15.5" x14ac:dyDescent="0.35">
      <c r="B39" s="22">
        <f t="shared" si="0"/>
        <v>-148</v>
      </c>
      <c r="C39" s="17"/>
      <c r="D39" s="17"/>
      <c r="E39" s="18">
        <f t="shared" si="1"/>
        <v>0</v>
      </c>
      <c r="F39" s="18"/>
      <c r="G39" s="18"/>
      <c r="H39" s="17"/>
      <c r="I39" s="21" t="s">
        <v>181</v>
      </c>
    </row>
    <row r="40" spans="2:9" ht="15.5" x14ac:dyDescent="0.35">
      <c r="B40" s="22">
        <f t="shared" si="0"/>
        <v>-148</v>
      </c>
      <c r="C40" s="17"/>
      <c r="D40" s="17"/>
      <c r="E40" s="18">
        <f t="shared" si="1"/>
        <v>0</v>
      </c>
      <c r="F40" s="18"/>
      <c r="G40" s="18"/>
      <c r="H40" s="17"/>
      <c r="I40" s="21" t="s">
        <v>181</v>
      </c>
    </row>
    <row r="41" spans="2:9" ht="15.5" x14ac:dyDescent="0.35">
      <c r="B41" s="22">
        <f t="shared" si="0"/>
        <v>-148</v>
      </c>
      <c r="C41" s="17"/>
      <c r="D41" s="17"/>
      <c r="E41" s="18">
        <f t="shared" si="1"/>
        <v>0</v>
      </c>
      <c r="F41" s="18"/>
      <c r="G41" s="18"/>
      <c r="H41" s="17"/>
      <c r="I41" s="21" t="s">
        <v>181</v>
      </c>
    </row>
    <row r="42" spans="2:9" ht="15.5" x14ac:dyDescent="0.35">
      <c r="B42" s="22">
        <f t="shared" si="0"/>
        <v>-148</v>
      </c>
      <c r="C42" s="17"/>
      <c r="D42" s="17"/>
      <c r="E42" s="18">
        <f t="shared" si="1"/>
        <v>0</v>
      </c>
      <c r="F42" s="18"/>
      <c r="G42" s="18"/>
      <c r="H42" s="17"/>
      <c r="I42" s="21" t="s">
        <v>181</v>
      </c>
    </row>
    <row r="43" spans="2:9" ht="15.5" x14ac:dyDescent="0.35">
      <c r="B43" s="22">
        <f t="shared" si="0"/>
        <v>-148</v>
      </c>
      <c r="C43" s="17"/>
      <c r="D43" s="17"/>
      <c r="E43" s="18">
        <f t="shared" si="1"/>
        <v>0</v>
      </c>
      <c r="F43" s="18"/>
      <c r="G43" s="18"/>
      <c r="H43" s="17"/>
      <c r="I43" s="21" t="s">
        <v>181</v>
      </c>
    </row>
    <row r="44" spans="2:9" ht="15.5" x14ac:dyDescent="0.35">
      <c r="B44" s="22">
        <f t="shared" si="0"/>
        <v>-148</v>
      </c>
      <c r="C44" s="17"/>
      <c r="D44" s="17"/>
      <c r="E44" s="18">
        <f t="shared" si="1"/>
        <v>0</v>
      </c>
      <c r="F44" s="18"/>
      <c r="G44" s="18"/>
      <c r="H44" s="17"/>
      <c r="I44" s="21" t="s">
        <v>57</v>
      </c>
    </row>
    <row r="45" spans="2:9" ht="15.5" x14ac:dyDescent="0.35">
      <c r="B45" s="22">
        <f t="shared" si="0"/>
        <v>-148</v>
      </c>
      <c r="C45" s="17"/>
      <c r="D45" s="17"/>
      <c r="E45" s="18">
        <f t="shared" si="1"/>
        <v>0</v>
      </c>
      <c r="F45" s="18"/>
      <c r="G45" s="18"/>
      <c r="H45" s="17"/>
      <c r="I45" s="21" t="s">
        <v>57</v>
      </c>
    </row>
    <row r="46" spans="2:9" x14ac:dyDescent="0.35">
      <c r="B46" s="100"/>
      <c r="C46" s="101"/>
      <c r="D46" s="101"/>
      <c r="E46" s="101"/>
      <c r="F46" s="101"/>
      <c r="G46" s="101"/>
      <c r="H46" s="101"/>
      <c r="I46" s="102"/>
    </row>
    <row r="47" spans="2:9" ht="21" x14ac:dyDescent="0.5">
      <c r="B47" s="25">
        <f>B45</f>
        <v>-148</v>
      </c>
      <c r="C47" s="19" t="str">
        <f>IF(B47&gt;=0,"دالرجمع","دالرباقی")</f>
        <v>دالرباقی</v>
      </c>
      <c r="D47" s="27"/>
      <c r="E47" s="16">
        <f>E45</f>
        <v>0</v>
      </c>
      <c r="F47" s="20" t="str">
        <f>IF(E47&gt;=0,"گرام جمع","گرام باقی")</f>
        <v>گرام جمع</v>
      </c>
      <c r="G47" s="28"/>
      <c r="H47" s="103"/>
      <c r="I47" s="102"/>
    </row>
    <row r="49" spans="6:9" ht="15.5" x14ac:dyDescent="0.35">
      <c r="F49" s="88" t="s">
        <v>35</v>
      </c>
      <c r="G49" s="88" t="s">
        <v>35</v>
      </c>
      <c r="H49" s="88" t="s">
        <v>35</v>
      </c>
      <c r="I49" s="88" t="s">
        <v>38</v>
      </c>
    </row>
    <row r="50" spans="6:9" ht="15.5" x14ac:dyDescent="0.35">
      <c r="F50" s="49"/>
      <c r="G50" s="50"/>
      <c r="H50" s="51"/>
      <c r="I50" s="52">
        <v>1</v>
      </c>
    </row>
    <row r="51" spans="6:9" ht="15.5" x14ac:dyDescent="0.35">
      <c r="F51" s="87">
        <f>B47</f>
        <v>-148</v>
      </c>
      <c r="G51" s="50">
        <f>E47</f>
        <v>0</v>
      </c>
      <c r="H51" s="53" t="s">
        <v>329</v>
      </c>
      <c r="I51" s="52">
        <v>2</v>
      </c>
    </row>
    <row r="52" spans="6:9" x14ac:dyDescent="0.35">
      <c r="F52" s="170"/>
      <c r="G52" s="171"/>
      <c r="H52" s="171"/>
      <c r="I52" s="172"/>
    </row>
    <row r="53" spans="6:9" ht="15.5" x14ac:dyDescent="0.35">
      <c r="F53" s="56" t="s">
        <v>39</v>
      </c>
      <c r="G53" s="57" t="s">
        <v>40</v>
      </c>
      <c r="H53" s="63" t="s">
        <v>41</v>
      </c>
      <c r="I53" s="58" t="s">
        <v>42</v>
      </c>
    </row>
    <row r="54" spans="6:9" ht="15.5" x14ac:dyDescent="0.35">
      <c r="F54" s="58">
        <f>SUM(F50:F53)</f>
        <v>-148</v>
      </c>
      <c r="G54" s="59">
        <f>SUM(G50:G53)</f>
        <v>0</v>
      </c>
      <c r="H54" s="64">
        <f>G54/12.15*I54</f>
        <v>0</v>
      </c>
      <c r="I54" s="59">
        <v>1265</v>
      </c>
    </row>
    <row r="55" spans="6:9" x14ac:dyDescent="0.35">
      <c r="F55" s="60" t="s">
        <v>43</v>
      </c>
      <c r="G55" s="173">
        <f>H54+F54</f>
        <v>-148</v>
      </c>
      <c r="H55" s="174"/>
      <c r="I55" s="175"/>
    </row>
    <row r="56" spans="6:9" ht="18.5" x14ac:dyDescent="0.45">
      <c r="F56" s="62" t="s">
        <v>44</v>
      </c>
      <c r="G56" s="176" t="str">
        <f>IF(G55&gt;=0,"ضرر","مفاد")</f>
        <v>مفاد</v>
      </c>
      <c r="H56" s="176"/>
      <c r="I56" s="176"/>
    </row>
  </sheetData>
  <mergeCells count="13">
    <mergeCell ref="B46:I46"/>
    <mergeCell ref="H47:I47"/>
    <mergeCell ref="F52:I52"/>
    <mergeCell ref="G55:I55"/>
    <mergeCell ref="G56:I56"/>
    <mergeCell ref="B15:D15"/>
    <mergeCell ref="E15:G15"/>
    <mergeCell ref="H15:I15"/>
    <mergeCell ref="B8:I11"/>
    <mergeCell ref="B12:E14"/>
    <mergeCell ref="F12:I12"/>
    <mergeCell ref="F13:H13"/>
    <mergeCell ref="F14:I14"/>
  </mergeCells>
  <hyperlinks>
    <hyperlink ref="I51" location="'روزنامچه '!A1" display="'روزنامچه '!A1" xr:uid="{15BC08BA-4E74-44D2-B915-1FDCCFC77377}"/>
    <hyperlink ref="I50" location="'فرهاد وکیل زاده و برکی صاحب'!A1" display="'فرهاد وکیل زاده و برکی صاحب'!A1" xr:uid="{18781214-26DA-49DD-B0E9-F432BC1F94F5}"/>
  </hyperlinks>
  <pageMargins left="0.7" right="0.7" top="0.75" bottom="0.75" header="0.3" footer="0.3"/>
  <pageSetup scale="68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86D98-DC2B-4C3D-B510-381A6DD3FD1A}">
  <dimension ref="B7:I56"/>
  <sheetViews>
    <sheetView topLeftCell="A26" zoomScale="115" zoomScaleNormal="115" workbookViewId="0">
      <selection activeCell="C19" sqref="C19"/>
    </sheetView>
  </sheetViews>
  <sheetFormatPr defaultColWidth="9.1796875" defaultRowHeight="14.5" x14ac:dyDescent="0.35"/>
  <cols>
    <col min="2" max="7" width="12.54296875" customWidth="1"/>
    <col min="8" max="8" width="37.7265625" customWidth="1"/>
    <col min="9" max="9" width="10.81640625" customWidth="1"/>
    <col min="10" max="10" width="13.1796875" customWidth="1"/>
    <col min="11" max="11" width="11.81640625" customWidth="1"/>
    <col min="12" max="12" width="11.1796875" customWidth="1"/>
  </cols>
  <sheetData>
    <row r="7" spans="2:9" ht="15" thickBot="1" x14ac:dyDescent="0.4"/>
    <row r="8" spans="2:9" x14ac:dyDescent="0.35">
      <c r="B8" s="104"/>
      <c r="C8" s="105"/>
      <c r="D8" s="105"/>
      <c r="E8" s="105"/>
      <c r="F8" s="105"/>
      <c r="G8" s="105"/>
      <c r="H8" s="105"/>
      <c r="I8" s="106"/>
    </row>
    <row r="9" spans="2:9" x14ac:dyDescent="0.35">
      <c r="B9" s="107"/>
      <c r="C9" s="108"/>
      <c r="D9" s="108"/>
      <c r="E9" s="108"/>
      <c r="F9" s="108"/>
      <c r="G9" s="108"/>
      <c r="H9" s="108"/>
      <c r="I9" s="109"/>
    </row>
    <row r="10" spans="2:9" x14ac:dyDescent="0.35">
      <c r="B10" s="107"/>
      <c r="C10" s="108"/>
      <c r="D10" s="108"/>
      <c r="E10" s="108"/>
      <c r="F10" s="108"/>
      <c r="G10" s="108"/>
      <c r="H10" s="108"/>
      <c r="I10" s="109"/>
    </row>
    <row r="11" spans="2:9" ht="15" thickBot="1" x14ac:dyDescent="0.4">
      <c r="B11" s="110"/>
      <c r="C11" s="111"/>
      <c r="D11" s="111"/>
      <c r="E11" s="111"/>
      <c r="F11" s="111"/>
      <c r="G11" s="111"/>
      <c r="H11" s="111"/>
      <c r="I11" s="112"/>
    </row>
    <row r="12" spans="2:9" ht="15" thickBot="1" x14ac:dyDescent="0.4">
      <c r="B12" s="113"/>
      <c r="C12" s="101"/>
      <c r="D12" s="101"/>
      <c r="E12" s="101"/>
      <c r="F12" s="113"/>
      <c r="G12" s="101"/>
      <c r="H12" s="101"/>
      <c r="I12" s="115"/>
    </row>
    <row r="13" spans="2:9" ht="19" thickBot="1" x14ac:dyDescent="0.5">
      <c r="B13" s="114"/>
      <c r="C13" s="114"/>
      <c r="D13" s="114"/>
      <c r="E13" s="114"/>
      <c r="F13" s="116" t="s">
        <v>329</v>
      </c>
      <c r="G13" s="98"/>
      <c r="H13" s="117"/>
      <c r="I13" s="32" t="s">
        <v>4</v>
      </c>
    </row>
    <row r="14" spans="2:9" ht="15" thickBot="1" x14ac:dyDescent="0.4">
      <c r="B14" s="101"/>
      <c r="C14" s="101"/>
      <c r="D14" s="101"/>
      <c r="E14" s="101"/>
      <c r="F14" s="113"/>
      <c r="G14" s="101"/>
      <c r="H14" s="101"/>
      <c r="I14" s="118"/>
    </row>
    <row r="15" spans="2:9" ht="19" thickBot="1" x14ac:dyDescent="0.4">
      <c r="B15" s="119" t="s">
        <v>11</v>
      </c>
      <c r="C15" s="98"/>
      <c r="D15" s="99"/>
      <c r="E15" s="97" t="s">
        <v>12</v>
      </c>
      <c r="F15" s="98"/>
      <c r="G15" s="99"/>
      <c r="H15" s="97" t="s">
        <v>13</v>
      </c>
      <c r="I15" s="117"/>
    </row>
    <row r="16" spans="2:9" ht="15.5" x14ac:dyDescent="0.35">
      <c r="B16" s="33" t="s">
        <v>14</v>
      </c>
      <c r="C16" s="34" t="s">
        <v>75</v>
      </c>
      <c r="D16" s="34" t="s">
        <v>74</v>
      </c>
      <c r="E16" s="35" t="s">
        <v>17</v>
      </c>
      <c r="F16" s="35" t="s">
        <v>18</v>
      </c>
      <c r="G16" s="35" t="s">
        <v>19</v>
      </c>
      <c r="H16" s="34" t="s">
        <v>20</v>
      </c>
      <c r="I16" s="36" t="s">
        <v>21</v>
      </c>
    </row>
    <row r="17" spans="2:9" ht="15.5" x14ac:dyDescent="0.35">
      <c r="B17" s="22">
        <f>C17-D17</f>
        <v>-126400</v>
      </c>
      <c r="C17" s="41"/>
      <c r="D17" s="22">
        <v>126400</v>
      </c>
      <c r="E17" s="18">
        <f>F17-G17</f>
        <v>1215</v>
      </c>
      <c r="F17" s="44">
        <v>1215</v>
      </c>
      <c r="G17" s="44"/>
      <c r="H17" s="17" t="s">
        <v>348</v>
      </c>
      <c r="I17" s="21" t="s">
        <v>313</v>
      </c>
    </row>
    <row r="18" spans="2:9" ht="15.5" x14ac:dyDescent="0.35">
      <c r="B18" s="22">
        <f t="shared" ref="B18:B45" si="0">B17+C18-D18</f>
        <v>0</v>
      </c>
      <c r="C18" s="42">
        <v>126400</v>
      </c>
      <c r="D18" s="22"/>
      <c r="E18" s="18">
        <f t="shared" ref="E18:E45" si="1">E17+F18-G18</f>
        <v>0</v>
      </c>
      <c r="F18" s="44"/>
      <c r="G18" s="22">
        <v>1215</v>
      </c>
      <c r="H18" s="47" t="s">
        <v>347</v>
      </c>
      <c r="I18" s="21" t="s">
        <v>331</v>
      </c>
    </row>
    <row r="19" spans="2:9" ht="15.5" x14ac:dyDescent="0.35">
      <c r="B19" s="22">
        <f t="shared" si="0"/>
        <v>0</v>
      </c>
      <c r="C19" s="42"/>
      <c r="D19" s="22"/>
      <c r="E19" s="18">
        <f t="shared" si="1"/>
        <v>0</v>
      </c>
      <c r="F19" s="44"/>
      <c r="G19" s="22"/>
      <c r="H19" s="47"/>
      <c r="I19" s="21" t="s">
        <v>194</v>
      </c>
    </row>
    <row r="20" spans="2:9" ht="15.5" x14ac:dyDescent="0.35">
      <c r="B20" s="22">
        <f t="shared" si="0"/>
        <v>0</v>
      </c>
      <c r="C20" s="42"/>
      <c r="D20" s="18"/>
      <c r="E20" s="18">
        <f t="shared" si="1"/>
        <v>0</v>
      </c>
      <c r="F20" s="26"/>
      <c r="G20" s="18"/>
      <c r="H20" s="17"/>
      <c r="I20" s="21" t="s">
        <v>181</v>
      </c>
    </row>
    <row r="21" spans="2:9" ht="15.5" x14ac:dyDescent="0.35">
      <c r="B21" s="22">
        <f t="shared" si="0"/>
        <v>0</v>
      </c>
      <c r="C21" s="42"/>
      <c r="D21" s="17"/>
      <c r="E21" s="18">
        <f t="shared" si="1"/>
        <v>0</v>
      </c>
      <c r="F21" s="18"/>
      <c r="G21" s="18"/>
      <c r="H21" s="17"/>
      <c r="I21" s="21" t="s">
        <v>181</v>
      </c>
    </row>
    <row r="22" spans="2:9" ht="15.5" x14ac:dyDescent="0.35">
      <c r="B22" s="24">
        <f t="shared" si="0"/>
        <v>0</v>
      </c>
      <c r="C22" s="43"/>
      <c r="D22" s="8"/>
      <c r="E22" s="18">
        <f t="shared" si="1"/>
        <v>0</v>
      </c>
      <c r="F22" s="23"/>
      <c r="G22" s="23"/>
      <c r="H22" s="8"/>
      <c r="I22" s="21" t="s">
        <v>181</v>
      </c>
    </row>
    <row r="23" spans="2:9" ht="15.5" x14ac:dyDescent="0.35">
      <c r="B23" s="24">
        <f t="shared" si="0"/>
        <v>0</v>
      </c>
      <c r="C23" s="42"/>
      <c r="D23" s="17"/>
      <c r="E23" s="18">
        <f t="shared" si="1"/>
        <v>0</v>
      </c>
      <c r="F23" s="18"/>
      <c r="G23" s="18"/>
      <c r="H23" s="17"/>
      <c r="I23" s="21" t="s">
        <v>181</v>
      </c>
    </row>
    <row r="24" spans="2:9" ht="15.5" x14ac:dyDescent="0.35">
      <c r="B24" s="24">
        <f>B23+C24-D24</f>
        <v>0</v>
      </c>
      <c r="C24" s="42"/>
      <c r="D24" s="17"/>
      <c r="E24" s="18">
        <f>E23+F24-G24</f>
        <v>0</v>
      </c>
      <c r="F24" s="18"/>
      <c r="G24" s="18"/>
      <c r="H24" s="17"/>
      <c r="I24" s="21" t="s">
        <v>181</v>
      </c>
    </row>
    <row r="25" spans="2:9" ht="15.5" x14ac:dyDescent="0.35">
      <c r="B25" s="24">
        <f t="shared" si="0"/>
        <v>0</v>
      </c>
      <c r="C25" s="42"/>
      <c r="D25" s="17"/>
      <c r="E25" s="18">
        <f t="shared" si="1"/>
        <v>0</v>
      </c>
      <c r="F25" s="18"/>
      <c r="G25" s="18"/>
      <c r="H25" s="17"/>
      <c r="I25" s="21" t="s">
        <v>181</v>
      </c>
    </row>
    <row r="26" spans="2:9" ht="15.5" x14ac:dyDescent="0.35">
      <c r="B26" s="24">
        <f t="shared" si="0"/>
        <v>0</v>
      </c>
      <c r="C26" s="42"/>
      <c r="D26" s="17"/>
      <c r="E26" s="18">
        <f t="shared" si="1"/>
        <v>0</v>
      </c>
      <c r="F26" s="18"/>
      <c r="G26" s="18"/>
      <c r="H26" s="17"/>
      <c r="I26" s="21" t="s">
        <v>181</v>
      </c>
    </row>
    <row r="27" spans="2:9" ht="15.5" x14ac:dyDescent="0.35">
      <c r="B27" s="24">
        <f t="shared" si="0"/>
        <v>0</v>
      </c>
      <c r="C27" s="42"/>
      <c r="D27" s="17"/>
      <c r="E27" s="18">
        <f t="shared" si="1"/>
        <v>0</v>
      </c>
      <c r="F27" s="18"/>
      <c r="G27" s="18"/>
      <c r="H27" s="17"/>
      <c r="I27" s="21" t="s">
        <v>181</v>
      </c>
    </row>
    <row r="28" spans="2:9" ht="15.5" x14ac:dyDescent="0.35">
      <c r="B28" s="24">
        <f t="shared" si="0"/>
        <v>0</v>
      </c>
      <c r="C28" s="42"/>
      <c r="D28" s="17"/>
      <c r="E28" s="18">
        <f t="shared" si="1"/>
        <v>0</v>
      </c>
      <c r="F28" s="18"/>
      <c r="G28" s="18"/>
      <c r="H28" s="17"/>
      <c r="I28" s="21" t="s">
        <v>181</v>
      </c>
    </row>
    <row r="29" spans="2:9" ht="15.5" x14ac:dyDescent="0.35">
      <c r="B29" s="24">
        <f t="shared" si="0"/>
        <v>0</v>
      </c>
      <c r="C29" s="42"/>
      <c r="D29" s="17"/>
      <c r="E29" s="18">
        <f t="shared" si="1"/>
        <v>0</v>
      </c>
      <c r="F29" s="18"/>
      <c r="G29" s="18"/>
      <c r="H29" s="17"/>
      <c r="I29" s="21" t="s">
        <v>181</v>
      </c>
    </row>
    <row r="30" spans="2:9" ht="15.5" x14ac:dyDescent="0.35">
      <c r="B30" s="24">
        <f t="shared" si="0"/>
        <v>0</v>
      </c>
      <c r="C30" s="42"/>
      <c r="D30" s="17"/>
      <c r="E30" s="18">
        <f t="shared" si="1"/>
        <v>0</v>
      </c>
      <c r="F30" s="18"/>
      <c r="G30" s="18"/>
      <c r="H30" s="17"/>
      <c r="I30" s="21" t="s">
        <v>181</v>
      </c>
    </row>
    <row r="31" spans="2:9" ht="15.5" x14ac:dyDescent="0.35">
      <c r="B31" s="24">
        <f t="shared" si="0"/>
        <v>0</v>
      </c>
      <c r="C31" s="42"/>
      <c r="D31" s="17"/>
      <c r="E31" s="18">
        <f t="shared" si="1"/>
        <v>0</v>
      </c>
      <c r="F31" s="18"/>
      <c r="G31" s="18"/>
      <c r="H31" s="17"/>
      <c r="I31" s="21" t="s">
        <v>181</v>
      </c>
    </row>
    <row r="32" spans="2:9" ht="15.5" x14ac:dyDescent="0.35">
      <c r="B32" s="24">
        <f t="shared" si="0"/>
        <v>0</v>
      </c>
      <c r="C32" s="42"/>
      <c r="D32" s="17"/>
      <c r="E32" s="18">
        <f t="shared" si="1"/>
        <v>0</v>
      </c>
      <c r="F32" s="18"/>
      <c r="G32" s="18"/>
      <c r="H32" s="17"/>
      <c r="I32" s="21" t="s">
        <v>181</v>
      </c>
    </row>
    <row r="33" spans="2:9" ht="15.5" x14ac:dyDescent="0.35">
      <c r="B33" s="24">
        <f t="shared" si="0"/>
        <v>0</v>
      </c>
      <c r="C33" s="42"/>
      <c r="D33" s="17"/>
      <c r="E33" s="18">
        <f t="shared" si="1"/>
        <v>0</v>
      </c>
      <c r="F33" s="18"/>
      <c r="G33" s="18"/>
      <c r="H33" s="17"/>
      <c r="I33" s="21" t="s">
        <v>181</v>
      </c>
    </row>
    <row r="34" spans="2:9" ht="15.5" x14ac:dyDescent="0.35">
      <c r="B34" s="24">
        <f t="shared" si="0"/>
        <v>0</v>
      </c>
      <c r="C34" s="42"/>
      <c r="D34" s="17"/>
      <c r="E34" s="18">
        <f t="shared" si="1"/>
        <v>0</v>
      </c>
      <c r="F34" s="18"/>
      <c r="G34" s="18"/>
      <c r="H34" s="17"/>
      <c r="I34" s="21" t="s">
        <v>181</v>
      </c>
    </row>
    <row r="35" spans="2:9" ht="15.5" x14ac:dyDescent="0.35">
      <c r="B35" s="22">
        <f t="shared" si="0"/>
        <v>0</v>
      </c>
      <c r="C35" s="42"/>
      <c r="D35" s="17"/>
      <c r="E35" s="18">
        <f t="shared" si="1"/>
        <v>0</v>
      </c>
      <c r="F35" s="18"/>
      <c r="G35" s="18"/>
      <c r="H35" s="17"/>
      <c r="I35" s="21" t="s">
        <v>181</v>
      </c>
    </row>
    <row r="36" spans="2:9" ht="15.5" x14ac:dyDescent="0.35">
      <c r="B36" s="22">
        <f t="shared" si="0"/>
        <v>0</v>
      </c>
      <c r="C36" s="17"/>
      <c r="D36" s="17"/>
      <c r="E36" s="18">
        <f t="shared" si="1"/>
        <v>0</v>
      </c>
      <c r="F36" s="18"/>
      <c r="G36" s="18"/>
      <c r="H36" s="17"/>
      <c r="I36" s="21" t="s">
        <v>181</v>
      </c>
    </row>
    <row r="37" spans="2:9" ht="15.5" x14ac:dyDescent="0.35">
      <c r="B37" s="22">
        <f t="shared" si="0"/>
        <v>0</v>
      </c>
      <c r="C37" s="17"/>
      <c r="D37" s="17"/>
      <c r="E37" s="18">
        <f t="shared" si="1"/>
        <v>0</v>
      </c>
      <c r="F37" s="18"/>
      <c r="G37" s="18"/>
      <c r="H37" s="17"/>
      <c r="I37" s="21" t="s">
        <v>181</v>
      </c>
    </row>
    <row r="38" spans="2:9" ht="15.5" x14ac:dyDescent="0.35">
      <c r="B38" s="22">
        <f t="shared" si="0"/>
        <v>0</v>
      </c>
      <c r="C38" s="17"/>
      <c r="D38" s="17"/>
      <c r="E38" s="18">
        <f t="shared" si="1"/>
        <v>0</v>
      </c>
      <c r="F38" s="18"/>
      <c r="G38" s="18"/>
      <c r="H38" s="17"/>
      <c r="I38" s="21" t="s">
        <v>181</v>
      </c>
    </row>
    <row r="39" spans="2:9" ht="15.5" x14ac:dyDescent="0.35">
      <c r="B39" s="22">
        <f t="shared" si="0"/>
        <v>0</v>
      </c>
      <c r="C39" s="17"/>
      <c r="D39" s="17"/>
      <c r="E39" s="18">
        <f t="shared" si="1"/>
        <v>0</v>
      </c>
      <c r="F39" s="18"/>
      <c r="G39" s="18"/>
      <c r="H39" s="17"/>
      <c r="I39" s="21" t="s">
        <v>181</v>
      </c>
    </row>
    <row r="40" spans="2:9" ht="15.5" x14ac:dyDescent="0.35">
      <c r="B40" s="22">
        <f t="shared" si="0"/>
        <v>0</v>
      </c>
      <c r="C40" s="17"/>
      <c r="D40" s="17"/>
      <c r="E40" s="18">
        <f t="shared" si="1"/>
        <v>0</v>
      </c>
      <c r="F40" s="18"/>
      <c r="G40" s="18"/>
      <c r="H40" s="17"/>
      <c r="I40" s="21" t="s">
        <v>181</v>
      </c>
    </row>
    <row r="41" spans="2:9" ht="15.5" x14ac:dyDescent="0.35">
      <c r="B41" s="22">
        <f t="shared" si="0"/>
        <v>0</v>
      </c>
      <c r="C41" s="17"/>
      <c r="D41" s="17"/>
      <c r="E41" s="18">
        <f t="shared" si="1"/>
        <v>0</v>
      </c>
      <c r="F41" s="18"/>
      <c r="G41" s="18"/>
      <c r="H41" s="17"/>
      <c r="I41" s="21" t="s">
        <v>181</v>
      </c>
    </row>
    <row r="42" spans="2:9" ht="15.5" x14ac:dyDescent="0.35">
      <c r="B42" s="22">
        <f t="shared" si="0"/>
        <v>0</v>
      </c>
      <c r="C42" s="17"/>
      <c r="D42" s="17"/>
      <c r="E42" s="18">
        <f t="shared" si="1"/>
        <v>0</v>
      </c>
      <c r="F42" s="18"/>
      <c r="G42" s="18"/>
      <c r="H42" s="17"/>
      <c r="I42" s="21" t="s">
        <v>181</v>
      </c>
    </row>
    <row r="43" spans="2:9" ht="15.5" x14ac:dyDescent="0.35">
      <c r="B43" s="22">
        <f t="shared" si="0"/>
        <v>0</v>
      </c>
      <c r="C43" s="17"/>
      <c r="D43" s="17"/>
      <c r="E43" s="18">
        <f t="shared" si="1"/>
        <v>0</v>
      </c>
      <c r="F43" s="18"/>
      <c r="G43" s="18"/>
      <c r="H43" s="17"/>
      <c r="I43" s="21" t="s">
        <v>181</v>
      </c>
    </row>
    <row r="44" spans="2:9" ht="15.5" x14ac:dyDescent="0.35">
      <c r="B44" s="22">
        <f t="shared" si="0"/>
        <v>0</v>
      </c>
      <c r="C44" s="17"/>
      <c r="D44" s="17"/>
      <c r="E44" s="18">
        <f t="shared" si="1"/>
        <v>0</v>
      </c>
      <c r="F44" s="18"/>
      <c r="G44" s="18"/>
      <c r="H44" s="17"/>
      <c r="I44" s="21" t="s">
        <v>57</v>
      </c>
    </row>
    <row r="45" spans="2:9" ht="15.5" x14ac:dyDescent="0.35">
      <c r="B45" s="22">
        <f t="shared" si="0"/>
        <v>0</v>
      </c>
      <c r="C45" s="17"/>
      <c r="D45" s="17"/>
      <c r="E45" s="18">
        <f t="shared" si="1"/>
        <v>0</v>
      </c>
      <c r="F45" s="18"/>
      <c r="G45" s="18"/>
      <c r="H45" s="17"/>
      <c r="I45" s="21" t="s">
        <v>57</v>
      </c>
    </row>
    <row r="46" spans="2:9" x14ac:dyDescent="0.35">
      <c r="B46" s="100"/>
      <c r="C46" s="101"/>
      <c r="D46" s="101"/>
      <c r="E46" s="101"/>
      <c r="F46" s="101"/>
      <c r="G46" s="101"/>
      <c r="H46" s="101"/>
      <c r="I46" s="102"/>
    </row>
    <row r="47" spans="2:9" ht="21" x14ac:dyDescent="0.5">
      <c r="B47" s="25">
        <f>B45</f>
        <v>0</v>
      </c>
      <c r="C47" s="19" t="str">
        <f>IF(B47&gt;=0,"دالرجمع","دالرباقی")</f>
        <v>دالرجمع</v>
      </c>
      <c r="D47" s="27"/>
      <c r="E47" s="16">
        <f>E45</f>
        <v>0</v>
      </c>
      <c r="F47" s="20" t="str">
        <f>IF(E47&gt;=0,"گرام جمع","گرام باقی")</f>
        <v>گرام جمع</v>
      </c>
      <c r="G47" s="28"/>
      <c r="H47" s="103"/>
      <c r="I47" s="102"/>
    </row>
    <row r="49" spans="6:9" ht="15.5" x14ac:dyDescent="0.35">
      <c r="F49" s="88" t="s">
        <v>35</v>
      </c>
      <c r="G49" s="88" t="s">
        <v>35</v>
      </c>
      <c r="H49" s="88" t="s">
        <v>35</v>
      </c>
      <c r="I49" s="88" t="s">
        <v>38</v>
      </c>
    </row>
    <row r="50" spans="6:9" ht="15.5" x14ac:dyDescent="0.35">
      <c r="F50" s="49"/>
      <c r="G50" s="50"/>
      <c r="H50" s="51"/>
      <c r="I50" s="52">
        <v>1</v>
      </c>
    </row>
    <row r="51" spans="6:9" ht="15.5" x14ac:dyDescent="0.35">
      <c r="F51" s="87">
        <f>B47</f>
        <v>0</v>
      </c>
      <c r="G51" s="50">
        <f>E47</f>
        <v>0</v>
      </c>
      <c r="H51" s="53" t="s">
        <v>329</v>
      </c>
      <c r="I51" s="52">
        <v>2</v>
      </c>
    </row>
    <row r="52" spans="6:9" x14ac:dyDescent="0.35">
      <c r="F52" s="170"/>
      <c r="G52" s="171"/>
      <c r="H52" s="171"/>
      <c r="I52" s="172"/>
    </row>
    <row r="53" spans="6:9" ht="15.5" x14ac:dyDescent="0.35">
      <c r="F53" s="56" t="s">
        <v>39</v>
      </c>
      <c r="G53" s="57" t="s">
        <v>40</v>
      </c>
      <c r="H53" s="63" t="s">
        <v>41</v>
      </c>
      <c r="I53" s="58" t="s">
        <v>42</v>
      </c>
    </row>
    <row r="54" spans="6:9" ht="15.5" x14ac:dyDescent="0.35">
      <c r="F54" s="58">
        <f>SUM(F50:F53)</f>
        <v>0</v>
      </c>
      <c r="G54" s="59">
        <f>SUM(G50:G53)</f>
        <v>0</v>
      </c>
      <c r="H54" s="64">
        <f>G54/12.15*I54</f>
        <v>0</v>
      </c>
      <c r="I54" s="59">
        <v>1158</v>
      </c>
    </row>
    <row r="55" spans="6:9" x14ac:dyDescent="0.35">
      <c r="F55" s="60" t="s">
        <v>43</v>
      </c>
      <c r="G55" s="173">
        <f>H54+F54</f>
        <v>0</v>
      </c>
      <c r="H55" s="174"/>
      <c r="I55" s="175"/>
    </row>
    <row r="56" spans="6:9" ht="18.5" x14ac:dyDescent="0.45">
      <c r="F56" s="62" t="s">
        <v>44</v>
      </c>
      <c r="G56" s="176" t="str">
        <f>IF(G55&gt;=0,"ضرر","مفاد")</f>
        <v>ضرر</v>
      </c>
      <c r="H56" s="176"/>
      <c r="I56" s="176"/>
    </row>
  </sheetData>
  <mergeCells count="13">
    <mergeCell ref="B15:D15"/>
    <mergeCell ref="E15:G15"/>
    <mergeCell ref="H15:I15"/>
    <mergeCell ref="B8:I11"/>
    <mergeCell ref="B12:E14"/>
    <mergeCell ref="F12:I12"/>
    <mergeCell ref="F13:H13"/>
    <mergeCell ref="F14:I14"/>
    <mergeCell ref="B46:I46"/>
    <mergeCell ref="H47:I47"/>
    <mergeCell ref="F52:I52"/>
    <mergeCell ref="G55:I55"/>
    <mergeCell ref="G56:I56"/>
  </mergeCells>
  <hyperlinks>
    <hyperlink ref="I51" location="'روزنامچه '!A1" display="'روزنامچه '!A1" xr:uid="{6472281E-3A86-4467-B830-A51CC1F8334A}"/>
    <hyperlink ref="I50" location="'فرهاد وکیل زاده و برکی صاحب'!A1" display="'فرهاد وکیل زاده و برکی صاحب'!A1" xr:uid="{6A0308AA-C030-42C5-9609-142A2C0A083E}"/>
  </hyperlinks>
  <pageMargins left="0.7" right="0.7" top="0.75" bottom="0.75" header="0.3" footer="0.3"/>
  <pageSetup scale="68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447A5-4AE1-4821-AF2D-0BE85D1215C9}">
  <dimension ref="B7:I56"/>
  <sheetViews>
    <sheetView topLeftCell="A15" zoomScale="115" zoomScaleNormal="115" workbookViewId="0">
      <selection activeCell="D23" sqref="D23"/>
    </sheetView>
  </sheetViews>
  <sheetFormatPr defaultColWidth="9.1796875" defaultRowHeight="14.5" x14ac:dyDescent="0.35"/>
  <cols>
    <col min="2" max="7" width="12.54296875" customWidth="1"/>
    <col min="8" max="8" width="37.7265625" customWidth="1"/>
    <col min="9" max="9" width="10.81640625" customWidth="1"/>
    <col min="10" max="10" width="13.1796875" customWidth="1"/>
    <col min="11" max="11" width="11.81640625" customWidth="1"/>
    <col min="12" max="12" width="11.1796875" customWidth="1"/>
  </cols>
  <sheetData>
    <row r="7" spans="2:9" ht="15" thickBot="1" x14ac:dyDescent="0.4"/>
    <row r="8" spans="2:9" x14ac:dyDescent="0.35">
      <c r="B8" s="104"/>
      <c r="C8" s="105"/>
      <c r="D8" s="105"/>
      <c r="E8" s="105"/>
      <c r="F8" s="105"/>
      <c r="G8" s="105"/>
      <c r="H8" s="105"/>
      <c r="I8" s="106"/>
    </row>
    <row r="9" spans="2:9" x14ac:dyDescent="0.35">
      <c r="B9" s="107"/>
      <c r="C9" s="108"/>
      <c r="D9" s="108"/>
      <c r="E9" s="108"/>
      <c r="F9" s="108"/>
      <c r="G9" s="108"/>
      <c r="H9" s="108"/>
      <c r="I9" s="109"/>
    </row>
    <row r="10" spans="2:9" x14ac:dyDescent="0.35">
      <c r="B10" s="107"/>
      <c r="C10" s="108"/>
      <c r="D10" s="108"/>
      <c r="E10" s="108"/>
      <c r="F10" s="108"/>
      <c r="G10" s="108"/>
      <c r="H10" s="108"/>
      <c r="I10" s="109"/>
    </row>
    <row r="11" spans="2:9" ht="15" thickBot="1" x14ac:dyDescent="0.4">
      <c r="B11" s="110"/>
      <c r="C11" s="111"/>
      <c r="D11" s="111"/>
      <c r="E11" s="111"/>
      <c r="F11" s="111"/>
      <c r="G11" s="111"/>
      <c r="H11" s="111"/>
      <c r="I11" s="112"/>
    </row>
    <row r="12" spans="2:9" ht="15" thickBot="1" x14ac:dyDescent="0.4">
      <c r="B12" s="113"/>
      <c r="C12" s="101"/>
      <c r="D12" s="101"/>
      <c r="E12" s="101"/>
      <c r="F12" s="113"/>
      <c r="G12" s="101"/>
      <c r="H12" s="101"/>
      <c r="I12" s="115"/>
    </row>
    <row r="13" spans="2:9" ht="19" thickBot="1" x14ac:dyDescent="0.5">
      <c r="B13" s="114"/>
      <c r="C13" s="114"/>
      <c r="D13" s="114"/>
      <c r="E13" s="114"/>
      <c r="F13" s="116" t="s">
        <v>339</v>
      </c>
      <c r="G13" s="98"/>
      <c r="H13" s="117"/>
      <c r="I13" s="32" t="s">
        <v>4</v>
      </c>
    </row>
    <row r="14" spans="2:9" ht="15" thickBot="1" x14ac:dyDescent="0.4">
      <c r="B14" s="101"/>
      <c r="C14" s="101"/>
      <c r="D14" s="101"/>
      <c r="E14" s="101"/>
      <c r="F14" s="113"/>
      <c r="G14" s="101"/>
      <c r="H14" s="101"/>
      <c r="I14" s="118"/>
    </row>
    <row r="15" spans="2:9" ht="19" thickBot="1" x14ac:dyDescent="0.4">
      <c r="B15" s="119" t="s">
        <v>11</v>
      </c>
      <c r="C15" s="98"/>
      <c r="D15" s="99"/>
      <c r="E15" s="97" t="s">
        <v>12</v>
      </c>
      <c r="F15" s="98"/>
      <c r="G15" s="99"/>
      <c r="H15" s="97" t="s">
        <v>13</v>
      </c>
      <c r="I15" s="117"/>
    </row>
    <row r="16" spans="2:9" ht="15.5" x14ac:dyDescent="0.35">
      <c r="B16" s="33" t="s">
        <v>14</v>
      </c>
      <c r="C16" s="34" t="s">
        <v>75</v>
      </c>
      <c r="D16" s="34" t="s">
        <v>74</v>
      </c>
      <c r="E16" s="35" t="s">
        <v>17</v>
      </c>
      <c r="F16" s="35" t="s">
        <v>18</v>
      </c>
      <c r="G16" s="35" t="s">
        <v>19</v>
      </c>
      <c r="H16" s="34" t="s">
        <v>20</v>
      </c>
      <c r="I16" s="36" t="s">
        <v>21</v>
      </c>
    </row>
    <row r="17" spans="2:9" ht="15.5" x14ac:dyDescent="0.35">
      <c r="B17" s="22">
        <f>C17-D17</f>
        <v>125900</v>
      </c>
      <c r="C17" s="41">
        <v>125900</v>
      </c>
      <c r="D17" s="22"/>
      <c r="E17" s="18">
        <f>F17-G17</f>
        <v>-1215</v>
      </c>
      <c r="F17" s="44"/>
      <c r="G17" s="44">
        <v>1215</v>
      </c>
      <c r="H17" s="17" t="s">
        <v>340</v>
      </c>
      <c r="I17" s="21" t="s">
        <v>313</v>
      </c>
    </row>
    <row r="18" spans="2:9" ht="15.5" x14ac:dyDescent="0.35">
      <c r="B18" s="22">
        <f t="shared" ref="B18:B45" si="0">B17+C18-D18</f>
        <v>4900</v>
      </c>
      <c r="C18" s="42"/>
      <c r="D18" s="22">
        <v>121000</v>
      </c>
      <c r="E18" s="18">
        <f t="shared" ref="E18:E45" si="1">E17+F18-G18</f>
        <v>-1215</v>
      </c>
      <c r="F18" s="44"/>
      <c r="G18" s="22"/>
      <c r="H18" s="47" t="s">
        <v>351</v>
      </c>
      <c r="I18" s="21" t="s">
        <v>331</v>
      </c>
    </row>
    <row r="19" spans="2:9" ht="15.5" x14ac:dyDescent="0.35">
      <c r="B19" s="22">
        <f t="shared" si="0"/>
        <v>4900</v>
      </c>
      <c r="C19" s="42"/>
      <c r="D19" s="22"/>
      <c r="E19" s="18">
        <f t="shared" si="1"/>
        <v>0</v>
      </c>
      <c r="F19" s="44">
        <v>1215</v>
      </c>
      <c r="G19" s="22"/>
      <c r="H19" s="47" t="s">
        <v>353</v>
      </c>
      <c r="I19" s="21" t="s">
        <v>331</v>
      </c>
    </row>
    <row r="20" spans="2:9" ht="15.5" x14ac:dyDescent="0.35">
      <c r="B20" s="22">
        <f t="shared" si="0"/>
        <v>0</v>
      </c>
      <c r="C20" s="42"/>
      <c r="D20" s="18">
        <v>4900</v>
      </c>
      <c r="E20" s="18">
        <f t="shared" si="1"/>
        <v>0</v>
      </c>
      <c r="F20" s="26"/>
      <c r="G20" s="18"/>
      <c r="H20" s="17" t="s">
        <v>354</v>
      </c>
      <c r="I20" s="21" t="s">
        <v>331</v>
      </c>
    </row>
    <row r="21" spans="2:9" ht="15.5" x14ac:dyDescent="0.35">
      <c r="B21" s="22">
        <f t="shared" si="0"/>
        <v>0</v>
      </c>
      <c r="C21" s="42"/>
      <c r="D21" s="17"/>
      <c r="E21" s="18">
        <f t="shared" si="1"/>
        <v>0</v>
      </c>
      <c r="F21" s="18"/>
      <c r="G21" s="18"/>
      <c r="H21" s="17"/>
      <c r="I21" s="21" t="s">
        <v>181</v>
      </c>
    </row>
    <row r="22" spans="2:9" ht="15.5" x14ac:dyDescent="0.35">
      <c r="B22" s="24">
        <f t="shared" si="0"/>
        <v>0</v>
      </c>
      <c r="C22" s="43"/>
      <c r="D22" s="8"/>
      <c r="E22" s="18">
        <f t="shared" si="1"/>
        <v>0</v>
      </c>
      <c r="F22" s="23"/>
      <c r="G22" s="23"/>
      <c r="H22" s="8"/>
      <c r="I22" s="21" t="s">
        <v>181</v>
      </c>
    </row>
    <row r="23" spans="2:9" ht="15.5" x14ac:dyDescent="0.35">
      <c r="B23" s="24">
        <f t="shared" si="0"/>
        <v>0</v>
      </c>
      <c r="C23" s="42"/>
      <c r="D23" s="17"/>
      <c r="E23" s="18">
        <f t="shared" si="1"/>
        <v>0</v>
      </c>
      <c r="F23" s="18"/>
      <c r="G23" s="18"/>
      <c r="H23" s="17"/>
      <c r="I23" s="21" t="s">
        <v>181</v>
      </c>
    </row>
    <row r="24" spans="2:9" ht="15.5" x14ac:dyDescent="0.35">
      <c r="B24" s="24">
        <f>B23+C24-D24</f>
        <v>0</v>
      </c>
      <c r="C24" s="42"/>
      <c r="D24" s="17"/>
      <c r="E24" s="18">
        <f>E23+F24-G24</f>
        <v>0</v>
      </c>
      <c r="F24" s="18"/>
      <c r="G24" s="18"/>
      <c r="H24" s="17"/>
      <c r="I24" s="21" t="s">
        <v>181</v>
      </c>
    </row>
    <row r="25" spans="2:9" ht="15.5" x14ac:dyDescent="0.35">
      <c r="B25" s="24">
        <f t="shared" si="0"/>
        <v>0</v>
      </c>
      <c r="C25" s="42"/>
      <c r="D25" s="17"/>
      <c r="E25" s="18">
        <f t="shared" si="1"/>
        <v>0</v>
      </c>
      <c r="F25" s="18"/>
      <c r="G25" s="18"/>
      <c r="H25" s="17"/>
      <c r="I25" s="21" t="s">
        <v>181</v>
      </c>
    </row>
    <row r="26" spans="2:9" ht="15.5" x14ac:dyDescent="0.35">
      <c r="B26" s="24">
        <f t="shared" si="0"/>
        <v>0</v>
      </c>
      <c r="C26" s="42"/>
      <c r="D26" s="17"/>
      <c r="E26" s="18">
        <f t="shared" si="1"/>
        <v>0</v>
      </c>
      <c r="F26" s="18"/>
      <c r="G26" s="18"/>
      <c r="H26" s="17"/>
      <c r="I26" s="21" t="s">
        <v>181</v>
      </c>
    </row>
    <row r="27" spans="2:9" ht="15.5" x14ac:dyDescent="0.35">
      <c r="B27" s="24">
        <f t="shared" si="0"/>
        <v>0</v>
      </c>
      <c r="C27" s="42"/>
      <c r="D27" s="17"/>
      <c r="E27" s="18">
        <f t="shared" si="1"/>
        <v>0</v>
      </c>
      <c r="F27" s="18"/>
      <c r="G27" s="18"/>
      <c r="H27" s="17"/>
      <c r="I27" s="21" t="s">
        <v>181</v>
      </c>
    </row>
    <row r="28" spans="2:9" ht="15.5" x14ac:dyDescent="0.35">
      <c r="B28" s="24">
        <f t="shared" si="0"/>
        <v>0</v>
      </c>
      <c r="C28" s="42"/>
      <c r="D28" s="17"/>
      <c r="E28" s="18">
        <f t="shared" si="1"/>
        <v>0</v>
      </c>
      <c r="F28" s="18"/>
      <c r="G28" s="18"/>
      <c r="H28" s="17"/>
      <c r="I28" s="21" t="s">
        <v>181</v>
      </c>
    </row>
    <row r="29" spans="2:9" ht="15.5" x14ac:dyDescent="0.35">
      <c r="B29" s="24">
        <f t="shared" si="0"/>
        <v>0</v>
      </c>
      <c r="C29" s="42"/>
      <c r="D29" s="17"/>
      <c r="E29" s="18">
        <f t="shared" si="1"/>
        <v>0</v>
      </c>
      <c r="F29" s="18"/>
      <c r="G29" s="18"/>
      <c r="H29" s="17"/>
      <c r="I29" s="21" t="s">
        <v>181</v>
      </c>
    </row>
    <row r="30" spans="2:9" ht="15.5" x14ac:dyDescent="0.35">
      <c r="B30" s="24">
        <f t="shared" si="0"/>
        <v>0</v>
      </c>
      <c r="C30" s="42"/>
      <c r="D30" s="17"/>
      <c r="E30" s="18">
        <f t="shared" si="1"/>
        <v>0</v>
      </c>
      <c r="F30" s="18"/>
      <c r="G30" s="18"/>
      <c r="H30" s="17"/>
      <c r="I30" s="21" t="s">
        <v>181</v>
      </c>
    </row>
    <row r="31" spans="2:9" ht="15.5" x14ac:dyDescent="0.35">
      <c r="B31" s="24">
        <f t="shared" si="0"/>
        <v>0</v>
      </c>
      <c r="C31" s="42"/>
      <c r="D31" s="17"/>
      <c r="E31" s="18">
        <f t="shared" si="1"/>
        <v>0</v>
      </c>
      <c r="F31" s="18"/>
      <c r="G31" s="18"/>
      <c r="H31" s="17"/>
      <c r="I31" s="21" t="s">
        <v>181</v>
      </c>
    </row>
    <row r="32" spans="2:9" ht="15.5" x14ac:dyDescent="0.35">
      <c r="B32" s="24">
        <f t="shared" si="0"/>
        <v>0</v>
      </c>
      <c r="C32" s="42"/>
      <c r="D32" s="17"/>
      <c r="E32" s="18">
        <f t="shared" si="1"/>
        <v>0</v>
      </c>
      <c r="F32" s="18"/>
      <c r="G32" s="18"/>
      <c r="H32" s="17"/>
      <c r="I32" s="21" t="s">
        <v>181</v>
      </c>
    </row>
    <row r="33" spans="2:9" ht="15.5" x14ac:dyDescent="0.35">
      <c r="B33" s="24">
        <f t="shared" si="0"/>
        <v>0</v>
      </c>
      <c r="C33" s="42"/>
      <c r="D33" s="17"/>
      <c r="E33" s="18">
        <f t="shared" si="1"/>
        <v>0</v>
      </c>
      <c r="F33" s="18"/>
      <c r="G33" s="18"/>
      <c r="H33" s="17"/>
      <c r="I33" s="21" t="s">
        <v>181</v>
      </c>
    </row>
    <row r="34" spans="2:9" ht="15.5" x14ac:dyDescent="0.35">
      <c r="B34" s="24">
        <f t="shared" si="0"/>
        <v>0</v>
      </c>
      <c r="C34" s="42"/>
      <c r="D34" s="17"/>
      <c r="E34" s="18">
        <f t="shared" si="1"/>
        <v>0</v>
      </c>
      <c r="F34" s="18"/>
      <c r="G34" s="18"/>
      <c r="H34" s="17"/>
      <c r="I34" s="21" t="s">
        <v>181</v>
      </c>
    </row>
    <row r="35" spans="2:9" ht="15.5" x14ac:dyDescent="0.35">
      <c r="B35" s="22">
        <f t="shared" si="0"/>
        <v>0</v>
      </c>
      <c r="C35" s="42"/>
      <c r="D35" s="17"/>
      <c r="E35" s="18">
        <f t="shared" si="1"/>
        <v>0</v>
      </c>
      <c r="F35" s="18"/>
      <c r="G35" s="18"/>
      <c r="H35" s="17"/>
      <c r="I35" s="21" t="s">
        <v>181</v>
      </c>
    </row>
    <row r="36" spans="2:9" ht="15.5" x14ac:dyDescent="0.35">
      <c r="B36" s="22">
        <f t="shared" si="0"/>
        <v>0</v>
      </c>
      <c r="C36" s="17"/>
      <c r="D36" s="17"/>
      <c r="E36" s="18">
        <f t="shared" si="1"/>
        <v>0</v>
      </c>
      <c r="F36" s="18"/>
      <c r="G36" s="18"/>
      <c r="H36" s="17"/>
      <c r="I36" s="21" t="s">
        <v>181</v>
      </c>
    </row>
    <row r="37" spans="2:9" ht="15.5" x14ac:dyDescent="0.35">
      <c r="B37" s="22">
        <f t="shared" si="0"/>
        <v>0</v>
      </c>
      <c r="C37" s="17"/>
      <c r="D37" s="17"/>
      <c r="E37" s="18">
        <f t="shared" si="1"/>
        <v>0</v>
      </c>
      <c r="F37" s="18"/>
      <c r="G37" s="18"/>
      <c r="H37" s="17"/>
      <c r="I37" s="21" t="s">
        <v>181</v>
      </c>
    </row>
    <row r="38" spans="2:9" ht="15.5" x14ac:dyDescent="0.35">
      <c r="B38" s="22">
        <f t="shared" si="0"/>
        <v>0</v>
      </c>
      <c r="C38" s="17"/>
      <c r="D38" s="17"/>
      <c r="E38" s="18">
        <f t="shared" si="1"/>
        <v>0</v>
      </c>
      <c r="F38" s="18"/>
      <c r="G38" s="18"/>
      <c r="H38" s="17"/>
      <c r="I38" s="21" t="s">
        <v>181</v>
      </c>
    </row>
    <row r="39" spans="2:9" ht="15.5" x14ac:dyDescent="0.35">
      <c r="B39" s="22">
        <f t="shared" si="0"/>
        <v>0</v>
      </c>
      <c r="C39" s="17"/>
      <c r="D39" s="17"/>
      <c r="E39" s="18">
        <f t="shared" si="1"/>
        <v>0</v>
      </c>
      <c r="F39" s="18"/>
      <c r="G39" s="18"/>
      <c r="H39" s="17"/>
      <c r="I39" s="21" t="s">
        <v>181</v>
      </c>
    </row>
    <row r="40" spans="2:9" ht="15.5" x14ac:dyDescent="0.35">
      <c r="B40" s="22">
        <f t="shared" si="0"/>
        <v>0</v>
      </c>
      <c r="C40" s="17"/>
      <c r="D40" s="17"/>
      <c r="E40" s="18">
        <f t="shared" si="1"/>
        <v>0</v>
      </c>
      <c r="F40" s="18"/>
      <c r="G40" s="18"/>
      <c r="H40" s="17"/>
      <c r="I40" s="21" t="s">
        <v>181</v>
      </c>
    </row>
    <row r="41" spans="2:9" ht="15.5" x14ac:dyDescent="0.35">
      <c r="B41" s="22">
        <f t="shared" si="0"/>
        <v>0</v>
      </c>
      <c r="C41" s="17"/>
      <c r="D41" s="17"/>
      <c r="E41" s="18">
        <f t="shared" si="1"/>
        <v>0</v>
      </c>
      <c r="F41" s="18"/>
      <c r="G41" s="18"/>
      <c r="H41" s="17"/>
      <c r="I41" s="21" t="s">
        <v>181</v>
      </c>
    </row>
    <row r="42" spans="2:9" ht="15.5" x14ac:dyDescent="0.35">
      <c r="B42" s="22">
        <f t="shared" si="0"/>
        <v>0</v>
      </c>
      <c r="C42" s="17"/>
      <c r="D42" s="17"/>
      <c r="E42" s="18">
        <f t="shared" si="1"/>
        <v>0</v>
      </c>
      <c r="F42" s="18"/>
      <c r="G42" s="18"/>
      <c r="H42" s="17"/>
      <c r="I42" s="21" t="s">
        <v>181</v>
      </c>
    </row>
    <row r="43" spans="2:9" ht="15.5" x14ac:dyDescent="0.35">
      <c r="B43" s="22">
        <f t="shared" si="0"/>
        <v>0</v>
      </c>
      <c r="C43" s="17"/>
      <c r="D43" s="17"/>
      <c r="E43" s="18">
        <f t="shared" si="1"/>
        <v>0</v>
      </c>
      <c r="F43" s="18"/>
      <c r="G43" s="18"/>
      <c r="H43" s="17"/>
      <c r="I43" s="21" t="s">
        <v>181</v>
      </c>
    </row>
    <row r="44" spans="2:9" ht="15.5" x14ac:dyDescent="0.35">
      <c r="B44" s="22">
        <f t="shared" si="0"/>
        <v>0</v>
      </c>
      <c r="C44" s="17"/>
      <c r="D44" s="17"/>
      <c r="E44" s="18">
        <f t="shared" si="1"/>
        <v>0</v>
      </c>
      <c r="F44" s="18"/>
      <c r="G44" s="18"/>
      <c r="H44" s="17"/>
      <c r="I44" s="21" t="s">
        <v>57</v>
      </c>
    </row>
    <row r="45" spans="2:9" ht="15.5" x14ac:dyDescent="0.35">
      <c r="B45" s="22">
        <f t="shared" si="0"/>
        <v>0</v>
      </c>
      <c r="C45" s="17"/>
      <c r="D45" s="17"/>
      <c r="E45" s="18">
        <f t="shared" si="1"/>
        <v>0</v>
      </c>
      <c r="F45" s="18"/>
      <c r="G45" s="18"/>
      <c r="H45" s="17"/>
      <c r="I45" s="21" t="s">
        <v>57</v>
      </c>
    </row>
    <row r="46" spans="2:9" x14ac:dyDescent="0.35">
      <c r="B46" s="100"/>
      <c r="C46" s="101"/>
      <c r="D46" s="101"/>
      <c r="E46" s="101"/>
      <c r="F46" s="101"/>
      <c r="G46" s="101"/>
      <c r="H46" s="101"/>
      <c r="I46" s="102"/>
    </row>
    <row r="47" spans="2:9" ht="21" x14ac:dyDescent="0.5">
      <c r="B47" s="25">
        <f>B45</f>
        <v>0</v>
      </c>
      <c r="C47" s="19" t="str">
        <f>IF(B47&gt;=0,"دالرجمع","دالرباقی")</f>
        <v>دالرجمع</v>
      </c>
      <c r="D47" s="27"/>
      <c r="E47" s="16">
        <f>E45</f>
        <v>0</v>
      </c>
      <c r="F47" s="20" t="str">
        <f>IF(E47&gt;=0,"گرام جمع","گرام باقی")</f>
        <v>گرام جمع</v>
      </c>
      <c r="G47" s="28"/>
      <c r="H47" s="103"/>
      <c r="I47" s="102"/>
    </row>
    <row r="49" spans="6:9" ht="15.5" x14ac:dyDescent="0.35">
      <c r="F49" s="88" t="s">
        <v>35</v>
      </c>
      <c r="G49" s="88" t="s">
        <v>35</v>
      </c>
      <c r="H49" s="88" t="s">
        <v>35</v>
      </c>
      <c r="I49" s="88" t="s">
        <v>38</v>
      </c>
    </row>
    <row r="50" spans="6:9" ht="15.5" x14ac:dyDescent="0.35">
      <c r="F50" s="49"/>
      <c r="G50" s="50"/>
      <c r="H50" s="51"/>
      <c r="I50" s="52">
        <v>1</v>
      </c>
    </row>
    <row r="51" spans="6:9" ht="15.5" x14ac:dyDescent="0.35">
      <c r="F51" s="87">
        <f>B47</f>
        <v>0</v>
      </c>
      <c r="G51" s="50">
        <f>E47</f>
        <v>0</v>
      </c>
      <c r="H51" s="53" t="s">
        <v>339</v>
      </c>
      <c r="I51" s="52">
        <v>2</v>
      </c>
    </row>
    <row r="52" spans="6:9" x14ac:dyDescent="0.35">
      <c r="F52" s="170"/>
      <c r="G52" s="171"/>
      <c r="H52" s="171"/>
      <c r="I52" s="172"/>
    </row>
    <row r="53" spans="6:9" ht="15.5" x14ac:dyDescent="0.35">
      <c r="F53" s="56" t="s">
        <v>39</v>
      </c>
      <c r="G53" s="57" t="s">
        <v>40</v>
      </c>
      <c r="H53" s="63" t="s">
        <v>41</v>
      </c>
      <c r="I53" s="58" t="s">
        <v>42</v>
      </c>
    </row>
    <row r="54" spans="6:9" ht="15.5" x14ac:dyDescent="0.35">
      <c r="F54" s="58">
        <f>SUM(F50:F53)</f>
        <v>0</v>
      </c>
      <c r="G54" s="59">
        <f>SUM(G50:G53)</f>
        <v>0</v>
      </c>
      <c r="H54" s="64">
        <f>G54/12.15*I54</f>
        <v>0</v>
      </c>
      <c r="I54" s="59">
        <v>1158</v>
      </c>
    </row>
    <row r="55" spans="6:9" x14ac:dyDescent="0.35">
      <c r="F55" s="60" t="s">
        <v>43</v>
      </c>
      <c r="G55" s="173">
        <f>H54+F54</f>
        <v>0</v>
      </c>
      <c r="H55" s="174"/>
      <c r="I55" s="175"/>
    </row>
    <row r="56" spans="6:9" ht="18.5" x14ac:dyDescent="0.45">
      <c r="F56" s="62" t="s">
        <v>44</v>
      </c>
      <c r="G56" s="176" t="str">
        <f>IF(G55&gt;=0,"ضرر","مفاد")</f>
        <v>ضرر</v>
      </c>
      <c r="H56" s="176"/>
      <c r="I56" s="176"/>
    </row>
  </sheetData>
  <mergeCells count="13">
    <mergeCell ref="B15:D15"/>
    <mergeCell ref="E15:G15"/>
    <mergeCell ref="H15:I15"/>
    <mergeCell ref="B8:I11"/>
    <mergeCell ref="B12:E14"/>
    <mergeCell ref="F12:I12"/>
    <mergeCell ref="F13:H13"/>
    <mergeCell ref="F14:I14"/>
    <mergeCell ref="B46:I46"/>
    <mergeCell ref="H47:I47"/>
    <mergeCell ref="F52:I52"/>
    <mergeCell ref="G55:I55"/>
    <mergeCell ref="G56:I56"/>
  </mergeCells>
  <hyperlinks>
    <hyperlink ref="I51" location="'روزنامچه '!A1" display="'روزنامچه '!A1" xr:uid="{23E3A305-3353-4BE9-A6C9-ED929FF32CA2}"/>
    <hyperlink ref="I50" location="'فرهاد وکیل زاده و برکی صاحب'!A1" display="'فرهاد وکیل زاده و برکی صاحب'!A1" xr:uid="{7619C5F7-B04E-4D8C-8460-4066008A4DE9}"/>
  </hyperlinks>
  <pageMargins left="0.7" right="0.7" top="0.75" bottom="0.75" header="0.3" footer="0.3"/>
  <pageSetup scale="68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B6A56-49FF-4624-9480-B1F7776D387C}">
  <dimension ref="B7:I56"/>
  <sheetViews>
    <sheetView topLeftCell="A9" zoomScale="115" zoomScaleNormal="115" workbookViewId="0">
      <selection activeCell="C22" sqref="C22"/>
    </sheetView>
  </sheetViews>
  <sheetFormatPr defaultColWidth="9.1796875" defaultRowHeight="14.5" x14ac:dyDescent="0.35"/>
  <cols>
    <col min="2" max="7" width="12.54296875" customWidth="1"/>
    <col min="8" max="8" width="37.7265625" customWidth="1"/>
    <col min="9" max="9" width="10.81640625" customWidth="1"/>
    <col min="10" max="10" width="13.1796875" customWidth="1"/>
    <col min="11" max="11" width="11.81640625" customWidth="1"/>
    <col min="12" max="12" width="11.1796875" customWidth="1"/>
  </cols>
  <sheetData>
    <row r="7" spans="2:9" ht="15" thickBot="1" x14ac:dyDescent="0.4"/>
    <row r="8" spans="2:9" x14ac:dyDescent="0.35">
      <c r="B8" s="104"/>
      <c r="C8" s="105"/>
      <c r="D8" s="105"/>
      <c r="E8" s="105"/>
      <c r="F8" s="105"/>
      <c r="G8" s="105"/>
      <c r="H8" s="105"/>
      <c r="I8" s="106"/>
    </row>
    <row r="9" spans="2:9" x14ac:dyDescent="0.35">
      <c r="B9" s="107"/>
      <c r="C9" s="108"/>
      <c r="D9" s="108"/>
      <c r="E9" s="108"/>
      <c r="F9" s="108"/>
      <c r="G9" s="108"/>
      <c r="H9" s="108"/>
      <c r="I9" s="109"/>
    </row>
    <row r="10" spans="2:9" x14ac:dyDescent="0.35">
      <c r="B10" s="107"/>
      <c r="C10" s="108"/>
      <c r="D10" s="108"/>
      <c r="E10" s="108"/>
      <c r="F10" s="108"/>
      <c r="G10" s="108"/>
      <c r="H10" s="108"/>
      <c r="I10" s="109"/>
    </row>
    <row r="11" spans="2:9" ht="15" thickBot="1" x14ac:dyDescent="0.4">
      <c r="B11" s="110"/>
      <c r="C11" s="111"/>
      <c r="D11" s="111"/>
      <c r="E11" s="111"/>
      <c r="F11" s="111"/>
      <c r="G11" s="111"/>
      <c r="H11" s="111"/>
      <c r="I11" s="112"/>
    </row>
    <row r="12" spans="2:9" ht="15" thickBot="1" x14ac:dyDescent="0.4">
      <c r="B12" s="113"/>
      <c r="C12" s="101"/>
      <c r="D12" s="101"/>
      <c r="E12" s="101"/>
      <c r="F12" s="113"/>
      <c r="G12" s="101"/>
      <c r="H12" s="101"/>
      <c r="I12" s="115"/>
    </row>
    <row r="13" spans="2:9" ht="19" thickBot="1" x14ac:dyDescent="0.5">
      <c r="B13" s="114"/>
      <c r="C13" s="114"/>
      <c r="D13" s="114"/>
      <c r="E13" s="114"/>
      <c r="F13" s="116" t="s">
        <v>327</v>
      </c>
      <c r="G13" s="98"/>
      <c r="H13" s="117"/>
      <c r="I13" s="32" t="s">
        <v>4</v>
      </c>
    </row>
    <row r="14" spans="2:9" ht="15" thickBot="1" x14ac:dyDescent="0.4">
      <c r="B14" s="101"/>
      <c r="C14" s="101"/>
      <c r="D14" s="101"/>
      <c r="E14" s="101"/>
      <c r="F14" s="113"/>
      <c r="G14" s="101"/>
      <c r="H14" s="101"/>
      <c r="I14" s="118"/>
    </row>
    <row r="15" spans="2:9" ht="19" thickBot="1" x14ac:dyDescent="0.4">
      <c r="B15" s="119" t="s">
        <v>11</v>
      </c>
      <c r="C15" s="98"/>
      <c r="D15" s="99"/>
      <c r="E15" s="97" t="s">
        <v>12</v>
      </c>
      <c r="F15" s="98"/>
      <c r="G15" s="99"/>
      <c r="H15" s="97" t="s">
        <v>13</v>
      </c>
      <c r="I15" s="117"/>
    </row>
    <row r="16" spans="2:9" ht="15.5" x14ac:dyDescent="0.35">
      <c r="B16" s="33" t="s">
        <v>14</v>
      </c>
      <c r="C16" s="34" t="s">
        <v>75</v>
      </c>
      <c r="D16" s="34" t="s">
        <v>74</v>
      </c>
      <c r="E16" s="35" t="s">
        <v>17</v>
      </c>
      <c r="F16" s="35" t="s">
        <v>18</v>
      </c>
      <c r="G16" s="35" t="s">
        <v>19</v>
      </c>
      <c r="H16" s="34" t="s">
        <v>20</v>
      </c>
      <c r="I16" s="36" t="s">
        <v>21</v>
      </c>
    </row>
    <row r="17" spans="2:9" ht="15.5" x14ac:dyDescent="0.35">
      <c r="B17" s="22">
        <f>C17-D17</f>
        <v>-126900</v>
      </c>
      <c r="C17" s="41"/>
      <c r="D17" s="22">
        <v>126900</v>
      </c>
      <c r="E17" s="18">
        <f>F17-G17</f>
        <v>1215</v>
      </c>
      <c r="F17" s="44">
        <v>1215</v>
      </c>
      <c r="G17" s="44"/>
      <c r="H17" s="17" t="s">
        <v>328</v>
      </c>
      <c r="I17" s="21" t="s">
        <v>313</v>
      </c>
    </row>
    <row r="18" spans="2:9" ht="15.5" x14ac:dyDescent="0.35">
      <c r="B18" s="22">
        <f t="shared" ref="B18:B45" si="0">B17+C18-D18</f>
        <v>-126900</v>
      </c>
      <c r="C18" s="42"/>
      <c r="D18" s="22"/>
      <c r="E18" s="18">
        <f t="shared" ref="E18:E45" si="1">E17+F18-G18</f>
        <v>0</v>
      </c>
      <c r="F18" s="44"/>
      <c r="G18" s="22">
        <v>1215</v>
      </c>
      <c r="H18" s="47" t="s">
        <v>341</v>
      </c>
      <c r="I18" s="21" t="s">
        <v>331</v>
      </c>
    </row>
    <row r="19" spans="2:9" ht="15.5" x14ac:dyDescent="0.35">
      <c r="B19" s="22">
        <f t="shared" si="0"/>
        <v>-6900</v>
      </c>
      <c r="C19" s="42">
        <v>120000</v>
      </c>
      <c r="D19" s="22"/>
      <c r="E19" s="18">
        <f t="shared" si="1"/>
        <v>0</v>
      </c>
      <c r="F19" s="44"/>
      <c r="G19" s="22"/>
      <c r="H19" s="47" t="s">
        <v>350</v>
      </c>
      <c r="I19" s="21" t="s">
        <v>331</v>
      </c>
    </row>
    <row r="20" spans="2:9" ht="15.5" x14ac:dyDescent="0.35">
      <c r="B20" s="22">
        <f t="shared" si="0"/>
        <v>-12300</v>
      </c>
      <c r="C20" s="42"/>
      <c r="D20" s="18">
        <v>5400</v>
      </c>
      <c r="E20" s="18">
        <f t="shared" si="1"/>
        <v>0</v>
      </c>
      <c r="F20" s="26"/>
      <c r="G20" s="18"/>
      <c r="H20" s="17" t="s">
        <v>352</v>
      </c>
      <c r="I20" s="21" t="s">
        <v>331</v>
      </c>
    </row>
    <row r="21" spans="2:9" ht="15.5" x14ac:dyDescent="0.35">
      <c r="B21" s="22">
        <f t="shared" si="0"/>
        <v>-100</v>
      </c>
      <c r="C21" s="42">
        <v>12200</v>
      </c>
      <c r="D21" s="17"/>
      <c r="E21" s="18">
        <f t="shared" si="1"/>
        <v>0</v>
      </c>
      <c r="F21" s="18"/>
      <c r="G21" s="18"/>
      <c r="H21" s="17" t="s">
        <v>399</v>
      </c>
      <c r="I21" s="21" t="s">
        <v>387</v>
      </c>
    </row>
    <row r="22" spans="2:9" ht="15.5" x14ac:dyDescent="0.35">
      <c r="B22" s="24">
        <f t="shared" si="0"/>
        <v>-100</v>
      </c>
      <c r="C22" s="43"/>
      <c r="D22" s="8"/>
      <c r="E22" s="18">
        <f t="shared" si="1"/>
        <v>0</v>
      </c>
      <c r="F22" s="23"/>
      <c r="G22" s="23"/>
      <c r="H22" s="8"/>
      <c r="I22" s="21" t="s">
        <v>181</v>
      </c>
    </row>
    <row r="23" spans="2:9" ht="15.5" x14ac:dyDescent="0.35">
      <c r="B23" s="24">
        <f t="shared" si="0"/>
        <v>-100</v>
      </c>
      <c r="C23" s="42"/>
      <c r="D23" s="17"/>
      <c r="E23" s="18">
        <f t="shared" si="1"/>
        <v>0</v>
      </c>
      <c r="F23" s="18"/>
      <c r="G23" s="18"/>
      <c r="H23" s="17"/>
      <c r="I23" s="21" t="s">
        <v>181</v>
      </c>
    </row>
    <row r="24" spans="2:9" ht="15.5" x14ac:dyDescent="0.35">
      <c r="B24" s="24">
        <f>B23+C24-D24</f>
        <v>-100</v>
      </c>
      <c r="C24" s="42"/>
      <c r="D24" s="17"/>
      <c r="E24" s="18">
        <f>E23+F24-G24</f>
        <v>0</v>
      </c>
      <c r="F24" s="18"/>
      <c r="G24" s="18"/>
      <c r="H24" s="17"/>
      <c r="I24" s="21" t="s">
        <v>181</v>
      </c>
    </row>
    <row r="25" spans="2:9" ht="15.5" x14ac:dyDescent="0.35">
      <c r="B25" s="24">
        <f t="shared" si="0"/>
        <v>-100</v>
      </c>
      <c r="C25" s="42"/>
      <c r="D25" s="17"/>
      <c r="E25" s="18">
        <f t="shared" si="1"/>
        <v>0</v>
      </c>
      <c r="F25" s="18"/>
      <c r="G25" s="18"/>
      <c r="H25" s="17"/>
      <c r="I25" s="21" t="s">
        <v>181</v>
      </c>
    </row>
    <row r="26" spans="2:9" ht="15.5" x14ac:dyDescent="0.35">
      <c r="B26" s="24">
        <f t="shared" si="0"/>
        <v>-100</v>
      </c>
      <c r="C26" s="42"/>
      <c r="D26" s="17"/>
      <c r="E26" s="18">
        <f t="shared" si="1"/>
        <v>0</v>
      </c>
      <c r="F26" s="18"/>
      <c r="G26" s="18"/>
      <c r="H26" s="17"/>
      <c r="I26" s="21" t="s">
        <v>181</v>
      </c>
    </row>
    <row r="27" spans="2:9" ht="15.5" x14ac:dyDescent="0.35">
      <c r="B27" s="24">
        <f t="shared" si="0"/>
        <v>-100</v>
      </c>
      <c r="C27" s="42"/>
      <c r="D27" s="17"/>
      <c r="E27" s="18">
        <f t="shared" si="1"/>
        <v>0</v>
      </c>
      <c r="F27" s="18"/>
      <c r="G27" s="18"/>
      <c r="H27" s="17"/>
      <c r="I27" s="21" t="s">
        <v>181</v>
      </c>
    </row>
    <row r="28" spans="2:9" ht="15.5" x14ac:dyDescent="0.35">
      <c r="B28" s="24">
        <f t="shared" si="0"/>
        <v>-100</v>
      </c>
      <c r="C28" s="42"/>
      <c r="D28" s="17"/>
      <c r="E28" s="18">
        <f t="shared" si="1"/>
        <v>0</v>
      </c>
      <c r="F28" s="18"/>
      <c r="G28" s="18"/>
      <c r="H28" s="17"/>
      <c r="I28" s="21" t="s">
        <v>181</v>
      </c>
    </row>
    <row r="29" spans="2:9" ht="15.5" x14ac:dyDescent="0.35">
      <c r="B29" s="24">
        <f t="shared" si="0"/>
        <v>-100</v>
      </c>
      <c r="C29" s="42"/>
      <c r="D29" s="17"/>
      <c r="E29" s="18">
        <f t="shared" si="1"/>
        <v>0</v>
      </c>
      <c r="F29" s="18"/>
      <c r="G29" s="18"/>
      <c r="H29" s="17"/>
      <c r="I29" s="21" t="s">
        <v>181</v>
      </c>
    </row>
    <row r="30" spans="2:9" ht="15.5" x14ac:dyDescent="0.35">
      <c r="B30" s="24">
        <f t="shared" si="0"/>
        <v>-100</v>
      </c>
      <c r="C30" s="42"/>
      <c r="D30" s="17"/>
      <c r="E30" s="18">
        <f t="shared" si="1"/>
        <v>0</v>
      </c>
      <c r="F30" s="18"/>
      <c r="G30" s="18"/>
      <c r="H30" s="17"/>
      <c r="I30" s="21" t="s">
        <v>181</v>
      </c>
    </row>
    <row r="31" spans="2:9" ht="15.5" x14ac:dyDescent="0.35">
      <c r="B31" s="24">
        <f t="shared" si="0"/>
        <v>-100</v>
      </c>
      <c r="C31" s="42"/>
      <c r="D31" s="17"/>
      <c r="E31" s="18">
        <f t="shared" si="1"/>
        <v>0</v>
      </c>
      <c r="F31" s="18"/>
      <c r="G31" s="18"/>
      <c r="H31" s="17"/>
      <c r="I31" s="21" t="s">
        <v>181</v>
      </c>
    </row>
    <row r="32" spans="2:9" ht="15.5" x14ac:dyDescent="0.35">
      <c r="B32" s="24">
        <f t="shared" si="0"/>
        <v>-100</v>
      </c>
      <c r="C32" s="42"/>
      <c r="D32" s="17"/>
      <c r="E32" s="18">
        <f t="shared" si="1"/>
        <v>0</v>
      </c>
      <c r="F32" s="18"/>
      <c r="G32" s="18"/>
      <c r="H32" s="17"/>
      <c r="I32" s="21" t="s">
        <v>181</v>
      </c>
    </row>
    <row r="33" spans="2:9" ht="15.5" x14ac:dyDescent="0.35">
      <c r="B33" s="24">
        <f t="shared" si="0"/>
        <v>-100</v>
      </c>
      <c r="C33" s="42"/>
      <c r="D33" s="17"/>
      <c r="E33" s="18">
        <f t="shared" si="1"/>
        <v>0</v>
      </c>
      <c r="F33" s="18"/>
      <c r="G33" s="18"/>
      <c r="H33" s="17"/>
      <c r="I33" s="21" t="s">
        <v>181</v>
      </c>
    </row>
    <row r="34" spans="2:9" ht="15.5" x14ac:dyDescent="0.35">
      <c r="B34" s="24">
        <f t="shared" si="0"/>
        <v>-100</v>
      </c>
      <c r="C34" s="42"/>
      <c r="D34" s="17"/>
      <c r="E34" s="18">
        <f t="shared" si="1"/>
        <v>0</v>
      </c>
      <c r="F34" s="18"/>
      <c r="G34" s="18"/>
      <c r="H34" s="17"/>
      <c r="I34" s="21" t="s">
        <v>181</v>
      </c>
    </row>
    <row r="35" spans="2:9" ht="15.5" x14ac:dyDescent="0.35">
      <c r="B35" s="22">
        <f t="shared" si="0"/>
        <v>-100</v>
      </c>
      <c r="C35" s="42"/>
      <c r="D35" s="17"/>
      <c r="E35" s="18">
        <f t="shared" si="1"/>
        <v>0</v>
      </c>
      <c r="F35" s="18"/>
      <c r="G35" s="18"/>
      <c r="H35" s="17"/>
      <c r="I35" s="21" t="s">
        <v>181</v>
      </c>
    </row>
    <row r="36" spans="2:9" ht="15.5" x14ac:dyDescent="0.35">
      <c r="B36" s="22">
        <f t="shared" si="0"/>
        <v>-100</v>
      </c>
      <c r="C36" s="17"/>
      <c r="D36" s="17"/>
      <c r="E36" s="18">
        <f t="shared" si="1"/>
        <v>0</v>
      </c>
      <c r="F36" s="18"/>
      <c r="G36" s="18"/>
      <c r="H36" s="17"/>
      <c r="I36" s="21" t="s">
        <v>181</v>
      </c>
    </row>
    <row r="37" spans="2:9" ht="15.5" x14ac:dyDescent="0.35">
      <c r="B37" s="22">
        <f t="shared" si="0"/>
        <v>-100</v>
      </c>
      <c r="C37" s="17"/>
      <c r="D37" s="17"/>
      <c r="E37" s="18">
        <f t="shared" si="1"/>
        <v>0</v>
      </c>
      <c r="F37" s="18"/>
      <c r="G37" s="18"/>
      <c r="H37" s="17"/>
      <c r="I37" s="21" t="s">
        <v>181</v>
      </c>
    </row>
    <row r="38" spans="2:9" ht="15.5" x14ac:dyDescent="0.35">
      <c r="B38" s="22">
        <f t="shared" si="0"/>
        <v>-100</v>
      </c>
      <c r="C38" s="17"/>
      <c r="D38" s="17"/>
      <c r="E38" s="18">
        <f t="shared" si="1"/>
        <v>0</v>
      </c>
      <c r="F38" s="18"/>
      <c r="G38" s="18"/>
      <c r="H38" s="17"/>
      <c r="I38" s="21" t="s">
        <v>181</v>
      </c>
    </row>
    <row r="39" spans="2:9" ht="15.5" x14ac:dyDescent="0.35">
      <c r="B39" s="22">
        <f t="shared" si="0"/>
        <v>-100</v>
      </c>
      <c r="C39" s="17"/>
      <c r="D39" s="17"/>
      <c r="E39" s="18">
        <f t="shared" si="1"/>
        <v>0</v>
      </c>
      <c r="F39" s="18"/>
      <c r="G39" s="18"/>
      <c r="H39" s="17"/>
      <c r="I39" s="21" t="s">
        <v>181</v>
      </c>
    </row>
    <row r="40" spans="2:9" ht="15.5" x14ac:dyDescent="0.35">
      <c r="B40" s="22">
        <f t="shared" si="0"/>
        <v>-100</v>
      </c>
      <c r="C40" s="17"/>
      <c r="D40" s="17"/>
      <c r="E40" s="18">
        <f t="shared" si="1"/>
        <v>0</v>
      </c>
      <c r="F40" s="18"/>
      <c r="G40" s="18"/>
      <c r="H40" s="17"/>
      <c r="I40" s="21" t="s">
        <v>181</v>
      </c>
    </row>
    <row r="41" spans="2:9" ht="15.5" x14ac:dyDescent="0.35">
      <c r="B41" s="22">
        <f t="shared" si="0"/>
        <v>-100</v>
      </c>
      <c r="C41" s="17"/>
      <c r="D41" s="17"/>
      <c r="E41" s="18">
        <f t="shared" si="1"/>
        <v>0</v>
      </c>
      <c r="F41" s="18"/>
      <c r="G41" s="18"/>
      <c r="H41" s="17"/>
      <c r="I41" s="21" t="s">
        <v>181</v>
      </c>
    </row>
    <row r="42" spans="2:9" ht="15.5" x14ac:dyDescent="0.35">
      <c r="B42" s="22">
        <f t="shared" si="0"/>
        <v>-100</v>
      </c>
      <c r="C42" s="17"/>
      <c r="D42" s="17"/>
      <c r="E42" s="18">
        <f t="shared" si="1"/>
        <v>0</v>
      </c>
      <c r="F42" s="18"/>
      <c r="G42" s="18"/>
      <c r="H42" s="17"/>
      <c r="I42" s="21" t="s">
        <v>181</v>
      </c>
    </row>
    <row r="43" spans="2:9" ht="15.5" x14ac:dyDescent="0.35">
      <c r="B43" s="22">
        <f t="shared" si="0"/>
        <v>-100</v>
      </c>
      <c r="C43" s="17"/>
      <c r="D43" s="17"/>
      <c r="E43" s="18">
        <f t="shared" si="1"/>
        <v>0</v>
      </c>
      <c r="F43" s="18"/>
      <c r="G43" s="18"/>
      <c r="H43" s="17"/>
      <c r="I43" s="21" t="s">
        <v>181</v>
      </c>
    </row>
    <row r="44" spans="2:9" ht="15.5" x14ac:dyDescent="0.35">
      <c r="B44" s="22">
        <f t="shared" si="0"/>
        <v>-100</v>
      </c>
      <c r="C44" s="17"/>
      <c r="D44" s="17"/>
      <c r="E44" s="18">
        <f t="shared" si="1"/>
        <v>0</v>
      </c>
      <c r="F44" s="18"/>
      <c r="G44" s="18"/>
      <c r="H44" s="17"/>
      <c r="I44" s="21" t="s">
        <v>57</v>
      </c>
    </row>
    <row r="45" spans="2:9" ht="15.5" x14ac:dyDescent="0.35">
      <c r="B45" s="22">
        <f t="shared" si="0"/>
        <v>-100</v>
      </c>
      <c r="C45" s="17"/>
      <c r="D45" s="17"/>
      <c r="E45" s="18">
        <f t="shared" si="1"/>
        <v>0</v>
      </c>
      <c r="F45" s="18"/>
      <c r="G45" s="18"/>
      <c r="H45" s="17"/>
      <c r="I45" s="21" t="s">
        <v>57</v>
      </c>
    </row>
    <row r="46" spans="2:9" x14ac:dyDescent="0.35">
      <c r="B46" s="100"/>
      <c r="C46" s="101"/>
      <c r="D46" s="101"/>
      <c r="E46" s="101"/>
      <c r="F46" s="101"/>
      <c r="G46" s="101"/>
      <c r="H46" s="101"/>
      <c r="I46" s="102"/>
    </row>
    <row r="47" spans="2:9" ht="21" x14ac:dyDescent="0.5">
      <c r="B47" s="25">
        <f>B45</f>
        <v>-100</v>
      </c>
      <c r="C47" s="19" t="str">
        <f>IF(B47&gt;=0,"دالرجمع","دالرباقی")</f>
        <v>دالرباقی</v>
      </c>
      <c r="D47" s="27"/>
      <c r="E47" s="16">
        <f>E45</f>
        <v>0</v>
      </c>
      <c r="F47" s="20" t="str">
        <f>IF(E47&gt;=0,"گرام جمع","گرام باقی")</f>
        <v>گرام جمع</v>
      </c>
      <c r="G47" s="28"/>
      <c r="H47" s="103"/>
      <c r="I47" s="102"/>
    </row>
    <row r="49" spans="6:9" ht="15.5" x14ac:dyDescent="0.35">
      <c r="F49" s="88" t="s">
        <v>35</v>
      </c>
      <c r="G49" s="88" t="s">
        <v>35</v>
      </c>
      <c r="H49" s="88" t="s">
        <v>35</v>
      </c>
      <c r="I49" s="88" t="s">
        <v>38</v>
      </c>
    </row>
    <row r="50" spans="6:9" ht="15.5" x14ac:dyDescent="0.35">
      <c r="F50" s="49"/>
      <c r="G50" s="50"/>
      <c r="H50" s="51"/>
      <c r="I50" s="52">
        <v>1</v>
      </c>
    </row>
    <row r="51" spans="6:9" ht="15.5" x14ac:dyDescent="0.35">
      <c r="F51" s="87">
        <f>B47</f>
        <v>-100</v>
      </c>
      <c r="G51" s="50">
        <f>E47</f>
        <v>0</v>
      </c>
      <c r="H51" s="53" t="s">
        <v>327</v>
      </c>
      <c r="I51" s="52">
        <v>2</v>
      </c>
    </row>
    <row r="52" spans="6:9" x14ac:dyDescent="0.35">
      <c r="F52" s="170"/>
      <c r="G52" s="171"/>
      <c r="H52" s="171"/>
      <c r="I52" s="172"/>
    </row>
    <row r="53" spans="6:9" ht="15.5" x14ac:dyDescent="0.35">
      <c r="F53" s="56" t="s">
        <v>39</v>
      </c>
      <c r="G53" s="57" t="s">
        <v>40</v>
      </c>
      <c r="H53" s="63" t="s">
        <v>41</v>
      </c>
      <c r="I53" s="58" t="s">
        <v>42</v>
      </c>
    </row>
    <row r="54" spans="6:9" ht="15.5" x14ac:dyDescent="0.35">
      <c r="F54" s="58">
        <f>SUM(F50:F53)</f>
        <v>-100</v>
      </c>
      <c r="G54" s="59">
        <f>SUM(G50:G53)</f>
        <v>0</v>
      </c>
      <c r="H54" s="64">
        <f>G54/12.15*I54</f>
        <v>0</v>
      </c>
      <c r="I54" s="59">
        <v>1158</v>
      </c>
    </row>
    <row r="55" spans="6:9" x14ac:dyDescent="0.35">
      <c r="F55" s="60" t="s">
        <v>43</v>
      </c>
      <c r="G55" s="173">
        <f>H54+F54</f>
        <v>-100</v>
      </c>
      <c r="H55" s="174"/>
      <c r="I55" s="175"/>
    </row>
    <row r="56" spans="6:9" ht="18.5" x14ac:dyDescent="0.45">
      <c r="F56" s="62" t="s">
        <v>44</v>
      </c>
      <c r="G56" s="176" t="str">
        <f>IF(G55&gt;=0,"ضرر","مفاد")</f>
        <v>مفاد</v>
      </c>
      <c r="H56" s="176"/>
      <c r="I56" s="176"/>
    </row>
  </sheetData>
  <mergeCells count="13">
    <mergeCell ref="B15:D15"/>
    <mergeCell ref="E15:G15"/>
    <mergeCell ref="H15:I15"/>
    <mergeCell ref="B8:I11"/>
    <mergeCell ref="B12:E14"/>
    <mergeCell ref="F12:I12"/>
    <mergeCell ref="F13:H13"/>
    <mergeCell ref="F14:I14"/>
    <mergeCell ref="B46:I46"/>
    <mergeCell ref="H47:I47"/>
    <mergeCell ref="F52:I52"/>
    <mergeCell ref="G55:I55"/>
    <mergeCell ref="G56:I56"/>
  </mergeCells>
  <hyperlinks>
    <hyperlink ref="I51" location="'روزنامچه '!A1" display="'روزنامچه '!A1" xr:uid="{E64BB1FB-9540-496A-8817-B87AAB776C15}"/>
    <hyperlink ref="I50" location="'فرهاد وکیل زاده و برکی صاحب'!A1" display="'فرهاد وکیل زاده و برکی صاحب'!A1" xr:uid="{EBED024D-FE50-4677-AC0E-0A68E740085E}"/>
  </hyperlinks>
  <pageMargins left="0.7" right="0.7" top="0.75" bottom="0.75" header="0.3" footer="0.3"/>
  <pageSetup scale="68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D63E0-D42D-41CC-B6EC-58FCE48A34A2}">
  <dimension ref="B7:I56"/>
  <sheetViews>
    <sheetView topLeftCell="A41" zoomScale="115" zoomScaleNormal="115" workbookViewId="0">
      <selection activeCell="J51" sqref="J51"/>
    </sheetView>
  </sheetViews>
  <sheetFormatPr defaultColWidth="9.1796875" defaultRowHeight="14.5" x14ac:dyDescent="0.35"/>
  <cols>
    <col min="2" max="7" width="12.54296875" customWidth="1"/>
    <col min="8" max="8" width="37.7265625" customWidth="1"/>
    <col min="9" max="9" width="10.81640625" customWidth="1"/>
    <col min="10" max="10" width="13.1796875" customWidth="1"/>
    <col min="11" max="11" width="11.81640625" customWidth="1"/>
    <col min="12" max="12" width="11.1796875" customWidth="1"/>
  </cols>
  <sheetData>
    <row r="7" spans="2:9" ht="15" thickBot="1" x14ac:dyDescent="0.4"/>
    <row r="8" spans="2:9" x14ac:dyDescent="0.35">
      <c r="B8" s="104"/>
      <c r="C8" s="105"/>
      <c r="D8" s="105"/>
      <c r="E8" s="105"/>
      <c r="F8" s="105"/>
      <c r="G8" s="105"/>
      <c r="H8" s="105"/>
      <c r="I8" s="106"/>
    </row>
    <row r="9" spans="2:9" x14ac:dyDescent="0.35">
      <c r="B9" s="107"/>
      <c r="C9" s="108"/>
      <c r="D9" s="108"/>
      <c r="E9" s="108"/>
      <c r="F9" s="108"/>
      <c r="G9" s="108"/>
      <c r="H9" s="108"/>
      <c r="I9" s="109"/>
    </row>
    <row r="10" spans="2:9" x14ac:dyDescent="0.35">
      <c r="B10" s="107"/>
      <c r="C10" s="108"/>
      <c r="D10" s="108"/>
      <c r="E10" s="108"/>
      <c r="F10" s="108"/>
      <c r="G10" s="108"/>
      <c r="H10" s="108"/>
      <c r="I10" s="109"/>
    </row>
    <row r="11" spans="2:9" ht="15" thickBot="1" x14ac:dyDescent="0.4">
      <c r="B11" s="110"/>
      <c r="C11" s="111"/>
      <c r="D11" s="111"/>
      <c r="E11" s="111"/>
      <c r="F11" s="111"/>
      <c r="G11" s="111"/>
      <c r="H11" s="111"/>
      <c r="I11" s="112"/>
    </row>
    <row r="12" spans="2:9" ht="15" thickBot="1" x14ac:dyDescent="0.4">
      <c r="B12" s="113"/>
      <c r="C12" s="101"/>
      <c r="D12" s="101"/>
      <c r="E12" s="101"/>
      <c r="F12" s="113"/>
      <c r="G12" s="101"/>
      <c r="H12" s="101"/>
      <c r="I12" s="115"/>
    </row>
    <row r="13" spans="2:9" ht="19" thickBot="1" x14ac:dyDescent="0.5">
      <c r="B13" s="114"/>
      <c r="C13" s="114"/>
      <c r="D13" s="114"/>
      <c r="E13" s="114"/>
      <c r="F13" s="116" t="s">
        <v>321</v>
      </c>
      <c r="G13" s="98"/>
      <c r="H13" s="117"/>
      <c r="I13" s="32" t="s">
        <v>4</v>
      </c>
    </row>
    <row r="14" spans="2:9" ht="15" thickBot="1" x14ac:dyDescent="0.4">
      <c r="B14" s="101"/>
      <c r="C14" s="101"/>
      <c r="D14" s="101"/>
      <c r="E14" s="101"/>
      <c r="F14" s="113"/>
      <c r="G14" s="101"/>
      <c r="H14" s="101"/>
      <c r="I14" s="118"/>
    </row>
    <row r="15" spans="2:9" ht="19" thickBot="1" x14ac:dyDescent="0.4">
      <c r="B15" s="119" t="s">
        <v>11</v>
      </c>
      <c r="C15" s="98"/>
      <c r="D15" s="99"/>
      <c r="E15" s="97" t="s">
        <v>12</v>
      </c>
      <c r="F15" s="98"/>
      <c r="G15" s="99"/>
      <c r="H15" s="97" t="s">
        <v>13</v>
      </c>
      <c r="I15" s="117"/>
    </row>
    <row r="16" spans="2:9" ht="15.5" x14ac:dyDescent="0.35">
      <c r="B16" s="33" t="s">
        <v>14</v>
      </c>
      <c r="C16" s="34" t="s">
        <v>75</v>
      </c>
      <c r="D16" s="34" t="s">
        <v>74</v>
      </c>
      <c r="E16" s="35" t="s">
        <v>17</v>
      </c>
      <c r="F16" s="35" t="s">
        <v>18</v>
      </c>
      <c r="G16" s="35" t="s">
        <v>19</v>
      </c>
      <c r="H16" s="34" t="s">
        <v>20</v>
      </c>
      <c r="I16" s="36" t="s">
        <v>21</v>
      </c>
    </row>
    <row r="17" spans="2:9" ht="15.5" x14ac:dyDescent="0.35">
      <c r="B17" s="22">
        <f>C17-D17</f>
        <v>126500</v>
      </c>
      <c r="C17" s="41">
        <v>126500</v>
      </c>
      <c r="D17" s="22"/>
      <c r="E17" s="18">
        <f>F17-G17</f>
        <v>-1215</v>
      </c>
      <c r="F17" s="44"/>
      <c r="G17" s="44">
        <v>1215</v>
      </c>
      <c r="H17" s="17" t="s">
        <v>322</v>
      </c>
      <c r="I17" s="21" t="s">
        <v>313</v>
      </c>
    </row>
    <row r="18" spans="2:9" ht="15.5" x14ac:dyDescent="0.35">
      <c r="B18" s="22">
        <f t="shared" ref="B18:B45" si="0">B17+C18-D18</f>
        <v>100</v>
      </c>
      <c r="C18" s="42"/>
      <c r="D18" s="22">
        <v>126400</v>
      </c>
      <c r="E18" s="18">
        <f t="shared" ref="E18:E45" si="1">E17+F18-G18</f>
        <v>0</v>
      </c>
      <c r="F18" s="44">
        <v>1215</v>
      </c>
      <c r="G18" s="22"/>
      <c r="H18" s="47" t="s">
        <v>349</v>
      </c>
      <c r="I18" s="21" t="s">
        <v>331</v>
      </c>
    </row>
    <row r="19" spans="2:9" ht="15.5" x14ac:dyDescent="0.35">
      <c r="B19" s="22">
        <f t="shared" si="0"/>
        <v>128600</v>
      </c>
      <c r="C19" s="42">
        <v>128500</v>
      </c>
      <c r="D19" s="22"/>
      <c r="E19" s="18">
        <f t="shared" si="1"/>
        <v>-1215</v>
      </c>
      <c r="F19" s="44"/>
      <c r="G19" s="22">
        <v>1215</v>
      </c>
      <c r="H19" s="47" t="s">
        <v>400</v>
      </c>
      <c r="I19" s="21" t="s">
        <v>387</v>
      </c>
    </row>
    <row r="20" spans="2:9" ht="15.5" x14ac:dyDescent="0.35">
      <c r="B20" s="22">
        <f t="shared" si="0"/>
        <v>100</v>
      </c>
      <c r="C20" s="42"/>
      <c r="D20" s="18">
        <v>128500</v>
      </c>
      <c r="E20" s="18">
        <f t="shared" si="1"/>
        <v>0</v>
      </c>
      <c r="F20" s="26">
        <v>1215</v>
      </c>
      <c r="G20" s="18"/>
      <c r="H20" s="17" t="s">
        <v>420</v>
      </c>
      <c r="I20" s="21" t="s">
        <v>418</v>
      </c>
    </row>
    <row r="21" spans="2:9" ht="15.5" x14ac:dyDescent="0.35">
      <c r="B21" s="22">
        <f t="shared" si="0"/>
        <v>-127050</v>
      </c>
      <c r="C21" s="42"/>
      <c r="D21" s="17">
        <v>127150</v>
      </c>
      <c r="E21" s="18">
        <f t="shared" si="1"/>
        <v>1215</v>
      </c>
      <c r="F21" s="18">
        <v>1215</v>
      </c>
      <c r="G21" s="18"/>
      <c r="H21" s="17" t="s">
        <v>447</v>
      </c>
      <c r="I21" s="21" t="s">
        <v>418</v>
      </c>
    </row>
    <row r="22" spans="2:9" ht="15.5" x14ac:dyDescent="0.35">
      <c r="B22" s="24">
        <f t="shared" si="0"/>
        <v>0</v>
      </c>
      <c r="C22" s="43">
        <v>127050</v>
      </c>
      <c r="D22" s="8"/>
      <c r="E22" s="18">
        <f t="shared" si="1"/>
        <v>-23.251999999999953</v>
      </c>
      <c r="F22" s="23"/>
      <c r="G22" s="23">
        <v>1238.252</v>
      </c>
      <c r="H22" s="8" t="s">
        <v>470</v>
      </c>
      <c r="I22" s="21" t="s">
        <v>450</v>
      </c>
    </row>
    <row r="23" spans="2:9" ht="15.5" x14ac:dyDescent="0.35">
      <c r="B23" s="24">
        <f t="shared" si="0"/>
        <v>0</v>
      </c>
      <c r="C23" s="42"/>
      <c r="D23" s="17"/>
      <c r="E23" s="18">
        <f t="shared" si="1"/>
        <v>-23.251999999999953</v>
      </c>
      <c r="F23" s="18"/>
      <c r="G23" s="18"/>
      <c r="H23" s="17"/>
      <c r="I23" s="21" t="s">
        <v>181</v>
      </c>
    </row>
    <row r="24" spans="2:9" ht="15.5" x14ac:dyDescent="0.35">
      <c r="B24" s="24">
        <f>B23+C24-D24</f>
        <v>0</v>
      </c>
      <c r="C24" s="42"/>
      <c r="D24" s="17"/>
      <c r="E24" s="18">
        <f>E23+F24-G24</f>
        <v>-23.251999999999953</v>
      </c>
      <c r="F24" s="18"/>
      <c r="G24" s="18"/>
      <c r="H24" s="17"/>
      <c r="I24" s="21" t="s">
        <v>181</v>
      </c>
    </row>
    <row r="25" spans="2:9" ht="15.5" x14ac:dyDescent="0.35">
      <c r="B25" s="24">
        <f t="shared" si="0"/>
        <v>0</v>
      </c>
      <c r="C25" s="42"/>
      <c r="D25" s="17"/>
      <c r="E25" s="18">
        <f t="shared" si="1"/>
        <v>-23.251999999999953</v>
      </c>
      <c r="F25" s="18"/>
      <c r="G25" s="18"/>
      <c r="H25" s="17"/>
      <c r="I25" s="21" t="s">
        <v>181</v>
      </c>
    </row>
    <row r="26" spans="2:9" ht="15.5" x14ac:dyDescent="0.35">
      <c r="B26" s="24">
        <f t="shared" si="0"/>
        <v>0</v>
      </c>
      <c r="C26" s="42"/>
      <c r="D26" s="17"/>
      <c r="E26" s="18">
        <f t="shared" si="1"/>
        <v>-23.251999999999953</v>
      </c>
      <c r="F26" s="18"/>
      <c r="G26" s="18"/>
      <c r="H26" s="17"/>
      <c r="I26" s="21" t="s">
        <v>181</v>
      </c>
    </row>
    <row r="27" spans="2:9" ht="15.5" x14ac:dyDescent="0.35">
      <c r="B27" s="24">
        <f t="shared" si="0"/>
        <v>0</v>
      </c>
      <c r="C27" s="42"/>
      <c r="D27" s="17"/>
      <c r="E27" s="18">
        <f t="shared" si="1"/>
        <v>-23.251999999999953</v>
      </c>
      <c r="F27" s="18"/>
      <c r="G27" s="18"/>
      <c r="H27" s="17"/>
      <c r="I27" s="21" t="s">
        <v>181</v>
      </c>
    </row>
    <row r="28" spans="2:9" ht="15.5" x14ac:dyDescent="0.35">
      <c r="B28" s="24">
        <f t="shared" si="0"/>
        <v>0</v>
      </c>
      <c r="C28" s="42"/>
      <c r="D28" s="17"/>
      <c r="E28" s="18">
        <f t="shared" si="1"/>
        <v>-23.251999999999953</v>
      </c>
      <c r="F28" s="18"/>
      <c r="G28" s="18"/>
      <c r="H28" s="17"/>
      <c r="I28" s="21" t="s">
        <v>181</v>
      </c>
    </row>
    <row r="29" spans="2:9" ht="15.5" x14ac:dyDescent="0.35">
      <c r="B29" s="24">
        <f t="shared" si="0"/>
        <v>0</v>
      </c>
      <c r="C29" s="42"/>
      <c r="D29" s="17"/>
      <c r="E29" s="18">
        <f t="shared" si="1"/>
        <v>-23.251999999999953</v>
      </c>
      <c r="F29" s="18"/>
      <c r="G29" s="18"/>
      <c r="H29" s="17"/>
      <c r="I29" s="21" t="s">
        <v>181</v>
      </c>
    </row>
    <row r="30" spans="2:9" ht="15.5" x14ac:dyDescent="0.35">
      <c r="B30" s="24">
        <f t="shared" si="0"/>
        <v>0</v>
      </c>
      <c r="C30" s="42"/>
      <c r="D30" s="17"/>
      <c r="E30" s="18">
        <f t="shared" si="1"/>
        <v>-23.251999999999953</v>
      </c>
      <c r="F30" s="18"/>
      <c r="G30" s="18"/>
      <c r="H30" s="17"/>
      <c r="I30" s="21" t="s">
        <v>181</v>
      </c>
    </row>
    <row r="31" spans="2:9" ht="15.5" x14ac:dyDescent="0.35">
      <c r="B31" s="24">
        <f t="shared" si="0"/>
        <v>0</v>
      </c>
      <c r="C31" s="42"/>
      <c r="D31" s="17"/>
      <c r="E31" s="18">
        <f t="shared" si="1"/>
        <v>-23.251999999999953</v>
      </c>
      <c r="F31" s="18"/>
      <c r="G31" s="18"/>
      <c r="H31" s="17"/>
      <c r="I31" s="21" t="s">
        <v>181</v>
      </c>
    </row>
    <row r="32" spans="2:9" ht="15.5" x14ac:dyDescent="0.35">
      <c r="B32" s="24">
        <f t="shared" si="0"/>
        <v>0</v>
      </c>
      <c r="C32" s="42"/>
      <c r="D32" s="17"/>
      <c r="E32" s="18">
        <f t="shared" si="1"/>
        <v>-23.251999999999953</v>
      </c>
      <c r="F32" s="18"/>
      <c r="G32" s="18"/>
      <c r="H32" s="17"/>
      <c r="I32" s="21" t="s">
        <v>181</v>
      </c>
    </row>
    <row r="33" spans="2:9" ht="15.5" x14ac:dyDescent="0.35">
      <c r="B33" s="24">
        <f t="shared" si="0"/>
        <v>0</v>
      </c>
      <c r="C33" s="42"/>
      <c r="D33" s="17"/>
      <c r="E33" s="18">
        <f t="shared" si="1"/>
        <v>-23.251999999999953</v>
      </c>
      <c r="F33" s="18"/>
      <c r="G33" s="18"/>
      <c r="H33" s="17"/>
      <c r="I33" s="21" t="s">
        <v>181</v>
      </c>
    </row>
    <row r="34" spans="2:9" ht="15.5" x14ac:dyDescent="0.35">
      <c r="B34" s="24">
        <f t="shared" si="0"/>
        <v>0</v>
      </c>
      <c r="C34" s="42"/>
      <c r="D34" s="17"/>
      <c r="E34" s="18">
        <f t="shared" si="1"/>
        <v>-23.251999999999953</v>
      </c>
      <c r="F34" s="18"/>
      <c r="G34" s="18"/>
      <c r="H34" s="17"/>
      <c r="I34" s="21" t="s">
        <v>181</v>
      </c>
    </row>
    <row r="35" spans="2:9" ht="15.5" x14ac:dyDescent="0.35">
      <c r="B35" s="22">
        <f t="shared" si="0"/>
        <v>0</v>
      </c>
      <c r="C35" s="42"/>
      <c r="D35" s="17"/>
      <c r="E35" s="18">
        <f t="shared" si="1"/>
        <v>-23.251999999999953</v>
      </c>
      <c r="F35" s="18"/>
      <c r="G35" s="18"/>
      <c r="H35" s="17"/>
      <c r="I35" s="21" t="s">
        <v>181</v>
      </c>
    </row>
    <row r="36" spans="2:9" ht="15.5" x14ac:dyDescent="0.35">
      <c r="B36" s="22">
        <f t="shared" si="0"/>
        <v>0</v>
      </c>
      <c r="C36" s="17"/>
      <c r="D36" s="17"/>
      <c r="E36" s="18">
        <f t="shared" si="1"/>
        <v>-23.251999999999953</v>
      </c>
      <c r="F36" s="18"/>
      <c r="G36" s="18"/>
      <c r="H36" s="17"/>
      <c r="I36" s="21" t="s">
        <v>181</v>
      </c>
    </row>
    <row r="37" spans="2:9" ht="15.5" x14ac:dyDescent="0.35">
      <c r="B37" s="22">
        <f t="shared" si="0"/>
        <v>0</v>
      </c>
      <c r="C37" s="17"/>
      <c r="D37" s="17"/>
      <c r="E37" s="18">
        <f t="shared" si="1"/>
        <v>-23.251999999999953</v>
      </c>
      <c r="F37" s="18"/>
      <c r="G37" s="18"/>
      <c r="H37" s="17"/>
      <c r="I37" s="21" t="s">
        <v>181</v>
      </c>
    </row>
    <row r="38" spans="2:9" ht="15.5" x14ac:dyDescent="0.35">
      <c r="B38" s="22">
        <f t="shared" si="0"/>
        <v>0</v>
      </c>
      <c r="C38" s="17"/>
      <c r="D38" s="17"/>
      <c r="E38" s="18">
        <f t="shared" si="1"/>
        <v>-23.251999999999953</v>
      </c>
      <c r="F38" s="18"/>
      <c r="G38" s="18"/>
      <c r="H38" s="17"/>
      <c r="I38" s="21" t="s">
        <v>181</v>
      </c>
    </row>
    <row r="39" spans="2:9" ht="15.5" x14ac:dyDescent="0.35">
      <c r="B39" s="22">
        <f t="shared" si="0"/>
        <v>0</v>
      </c>
      <c r="C39" s="17"/>
      <c r="D39" s="17"/>
      <c r="E39" s="18">
        <f t="shared" si="1"/>
        <v>-23.251999999999953</v>
      </c>
      <c r="F39" s="18"/>
      <c r="G39" s="18"/>
      <c r="H39" s="17"/>
      <c r="I39" s="21" t="s">
        <v>181</v>
      </c>
    </row>
    <row r="40" spans="2:9" ht="15.5" x14ac:dyDescent="0.35">
      <c r="B40" s="22">
        <f t="shared" si="0"/>
        <v>0</v>
      </c>
      <c r="C40" s="17"/>
      <c r="D40" s="17"/>
      <c r="E40" s="18">
        <f t="shared" si="1"/>
        <v>-23.251999999999953</v>
      </c>
      <c r="F40" s="18"/>
      <c r="G40" s="18"/>
      <c r="H40" s="17"/>
      <c r="I40" s="21" t="s">
        <v>181</v>
      </c>
    </row>
    <row r="41" spans="2:9" ht="15.5" x14ac:dyDescent="0.35">
      <c r="B41" s="22">
        <f t="shared" si="0"/>
        <v>0</v>
      </c>
      <c r="C41" s="17"/>
      <c r="D41" s="17"/>
      <c r="E41" s="18">
        <f t="shared" si="1"/>
        <v>-23.251999999999953</v>
      </c>
      <c r="F41" s="18"/>
      <c r="G41" s="18"/>
      <c r="H41" s="17"/>
      <c r="I41" s="21" t="s">
        <v>181</v>
      </c>
    </row>
    <row r="42" spans="2:9" ht="15.5" x14ac:dyDescent="0.35">
      <c r="B42" s="22">
        <f t="shared" si="0"/>
        <v>0</v>
      </c>
      <c r="C42" s="17"/>
      <c r="D42" s="17"/>
      <c r="E42" s="18">
        <f t="shared" si="1"/>
        <v>-23.251999999999953</v>
      </c>
      <c r="F42" s="18"/>
      <c r="G42" s="18"/>
      <c r="H42" s="17"/>
      <c r="I42" s="21" t="s">
        <v>181</v>
      </c>
    </row>
    <row r="43" spans="2:9" ht="15.5" x14ac:dyDescent="0.35">
      <c r="B43" s="22">
        <f t="shared" si="0"/>
        <v>0</v>
      </c>
      <c r="C43" s="17"/>
      <c r="D43" s="17"/>
      <c r="E43" s="18">
        <f t="shared" si="1"/>
        <v>-23.251999999999953</v>
      </c>
      <c r="F43" s="18"/>
      <c r="G43" s="18"/>
      <c r="H43" s="17"/>
      <c r="I43" s="21" t="s">
        <v>181</v>
      </c>
    </row>
    <row r="44" spans="2:9" ht="15.5" x14ac:dyDescent="0.35">
      <c r="B44" s="22">
        <f t="shared" si="0"/>
        <v>0</v>
      </c>
      <c r="C44" s="17"/>
      <c r="D44" s="17"/>
      <c r="E44" s="18">
        <f t="shared" si="1"/>
        <v>-23.251999999999953</v>
      </c>
      <c r="F44" s="18"/>
      <c r="G44" s="18"/>
      <c r="H44" s="17"/>
      <c r="I44" s="21" t="s">
        <v>57</v>
      </c>
    </row>
    <row r="45" spans="2:9" ht="15.5" x14ac:dyDescent="0.35">
      <c r="B45" s="22">
        <f t="shared" si="0"/>
        <v>0</v>
      </c>
      <c r="C45" s="17"/>
      <c r="D45" s="17"/>
      <c r="E45" s="18">
        <f t="shared" si="1"/>
        <v>-23.251999999999953</v>
      </c>
      <c r="F45" s="18"/>
      <c r="G45" s="18"/>
      <c r="H45" s="17"/>
      <c r="I45" s="21" t="s">
        <v>57</v>
      </c>
    </row>
    <row r="46" spans="2:9" x14ac:dyDescent="0.35">
      <c r="B46" s="100"/>
      <c r="C46" s="101"/>
      <c r="D46" s="101"/>
      <c r="E46" s="101"/>
      <c r="F46" s="101"/>
      <c r="G46" s="101"/>
      <c r="H46" s="101"/>
      <c r="I46" s="102"/>
    </row>
    <row r="47" spans="2:9" ht="21" x14ac:dyDescent="0.5">
      <c r="B47" s="25">
        <f>B45</f>
        <v>0</v>
      </c>
      <c r="C47" s="19" t="str">
        <f>IF(B47&gt;=0,"دالرجمع","دالرباقی")</f>
        <v>دالرجمع</v>
      </c>
      <c r="D47" s="27"/>
      <c r="E47" s="16">
        <f>E45</f>
        <v>-23.251999999999953</v>
      </c>
      <c r="F47" s="20" t="str">
        <f>IF(E47&gt;=0,"گرام جمع","گرام باقی")</f>
        <v>گرام باقی</v>
      </c>
      <c r="G47" s="28"/>
      <c r="H47" s="103"/>
      <c r="I47" s="102"/>
    </row>
    <row r="49" spans="6:9" ht="15.5" x14ac:dyDescent="0.35">
      <c r="F49" s="88" t="s">
        <v>35</v>
      </c>
      <c r="G49" s="88" t="s">
        <v>35</v>
      </c>
      <c r="H49" s="88" t="s">
        <v>35</v>
      </c>
      <c r="I49" s="88" t="s">
        <v>38</v>
      </c>
    </row>
    <row r="50" spans="6:9" ht="15.5" x14ac:dyDescent="0.35">
      <c r="F50" s="49"/>
      <c r="G50" s="50"/>
      <c r="H50" s="51"/>
      <c r="I50" s="52">
        <v>1</v>
      </c>
    </row>
    <row r="51" spans="6:9" ht="15.5" x14ac:dyDescent="0.35">
      <c r="F51" s="87">
        <f>B47</f>
        <v>0</v>
      </c>
      <c r="G51" s="50">
        <f>E47</f>
        <v>-23.251999999999953</v>
      </c>
      <c r="H51" s="53" t="s">
        <v>323</v>
      </c>
      <c r="I51" s="52">
        <v>2</v>
      </c>
    </row>
    <row r="52" spans="6:9" x14ac:dyDescent="0.35">
      <c r="F52" s="170"/>
      <c r="G52" s="171"/>
      <c r="H52" s="171"/>
      <c r="I52" s="172"/>
    </row>
    <row r="53" spans="6:9" ht="15.5" x14ac:dyDescent="0.35">
      <c r="F53" s="56" t="s">
        <v>39</v>
      </c>
      <c r="G53" s="57" t="s">
        <v>40</v>
      </c>
      <c r="H53" s="63" t="s">
        <v>41</v>
      </c>
      <c r="I53" s="58" t="s">
        <v>42</v>
      </c>
    </row>
    <row r="54" spans="6:9" ht="15.5" x14ac:dyDescent="0.35">
      <c r="F54" s="58">
        <f>SUM(F50:F53)</f>
        <v>0</v>
      </c>
      <c r="G54" s="59">
        <f>SUM(G50:G53)</f>
        <v>-23.251999999999953</v>
      </c>
      <c r="H54" s="64">
        <f>G54/12.15*I54</f>
        <v>-2420.8872427983488</v>
      </c>
      <c r="I54" s="59">
        <v>1265</v>
      </c>
    </row>
    <row r="55" spans="6:9" x14ac:dyDescent="0.35">
      <c r="F55" s="60" t="s">
        <v>43</v>
      </c>
      <c r="G55" s="173">
        <f>H54+F54</f>
        <v>-2420.8872427983488</v>
      </c>
      <c r="H55" s="174"/>
      <c r="I55" s="175"/>
    </row>
    <row r="56" spans="6:9" ht="18.5" x14ac:dyDescent="0.45">
      <c r="F56" s="62" t="s">
        <v>44</v>
      </c>
      <c r="G56" s="176" t="str">
        <f>IF(G55&gt;=0,"ضرر","مفاد")</f>
        <v>مفاد</v>
      </c>
      <c r="H56" s="176"/>
      <c r="I56" s="176"/>
    </row>
  </sheetData>
  <mergeCells count="13">
    <mergeCell ref="B15:D15"/>
    <mergeCell ref="E15:G15"/>
    <mergeCell ref="H15:I15"/>
    <mergeCell ref="B8:I11"/>
    <mergeCell ref="B12:E14"/>
    <mergeCell ref="F12:I12"/>
    <mergeCell ref="F13:H13"/>
    <mergeCell ref="F14:I14"/>
    <mergeCell ref="B46:I46"/>
    <mergeCell ref="H47:I47"/>
    <mergeCell ref="F52:I52"/>
    <mergeCell ref="G55:I55"/>
    <mergeCell ref="G56:I56"/>
  </mergeCells>
  <hyperlinks>
    <hyperlink ref="I51" location="'روزنامچه '!A1" display="'روزنامچه '!A1" xr:uid="{E25F78E2-582F-4687-83F7-24DD564DC75A}"/>
    <hyperlink ref="I50" location="'فرهاد وکیل زاده و برکی صاحب'!A1" display="'فرهاد وکیل زاده و برکی صاحب'!A1" xr:uid="{C5E2D196-3B09-4DDE-97D3-CEBD4C5F5FBC}"/>
  </hyperlinks>
  <pageMargins left="0.7" right="0.7" top="0.75" bottom="0.75" header="0.3" footer="0.3"/>
  <pageSetup scale="68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32146-77D7-48C3-95DE-8F2CFFBE24F7}">
  <dimension ref="B7:I56"/>
  <sheetViews>
    <sheetView topLeftCell="A18" zoomScale="115" zoomScaleNormal="115" workbookViewId="0">
      <selection activeCell="H31" sqref="H31"/>
    </sheetView>
  </sheetViews>
  <sheetFormatPr defaultColWidth="9.1796875" defaultRowHeight="14.5" x14ac:dyDescent="0.35"/>
  <cols>
    <col min="2" max="7" width="12.54296875" customWidth="1"/>
    <col min="8" max="8" width="37.7265625" customWidth="1"/>
    <col min="9" max="9" width="10.81640625" customWidth="1"/>
    <col min="10" max="10" width="13.1796875" customWidth="1"/>
    <col min="11" max="11" width="11.81640625" customWidth="1"/>
    <col min="12" max="12" width="11.1796875" customWidth="1"/>
  </cols>
  <sheetData>
    <row r="7" spans="2:9" ht="15" thickBot="1" x14ac:dyDescent="0.4"/>
    <row r="8" spans="2:9" x14ac:dyDescent="0.35">
      <c r="B8" s="104"/>
      <c r="C8" s="105"/>
      <c r="D8" s="105"/>
      <c r="E8" s="105"/>
      <c r="F8" s="105"/>
      <c r="G8" s="105"/>
      <c r="H8" s="105"/>
      <c r="I8" s="106"/>
    </row>
    <row r="9" spans="2:9" x14ac:dyDescent="0.35">
      <c r="B9" s="107"/>
      <c r="C9" s="108"/>
      <c r="D9" s="108"/>
      <c r="E9" s="108"/>
      <c r="F9" s="108"/>
      <c r="G9" s="108"/>
      <c r="H9" s="108"/>
      <c r="I9" s="109"/>
    </row>
    <row r="10" spans="2:9" x14ac:dyDescent="0.35">
      <c r="B10" s="107"/>
      <c r="C10" s="108"/>
      <c r="D10" s="108"/>
      <c r="E10" s="108"/>
      <c r="F10" s="108"/>
      <c r="G10" s="108"/>
      <c r="H10" s="108"/>
      <c r="I10" s="109"/>
    </row>
    <row r="11" spans="2:9" ht="15" thickBot="1" x14ac:dyDescent="0.4">
      <c r="B11" s="110"/>
      <c r="C11" s="111"/>
      <c r="D11" s="111"/>
      <c r="E11" s="111"/>
      <c r="F11" s="111"/>
      <c r="G11" s="111"/>
      <c r="H11" s="111"/>
      <c r="I11" s="112"/>
    </row>
    <row r="12" spans="2:9" ht="15" thickBot="1" x14ac:dyDescent="0.4">
      <c r="B12" s="113"/>
      <c r="C12" s="101"/>
      <c r="D12" s="101"/>
      <c r="E12" s="101"/>
      <c r="F12" s="113"/>
      <c r="G12" s="101"/>
      <c r="H12" s="101"/>
      <c r="I12" s="115"/>
    </row>
    <row r="13" spans="2:9" ht="19" thickBot="1" x14ac:dyDescent="0.5">
      <c r="B13" s="114"/>
      <c r="C13" s="114"/>
      <c r="D13" s="114"/>
      <c r="E13" s="114"/>
      <c r="F13" s="116" t="s">
        <v>138</v>
      </c>
      <c r="G13" s="98"/>
      <c r="H13" s="117"/>
      <c r="I13" s="32" t="s">
        <v>4</v>
      </c>
    </row>
    <row r="14" spans="2:9" ht="15" thickBot="1" x14ac:dyDescent="0.4">
      <c r="B14" s="101"/>
      <c r="C14" s="101"/>
      <c r="D14" s="101"/>
      <c r="E14" s="101"/>
      <c r="F14" s="113"/>
      <c r="G14" s="101"/>
      <c r="H14" s="101"/>
      <c r="I14" s="118"/>
    </row>
    <row r="15" spans="2:9" ht="19" thickBot="1" x14ac:dyDescent="0.4">
      <c r="B15" s="119" t="s">
        <v>11</v>
      </c>
      <c r="C15" s="98"/>
      <c r="D15" s="99"/>
      <c r="E15" s="97" t="s">
        <v>12</v>
      </c>
      <c r="F15" s="98"/>
      <c r="G15" s="99"/>
      <c r="H15" s="97" t="s">
        <v>13</v>
      </c>
      <c r="I15" s="117"/>
    </row>
    <row r="16" spans="2:9" ht="15.5" x14ac:dyDescent="0.35">
      <c r="B16" s="33" t="s">
        <v>14</v>
      </c>
      <c r="C16" s="34" t="s">
        <v>75</v>
      </c>
      <c r="D16" s="34" t="s">
        <v>74</v>
      </c>
      <c r="E16" s="35" t="s">
        <v>17</v>
      </c>
      <c r="F16" s="35" t="s">
        <v>18</v>
      </c>
      <c r="G16" s="35" t="s">
        <v>19</v>
      </c>
      <c r="H16" s="34" t="s">
        <v>20</v>
      </c>
      <c r="I16" s="36" t="s">
        <v>21</v>
      </c>
    </row>
    <row r="17" spans="2:9" ht="15.5" x14ac:dyDescent="0.35">
      <c r="B17" s="22">
        <f>C17-D17</f>
        <v>2000</v>
      </c>
      <c r="C17" s="41">
        <v>2000</v>
      </c>
      <c r="D17" s="22"/>
      <c r="E17" s="18">
        <f>F17-G17</f>
        <v>0</v>
      </c>
      <c r="F17" s="44"/>
      <c r="G17" s="44"/>
      <c r="H17" s="17" t="s">
        <v>130</v>
      </c>
      <c r="I17" s="21" t="s">
        <v>127</v>
      </c>
    </row>
    <row r="18" spans="2:9" ht="15.5" x14ac:dyDescent="0.35">
      <c r="B18" s="22">
        <f t="shared" ref="B18:B45" si="0">B17+C18-D18</f>
        <v>-62400</v>
      </c>
      <c r="C18" s="42"/>
      <c r="D18" s="22">
        <v>64400</v>
      </c>
      <c r="E18" s="18">
        <f t="shared" ref="E18:E45" si="1">E17+F18-G18</f>
        <v>607.5</v>
      </c>
      <c r="F18" s="44">
        <v>607.5</v>
      </c>
      <c r="G18" s="22"/>
      <c r="H18" s="47" t="s">
        <v>163</v>
      </c>
      <c r="I18" s="21" t="s">
        <v>162</v>
      </c>
    </row>
    <row r="19" spans="2:9" ht="15.5" x14ac:dyDescent="0.35">
      <c r="B19" s="22">
        <f t="shared" si="0"/>
        <v>2350</v>
      </c>
      <c r="C19" s="42">
        <v>64750</v>
      </c>
      <c r="D19" s="22"/>
      <c r="E19" s="18">
        <f t="shared" si="1"/>
        <v>0</v>
      </c>
      <c r="F19" s="44"/>
      <c r="G19" s="22">
        <v>607.5</v>
      </c>
      <c r="H19" s="47" t="s">
        <v>208</v>
      </c>
      <c r="I19" s="21" t="s">
        <v>194</v>
      </c>
    </row>
    <row r="20" spans="2:9" ht="15.5" x14ac:dyDescent="0.35">
      <c r="B20" s="22">
        <f t="shared" si="0"/>
        <v>-61550</v>
      </c>
      <c r="C20" s="42"/>
      <c r="D20" s="18">
        <v>63900</v>
      </c>
      <c r="E20" s="18">
        <f t="shared" si="1"/>
        <v>607.5</v>
      </c>
      <c r="F20" s="26">
        <v>607.5</v>
      </c>
      <c r="G20" s="18"/>
      <c r="H20" s="17" t="s">
        <v>223</v>
      </c>
      <c r="I20" s="21" t="s">
        <v>222</v>
      </c>
    </row>
    <row r="21" spans="2:9" ht="15.5" x14ac:dyDescent="0.35">
      <c r="B21" s="22">
        <f t="shared" si="0"/>
        <v>2450</v>
      </c>
      <c r="C21" s="42">
        <v>64000</v>
      </c>
      <c r="D21" s="17"/>
      <c r="E21" s="18">
        <f t="shared" si="1"/>
        <v>0</v>
      </c>
      <c r="F21" s="18"/>
      <c r="G21" s="18">
        <v>607.5</v>
      </c>
      <c r="H21" s="17" t="s">
        <v>262</v>
      </c>
      <c r="I21" s="21" t="s">
        <v>261</v>
      </c>
    </row>
    <row r="22" spans="2:9" ht="15.5" x14ac:dyDescent="0.35">
      <c r="B22" s="24">
        <f t="shared" si="0"/>
        <v>-60650</v>
      </c>
      <c r="C22" s="43"/>
      <c r="D22" s="8">
        <v>63100</v>
      </c>
      <c r="E22" s="18">
        <f t="shared" si="1"/>
        <v>607.5</v>
      </c>
      <c r="F22" s="23">
        <v>607.5</v>
      </c>
      <c r="G22" s="23"/>
      <c r="H22" s="8" t="s">
        <v>272</v>
      </c>
      <c r="I22" s="21" t="s">
        <v>270</v>
      </c>
    </row>
    <row r="23" spans="2:9" ht="15.5" x14ac:dyDescent="0.35">
      <c r="B23" s="24">
        <f t="shared" si="0"/>
        <v>2512</v>
      </c>
      <c r="C23" s="42">
        <v>63162</v>
      </c>
      <c r="D23" s="17"/>
      <c r="E23" s="18">
        <f t="shared" si="1"/>
        <v>0</v>
      </c>
      <c r="F23" s="18"/>
      <c r="G23" s="18">
        <v>607.5</v>
      </c>
      <c r="H23" s="17" t="s">
        <v>318</v>
      </c>
      <c r="I23" s="21" t="s">
        <v>317</v>
      </c>
    </row>
    <row r="24" spans="2:9" ht="15.5" x14ac:dyDescent="0.35">
      <c r="B24" s="24">
        <f>B23+C24-D24</f>
        <v>-60838</v>
      </c>
      <c r="C24" s="42"/>
      <c r="D24" s="17">
        <v>63350</v>
      </c>
      <c r="E24" s="18">
        <f>E23+F24-G24</f>
        <v>607.5</v>
      </c>
      <c r="F24" s="18">
        <v>607.5</v>
      </c>
      <c r="G24" s="18"/>
      <c r="H24" s="17" t="s">
        <v>319</v>
      </c>
      <c r="I24" s="21" t="s">
        <v>313</v>
      </c>
    </row>
    <row r="25" spans="2:9" ht="15.5" x14ac:dyDescent="0.35">
      <c r="B25" s="24">
        <f t="shared" si="0"/>
        <v>2837</v>
      </c>
      <c r="C25" s="42">
        <v>63675</v>
      </c>
      <c r="D25" s="17"/>
      <c r="E25" s="18">
        <f t="shared" si="1"/>
        <v>0</v>
      </c>
      <c r="F25" s="18"/>
      <c r="G25" s="18">
        <v>607.5</v>
      </c>
      <c r="H25" s="17" t="s">
        <v>345</v>
      </c>
      <c r="I25" s="21" t="s">
        <v>344</v>
      </c>
    </row>
    <row r="26" spans="2:9" ht="15.5" x14ac:dyDescent="0.35">
      <c r="B26" s="24">
        <f t="shared" si="0"/>
        <v>-61438</v>
      </c>
      <c r="C26" s="42"/>
      <c r="D26" s="17">
        <v>64275</v>
      </c>
      <c r="E26" s="18">
        <f t="shared" si="1"/>
        <v>607.5</v>
      </c>
      <c r="F26" s="18">
        <v>607.5</v>
      </c>
      <c r="G26" s="18"/>
      <c r="H26" s="17" t="s">
        <v>401</v>
      </c>
      <c r="I26" s="21" t="s">
        <v>387</v>
      </c>
    </row>
    <row r="27" spans="2:9" ht="15.5" x14ac:dyDescent="0.35">
      <c r="B27" s="24">
        <f t="shared" si="0"/>
        <v>2087</v>
      </c>
      <c r="C27" s="42">
        <v>63525</v>
      </c>
      <c r="D27" s="17"/>
      <c r="E27" s="18">
        <f t="shared" si="1"/>
        <v>0</v>
      </c>
      <c r="F27" s="18"/>
      <c r="G27" s="18">
        <v>607.5</v>
      </c>
      <c r="H27" s="17" t="s">
        <v>427</v>
      </c>
      <c r="I27" s="21" t="s">
        <v>418</v>
      </c>
    </row>
    <row r="28" spans="2:9" ht="15.5" x14ac:dyDescent="0.35">
      <c r="B28" s="24">
        <f t="shared" si="0"/>
        <v>-61663</v>
      </c>
      <c r="C28" s="42"/>
      <c r="D28" s="17">
        <v>63750</v>
      </c>
      <c r="E28" s="18">
        <f t="shared" si="1"/>
        <v>607.5</v>
      </c>
      <c r="F28" s="18">
        <v>607.5</v>
      </c>
      <c r="G28" s="18"/>
      <c r="H28" s="17" t="s">
        <v>449</v>
      </c>
      <c r="I28" s="21" t="s">
        <v>418</v>
      </c>
    </row>
    <row r="29" spans="2:9" ht="15.5" x14ac:dyDescent="0.35">
      <c r="B29" s="24">
        <f t="shared" si="0"/>
        <v>2112</v>
      </c>
      <c r="C29" s="42">
        <v>63775</v>
      </c>
      <c r="D29" s="17"/>
      <c r="E29" s="18">
        <f t="shared" si="1"/>
        <v>0</v>
      </c>
      <c r="F29" s="18"/>
      <c r="G29" s="18">
        <v>607.5</v>
      </c>
      <c r="H29" s="17" t="s">
        <v>495</v>
      </c>
      <c r="I29" s="21" t="s">
        <v>471</v>
      </c>
    </row>
    <row r="30" spans="2:9" ht="15.5" x14ac:dyDescent="0.35">
      <c r="B30" s="24">
        <f t="shared" si="0"/>
        <v>65512</v>
      </c>
      <c r="C30" s="42">
        <v>63400</v>
      </c>
      <c r="D30" s="17"/>
      <c r="E30" s="18">
        <f t="shared" si="1"/>
        <v>-607.5</v>
      </c>
      <c r="F30" s="18"/>
      <c r="G30" s="18">
        <v>607.5</v>
      </c>
      <c r="H30" s="17" t="s">
        <v>486</v>
      </c>
      <c r="I30" s="21" t="s">
        <v>471</v>
      </c>
    </row>
    <row r="31" spans="2:9" ht="15.5" x14ac:dyDescent="0.35">
      <c r="B31" s="24">
        <f t="shared" si="0"/>
        <v>2112</v>
      </c>
      <c r="C31" s="42"/>
      <c r="D31" s="17">
        <v>63400</v>
      </c>
      <c r="E31" s="18">
        <f t="shared" si="1"/>
        <v>0</v>
      </c>
      <c r="F31" s="18">
        <v>607.5</v>
      </c>
      <c r="G31" s="18"/>
      <c r="H31" s="17" t="s">
        <v>496</v>
      </c>
      <c r="I31" s="21" t="s">
        <v>489</v>
      </c>
    </row>
    <row r="32" spans="2:9" ht="15.5" x14ac:dyDescent="0.35">
      <c r="B32" s="24">
        <f t="shared" si="0"/>
        <v>2112</v>
      </c>
      <c r="C32" s="42"/>
      <c r="D32" s="17"/>
      <c r="E32" s="18">
        <f t="shared" si="1"/>
        <v>0</v>
      </c>
      <c r="F32" s="18"/>
      <c r="G32" s="18"/>
      <c r="H32" s="17"/>
      <c r="I32" s="21" t="s">
        <v>181</v>
      </c>
    </row>
    <row r="33" spans="2:9" ht="15.5" x14ac:dyDescent="0.35">
      <c r="B33" s="24">
        <f t="shared" si="0"/>
        <v>2112</v>
      </c>
      <c r="C33" s="42"/>
      <c r="D33" s="17"/>
      <c r="E33" s="18">
        <f t="shared" si="1"/>
        <v>0</v>
      </c>
      <c r="F33" s="18"/>
      <c r="G33" s="18"/>
      <c r="H33" s="17"/>
      <c r="I33" s="21" t="s">
        <v>181</v>
      </c>
    </row>
    <row r="34" spans="2:9" ht="15.5" x14ac:dyDescent="0.35">
      <c r="B34" s="24">
        <f t="shared" si="0"/>
        <v>2112</v>
      </c>
      <c r="C34" s="42"/>
      <c r="D34" s="17"/>
      <c r="E34" s="18">
        <f t="shared" si="1"/>
        <v>0</v>
      </c>
      <c r="F34" s="18"/>
      <c r="G34" s="18"/>
      <c r="H34" s="17"/>
      <c r="I34" s="21" t="s">
        <v>181</v>
      </c>
    </row>
    <row r="35" spans="2:9" ht="15.5" x14ac:dyDescent="0.35">
      <c r="B35" s="22">
        <f t="shared" si="0"/>
        <v>2112</v>
      </c>
      <c r="C35" s="42"/>
      <c r="D35" s="17"/>
      <c r="E35" s="18">
        <f t="shared" si="1"/>
        <v>0</v>
      </c>
      <c r="F35" s="18"/>
      <c r="G35" s="18"/>
      <c r="H35" s="17"/>
      <c r="I35" s="21" t="s">
        <v>181</v>
      </c>
    </row>
    <row r="36" spans="2:9" ht="15.5" x14ac:dyDescent="0.35">
      <c r="B36" s="22">
        <f t="shared" si="0"/>
        <v>2112</v>
      </c>
      <c r="C36" s="17"/>
      <c r="D36" s="17"/>
      <c r="E36" s="18">
        <f t="shared" si="1"/>
        <v>0</v>
      </c>
      <c r="F36" s="18"/>
      <c r="G36" s="18"/>
      <c r="H36" s="17"/>
      <c r="I36" s="21" t="s">
        <v>181</v>
      </c>
    </row>
    <row r="37" spans="2:9" ht="15.5" x14ac:dyDescent="0.35">
      <c r="B37" s="22">
        <f t="shared" si="0"/>
        <v>2112</v>
      </c>
      <c r="C37" s="17"/>
      <c r="D37" s="17"/>
      <c r="E37" s="18">
        <f t="shared" si="1"/>
        <v>0</v>
      </c>
      <c r="F37" s="18"/>
      <c r="G37" s="18"/>
      <c r="H37" s="17"/>
      <c r="I37" s="21" t="s">
        <v>181</v>
      </c>
    </row>
    <row r="38" spans="2:9" ht="15.5" x14ac:dyDescent="0.35">
      <c r="B38" s="22">
        <f t="shared" si="0"/>
        <v>2112</v>
      </c>
      <c r="C38" s="17"/>
      <c r="D38" s="17"/>
      <c r="E38" s="18">
        <f t="shared" si="1"/>
        <v>0</v>
      </c>
      <c r="F38" s="18"/>
      <c r="G38" s="18"/>
      <c r="H38" s="17"/>
      <c r="I38" s="21" t="s">
        <v>57</v>
      </c>
    </row>
    <row r="39" spans="2:9" ht="15.5" x14ac:dyDescent="0.35">
      <c r="B39" s="22">
        <f t="shared" si="0"/>
        <v>2112</v>
      </c>
      <c r="C39" s="17"/>
      <c r="D39" s="17"/>
      <c r="E39" s="18">
        <f t="shared" si="1"/>
        <v>0</v>
      </c>
      <c r="F39" s="18"/>
      <c r="G39" s="18"/>
      <c r="H39" s="17"/>
      <c r="I39" s="21" t="s">
        <v>57</v>
      </c>
    </row>
    <row r="40" spans="2:9" ht="15.5" x14ac:dyDescent="0.35">
      <c r="B40" s="22">
        <f t="shared" si="0"/>
        <v>2112</v>
      </c>
      <c r="C40" s="17"/>
      <c r="D40" s="17"/>
      <c r="E40" s="18">
        <f t="shared" si="1"/>
        <v>0</v>
      </c>
      <c r="F40" s="18"/>
      <c r="G40" s="18"/>
      <c r="H40" s="17"/>
      <c r="I40" s="21" t="s">
        <v>57</v>
      </c>
    </row>
    <row r="41" spans="2:9" ht="15.5" x14ac:dyDescent="0.35">
      <c r="B41" s="22">
        <f t="shared" si="0"/>
        <v>2112</v>
      </c>
      <c r="C41" s="17"/>
      <c r="D41" s="17"/>
      <c r="E41" s="18">
        <f t="shared" si="1"/>
        <v>0</v>
      </c>
      <c r="F41" s="18"/>
      <c r="G41" s="18"/>
      <c r="H41" s="17"/>
      <c r="I41" s="21" t="s">
        <v>57</v>
      </c>
    </row>
    <row r="42" spans="2:9" ht="15.5" x14ac:dyDescent="0.35">
      <c r="B42" s="22">
        <f t="shared" si="0"/>
        <v>2112</v>
      </c>
      <c r="C42" s="17"/>
      <c r="D42" s="17"/>
      <c r="E42" s="18">
        <f t="shared" si="1"/>
        <v>0</v>
      </c>
      <c r="F42" s="18"/>
      <c r="G42" s="18"/>
      <c r="H42" s="17"/>
      <c r="I42" s="21" t="s">
        <v>57</v>
      </c>
    </row>
    <row r="43" spans="2:9" ht="15.5" x14ac:dyDescent="0.35">
      <c r="B43" s="22">
        <f t="shared" si="0"/>
        <v>2112</v>
      </c>
      <c r="C43" s="17"/>
      <c r="D43" s="17"/>
      <c r="E43" s="18">
        <f t="shared" si="1"/>
        <v>0</v>
      </c>
      <c r="F43" s="18"/>
      <c r="G43" s="18"/>
      <c r="H43" s="17"/>
      <c r="I43" s="21" t="s">
        <v>57</v>
      </c>
    </row>
    <row r="44" spans="2:9" ht="15.5" x14ac:dyDescent="0.35">
      <c r="B44" s="22">
        <f t="shared" si="0"/>
        <v>2112</v>
      </c>
      <c r="C44" s="17"/>
      <c r="D44" s="17"/>
      <c r="E44" s="18">
        <f t="shared" si="1"/>
        <v>0</v>
      </c>
      <c r="F44" s="18"/>
      <c r="G44" s="18"/>
      <c r="H44" s="17"/>
      <c r="I44" s="21" t="s">
        <v>57</v>
      </c>
    </row>
    <row r="45" spans="2:9" ht="15.5" x14ac:dyDescent="0.35">
      <c r="B45" s="22">
        <f t="shared" si="0"/>
        <v>2112</v>
      </c>
      <c r="C45" s="17"/>
      <c r="D45" s="17"/>
      <c r="E45" s="18">
        <f t="shared" si="1"/>
        <v>0</v>
      </c>
      <c r="F45" s="18"/>
      <c r="G45" s="18"/>
      <c r="H45" s="17"/>
      <c r="I45" s="21" t="s">
        <v>57</v>
      </c>
    </row>
    <row r="46" spans="2:9" x14ac:dyDescent="0.35">
      <c r="B46" s="100"/>
      <c r="C46" s="101"/>
      <c r="D46" s="101"/>
      <c r="E46" s="101"/>
      <c r="F46" s="101"/>
      <c r="G46" s="101"/>
      <c r="H46" s="101"/>
      <c r="I46" s="102"/>
    </row>
    <row r="47" spans="2:9" ht="21" x14ac:dyDescent="0.5">
      <c r="B47" s="25">
        <f>B45</f>
        <v>2112</v>
      </c>
      <c r="C47" s="19" t="str">
        <f>IF(B47&gt;=0,"دالرجمع","دالرباقی")</f>
        <v>دالرجمع</v>
      </c>
      <c r="D47" s="27"/>
      <c r="E47" s="16">
        <f>E45</f>
        <v>0</v>
      </c>
      <c r="F47" s="20" t="str">
        <f>IF(E47&gt;=0,"گرام جمع","گرام باقی")</f>
        <v>گرام جمع</v>
      </c>
      <c r="G47" s="28"/>
      <c r="H47" s="103"/>
      <c r="I47" s="102"/>
    </row>
    <row r="49" spans="6:9" ht="15.5" x14ac:dyDescent="0.35">
      <c r="F49" s="88" t="s">
        <v>35</v>
      </c>
      <c r="G49" s="88" t="s">
        <v>35</v>
      </c>
      <c r="H49" s="88" t="s">
        <v>35</v>
      </c>
      <c r="I49" s="88" t="s">
        <v>38</v>
      </c>
    </row>
    <row r="50" spans="6:9" ht="15.5" x14ac:dyDescent="0.35">
      <c r="F50" s="49"/>
      <c r="G50" s="50"/>
      <c r="H50" s="51"/>
      <c r="I50" s="52">
        <v>1</v>
      </c>
    </row>
    <row r="51" spans="6:9" ht="15.5" x14ac:dyDescent="0.35">
      <c r="F51" s="87">
        <f>B47</f>
        <v>2112</v>
      </c>
      <c r="G51" s="50">
        <f>E47</f>
        <v>0</v>
      </c>
      <c r="H51" s="53" t="s">
        <v>122</v>
      </c>
      <c r="I51" s="52">
        <v>2</v>
      </c>
    </row>
    <row r="52" spans="6:9" x14ac:dyDescent="0.35">
      <c r="F52" s="170"/>
      <c r="G52" s="171"/>
      <c r="H52" s="171"/>
      <c r="I52" s="172"/>
    </row>
    <row r="53" spans="6:9" ht="15.5" x14ac:dyDescent="0.35">
      <c r="F53" s="56" t="s">
        <v>39</v>
      </c>
      <c r="G53" s="57" t="s">
        <v>40</v>
      </c>
      <c r="H53" s="63" t="s">
        <v>41</v>
      </c>
      <c r="I53" s="58" t="s">
        <v>42</v>
      </c>
    </row>
    <row r="54" spans="6:9" ht="15.5" x14ac:dyDescent="0.35">
      <c r="F54" s="58">
        <f>SUM(F50:F53)</f>
        <v>2112</v>
      </c>
      <c r="G54" s="59">
        <f>SUM(G50:G53)</f>
        <v>0</v>
      </c>
      <c r="H54" s="64">
        <f>G54/12.15*I54</f>
        <v>0</v>
      </c>
      <c r="I54" s="59">
        <v>1265</v>
      </c>
    </row>
    <row r="55" spans="6:9" x14ac:dyDescent="0.35">
      <c r="F55" s="60" t="s">
        <v>43</v>
      </c>
      <c r="G55" s="173">
        <f>H54+F54</f>
        <v>2112</v>
      </c>
      <c r="H55" s="174"/>
      <c r="I55" s="175"/>
    </row>
    <row r="56" spans="6:9" ht="18.5" x14ac:dyDescent="0.45">
      <c r="F56" s="62" t="s">
        <v>44</v>
      </c>
      <c r="G56" s="176" t="str">
        <f>IF(G55&gt;=0,"ضرر","مفاد")</f>
        <v>ضرر</v>
      </c>
      <c r="H56" s="176"/>
      <c r="I56" s="176"/>
    </row>
  </sheetData>
  <mergeCells count="13">
    <mergeCell ref="B46:I46"/>
    <mergeCell ref="H47:I47"/>
    <mergeCell ref="F52:I52"/>
    <mergeCell ref="G55:I55"/>
    <mergeCell ref="G56:I56"/>
    <mergeCell ref="B15:D15"/>
    <mergeCell ref="E15:G15"/>
    <mergeCell ref="H15:I15"/>
    <mergeCell ref="B8:I11"/>
    <mergeCell ref="B12:E14"/>
    <mergeCell ref="F12:I12"/>
    <mergeCell ref="F13:H13"/>
    <mergeCell ref="F14:I14"/>
  </mergeCells>
  <hyperlinks>
    <hyperlink ref="I51" location="'روزنامچه '!A1" display="'روزنامچه '!A1" xr:uid="{5FF5525A-108E-4145-8039-D8E1C962608A}"/>
    <hyperlink ref="I50" location="'فرهاد وکیل زاده و برکی صاحب'!A1" display="'فرهاد وکیل زاده و برکی صاحب'!A1" xr:uid="{32A0A922-A93F-45CD-A926-DD53C11ED513}"/>
  </hyperlinks>
  <pageMargins left="0.7" right="0.7" top="0.75" bottom="0.75" header="0.3" footer="0.3"/>
  <pageSetup scale="68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AE9CB-1FD1-4166-ABC3-8850E44EDF38}">
  <dimension ref="B7:I56"/>
  <sheetViews>
    <sheetView topLeftCell="A24" zoomScale="115" zoomScaleNormal="115" workbookViewId="0">
      <selection activeCell="I24" sqref="I24"/>
    </sheetView>
  </sheetViews>
  <sheetFormatPr defaultColWidth="9.1796875" defaultRowHeight="14.5" x14ac:dyDescent="0.35"/>
  <cols>
    <col min="2" max="7" width="12.54296875" customWidth="1"/>
    <col min="8" max="8" width="37.7265625" customWidth="1"/>
    <col min="9" max="9" width="10.81640625" customWidth="1"/>
    <col min="10" max="10" width="13.1796875" customWidth="1"/>
    <col min="11" max="11" width="11.81640625" customWidth="1"/>
    <col min="12" max="12" width="11.1796875" customWidth="1"/>
  </cols>
  <sheetData>
    <row r="7" spans="2:9" ht="15" thickBot="1" x14ac:dyDescent="0.4"/>
    <row r="8" spans="2:9" x14ac:dyDescent="0.35">
      <c r="B8" s="104"/>
      <c r="C8" s="105"/>
      <c r="D8" s="105"/>
      <c r="E8" s="105"/>
      <c r="F8" s="105"/>
      <c r="G8" s="105"/>
      <c r="H8" s="105"/>
      <c r="I8" s="106"/>
    </row>
    <row r="9" spans="2:9" x14ac:dyDescent="0.35">
      <c r="B9" s="107"/>
      <c r="C9" s="108"/>
      <c r="D9" s="108"/>
      <c r="E9" s="108"/>
      <c r="F9" s="108"/>
      <c r="G9" s="108"/>
      <c r="H9" s="108"/>
      <c r="I9" s="109"/>
    </row>
    <row r="10" spans="2:9" x14ac:dyDescent="0.35">
      <c r="B10" s="107"/>
      <c r="C10" s="108"/>
      <c r="D10" s="108"/>
      <c r="E10" s="108"/>
      <c r="F10" s="108"/>
      <c r="G10" s="108"/>
      <c r="H10" s="108"/>
      <c r="I10" s="109"/>
    </row>
    <row r="11" spans="2:9" ht="15" thickBot="1" x14ac:dyDescent="0.4">
      <c r="B11" s="110"/>
      <c r="C11" s="111"/>
      <c r="D11" s="111"/>
      <c r="E11" s="111"/>
      <c r="F11" s="111"/>
      <c r="G11" s="111"/>
      <c r="H11" s="111"/>
      <c r="I11" s="112"/>
    </row>
    <row r="12" spans="2:9" ht="15" thickBot="1" x14ac:dyDescent="0.4">
      <c r="B12" s="113"/>
      <c r="C12" s="101"/>
      <c r="D12" s="101"/>
      <c r="E12" s="101"/>
      <c r="F12" s="113"/>
      <c r="G12" s="101"/>
      <c r="H12" s="101"/>
      <c r="I12" s="115"/>
    </row>
    <row r="13" spans="2:9" ht="19" thickBot="1" x14ac:dyDescent="0.5">
      <c r="B13" s="114"/>
      <c r="C13" s="114"/>
      <c r="D13" s="114"/>
      <c r="E13" s="114"/>
      <c r="F13" s="116" t="s">
        <v>292</v>
      </c>
      <c r="G13" s="98"/>
      <c r="H13" s="117"/>
      <c r="I13" s="32" t="s">
        <v>4</v>
      </c>
    </row>
    <row r="14" spans="2:9" ht="15" thickBot="1" x14ac:dyDescent="0.4">
      <c r="B14" s="101"/>
      <c r="C14" s="101"/>
      <c r="D14" s="101"/>
      <c r="E14" s="101"/>
      <c r="F14" s="113"/>
      <c r="G14" s="101"/>
      <c r="H14" s="101"/>
      <c r="I14" s="118"/>
    </row>
    <row r="15" spans="2:9" ht="19" thickBot="1" x14ac:dyDescent="0.4">
      <c r="B15" s="119" t="s">
        <v>11</v>
      </c>
      <c r="C15" s="98"/>
      <c r="D15" s="99"/>
      <c r="E15" s="97" t="s">
        <v>12</v>
      </c>
      <c r="F15" s="98"/>
      <c r="G15" s="99"/>
      <c r="H15" s="97" t="s">
        <v>13</v>
      </c>
      <c r="I15" s="117"/>
    </row>
    <row r="16" spans="2:9" ht="15.5" x14ac:dyDescent="0.35">
      <c r="B16" s="33" t="s">
        <v>14</v>
      </c>
      <c r="C16" s="34" t="s">
        <v>75</v>
      </c>
      <c r="D16" s="34" t="s">
        <v>74</v>
      </c>
      <c r="E16" s="35" t="s">
        <v>17</v>
      </c>
      <c r="F16" s="35" t="s">
        <v>18</v>
      </c>
      <c r="G16" s="35" t="s">
        <v>19</v>
      </c>
      <c r="H16" s="34" t="s">
        <v>20</v>
      </c>
      <c r="I16" s="36" t="s">
        <v>21</v>
      </c>
    </row>
    <row r="17" spans="2:9" ht="15.5" x14ac:dyDescent="0.35">
      <c r="B17" s="22">
        <f>C17-D17</f>
        <v>-64550</v>
      </c>
      <c r="C17" s="41"/>
      <c r="D17" s="22">
        <v>64550</v>
      </c>
      <c r="E17" s="18">
        <f>F17-G17</f>
        <v>607.5</v>
      </c>
      <c r="F17" s="44">
        <v>607.5</v>
      </c>
      <c r="G17" s="44"/>
      <c r="H17" s="17" t="s">
        <v>293</v>
      </c>
      <c r="I17" s="21" t="s">
        <v>282</v>
      </c>
    </row>
    <row r="18" spans="2:9" ht="15.5" x14ac:dyDescent="0.35">
      <c r="B18" s="22">
        <f t="shared" ref="B18:B45" si="0">B17+C18-D18</f>
        <v>-1650</v>
      </c>
      <c r="C18" s="42">
        <v>62900</v>
      </c>
      <c r="D18" s="22"/>
      <c r="E18" s="18">
        <f t="shared" ref="E18:E45" si="1">E17+F18-G18</f>
        <v>0</v>
      </c>
      <c r="F18" s="44"/>
      <c r="G18" s="22">
        <v>607.5</v>
      </c>
      <c r="H18" s="47" t="s">
        <v>294</v>
      </c>
      <c r="I18" s="21" t="s">
        <v>282</v>
      </c>
    </row>
    <row r="19" spans="2:9" ht="15.5" x14ac:dyDescent="0.35">
      <c r="B19" s="22">
        <f t="shared" si="0"/>
        <v>0</v>
      </c>
      <c r="C19" s="42">
        <v>1650</v>
      </c>
      <c r="D19" s="22"/>
      <c r="E19" s="18">
        <f t="shared" si="1"/>
        <v>0</v>
      </c>
      <c r="F19" s="44"/>
      <c r="G19" s="22"/>
      <c r="H19" s="47" t="s">
        <v>314</v>
      </c>
      <c r="I19" s="21" t="s">
        <v>313</v>
      </c>
    </row>
    <row r="20" spans="2:9" ht="15.5" x14ac:dyDescent="0.35">
      <c r="B20" s="22">
        <f t="shared" si="0"/>
        <v>0</v>
      </c>
      <c r="C20" s="42"/>
      <c r="D20" s="18"/>
      <c r="E20" s="18">
        <f t="shared" si="1"/>
        <v>0</v>
      </c>
      <c r="F20" s="26"/>
      <c r="G20" s="18"/>
      <c r="H20" s="17"/>
      <c r="I20" s="21" t="s">
        <v>181</v>
      </c>
    </row>
    <row r="21" spans="2:9" ht="15.5" x14ac:dyDescent="0.35">
      <c r="B21" s="22">
        <f t="shared" si="0"/>
        <v>0</v>
      </c>
      <c r="C21" s="42"/>
      <c r="D21" s="17"/>
      <c r="E21" s="18">
        <f t="shared" si="1"/>
        <v>0</v>
      </c>
      <c r="F21" s="18"/>
      <c r="G21" s="18"/>
      <c r="H21" s="17"/>
      <c r="I21" s="21" t="s">
        <v>181</v>
      </c>
    </row>
    <row r="22" spans="2:9" ht="15.5" x14ac:dyDescent="0.35">
      <c r="B22" s="24">
        <f t="shared" si="0"/>
        <v>0</v>
      </c>
      <c r="C22" s="43"/>
      <c r="D22" s="8"/>
      <c r="E22" s="18">
        <f t="shared" si="1"/>
        <v>0</v>
      </c>
      <c r="F22" s="23"/>
      <c r="G22" s="23"/>
      <c r="H22" s="8"/>
      <c r="I22" s="21" t="s">
        <v>181</v>
      </c>
    </row>
    <row r="23" spans="2:9" ht="15.5" x14ac:dyDescent="0.35">
      <c r="B23" s="24">
        <f t="shared" si="0"/>
        <v>0</v>
      </c>
      <c r="C23" s="42"/>
      <c r="D23" s="17"/>
      <c r="E23" s="18">
        <f t="shared" si="1"/>
        <v>0</v>
      </c>
      <c r="F23" s="18"/>
      <c r="G23" s="18"/>
      <c r="H23" s="17"/>
      <c r="I23" s="21" t="s">
        <v>181</v>
      </c>
    </row>
    <row r="24" spans="2:9" ht="15.5" x14ac:dyDescent="0.35">
      <c r="B24" s="24">
        <f>B23+C24-D24</f>
        <v>0</v>
      </c>
      <c r="C24" s="42"/>
      <c r="D24" s="17"/>
      <c r="E24" s="18">
        <f>E23+F24-G24</f>
        <v>0</v>
      </c>
      <c r="F24" s="18"/>
      <c r="G24" s="18"/>
      <c r="H24" s="17"/>
      <c r="I24" s="21" t="s">
        <v>181</v>
      </c>
    </row>
    <row r="25" spans="2:9" ht="15.5" x14ac:dyDescent="0.35">
      <c r="B25" s="24">
        <f t="shared" si="0"/>
        <v>0</v>
      </c>
      <c r="C25" s="42"/>
      <c r="D25" s="17"/>
      <c r="E25" s="18">
        <f t="shared" si="1"/>
        <v>0</v>
      </c>
      <c r="F25" s="18"/>
      <c r="G25" s="18"/>
      <c r="H25" s="17"/>
      <c r="I25" s="21" t="s">
        <v>181</v>
      </c>
    </row>
    <row r="26" spans="2:9" ht="15.5" x14ac:dyDescent="0.35">
      <c r="B26" s="24">
        <f t="shared" si="0"/>
        <v>0</v>
      </c>
      <c r="C26" s="42"/>
      <c r="D26" s="17"/>
      <c r="E26" s="18">
        <f t="shared" si="1"/>
        <v>0</v>
      </c>
      <c r="F26" s="18"/>
      <c r="G26" s="18"/>
      <c r="H26" s="17"/>
      <c r="I26" s="21" t="s">
        <v>181</v>
      </c>
    </row>
    <row r="27" spans="2:9" ht="15.5" x14ac:dyDescent="0.35">
      <c r="B27" s="24">
        <f t="shared" si="0"/>
        <v>0</v>
      </c>
      <c r="C27" s="42"/>
      <c r="D27" s="17"/>
      <c r="E27" s="18">
        <f t="shared" si="1"/>
        <v>0</v>
      </c>
      <c r="F27" s="18"/>
      <c r="G27" s="18"/>
      <c r="H27" s="17"/>
      <c r="I27" s="21" t="s">
        <v>181</v>
      </c>
    </row>
    <row r="28" spans="2:9" ht="15.5" x14ac:dyDescent="0.35">
      <c r="B28" s="24">
        <f t="shared" si="0"/>
        <v>0</v>
      </c>
      <c r="C28" s="42"/>
      <c r="D28" s="17"/>
      <c r="E28" s="18">
        <f t="shared" si="1"/>
        <v>0</v>
      </c>
      <c r="F28" s="18"/>
      <c r="G28" s="18"/>
      <c r="H28" s="17"/>
      <c r="I28" s="21" t="s">
        <v>181</v>
      </c>
    </row>
    <row r="29" spans="2:9" ht="15.5" x14ac:dyDescent="0.35">
      <c r="B29" s="24">
        <f t="shared" si="0"/>
        <v>0</v>
      </c>
      <c r="C29" s="42"/>
      <c r="D29" s="17"/>
      <c r="E29" s="18">
        <f t="shared" si="1"/>
        <v>0</v>
      </c>
      <c r="F29" s="18"/>
      <c r="G29" s="18"/>
      <c r="H29" s="17"/>
      <c r="I29" s="21" t="s">
        <v>181</v>
      </c>
    </row>
    <row r="30" spans="2:9" ht="15.5" x14ac:dyDescent="0.35">
      <c r="B30" s="24">
        <f t="shared" si="0"/>
        <v>0</v>
      </c>
      <c r="C30" s="42"/>
      <c r="D30" s="17"/>
      <c r="E30" s="18">
        <f t="shared" si="1"/>
        <v>0</v>
      </c>
      <c r="F30" s="18"/>
      <c r="G30" s="18"/>
      <c r="H30" s="17"/>
      <c r="I30" s="21" t="s">
        <v>181</v>
      </c>
    </row>
    <row r="31" spans="2:9" ht="15.5" x14ac:dyDescent="0.35">
      <c r="B31" s="24">
        <f t="shared" si="0"/>
        <v>0</v>
      </c>
      <c r="C31" s="42"/>
      <c r="D31" s="17"/>
      <c r="E31" s="18">
        <f t="shared" si="1"/>
        <v>0</v>
      </c>
      <c r="F31" s="18"/>
      <c r="G31" s="18"/>
      <c r="H31" s="17"/>
      <c r="I31" s="21" t="s">
        <v>181</v>
      </c>
    </row>
    <row r="32" spans="2:9" ht="15.5" x14ac:dyDescent="0.35">
      <c r="B32" s="24">
        <f t="shared" si="0"/>
        <v>0</v>
      </c>
      <c r="C32" s="42"/>
      <c r="D32" s="17"/>
      <c r="E32" s="18">
        <f t="shared" si="1"/>
        <v>0</v>
      </c>
      <c r="F32" s="18"/>
      <c r="G32" s="18"/>
      <c r="H32" s="17"/>
      <c r="I32" s="21" t="s">
        <v>181</v>
      </c>
    </row>
    <row r="33" spans="2:9" ht="15.5" x14ac:dyDescent="0.35">
      <c r="B33" s="24">
        <f t="shared" si="0"/>
        <v>0</v>
      </c>
      <c r="C33" s="42"/>
      <c r="D33" s="17"/>
      <c r="E33" s="18">
        <f t="shared" si="1"/>
        <v>0</v>
      </c>
      <c r="F33" s="18"/>
      <c r="G33" s="18"/>
      <c r="H33" s="17"/>
      <c r="I33" s="21" t="s">
        <v>181</v>
      </c>
    </row>
    <row r="34" spans="2:9" ht="15.5" x14ac:dyDescent="0.35">
      <c r="B34" s="24">
        <f t="shared" si="0"/>
        <v>0</v>
      </c>
      <c r="C34" s="42"/>
      <c r="D34" s="17"/>
      <c r="E34" s="18">
        <f t="shared" si="1"/>
        <v>0</v>
      </c>
      <c r="F34" s="18"/>
      <c r="G34" s="18"/>
      <c r="H34" s="17"/>
      <c r="I34" s="21" t="s">
        <v>181</v>
      </c>
    </row>
    <row r="35" spans="2:9" ht="15.5" x14ac:dyDescent="0.35">
      <c r="B35" s="22">
        <f t="shared" si="0"/>
        <v>0</v>
      </c>
      <c r="C35" s="42"/>
      <c r="D35" s="17"/>
      <c r="E35" s="18">
        <f t="shared" si="1"/>
        <v>0</v>
      </c>
      <c r="F35" s="18"/>
      <c r="G35" s="18"/>
      <c r="H35" s="17"/>
      <c r="I35" s="21" t="s">
        <v>181</v>
      </c>
    </row>
    <row r="36" spans="2:9" ht="15.5" x14ac:dyDescent="0.35">
      <c r="B36" s="22">
        <f t="shared" si="0"/>
        <v>0</v>
      </c>
      <c r="C36" s="17"/>
      <c r="D36" s="17"/>
      <c r="E36" s="18">
        <f t="shared" si="1"/>
        <v>0</v>
      </c>
      <c r="F36" s="18"/>
      <c r="G36" s="18"/>
      <c r="H36" s="17"/>
      <c r="I36" s="21" t="s">
        <v>181</v>
      </c>
    </row>
    <row r="37" spans="2:9" ht="15.5" x14ac:dyDescent="0.35">
      <c r="B37" s="22">
        <f t="shared" si="0"/>
        <v>0</v>
      </c>
      <c r="C37" s="17"/>
      <c r="D37" s="17"/>
      <c r="E37" s="18">
        <f t="shared" si="1"/>
        <v>0</v>
      </c>
      <c r="F37" s="18"/>
      <c r="G37" s="18"/>
      <c r="H37" s="17"/>
      <c r="I37" s="21" t="s">
        <v>181</v>
      </c>
    </row>
    <row r="38" spans="2:9" ht="15.5" x14ac:dyDescent="0.35">
      <c r="B38" s="22">
        <f t="shared" si="0"/>
        <v>0</v>
      </c>
      <c r="C38" s="17"/>
      <c r="D38" s="17"/>
      <c r="E38" s="18">
        <f t="shared" si="1"/>
        <v>0</v>
      </c>
      <c r="F38" s="18"/>
      <c r="G38" s="18"/>
      <c r="H38" s="17"/>
      <c r="I38" s="21" t="s">
        <v>181</v>
      </c>
    </row>
    <row r="39" spans="2:9" ht="15.5" x14ac:dyDescent="0.35">
      <c r="B39" s="22">
        <f t="shared" si="0"/>
        <v>0</v>
      </c>
      <c r="C39" s="17"/>
      <c r="D39" s="17"/>
      <c r="E39" s="18">
        <f t="shared" si="1"/>
        <v>0</v>
      </c>
      <c r="F39" s="18"/>
      <c r="G39" s="18"/>
      <c r="H39" s="17"/>
      <c r="I39" s="21" t="s">
        <v>181</v>
      </c>
    </row>
    <row r="40" spans="2:9" ht="15.5" x14ac:dyDescent="0.35">
      <c r="B40" s="22">
        <f t="shared" si="0"/>
        <v>0</v>
      </c>
      <c r="C40" s="17"/>
      <c r="D40" s="17"/>
      <c r="E40" s="18">
        <f t="shared" si="1"/>
        <v>0</v>
      </c>
      <c r="F40" s="18"/>
      <c r="G40" s="18"/>
      <c r="H40" s="17"/>
      <c r="I40" s="21" t="s">
        <v>181</v>
      </c>
    </row>
    <row r="41" spans="2:9" ht="15.5" x14ac:dyDescent="0.35">
      <c r="B41" s="22">
        <f t="shared" si="0"/>
        <v>0</v>
      </c>
      <c r="C41" s="17"/>
      <c r="D41" s="17"/>
      <c r="E41" s="18">
        <f t="shared" si="1"/>
        <v>0</v>
      </c>
      <c r="F41" s="18"/>
      <c r="G41" s="18"/>
      <c r="H41" s="17"/>
      <c r="I41" s="21" t="s">
        <v>181</v>
      </c>
    </row>
    <row r="42" spans="2:9" ht="15.5" x14ac:dyDescent="0.35">
      <c r="B42" s="22">
        <f t="shared" si="0"/>
        <v>0</v>
      </c>
      <c r="C42" s="17"/>
      <c r="D42" s="17"/>
      <c r="E42" s="18">
        <f t="shared" si="1"/>
        <v>0</v>
      </c>
      <c r="F42" s="18"/>
      <c r="G42" s="18"/>
      <c r="H42" s="17"/>
      <c r="I42" s="21" t="s">
        <v>181</v>
      </c>
    </row>
    <row r="43" spans="2:9" ht="15.5" x14ac:dyDescent="0.35">
      <c r="B43" s="22">
        <f t="shared" si="0"/>
        <v>0</v>
      </c>
      <c r="C43" s="17"/>
      <c r="D43" s="17"/>
      <c r="E43" s="18">
        <f t="shared" si="1"/>
        <v>0</v>
      </c>
      <c r="F43" s="18"/>
      <c r="G43" s="18"/>
      <c r="H43" s="17"/>
      <c r="I43" s="21" t="s">
        <v>181</v>
      </c>
    </row>
    <row r="44" spans="2:9" ht="15.5" x14ac:dyDescent="0.35">
      <c r="B44" s="22">
        <f t="shared" si="0"/>
        <v>0</v>
      </c>
      <c r="C44" s="17"/>
      <c r="D44" s="17"/>
      <c r="E44" s="18">
        <f t="shared" si="1"/>
        <v>0</v>
      </c>
      <c r="F44" s="18"/>
      <c r="G44" s="18"/>
      <c r="H44" s="17"/>
      <c r="I44" s="21" t="s">
        <v>57</v>
      </c>
    </row>
    <row r="45" spans="2:9" ht="15.5" x14ac:dyDescent="0.35">
      <c r="B45" s="22">
        <f t="shared" si="0"/>
        <v>0</v>
      </c>
      <c r="C45" s="17"/>
      <c r="D45" s="17"/>
      <c r="E45" s="18">
        <f t="shared" si="1"/>
        <v>0</v>
      </c>
      <c r="F45" s="18"/>
      <c r="G45" s="18"/>
      <c r="H45" s="17"/>
      <c r="I45" s="21" t="s">
        <v>57</v>
      </c>
    </row>
    <row r="46" spans="2:9" x14ac:dyDescent="0.35">
      <c r="B46" s="100"/>
      <c r="C46" s="101"/>
      <c r="D46" s="101"/>
      <c r="E46" s="101"/>
      <c r="F46" s="101"/>
      <c r="G46" s="101"/>
      <c r="H46" s="101"/>
      <c r="I46" s="102"/>
    </row>
    <row r="47" spans="2:9" ht="21" x14ac:dyDescent="0.5">
      <c r="B47" s="25">
        <f>B45</f>
        <v>0</v>
      </c>
      <c r="C47" s="19" t="str">
        <f>IF(B47&gt;=0,"دالرجمع","دالرباقی")</f>
        <v>دالرجمع</v>
      </c>
      <c r="D47" s="27"/>
      <c r="E47" s="16">
        <f>E45</f>
        <v>0</v>
      </c>
      <c r="F47" s="20" t="str">
        <f>IF(E47&gt;=0,"گرام جمع","گرام باقی")</f>
        <v>گرام جمع</v>
      </c>
      <c r="G47" s="28"/>
      <c r="H47" s="103"/>
      <c r="I47" s="102"/>
    </row>
    <row r="49" spans="6:9" ht="15.5" x14ac:dyDescent="0.35">
      <c r="F49" s="88" t="s">
        <v>35</v>
      </c>
      <c r="G49" s="88" t="s">
        <v>35</v>
      </c>
      <c r="H49" s="88" t="s">
        <v>35</v>
      </c>
      <c r="I49" s="88" t="s">
        <v>38</v>
      </c>
    </row>
    <row r="50" spans="6:9" ht="15.5" x14ac:dyDescent="0.35">
      <c r="F50" s="49"/>
      <c r="G50" s="50"/>
      <c r="H50" s="51"/>
      <c r="I50" s="52">
        <v>1</v>
      </c>
    </row>
    <row r="51" spans="6:9" ht="15.5" x14ac:dyDescent="0.35">
      <c r="F51" s="87">
        <f>B47</f>
        <v>0</v>
      </c>
      <c r="G51" s="50">
        <f>E47</f>
        <v>0</v>
      </c>
      <c r="H51" s="53" t="s">
        <v>259</v>
      </c>
      <c r="I51" s="52">
        <v>2</v>
      </c>
    </row>
    <row r="52" spans="6:9" x14ac:dyDescent="0.35">
      <c r="F52" s="170"/>
      <c r="G52" s="171"/>
      <c r="H52" s="171"/>
      <c r="I52" s="172"/>
    </row>
    <row r="53" spans="6:9" ht="15.5" x14ac:dyDescent="0.35">
      <c r="F53" s="56" t="s">
        <v>39</v>
      </c>
      <c r="G53" s="57" t="s">
        <v>40</v>
      </c>
      <c r="H53" s="63" t="s">
        <v>41</v>
      </c>
      <c r="I53" s="58" t="s">
        <v>42</v>
      </c>
    </row>
    <row r="54" spans="6:9" ht="15.5" x14ac:dyDescent="0.35">
      <c r="F54" s="58">
        <f>SUM(F50:F53)</f>
        <v>0</v>
      </c>
      <c r="G54" s="59">
        <f>SUM(G50:G53)</f>
        <v>0</v>
      </c>
      <c r="H54" s="64">
        <f>G54/12.15*I54</f>
        <v>0</v>
      </c>
      <c r="I54" s="59">
        <v>1158</v>
      </c>
    </row>
    <row r="55" spans="6:9" x14ac:dyDescent="0.35">
      <c r="F55" s="60" t="s">
        <v>43</v>
      </c>
      <c r="G55" s="173">
        <f>H54+F54</f>
        <v>0</v>
      </c>
      <c r="H55" s="174"/>
      <c r="I55" s="175"/>
    </row>
    <row r="56" spans="6:9" ht="18.5" x14ac:dyDescent="0.45">
      <c r="F56" s="62" t="s">
        <v>44</v>
      </c>
      <c r="G56" s="176" t="str">
        <f>IF(G55&gt;=0,"ضرر","مفاد")</f>
        <v>ضرر</v>
      </c>
      <c r="H56" s="176"/>
      <c r="I56" s="176"/>
    </row>
  </sheetData>
  <mergeCells count="13">
    <mergeCell ref="B46:I46"/>
    <mergeCell ref="H47:I47"/>
    <mergeCell ref="F52:I52"/>
    <mergeCell ref="G55:I55"/>
    <mergeCell ref="G56:I56"/>
    <mergeCell ref="B15:D15"/>
    <mergeCell ref="E15:G15"/>
    <mergeCell ref="H15:I15"/>
    <mergeCell ref="B8:I11"/>
    <mergeCell ref="B12:E14"/>
    <mergeCell ref="F12:I12"/>
    <mergeCell ref="F13:H13"/>
    <mergeCell ref="F14:I14"/>
  </mergeCells>
  <hyperlinks>
    <hyperlink ref="I51" location="'روزنامچه '!A1" display="'روزنامچه '!A1" xr:uid="{840CEB24-8F1D-4472-A399-C056751CD460}"/>
    <hyperlink ref="I50" location="'فرهاد وکیل زاده و برکی صاحب'!A1" display="'فرهاد وکیل زاده و برکی صاحب'!A1" xr:uid="{A02EB825-4485-460A-8446-05F14F7C3020}"/>
  </hyperlinks>
  <pageMargins left="0.7" right="0.7" top="0.75" bottom="0.75" header="0.3" footer="0.3"/>
  <pageSetup scale="68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F7F9F-13DF-4617-9B30-DE8C66E919C5}">
  <dimension ref="B7:I56"/>
  <sheetViews>
    <sheetView topLeftCell="A27" zoomScale="115" zoomScaleNormal="115" workbookViewId="0">
      <selection activeCell="D38" sqref="D38"/>
    </sheetView>
  </sheetViews>
  <sheetFormatPr defaultColWidth="9.1796875" defaultRowHeight="14.5" x14ac:dyDescent="0.35"/>
  <cols>
    <col min="2" max="7" width="12.54296875" customWidth="1"/>
    <col min="8" max="8" width="37.7265625" customWidth="1"/>
    <col min="9" max="9" width="10.81640625" customWidth="1"/>
    <col min="10" max="10" width="13.1796875" customWidth="1"/>
    <col min="11" max="11" width="11.81640625" customWidth="1"/>
    <col min="12" max="12" width="11.1796875" customWidth="1"/>
  </cols>
  <sheetData>
    <row r="7" spans="2:9" ht="15" thickBot="1" x14ac:dyDescent="0.4"/>
    <row r="8" spans="2:9" x14ac:dyDescent="0.35">
      <c r="B8" s="104"/>
      <c r="C8" s="105"/>
      <c r="D8" s="105"/>
      <c r="E8" s="105"/>
      <c r="F8" s="105"/>
      <c r="G8" s="105"/>
      <c r="H8" s="105"/>
      <c r="I8" s="106"/>
    </row>
    <row r="9" spans="2:9" x14ac:dyDescent="0.35">
      <c r="B9" s="107"/>
      <c r="C9" s="108"/>
      <c r="D9" s="108"/>
      <c r="E9" s="108"/>
      <c r="F9" s="108"/>
      <c r="G9" s="108"/>
      <c r="H9" s="108"/>
      <c r="I9" s="109"/>
    </row>
    <row r="10" spans="2:9" x14ac:dyDescent="0.35">
      <c r="B10" s="107"/>
      <c r="C10" s="108"/>
      <c r="D10" s="108"/>
      <c r="E10" s="108"/>
      <c r="F10" s="108"/>
      <c r="G10" s="108"/>
      <c r="H10" s="108"/>
      <c r="I10" s="109"/>
    </row>
    <row r="11" spans="2:9" ht="15" thickBot="1" x14ac:dyDescent="0.4">
      <c r="B11" s="110"/>
      <c r="C11" s="111"/>
      <c r="D11" s="111"/>
      <c r="E11" s="111"/>
      <c r="F11" s="111"/>
      <c r="G11" s="111"/>
      <c r="H11" s="111"/>
      <c r="I11" s="112"/>
    </row>
    <row r="12" spans="2:9" ht="15" thickBot="1" x14ac:dyDescent="0.4">
      <c r="B12" s="113"/>
      <c r="C12" s="101"/>
      <c r="D12" s="101"/>
      <c r="E12" s="101"/>
      <c r="F12" s="113"/>
      <c r="G12" s="101"/>
      <c r="H12" s="101"/>
      <c r="I12" s="115"/>
    </row>
    <row r="13" spans="2:9" ht="19" thickBot="1" x14ac:dyDescent="0.5">
      <c r="B13" s="114"/>
      <c r="C13" s="114"/>
      <c r="D13" s="114"/>
      <c r="E13" s="114"/>
      <c r="F13" s="116" t="s">
        <v>277</v>
      </c>
      <c r="G13" s="98"/>
      <c r="H13" s="117"/>
      <c r="I13" s="32" t="s">
        <v>4</v>
      </c>
    </row>
    <row r="14" spans="2:9" ht="15" thickBot="1" x14ac:dyDescent="0.4">
      <c r="B14" s="101"/>
      <c r="C14" s="101"/>
      <c r="D14" s="101"/>
      <c r="E14" s="101"/>
      <c r="F14" s="113"/>
      <c r="G14" s="101"/>
      <c r="H14" s="101"/>
      <c r="I14" s="118"/>
    </row>
    <row r="15" spans="2:9" ht="19" thickBot="1" x14ac:dyDescent="0.4">
      <c r="B15" s="119" t="s">
        <v>11</v>
      </c>
      <c r="C15" s="98"/>
      <c r="D15" s="99"/>
      <c r="E15" s="97" t="s">
        <v>12</v>
      </c>
      <c r="F15" s="98"/>
      <c r="G15" s="99"/>
      <c r="H15" s="97" t="s">
        <v>13</v>
      </c>
      <c r="I15" s="117"/>
    </row>
    <row r="16" spans="2:9" ht="15.5" x14ac:dyDescent="0.35">
      <c r="B16" s="33" t="s">
        <v>14</v>
      </c>
      <c r="C16" s="34" t="s">
        <v>75</v>
      </c>
      <c r="D16" s="34" t="s">
        <v>74</v>
      </c>
      <c r="E16" s="35" t="s">
        <v>17</v>
      </c>
      <c r="F16" s="35" t="s">
        <v>18</v>
      </c>
      <c r="G16" s="35" t="s">
        <v>19</v>
      </c>
      <c r="H16" s="34" t="s">
        <v>20</v>
      </c>
      <c r="I16" s="36" t="s">
        <v>21</v>
      </c>
    </row>
    <row r="17" spans="2:9" ht="15.5" x14ac:dyDescent="0.35">
      <c r="B17" s="22">
        <f>C17-D17</f>
        <v>105309</v>
      </c>
      <c r="C17" s="41">
        <v>105309</v>
      </c>
      <c r="D17" s="22"/>
      <c r="E17" s="18">
        <f>F17-G17</f>
        <v>-1000</v>
      </c>
      <c r="F17" s="44"/>
      <c r="G17" s="44">
        <v>1000</v>
      </c>
      <c r="H17" s="17" t="s">
        <v>278</v>
      </c>
      <c r="I17" s="21" t="s">
        <v>270</v>
      </c>
    </row>
    <row r="18" spans="2:9" ht="15.5" x14ac:dyDescent="0.35">
      <c r="B18" s="22">
        <f t="shared" ref="B18:B45" si="0">B17+C18-D18</f>
        <v>40759</v>
      </c>
      <c r="C18" s="42"/>
      <c r="D18" s="22">
        <v>64550</v>
      </c>
      <c r="E18" s="18">
        <f t="shared" ref="E18:E45" si="1">E17+F18-G18</f>
        <v>-392.5</v>
      </c>
      <c r="F18" s="44">
        <v>607.5</v>
      </c>
      <c r="G18" s="22"/>
      <c r="H18" s="47" t="s">
        <v>286</v>
      </c>
      <c r="I18" s="21" t="s">
        <v>282</v>
      </c>
    </row>
    <row r="19" spans="2:9" ht="15.5" x14ac:dyDescent="0.35">
      <c r="B19" s="22">
        <f t="shared" si="0"/>
        <v>-22816</v>
      </c>
      <c r="C19" s="42"/>
      <c r="D19" s="22">
        <v>63575</v>
      </c>
      <c r="E19" s="18">
        <f t="shared" si="1"/>
        <v>215</v>
      </c>
      <c r="F19" s="44">
        <v>607.5</v>
      </c>
      <c r="G19" s="22"/>
      <c r="H19" s="47" t="s">
        <v>287</v>
      </c>
      <c r="I19" s="21" t="s">
        <v>282</v>
      </c>
    </row>
    <row r="20" spans="2:9" ht="15.5" x14ac:dyDescent="0.35">
      <c r="B20" s="22">
        <f t="shared" si="0"/>
        <v>104184</v>
      </c>
      <c r="C20" s="42">
        <v>127000</v>
      </c>
      <c r="D20" s="18"/>
      <c r="E20" s="18">
        <f t="shared" si="1"/>
        <v>-1000</v>
      </c>
      <c r="F20" s="26"/>
      <c r="G20" s="18">
        <v>1215</v>
      </c>
      <c r="H20" s="17" t="s">
        <v>296</v>
      </c>
      <c r="I20" s="21" t="s">
        <v>282</v>
      </c>
    </row>
    <row r="21" spans="2:9" ht="15.5" x14ac:dyDescent="0.35">
      <c r="B21" s="22">
        <f t="shared" si="0"/>
        <v>0</v>
      </c>
      <c r="C21" s="42"/>
      <c r="D21" s="17">
        <v>104184</v>
      </c>
      <c r="E21" s="18">
        <f t="shared" si="1"/>
        <v>0</v>
      </c>
      <c r="F21" s="18">
        <v>1000</v>
      </c>
      <c r="G21" s="18"/>
      <c r="H21" s="17" t="s">
        <v>325</v>
      </c>
      <c r="I21" s="21" t="s">
        <v>313</v>
      </c>
    </row>
    <row r="22" spans="2:9" ht="15.5" x14ac:dyDescent="0.35">
      <c r="B22" s="24">
        <f t="shared" si="0"/>
        <v>-52510</v>
      </c>
      <c r="C22" s="43"/>
      <c r="D22" s="8">
        <v>52510</v>
      </c>
      <c r="E22" s="18">
        <f t="shared" si="1"/>
        <v>500</v>
      </c>
      <c r="F22" s="23">
        <v>500</v>
      </c>
      <c r="G22" s="23"/>
      <c r="H22" s="8" t="s">
        <v>375</v>
      </c>
      <c r="I22" s="21" t="s">
        <v>363</v>
      </c>
    </row>
    <row r="23" spans="2:9" ht="15.5" x14ac:dyDescent="0.35">
      <c r="B23" s="24">
        <f t="shared" si="0"/>
        <v>-12510</v>
      </c>
      <c r="C23" s="42">
        <v>40000</v>
      </c>
      <c r="D23" s="17"/>
      <c r="E23" s="18">
        <f t="shared" si="1"/>
        <v>500</v>
      </c>
      <c r="F23" s="18"/>
      <c r="G23" s="18"/>
      <c r="H23" s="17" t="s">
        <v>376</v>
      </c>
      <c r="I23" s="21" t="s">
        <v>331</v>
      </c>
    </row>
    <row r="24" spans="2:9" ht="15.5" x14ac:dyDescent="0.35">
      <c r="B24" s="24">
        <f>B23+C24-D24</f>
        <v>-128138</v>
      </c>
      <c r="C24" s="42"/>
      <c r="D24" s="17">
        <v>115628</v>
      </c>
      <c r="E24" s="18">
        <f>E23+F24-G24</f>
        <v>1584.85</v>
      </c>
      <c r="F24" s="18">
        <v>1084.8499999999999</v>
      </c>
      <c r="G24" s="18"/>
      <c r="H24" s="17" t="s">
        <v>379</v>
      </c>
      <c r="I24" s="21" t="s">
        <v>331</v>
      </c>
    </row>
    <row r="25" spans="2:9" ht="15.5" x14ac:dyDescent="0.35">
      <c r="B25" s="24">
        <f t="shared" si="0"/>
        <v>-64988</v>
      </c>
      <c r="C25" s="42">
        <v>63150</v>
      </c>
      <c r="D25" s="17"/>
      <c r="E25" s="18">
        <f t="shared" si="1"/>
        <v>977.34999999999991</v>
      </c>
      <c r="F25" s="18"/>
      <c r="G25" s="18">
        <v>607.5</v>
      </c>
      <c r="H25" s="17" t="s">
        <v>380</v>
      </c>
      <c r="I25" s="21" t="s">
        <v>331</v>
      </c>
    </row>
    <row r="26" spans="2:9" ht="15.5" x14ac:dyDescent="0.35">
      <c r="B26" s="24">
        <f t="shared" si="0"/>
        <v>-64988</v>
      </c>
      <c r="C26" s="42"/>
      <c r="D26" s="17"/>
      <c r="E26" s="18">
        <f t="shared" si="1"/>
        <v>499.99999999999989</v>
      </c>
      <c r="F26" s="18"/>
      <c r="G26" s="18">
        <v>477.35</v>
      </c>
      <c r="H26" s="17" t="s">
        <v>381</v>
      </c>
      <c r="I26" s="21" t="s">
        <v>331</v>
      </c>
    </row>
    <row r="27" spans="2:9" ht="15.5" x14ac:dyDescent="0.35">
      <c r="B27" s="24">
        <f t="shared" si="0"/>
        <v>-64988</v>
      </c>
      <c r="C27" s="42"/>
      <c r="D27" s="17"/>
      <c r="E27" s="18">
        <f t="shared" si="1"/>
        <v>499.99999999999989</v>
      </c>
      <c r="F27" s="18"/>
      <c r="G27" s="18"/>
      <c r="H27" s="17"/>
      <c r="I27" s="21" t="s">
        <v>363</v>
      </c>
    </row>
    <row r="28" spans="2:9" ht="15.5" x14ac:dyDescent="0.35">
      <c r="B28" s="24">
        <f t="shared" si="0"/>
        <v>189912</v>
      </c>
      <c r="C28" s="42">
        <v>254900</v>
      </c>
      <c r="D28" s="17"/>
      <c r="E28" s="18">
        <f t="shared" si="1"/>
        <v>-1930</v>
      </c>
      <c r="F28" s="18"/>
      <c r="G28" s="18">
        <v>2430</v>
      </c>
      <c r="H28" s="17" t="s">
        <v>397</v>
      </c>
      <c r="I28" s="21" t="s">
        <v>363</v>
      </c>
    </row>
    <row r="29" spans="2:9" ht="15.5" x14ac:dyDescent="0.35">
      <c r="B29" s="24">
        <f t="shared" si="0"/>
        <v>-12539</v>
      </c>
      <c r="C29" s="42"/>
      <c r="D29" s="17">
        <v>202451</v>
      </c>
      <c r="E29" s="18">
        <f t="shared" si="1"/>
        <v>0</v>
      </c>
      <c r="F29" s="18">
        <v>1930</v>
      </c>
      <c r="G29" s="18"/>
      <c r="H29" s="17" t="s">
        <v>398</v>
      </c>
      <c r="I29" s="21" t="s">
        <v>363</v>
      </c>
    </row>
    <row r="30" spans="2:9" ht="15.5" x14ac:dyDescent="0.35">
      <c r="B30" s="24">
        <f t="shared" si="0"/>
        <v>-6039</v>
      </c>
      <c r="C30" s="42">
        <v>6500</v>
      </c>
      <c r="D30" s="17"/>
      <c r="E30" s="18">
        <f t="shared" si="1"/>
        <v>0</v>
      </c>
      <c r="F30" s="18"/>
      <c r="G30" s="18"/>
      <c r="H30" s="17" t="s">
        <v>399</v>
      </c>
      <c r="I30" s="21" t="s">
        <v>387</v>
      </c>
    </row>
    <row r="31" spans="2:9" ht="15.5" x14ac:dyDescent="0.35">
      <c r="B31" s="24">
        <f t="shared" si="0"/>
        <v>0</v>
      </c>
      <c r="C31" s="42">
        <v>6039</v>
      </c>
      <c r="D31" s="17"/>
      <c r="E31" s="18">
        <f t="shared" si="1"/>
        <v>0</v>
      </c>
      <c r="F31" s="18"/>
      <c r="G31" s="18"/>
      <c r="H31" s="17" t="s">
        <v>399</v>
      </c>
      <c r="I31" s="21" t="s">
        <v>387</v>
      </c>
    </row>
    <row r="32" spans="2:9" ht="15.5" x14ac:dyDescent="0.35">
      <c r="B32" s="24">
        <f t="shared" si="0"/>
        <v>-126200</v>
      </c>
      <c r="C32" s="42"/>
      <c r="D32" s="17">
        <v>126200</v>
      </c>
      <c r="E32" s="18">
        <f t="shared" si="1"/>
        <v>1215</v>
      </c>
      <c r="F32" s="18">
        <v>1215</v>
      </c>
      <c r="G32" s="18"/>
      <c r="H32" s="17" t="s">
        <v>438</v>
      </c>
      <c r="I32" s="21" t="s">
        <v>387</v>
      </c>
    </row>
    <row r="33" spans="2:9" ht="15.5" x14ac:dyDescent="0.35">
      <c r="B33" s="24">
        <f t="shared" si="0"/>
        <v>-42826</v>
      </c>
      <c r="C33" s="42">
        <v>83374</v>
      </c>
      <c r="D33" s="17"/>
      <c r="E33" s="18">
        <f t="shared" si="1"/>
        <v>415</v>
      </c>
      <c r="F33" s="18"/>
      <c r="G33" s="18">
        <v>800</v>
      </c>
      <c r="H33" s="17" t="s">
        <v>431</v>
      </c>
      <c r="I33" s="21" t="s">
        <v>430</v>
      </c>
    </row>
    <row r="34" spans="2:9" ht="15.5" x14ac:dyDescent="0.35">
      <c r="B34" s="24">
        <f t="shared" si="0"/>
        <v>-106076</v>
      </c>
      <c r="C34" s="42"/>
      <c r="D34" s="17">
        <v>63250</v>
      </c>
      <c r="E34" s="18">
        <f t="shared" si="1"/>
        <v>1022.5</v>
      </c>
      <c r="F34" s="18">
        <v>607.5</v>
      </c>
      <c r="G34" s="18"/>
      <c r="H34" s="17" t="s">
        <v>455</v>
      </c>
      <c r="I34" s="21" t="s">
        <v>450</v>
      </c>
    </row>
    <row r="35" spans="2:9" ht="15.5" x14ac:dyDescent="0.35">
      <c r="B35" s="22">
        <f t="shared" si="0"/>
        <v>-106076</v>
      </c>
      <c r="C35" s="42"/>
      <c r="D35" s="17"/>
      <c r="E35" s="18">
        <f t="shared" si="1"/>
        <v>1022.5</v>
      </c>
      <c r="F35" s="18"/>
      <c r="G35" s="18"/>
      <c r="H35" s="17" t="s">
        <v>461</v>
      </c>
      <c r="I35" s="21" t="s">
        <v>450</v>
      </c>
    </row>
    <row r="36" spans="2:9" ht="15.5" x14ac:dyDescent="0.35">
      <c r="B36" s="22">
        <f t="shared" si="0"/>
        <v>-1076</v>
      </c>
      <c r="C36" s="17">
        <v>105000</v>
      </c>
      <c r="D36" s="17"/>
      <c r="E36" s="18">
        <f t="shared" si="1"/>
        <v>-27.009999999999991</v>
      </c>
      <c r="F36" s="18"/>
      <c r="G36" s="18">
        <v>1049.51</v>
      </c>
      <c r="H36" s="17" t="s">
        <v>469</v>
      </c>
      <c r="I36" s="21" t="s">
        <v>450</v>
      </c>
    </row>
    <row r="37" spans="2:9" ht="15.5" x14ac:dyDescent="0.35">
      <c r="B37" s="22">
        <f t="shared" si="0"/>
        <v>-128576</v>
      </c>
      <c r="C37" s="17"/>
      <c r="D37" s="17">
        <v>127500</v>
      </c>
      <c r="E37" s="18">
        <f t="shared" si="1"/>
        <v>1187.99</v>
      </c>
      <c r="F37" s="18">
        <v>1215</v>
      </c>
      <c r="G37" s="18"/>
      <c r="H37" s="17" t="s">
        <v>510</v>
      </c>
      <c r="I37" s="21" t="s">
        <v>489</v>
      </c>
    </row>
    <row r="38" spans="2:9" ht="15.5" x14ac:dyDescent="0.35">
      <c r="B38" s="22">
        <f t="shared" si="0"/>
        <v>-128576</v>
      </c>
      <c r="C38" s="17"/>
      <c r="D38" s="17"/>
      <c r="E38" s="18">
        <f t="shared" si="1"/>
        <v>1187.99</v>
      </c>
      <c r="F38" s="18"/>
      <c r="G38" s="18"/>
      <c r="H38" s="17"/>
      <c r="I38" s="21" t="s">
        <v>181</v>
      </c>
    </row>
    <row r="39" spans="2:9" ht="15.5" x14ac:dyDescent="0.35">
      <c r="B39" s="22">
        <f t="shared" si="0"/>
        <v>-128576</v>
      </c>
      <c r="C39" s="17"/>
      <c r="D39" s="17"/>
      <c r="E39" s="18">
        <f t="shared" si="1"/>
        <v>1187.99</v>
      </c>
      <c r="F39" s="18"/>
      <c r="G39" s="18"/>
      <c r="H39" s="17"/>
      <c r="I39" s="21" t="s">
        <v>181</v>
      </c>
    </row>
    <row r="40" spans="2:9" ht="15.5" x14ac:dyDescent="0.35">
      <c r="B40" s="22">
        <f t="shared" si="0"/>
        <v>-128576</v>
      </c>
      <c r="C40" s="17"/>
      <c r="D40" s="17"/>
      <c r="E40" s="18">
        <f t="shared" si="1"/>
        <v>1187.99</v>
      </c>
      <c r="F40" s="18"/>
      <c r="G40" s="18"/>
      <c r="H40" s="17"/>
      <c r="I40" s="21" t="s">
        <v>181</v>
      </c>
    </row>
    <row r="41" spans="2:9" ht="15.5" x14ac:dyDescent="0.35">
      <c r="B41" s="22">
        <f t="shared" si="0"/>
        <v>-128576</v>
      </c>
      <c r="C41" s="17"/>
      <c r="D41" s="17"/>
      <c r="E41" s="18">
        <f t="shared" si="1"/>
        <v>1187.99</v>
      </c>
      <c r="F41" s="18"/>
      <c r="G41" s="18"/>
      <c r="H41" s="17"/>
      <c r="I41" s="21" t="s">
        <v>181</v>
      </c>
    </row>
    <row r="42" spans="2:9" ht="15.5" x14ac:dyDescent="0.35">
      <c r="B42" s="22">
        <f t="shared" si="0"/>
        <v>-128576</v>
      </c>
      <c r="C42" s="17"/>
      <c r="D42" s="17"/>
      <c r="E42" s="18">
        <f t="shared" si="1"/>
        <v>1187.99</v>
      </c>
      <c r="F42" s="18"/>
      <c r="G42" s="18"/>
      <c r="H42" s="17"/>
      <c r="I42" s="21" t="s">
        <v>181</v>
      </c>
    </row>
    <row r="43" spans="2:9" ht="15.5" x14ac:dyDescent="0.35">
      <c r="B43" s="22">
        <f t="shared" si="0"/>
        <v>-128576</v>
      </c>
      <c r="C43" s="17"/>
      <c r="D43" s="17"/>
      <c r="E43" s="18">
        <f t="shared" si="1"/>
        <v>1187.99</v>
      </c>
      <c r="F43" s="18"/>
      <c r="G43" s="18"/>
      <c r="H43" s="17"/>
      <c r="I43" s="21" t="s">
        <v>181</v>
      </c>
    </row>
    <row r="44" spans="2:9" ht="15.5" x14ac:dyDescent="0.35">
      <c r="B44" s="22">
        <f t="shared" si="0"/>
        <v>-128576</v>
      </c>
      <c r="C44" s="17"/>
      <c r="D44" s="17"/>
      <c r="E44" s="18">
        <f t="shared" si="1"/>
        <v>1187.99</v>
      </c>
      <c r="F44" s="18"/>
      <c r="G44" s="18"/>
      <c r="H44" s="17"/>
      <c r="I44" s="21" t="s">
        <v>57</v>
      </c>
    </row>
    <row r="45" spans="2:9" ht="15.5" x14ac:dyDescent="0.35">
      <c r="B45" s="22">
        <f t="shared" si="0"/>
        <v>-128576</v>
      </c>
      <c r="C45" s="17"/>
      <c r="D45" s="17"/>
      <c r="E45" s="18">
        <f t="shared" si="1"/>
        <v>1187.99</v>
      </c>
      <c r="F45" s="18"/>
      <c r="G45" s="18"/>
      <c r="H45" s="17"/>
      <c r="I45" s="21" t="s">
        <v>57</v>
      </c>
    </row>
    <row r="46" spans="2:9" x14ac:dyDescent="0.35">
      <c r="B46" s="100"/>
      <c r="C46" s="101"/>
      <c r="D46" s="101"/>
      <c r="E46" s="101"/>
      <c r="F46" s="101"/>
      <c r="G46" s="101"/>
      <c r="H46" s="101"/>
      <c r="I46" s="102"/>
    </row>
    <row r="47" spans="2:9" ht="21" x14ac:dyDescent="0.5">
      <c r="B47" s="25">
        <f>B45</f>
        <v>-128576</v>
      </c>
      <c r="C47" s="19" t="str">
        <f>IF(B47&gt;=0,"دالرجمع","دالرباقی")</f>
        <v>دالرباقی</v>
      </c>
      <c r="D47" s="27"/>
      <c r="E47" s="16">
        <f>E45</f>
        <v>1187.99</v>
      </c>
      <c r="F47" s="20" t="str">
        <f>IF(E47&gt;=0,"گرام جمع","گرام باقی")</f>
        <v>گرام جمع</v>
      </c>
      <c r="G47" s="28"/>
      <c r="H47" s="103"/>
      <c r="I47" s="102"/>
    </row>
    <row r="49" spans="6:9" ht="15.5" x14ac:dyDescent="0.35">
      <c r="F49" s="88" t="s">
        <v>35</v>
      </c>
      <c r="G49" s="88" t="s">
        <v>35</v>
      </c>
      <c r="H49" s="88" t="s">
        <v>35</v>
      </c>
      <c r="I49" s="88" t="s">
        <v>38</v>
      </c>
    </row>
    <row r="50" spans="6:9" ht="15.5" x14ac:dyDescent="0.35">
      <c r="F50" s="49"/>
      <c r="G50" s="50"/>
      <c r="H50" s="51"/>
      <c r="I50" s="52">
        <v>1</v>
      </c>
    </row>
    <row r="51" spans="6:9" ht="15.5" x14ac:dyDescent="0.35">
      <c r="F51" s="87">
        <f>B47</f>
        <v>-128576</v>
      </c>
      <c r="G51" s="50">
        <f>E47</f>
        <v>1187.99</v>
      </c>
      <c r="H51" s="53" t="s">
        <v>259</v>
      </c>
      <c r="I51" s="52">
        <v>2</v>
      </c>
    </row>
    <row r="52" spans="6:9" x14ac:dyDescent="0.35">
      <c r="F52" s="170"/>
      <c r="G52" s="171"/>
      <c r="H52" s="171"/>
      <c r="I52" s="172"/>
    </row>
    <row r="53" spans="6:9" ht="15.5" x14ac:dyDescent="0.35">
      <c r="F53" s="56" t="s">
        <v>39</v>
      </c>
      <c r="G53" s="57" t="s">
        <v>40</v>
      </c>
      <c r="H53" s="63" t="s">
        <v>41</v>
      </c>
      <c r="I53" s="58" t="s">
        <v>42</v>
      </c>
    </row>
    <row r="54" spans="6:9" ht="15.5" x14ac:dyDescent="0.35">
      <c r="F54" s="58">
        <f>SUM(F50:F53)</f>
        <v>-128576</v>
      </c>
      <c r="G54" s="59">
        <f>SUM(G50:G53)</f>
        <v>1187.99</v>
      </c>
      <c r="H54" s="64">
        <f>G54/12.15*I54</f>
        <v>123687.84773662552</v>
      </c>
      <c r="I54" s="59">
        <v>1265</v>
      </c>
    </row>
    <row r="55" spans="6:9" x14ac:dyDescent="0.35">
      <c r="F55" s="60" t="s">
        <v>43</v>
      </c>
      <c r="G55" s="173">
        <f>H54+F54</f>
        <v>-4888.1522633744753</v>
      </c>
      <c r="H55" s="174"/>
      <c r="I55" s="175"/>
    </row>
    <row r="56" spans="6:9" ht="18.5" x14ac:dyDescent="0.45">
      <c r="F56" s="62" t="s">
        <v>44</v>
      </c>
      <c r="G56" s="176" t="str">
        <f>IF(G55&gt;=0,"ضرر","مفاد")</f>
        <v>مفاد</v>
      </c>
      <c r="H56" s="176"/>
      <c r="I56" s="176"/>
    </row>
  </sheetData>
  <mergeCells count="13">
    <mergeCell ref="B46:I46"/>
    <mergeCell ref="H47:I47"/>
    <mergeCell ref="F52:I52"/>
    <mergeCell ref="G55:I55"/>
    <mergeCell ref="G56:I56"/>
    <mergeCell ref="B15:D15"/>
    <mergeCell ref="E15:G15"/>
    <mergeCell ref="H15:I15"/>
    <mergeCell ref="B8:I11"/>
    <mergeCell ref="B12:E14"/>
    <mergeCell ref="F12:I12"/>
    <mergeCell ref="F13:H13"/>
    <mergeCell ref="F14:I14"/>
  </mergeCells>
  <hyperlinks>
    <hyperlink ref="I51" location="'روزنامچه '!A1" display="'روزنامچه '!A1" xr:uid="{D36B8A29-DCEB-438B-AE1E-0F4D8F8B6CF9}"/>
    <hyperlink ref="I50" location="'فرهاد وکیل زاده و برکی صاحب'!A1" display="'فرهاد وکیل زاده و برکی صاحب'!A1" xr:uid="{1B140F04-8ED0-4B24-ACA1-28C542CC034F}"/>
  </hyperlinks>
  <pageMargins left="0.7" right="0.7" top="0.75" bottom="0.75" header="0.3" footer="0.3"/>
  <pageSetup scale="6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I1000"/>
  <sheetViews>
    <sheetView topLeftCell="A17" zoomScaleNormal="100" workbookViewId="0">
      <selection activeCell="H51" sqref="H51"/>
    </sheetView>
  </sheetViews>
  <sheetFormatPr defaultColWidth="14.453125" defaultRowHeight="14.5" x14ac:dyDescent="0.35"/>
  <cols>
    <col min="1" max="1" width="8.7265625" customWidth="1"/>
    <col min="2" max="7" width="12.54296875" customWidth="1"/>
    <col min="8" max="8" width="31.54296875" customWidth="1"/>
    <col min="9" max="9" width="10.81640625" customWidth="1"/>
    <col min="10" max="26" width="8.7265625" customWidth="1"/>
  </cols>
  <sheetData>
    <row r="1" spans="2:9" ht="14.25" customHeight="1" x14ac:dyDescent="0.35"/>
    <row r="2" spans="2:9" ht="14.25" customHeight="1" x14ac:dyDescent="0.35"/>
    <row r="3" spans="2:9" ht="14.25" customHeight="1" x14ac:dyDescent="0.35"/>
    <row r="4" spans="2:9" ht="14.25" customHeight="1" x14ac:dyDescent="0.35"/>
    <row r="5" spans="2:9" ht="14.25" customHeight="1" x14ac:dyDescent="0.35"/>
    <row r="6" spans="2:9" ht="14.25" customHeight="1" x14ac:dyDescent="0.35"/>
    <row r="7" spans="2:9" ht="14.25" customHeight="1" thickBot="1" x14ac:dyDescent="0.4"/>
    <row r="8" spans="2:9" ht="14.25" customHeight="1" x14ac:dyDescent="0.35">
      <c r="B8" s="104"/>
      <c r="C8" s="124"/>
      <c r="D8" s="124"/>
      <c r="E8" s="124"/>
      <c r="F8" s="124"/>
      <c r="G8" s="124"/>
      <c r="H8" s="124"/>
      <c r="I8" s="125"/>
    </row>
    <row r="9" spans="2:9" ht="14.25" customHeight="1" x14ac:dyDescent="0.35">
      <c r="B9" s="126"/>
      <c r="C9" s="127"/>
      <c r="D9" s="127"/>
      <c r="E9" s="127"/>
      <c r="F9" s="127"/>
      <c r="G9" s="127"/>
      <c r="H9" s="127"/>
      <c r="I9" s="128"/>
    </row>
    <row r="10" spans="2:9" ht="14.25" customHeight="1" x14ac:dyDescent="0.35">
      <c r="B10" s="126"/>
      <c r="C10" s="127"/>
      <c r="D10" s="127"/>
      <c r="E10" s="127"/>
      <c r="F10" s="127"/>
      <c r="G10" s="127"/>
      <c r="H10" s="127"/>
      <c r="I10" s="128"/>
    </row>
    <row r="11" spans="2:9" ht="14.25" customHeight="1" thickBot="1" x14ac:dyDescent="0.4">
      <c r="B11" s="129"/>
      <c r="C11" s="130"/>
      <c r="D11" s="130"/>
      <c r="E11" s="130"/>
      <c r="F11" s="130"/>
      <c r="G11" s="130"/>
      <c r="H11" s="130"/>
      <c r="I11" s="131"/>
    </row>
    <row r="12" spans="2:9" ht="14.25" customHeight="1" thickBot="1" x14ac:dyDescent="0.4">
      <c r="B12" s="132"/>
      <c r="C12" s="132"/>
      <c r="D12" s="132"/>
      <c r="E12" s="132"/>
      <c r="F12" s="132"/>
      <c r="G12" s="132"/>
      <c r="H12" s="132"/>
      <c r="I12" s="132"/>
    </row>
    <row r="13" spans="2:9" ht="21.4" customHeight="1" thickBot="1" x14ac:dyDescent="0.5">
      <c r="B13" s="113"/>
      <c r="C13" s="113"/>
      <c r="D13" s="113"/>
      <c r="E13" s="113"/>
      <c r="F13" s="116" t="s">
        <v>31</v>
      </c>
      <c r="G13" s="134"/>
      <c r="H13" s="135"/>
      <c r="I13" s="32" t="s">
        <v>4</v>
      </c>
    </row>
    <row r="14" spans="2:9" ht="14.25" customHeight="1" thickBot="1" x14ac:dyDescent="0.4">
      <c r="B14" s="133"/>
      <c r="C14" s="133"/>
      <c r="D14" s="133"/>
      <c r="E14" s="133"/>
      <c r="F14" s="133"/>
      <c r="G14" s="133"/>
      <c r="H14" s="133"/>
      <c r="I14" s="133"/>
    </row>
    <row r="15" spans="2:9" ht="14.25" customHeight="1" thickBot="1" x14ac:dyDescent="0.4">
      <c r="B15" s="119" t="s">
        <v>11</v>
      </c>
      <c r="C15" s="136"/>
      <c r="D15" s="137"/>
      <c r="E15" s="97" t="s">
        <v>12</v>
      </c>
      <c r="F15" s="136"/>
      <c r="G15" s="137"/>
      <c r="H15" s="97" t="s">
        <v>13</v>
      </c>
      <c r="I15" s="123"/>
    </row>
    <row r="16" spans="2:9" ht="14.25" customHeight="1" x14ac:dyDescent="0.35">
      <c r="B16" s="33" t="s">
        <v>14</v>
      </c>
      <c r="C16" s="34" t="s">
        <v>15</v>
      </c>
      <c r="D16" s="34" t="s">
        <v>16</v>
      </c>
      <c r="E16" s="35" t="s">
        <v>17</v>
      </c>
      <c r="F16" s="35" t="s">
        <v>18</v>
      </c>
      <c r="G16" s="35" t="s">
        <v>19</v>
      </c>
      <c r="H16" s="34"/>
      <c r="I16" s="36" t="s">
        <v>21</v>
      </c>
    </row>
    <row r="17" spans="2:9" ht="14.25" customHeight="1" x14ac:dyDescent="0.35">
      <c r="B17" s="22">
        <f>C17-D17</f>
        <v>0</v>
      </c>
      <c r="C17" s="37"/>
      <c r="D17" s="18"/>
      <c r="E17" s="18">
        <f>F17-G17</f>
        <v>0</v>
      </c>
      <c r="F17" s="26"/>
      <c r="G17" s="18"/>
      <c r="H17" s="17"/>
      <c r="I17" s="21"/>
    </row>
    <row r="18" spans="2:9" ht="14.25" customHeight="1" x14ac:dyDescent="0.35">
      <c r="B18" s="22">
        <f>B17+C18-D18</f>
        <v>0</v>
      </c>
      <c r="C18" s="17"/>
      <c r="D18" s="18"/>
      <c r="E18" s="18">
        <f>E17+F18-G18</f>
        <v>0</v>
      </c>
      <c r="F18" s="26"/>
      <c r="G18" s="18"/>
      <c r="H18" s="37" t="s">
        <v>29</v>
      </c>
      <c r="I18" s="21"/>
    </row>
    <row r="19" spans="2:9" ht="14.25" customHeight="1" x14ac:dyDescent="0.35">
      <c r="B19" s="22">
        <f>B18+C19-D19</f>
        <v>0</v>
      </c>
      <c r="C19" s="17"/>
      <c r="D19" s="18"/>
      <c r="E19" s="18">
        <f>E18+F19-G19</f>
        <v>0</v>
      </c>
      <c r="F19" s="26"/>
      <c r="G19" s="18"/>
      <c r="H19" s="17" t="s">
        <v>30</v>
      </c>
      <c r="I19" s="21"/>
    </row>
    <row r="20" spans="2:9" ht="14.25" customHeight="1" x14ac:dyDescent="0.35">
      <c r="B20" s="22">
        <f>B19+C20-D20</f>
        <v>0</v>
      </c>
      <c r="C20" s="17"/>
      <c r="D20" s="17"/>
      <c r="E20" s="18">
        <f>E19+F20-G20</f>
        <v>0</v>
      </c>
      <c r="F20" s="18"/>
      <c r="G20" s="18"/>
      <c r="H20" s="17"/>
      <c r="I20" s="21"/>
    </row>
    <row r="21" spans="2:9" ht="14.25" customHeight="1" x14ac:dyDescent="0.35">
      <c r="B21" s="24">
        <f t="shared" ref="B21:B48" si="0">B20+C21-D21</f>
        <v>0</v>
      </c>
      <c r="C21" s="8"/>
      <c r="D21" s="8"/>
      <c r="E21" s="23">
        <f t="shared" ref="E21:E48" si="1">E20+F21-G21</f>
        <v>0</v>
      </c>
      <c r="F21" s="23"/>
      <c r="G21" s="23"/>
      <c r="H21" s="8"/>
      <c r="I21" s="21"/>
    </row>
    <row r="22" spans="2:9" ht="14.25" customHeight="1" x14ac:dyDescent="0.35">
      <c r="B22" s="22">
        <f t="shared" si="0"/>
        <v>0</v>
      </c>
      <c r="C22" s="17"/>
      <c r="D22" s="17"/>
      <c r="E22" s="18">
        <f t="shared" si="1"/>
        <v>0</v>
      </c>
      <c r="F22" s="18"/>
      <c r="G22" s="18"/>
      <c r="H22" s="17"/>
      <c r="I22" s="21"/>
    </row>
    <row r="23" spans="2:9" ht="14.25" customHeight="1" x14ac:dyDescent="0.35">
      <c r="B23" s="22">
        <f t="shared" si="0"/>
        <v>0</v>
      </c>
      <c r="C23" s="17"/>
      <c r="D23" s="17"/>
      <c r="E23" s="18">
        <f t="shared" si="1"/>
        <v>0</v>
      </c>
      <c r="F23" s="18"/>
      <c r="G23" s="18"/>
      <c r="H23" s="17"/>
      <c r="I23" s="21"/>
    </row>
    <row r="24" spans="2:9" ht="14.25" customHeight="1" x14ac:dyDescent="0.35">
      <c r="B24" s="22">
        <f t="shared" si="0"/>
        <v>0</v>
      </c>
      <c r="C24" s="17"/>
      <c r="D24" s="17"/>
      <c r="E24" s="18">
        <f t="shared" si="1"/>
        <v>0</v>
      </c>
      <c r="F24" s="18"/>
      <c r="G24" s="18"/>
      <c r="H24" s="17"/>
      <c r="I24" s="21"/>
    </row>
    <row r="25" spans="2:9" ht="14.25" customHeight="1" x14ac:dyDescent="0.35">
      <c r="B25" s="22">
        <f t="shared" si="0"/>
        <v>0</v>
      </c>
      <c r="C25" s="17"/>
      <c r="D25" s="17"/>
      <c r="E25" s="18">
        <f t="shared" si="1"/>
        <v>0</v>
      </c>
      <c r="F25" s="18"/>
      <c r="G25" s="18"/>
      <c r="H25" s="17"/>
      <c r="I25" s="21"/>
    </row>
    <row r="26" spans="2:9" ht="14.25" customHeight="1" x14ac:dyDescent="0.35">
      <c r="B26" s="22">
        <f t="shared" si="0"/>
        <v>0</v>
      </c>
      <c r="C26" s="17"/>
      <c r="D26" s="17"/>
      <c r="E26" s="18">
        <f t="shared" si="1"/>
        <v>0</v>
      </c>
      <c r="F26" s="18"/>
      <c r="G26" s="18"/>
      <c r="H26" s="17"/>
      <c r="I26" s="21"/>
    </row>
    <row r="27" spans="2:9" ht="14.25" customHeight="1" x14ac:dyDescent="0.35">
      <c r="B27" s="22">
        <f t="shared" si="0"/>
        <v>0</v>
      </c>
      <c r="C27" s="17"/>
      <c r="D27" s="17"/>
      <c r="E27" s="18">
        <f t="shared" si="1"/>
        <v>0</v>
      </c>
      <c r="F27" s="18"/>
      <c r="G27" s="18"/>
      <c r="H27" s="17"/>
      <c r="I27" s="21"/>
    </row>
    <row r="28" spans="2:9" ht="14.25" customHeight="1" x14ac:dyDescent="0.35">
      <c r="B28" s="22">
        <f t="shared" si="0"/>
        <v>0</v>
      </c>
      <c r="C28" s="17"/>
      <c r="D28" s="17"/>
      <c r="E28" s="18">
        <f t="shared" si="1"/>
        <v>0</v>
      </c>
      <c r="F28" s="18"/>
      <c r="G28" s="18"/>
      <c r="H28" s="17"/>
      <c r="I28" s="21"/>
    </row>
    <row r="29" spans="2:9" ht="14.25" customHeight="1" x14ac:dyDescent="0.35">
      <c r="B29" s="22">
        <f t="shared" si="0"/>
        <v>0</v>
      </c>
      <c r="C29" s="17"/>
      <c r="D29" s="17"/>
      <c r="E29" s="18">
        <f t="shared" si="1"/>
        <v>0</v>
      </c>
      <c r="F29" s="18"/>
      <c r="G29" s="18"/>
      <c r="H29" s="17"/>
      <c r="I29" s="21"/>
    </row>
    <row r="30" spans="2:9" ht="14.25" customHeight="1" x14ac:dyDescent="0.35">
      <c r="B30" s="22">
        <f t="shared" si="0"/>
        <v>0</v>
      </c>
      <c r="C30" s="17"/>
      <c r="D30" s="17"/>
      <c r="E30" s="18">
        <f t="shared" si="1"/>
        <v>0</v>
      </c>
      <c r="F30" s="18"/>
      <c r="G30" s="18"/>
      <c r="H30" s="17"/>
      <c r="I30" s="21"/>
    </row>
    <row r="31" spans="2:9" ht="14.25" customHeight="1" x14ac:dyDescent="0.35">
      <c r="B31" s="22">
        <f t="shared" si="0"/>
        <v>0</v>
      </c>
      <c r="C31" s="17"/>
      <c r="D31" s="17"/>
      <c r="E31" s="18">
        <f t="shared" si="1"/>
        <v>0</v>
      </c>
      <c r="F31" s="18"/>
      <c r="G31" s="18"/>
      <c r="H31" s="17"/>
      <c r="I31" s="21"/>
    </row>
    <row r="32" spans="2:9" ht="14.25" customHeight="1" x14ac:dyDescent="0.35">
      <c r="B32" s="22">
        <f t="shared" si="0"/>
        <v>0</v>
      </c>
      <c r="C32" s="17"/>
      <c r="D32" s="17"/>
      <c r="E32" s="18">
        <f t="shared" si="1"/>
        <v>0</v>
      </c>
      <c r="F32" s="18"/>
      <c r="G32" s="18"/>
      <c r="H32" s="17"/>
      <c r="I32" s="21"/>
    </row>
    <row r="33" spans="2:9" ht="14.25" customHeight="1" x14ac:dyDescent="0.35">
      <c r="B33" s="22">
        <f t="shared" si="0"/>
        <v>0</v>
      </c>
      <c r="C33" s="17"/>
      <c r="D33" s="17"/>
      <c r="E33" s="18">
        <f t="shared" si="1"/>
        <v>0</v>
      </c>
      <c r="F33" s="18"/>
      <c r="G33" s="18"/>
      <c r="H33" s="17"/>
      <c r="I33" s="21"/>
    </row>
    <row r="34" spans="2:9" ht="14.25" customHeight="1" x14ac:dyDescent="0.35">
      <c r="B34" s="22">
        <f t="shared" si="0"/>
        <v>0</v>
      </c>
      <c r="C34" s="17"/>
      <c r="D34" s="17"/>
      <c r="E34" s="18">
        <f t="shared" si="1"/>
        <v>0</v>
      </c>
      <c r="F34" s="18"/>
      <c r="G34" s="18"/>
      <c r="H34" s="17"/>
      <c r="I34" s="21"/>
    </row>
    <row r="35" spans="2:9" ht="14.25" customHeight="1" x14ac:dyDescent="0.35">
      <c r="B35" s="22">
        <f t="shared" si="0"/>
        <v>0</v>
      </c>
      <c r="C35" s="17"/>
      <c r="D35" s="17"/>
      <c r="E35" s="18">
        <f t="shared" si="1"/>
        <v>0</v>
      </c>
      <c r="F35" s="18"/>
      <c r="G35" s="18"/>
      <c r="H35" s="17"/>
      <c r="I35" s="21"/>
    </row>
    <row r="36" spans="2:9" ht="14.25" customHeight="1" x14ac:dyDescent="0.35">
      <c r="B36" s="22">
        <f t="shared" si="0"/>
        <v>0</v>
      </c>
      <c r="C36" s="17"/>
      <c r="D36" s="17"/>
      <c r="E36" s="18">
        <f t="shared" si="1"/>
        <v>0</v>
      </c>
      <c r="F36" s="18"/>
      <c r="G36" s="18"/>
      <c r="H36" s="17"/>
      <c r="I36" s="21"/>
    </row>
    <row r="37" spans="2:9" ht="14.25" customHeight="1" x14ac:dyDescent="0.35">
      <c r="B37" s="22">
        <f t="shared" si="0"/>
        <v>0</v>
      </c>
      <c r="C37" s="17"/>
      <c r="D37" s="17"/>
      <c r="E37" s="18">
        <f t="shared" si="1"/>
        <v>0</v>
      </c>
      <c r="F37" s="18"/>
      <c r="G37" s="18"/>
      <c r="H37" s="17"/>
      <c r="I37" s="21"/>
    </row>
    <row r="38" spans="2:9" ht="14.25" customHeight="1" x14ac:dyDescent="0.35">
      <c r="B38" s="22">
        <f t="shared" si="0"/>
        <v>0</v>
      </c>
      <c r="C38" s="17"/>
      <c r="D38" s="17"/>
      <c r="E38" s="18">
        <f t="shared" si="1"/>
        <v>0</v>
      </c>
      <c r="F38" s="18"/>
      <c r="G38" s="18"/>
      <c r="H38" s="17"/>
      <c r="I38" s="21"/>
    </row>
    <row r="39" spans="2:9" ht="14.25" customHeight="1" x14ac:dyDescent="0.35">
      <c r="B39" s="22">
        <f t="shared" si="0"/>
        <v>0</v>
      </c>
      <c r="C39" s="17"/>
      <c r="D39" s="17"/>
      <c r="E39" s="18">
        <f t="shared" si="1"/>
        <v>0</v>
      </c>
      <c r="F39" s="18"/>
      <c r="G39" s="18"/>
      <c r="H39" s="17"/>
      <c r="I39" s="21"/>
    </row>
    <row r="40" spans="2:9" ht="14.25" customHeight="1" x14ac:dyDescent="0.35">
      <c r="B40" s="22">
        <f t="shared" si="0"/>
        <v>0</v>
      </c>
      <c r="C40" s="17"/>
      <c r="D40" s="17"/>
      <c r="E40" s="18">
        <f t="shared" si="1"/>
        <v>0</v>
      </c>
      <c r="F40" s="18"/>
      <c r="G40" s="18"/>
      <c r="H40" s="17"/>
      <c r="I40" s="21"/>
    </row>
    <row r="41" spans="2:9" ht="14.25" customHeight="1" x14ac:dyDescent="0.35">
      <c r="B41" s="22">
        <f t="shared" si="0"/>
        <v>0</v>
      </c>
      <c r="C41" s="17"/>
      <c r="D41" s="17"/>
      <c r="E41" s="18">
        <f t="shared" si="1"/>
        <v>0</v>
      </c>
      <c r="F41" s="18"/>
      <c r="G41" s="18"/>
      <c r="H41" s="17"/>
      <c r="I41" s="21"/>
    </row>
    <row r="42" spans="2:9" ht="14.25" customHeight="1" x14ac:dyDescent="0.35">
      <c r="B42" s="22">
        <f t="shared" si="0"/>
        <v>0</v>
      </c>
      <c r="C42" s="17"/>
      <c r="D42" s="17"/>
      <c r="E42" s="18">
        <f t="shared" si="1"/>
        <v>0</v>
      </c>
      <c r="F42" s="18"/>
      <c r="G42" s="18"/>
      <c r="H42" s="17"/>
      <c r="I42" s="21"/>
    </row>
    <row r="43" spans="2:9" ht="14.25" customHeight="1" x14ac:dyDescent="0.35">
      <c r="B43" s="22">
        <f t="shared" si="0"/>
        <v>0</v>
      </c>
      <c r="C43" s="17"/>
      <c r="D43" s="17"/>
      <c r="E43" s="18">
        <f t="shared" si="1"/>
        <v>0</v>
      </c>
      <c r="F43" s="18"/>
      <c r="G43" s="18"/>
      <c r="H43" s="17"/>
      <c r="I43" s="21"/>
    </row>
    <row r="44" spans="2:9" ht="14.25" customHeight="1" x14ac:dyDescent="0.35">
      <c r="B44" s="22">
        <f t="shared" si="0"/>
        <v>0</v>
      </c>
      <c r="C44" s="17"/>
      <c r="D44" s="17"/>
      <c r="E44" s="18">
        <f t="shared" si="1"/>
        <v>0</v>
      </c>
      <c r="F44" s="18"/>
      <c r="G44" s="18"/>
      <c r="H44" s="17"/>
      <c r="I44" s="21"/>
    </row>
    <row r="45" spans="2:9" ht="14.25" customHeight="1" x14ac:dyDescent="0.35">
      <c r="B45" s="22">
        <f t="shared" si="0"/>
        <v>0</v>
      </c>
      <c r="C45" s="17"/>
      <c r="D45" s="17"/>
      <c r="E45" s="18">
        <f t="shared" si="1"/>
        <v>0</v>
      </c>
      <c r="F45" s="18"/>
      <c r="G45" s="18"/>
      <c r="H45" s="17"/>
      <c r="I45" s="21"/>
    </row>
    <row r="46" spans="2:9" ht="14.25" customHeight="1" x14ac:dyDescent="0.35">
      <c r="B46" s="22">
        <f t="shared" si="0"/>
        <v>0</v>
      </c>
      <c r="C46" s="17"/>
      <c r="D46" s="17"/>
      <c r="E46" s="18">
        <f t="shared" si="1"/>
        <v>0</v>
      </c>
      <c r="F46" s="18"/>
      <c r="G46" s="18"/>
      <c r="H46" s="17"/>
      <c r="I46" s="21"/>
    </row>
    <row r="47" spans="2:9" ht="14.25" customHeight="1" x14ac:dyDescent="0.35">
      <c r="B47" s="22">
        <f t="shared" si="0"/>
        <v>0</v>
      </c>
      <c r="C47" s="17"/>
      <c r="D47" s="17"/>
      <c r="E47" s="18">
        <f t="shared" si="1"/>
        <v>0</v>
      </c>
      <c r="F47" s="18"/>
      <c r="G47" s="18"/>
      <c r="H47" s="17"/>
      <c r="I47" s="21"/>
    </row>
    <row r="48" spans="2:9" ht="14.25" customHeight="1" x14ac:dyDescent="0.35">
      <c r="B48" s="22">
        <f t="shared" si="0"/>
        <v>0</v>
      </c>
      <c r="C48" s="17"/>
      <c r="D48" s="17"/>
      <c r="E48" s="18">
        <f t="shared" si="1"/>
        <v>0</v>
      </c>
      <c r="F48" s="18"/>
      <c r="G48" s="18"/>
      <c r="H48" s="17"/>
      <c r="I48" s="21"/>
    </row>
    <row r="49" spans="2:9" ht="14.25" customHeight="1" x14ac:dyDescent="0.35">
      <c r="B49" s="120"/>
      <c r="C49" s="120"/>
      <c r="D49" s="120"/>
      <c r="E49" s="120"/>
      <c r="F49" s="120"/>
      <c r="G49" s="120"/>
      <c r="H49" s="120"/>
      <c r="I49" s="120"/>
    </row>
    <row r="50" spans="2:9" ht="27.65" customHeight="1" x14ac:dyDescent="0.5">
      <c r="B50" s="25">
        <f>B48</f>
        <v>0</v>
      </c>
      <c r="C50" s="19" t="str">
        <f>IF(B50&gt;=0,"دالرجمع","دالرباقی")</f>
        <v>دالرجمع</v>
      </c>
      <c r="D50" s="27"/>
      <c r="E50" s="16">
        <f>E48</f>
        <v>0</v>
      </c>
      <c r="F50" s="20" t="str">
        <f>IF(E50&gt;=0,"گرام جمع","گرام باقی")</f>
        <v>گرام جمع</v>
      </c>
      <c r="G50" s="28" t="s">
        <v>22</v>
      </c>
      <c r="H50" s="121"/>
      <c r="I50" s="122"/>
    </row>
    <row r="51" spans="2:9" ht="14.25" customHeight="1" x14ac:dyDescent="0.35">
      <c r="H51" s="38"/>
    </row>
    <row r="52" spans="2:9" ht="14.25" customHeight="1" x14ac:dyDescent="0.35">
      <c r="H52" s="38"/>
    </row>
    <row r="53" spans="2:9" ht="14.25" customHeight="1" x14ac:dyDescent="0.35">
      <c r="H53" s="38"/>
    </row>
    <row r="54" spans="2:9" ht="14.25" customHeight="1" x14ac:dyDescent="0.35">
      <c r="D54">
        <v>496</v>
      </c>
      <c r="H54" s="38"/>
    </row>
    <row r="55" spans="2:9" ht="14.25" customHeight="1" x14ac:dyDescent="0.35">
      <c r="D55">
        <v>28888</v>
      </c>
      <c r="F55">
        <v>433.16899999999998</v>
      </c>
      <c r="H55" s="38"/>
    </row>
    <row r="56" spans="2:9" ht="14.25" customHeight="1" x14ac:dyDescent="0.35"/>
    <row r="57" spans="2:9" ht="14.25" customHeight="1" x14ac:dyDescent="0.35"/>
    <row r="58" spans="2:9" ht="14.25" customHeight="1" x14ac:dyDescent="0.35"/>
    <row r="59" spans="2:9" ht="14.25" customHeight="1" x14ac:dyDescent="0.35"/>
    <row r="60" spans="2:9" ht="14.25" customHeight="1" x14ac:dyDescent="0.35"/>
    <row r="61" spans="2:9" ht="14.25" customHeight="1" x14ac:dyDescent="0.35"/>
    <row r="62" spans="2:9" ht="14.25" customHeight="1" x14ac:dyDescent="0.35"/>
    <row r="63" spans="2:9" ht="14.25" customHeight="1" x14ac:dyDescent="0.35"/>
    <row r="64" spans="2:9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10">
    <mergeCell ref="B49:I49"/>
    <mergeCell ref="H50:I50"/>
    <mergeCell ref="H15:I15"/>
    <mergeCell ref="B8:I11"/>
    <mergeCell ref="B12:E14"/>
    <mergeCell ref="F12:I12"/>
    <mergeCell ref="F13:H13"/>
    <mergeCell ref="F14:I14"/>
    <mergeCell ref="B15:D15"/>
    <mergeCell ref="E15:G15"/>
  </mergeCells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BE387-2601-4D8B-872E-A3D1047D472D}">
  <dimension ref="B7:I56"/>
  <sheetViews>
    <sheetView topLeftCell="A20" zoomScale="115" zoomScaleNormal="115" workbookViewId="0">
      <selection activeCell="D26" sqref="D26"/>
    </sheetView>
  </sheetViews>
  <sheetFormatPr defaultColWidth="9.1796875" defaultRowHeight="14.5" x14ac:dyDescent="0.35"/>
  <cols>
    <col min="2" max="7" width="12.54296875" customWidth="1"/>
    <col min="8" max="8" width="37.7265625" customWidth="1"/>
    <col min="9" max="9" width="10.81640625" customWidth="1"/>
    <col min="10" max="10" width="13.1796875" customWidth="1"/>
    <col min="11" max="11" width="11.81640625" customWidth="1"/>
    <col min="12" max="12" width="11.1796875" customWidth="1"/>
  </cols>
  <sheetData>
    <row r="7" spans="2:9" ht="15" thickBot="1" x14ac:dyDescent="0.4"/>
    <row r="8" spans="2:9" x14ac:dyDescent="0.35">
      <c r="B8" s="104"/>
      <c r="C8" s="105"/>
      <c r="D8" s="105"/>
      <c r="E8" s="105"/>
      <c r="F8" s="105"/>
      <c r="G8" s="105"/>
      <c r="H8" s="105"/>
      <c r="I8" s="106"/>
    </row>
    <row r="9" spans="2:9" x14ac:dyDescent="0.35">
      <c r="B9" s="107"/>
      <c r="C9" s="108"/>
      <c r="D9" s="108"/>
      <c r="E9" s="108"/>
      <c r="F9" s="108"/>
      <c r="G9" s="108"/>
      <c r="H9" s="108"/>
      <c r="I9" s="109"/>
    </row>
    <row r="10" spans="2:9" x14ac:dyDescent="0.35">
      <c r="B10" s="107"/>
      <c r="C10" s="108"/>
      <c r="D10" s="108"/>
      <c r="E10" s="108"/>
      <c r="F10" s="108"/>
      <c r="G10" s="108"/>
      <c r="H10" s="108"/>
      <c r="I10" s="109"/>
    </row>
    <row r="11" spans="2:9" ht="15" thickBot="1" x14ac:dyDescent="0.4">
      <c r="B11" s="110"/>
      <c r="C11" s="111"/>
      <c r="D11" s="111"/>
      <c r="E11" s="111"/>
      <c r="F11" s="111"/>
      <c r="G11" s="111"/>
      <c r="H11" s="111"/>
      <c r="I11" s="112"/>
    </row>
    <row r="12" spans="2:9" ht="15" thickBot="1" x14ac:dyDescent="0.4">
      <c r="B12" s="113"/>
      <c r="C12" s="101"/>
      <c r="D12" s="101"/>
      <c r="E12" s="101"/>
      <c r="F12" s="113"/>
      <c r="G12" s="101"/>
      <c r="H12" s="101"/>
      <c r="I12" s="115"/>
    </row>
    <row r="13" spans="2:9" ht="19" thickBot="1" x14ac:dyDescent="0.5">
      <c r="B13" s="114"/>
      <c r="C13" s="114"/>
      <c r="D13" s="114"/>
      <c r="E13" s="114"/>
      <c r="F13" s="116" t="s">
        <v>259</v>
      </c>
      <c r="G13" s="98"/>
      <c r="H13" s="117"/>
      <c r="I13" s="32" t="s">
        <v>4</v>
      </c>
    </row>
    <row r="14" spans="2:9" ht="15" thickBot="1" x14ac:dyDescent="0.4">
      <c r="B14" s="101"/>
      <c r="C14" s="101"/>
      <c r="D14" s="101"/>
      <c r="E14" s="101"/>
      <c r="F14" s="113"/>
      <c r="G14" s="101"/>
      <c r="H14" s="101"/>
      <c r="I14" s="118"/>
    </row>
    <row r="15" spans="2:9" ht="19" thickBot="1" x14ac:dyDescent="0.4">
      <c r="B15" s="119" t="s">
        <v>11</v>
      </c>
      <c r="C15" s="98"/>
      <c r="D15" s="99"/>
      <c r="E15" s="97" t="s">
        <v>12</v>
      </c>
      <c r="F15" s="98"/>
      <c r="G15" s="99"/>
      <c r="H15" s="97" t="s">
        <v>13</v>
      </c>
      <c r="I15" s="117"/>
    </row>
    <row r="16" spans="2:9" ht="15.5" x14ac:dyDescent="0.35">
      <c r="B16" s="33" t="s">
        <v>14</v>
      </c>
      <c r="C16" s="34" t="s">
        <v>75</v>
      </c>
      <c r="D16" s="34" t="s">
        <v>74</v>
      </c>
      <c r="E16" s="35" t="s">
        <v>17</v>
      </c>
      <c r="F16" s="35" t="s">
        <v>18</v>
      </c>
      <c r="G16" s="35" t="s">
        <v>19</v>
      </c>
      <c r="H16" s="34" t="s">
        <v>20</v>
      </c>
      <c r="I16" s="36" t="s">
        <v>21</v>
      </c>
    </row>
    <row r="17" spans="2:9" ht="15.5" x14ac:dyDescent="0.35">
      <c r="B17" s="22">
        <f>C17-D17</f>
        <v>-127900</v>
      </c>
      <c r="C17" s="41"/>
      <c r="D17" s="22">
        <v>127900</v>
      </c>
      <c r="E17" s="18">
        <f>F17-G17</f>
        <v>1215</v>
      </c>
      <c r="F17" s="44">
        <v>1215</v>
      </c>
      <c r="G17" s="44"/>
      <c r="H17" s="17" t="s">
        <v>260</v>
      </c>
      <c r="I17" s="21" t="s">
        <v>238</v>
      </c>
    </row>
    <row r="18" spans="2:9" ht="15.5" x14ac:dyDescent="0.35">
      <c r="B18" s="22">
        <f t="shared" ref="B18:B45" si="0">B17+C18-D18</f>
        <v>-64975</v>
      </c>
      <c r="C18" s="42">
        <v>62925</v>
      </c>
      <c r="D18" s="22"/>
      <c r="E18" s="18">
        <f t="shared" ref="E18:E45" si="1">E17+F18-G18</f>
        <v>607.5</v>
      </c>
      <c r="F18" s="44"/>
      <c r="G18" s="22">
        <v>607.5</v>
      </c>
      <c r="H18" s="47" t="s">
        <v>280</v>
      </c>
      <c r="I18" s="21" t="s">
        <v>270</v>
      </c>
    </row>
    <row r="19" spans="2:9" ht="15.5" x14ac:dyDescent="0.35">
      <c r="B19" s="22">
        <f t="shared" si="0"/>
        <v>-1400</v>
      </c>
      <c r="C19" s="42">
        <v>63575</v>
      </c>
      <c r="D19" s="22"/>
      <c r="E19" s="18">
        <f t="shared" si="1"/>
        <v>0</v>
      </c>
      <c r="F19" s="44"/>
      <c r="G19" s="22">
        <v>607.5</v>
      </c>
      <c r="H19" s="47" t="s">
        <v>288</v>
      </c>
      <c r="I19" s="21" t="s">
        <v>282</v>
      </c>
    </row>
    <row r="20" spans="2:9" ht="15.5" x14ac:dyDescent="0.35">
      <c r="B20" s="22">
        <f t="shared" si="0"/>
        <v>-129200</v>
      </c>
      <c r="C20" s="42"/>
      <c r="D20" s="18">
        <v>127800</v>
      </c>
      <c r="E20" s="18">
        <f t="shared" si="1"/>
        <v>1215</v>
      </c>
      <c r="F20" s="26">
        <v>1215</v>
      </c>
      <c r="G20" s="18"/>
      <c r="H20" s="17" t="s">
        <v>378</v>
      </c>
      <c r="I20" s="21" t="s">
        <v>363</v>
      </c>
    </row>
    <row r="21" spans="2:9" ht="15.5" x14ac:dyDescent="0.35">
      <c r="B21" s="22">
        <f t="shared" si="0"/>
        <v>-212574</v>
      </c>
      <c r="C21" s="42"/>
      <c r="D21" s="17">
        <v>83374</v>
      </c>
      <c r="E21" s="18">
        <f t="shared" si="1"/>
        <v>2015</v>
      </c>
      <c r="F21" s="18">
        <v>800</v>
      </c>
      <c r="G21" s="18"/>
      <c r="H21" s="17" t="s">
        <v>395</v>
      </c>
      <c r="I21" s="21" t="s">
        <v>317</v>
      </c>
    </row>
    <row r="22" spans="2:9" ht="15.5" x14ac:dyDescent="0.35">
      <c r="B22" s="24">
        <f t="shared" si="0"/>
        <v>-127866</v>
      </c>
      <c r="C22" s="43">
        <v>84708</v>
      </c>
      <c r="D22" s="8"/>
      <c r="E22" s="18">
        <f t="shared" si="1"/>
        <v>1215</v>
      </c>
      <c r="F22" s="23"/>
      <c r="G22" s="23">
        <v>800</v>
      </c>
      <c r="H22" s="8" t="s">
        <v>396</v>
      </c>
      <c r="I22" s="21" t="s">
        <v>387</v>
      </c>
    </row>
    <row r="23" spans="2:9" ht="15.5" x14ac:dyDescent="0.35">
      <c r="B23" s="24">
        <f t="shared" si="0"/>
        <v>309</v>
      </c>
      <c r="C23" s="42">
        <v>128175</v>
      </c>
      <c r="D23" s="17"/>
      <c r="E23" s="18">
        <f t="shared" si="1"/>
        <v>0</v>
      </c>
      <c r="F23" s="18"/>
      <c r="G23" s="18">
        <v>1215</v>
      </c>
      <c r="H23" s="17" t="s">
        <v>439</v>
      </c>
      <c r="I23" s="21" t="s">
        <v>418</v>
      </c>
    </row>
    <row r="24" spans="2:9" ht="15.5" x14ac:dyDescent="0.35">
      <c r="B24" s="24">
        <f>B23+C24-D24</f>
        <v>-63441</v>
      </c>
      <c r="C24" s="42"/>
      <c r="D24" s="17">
        <v>63750</v>
      </c>
      <c r="E24" s="18">
        <f>E23+F24-G24</f>
        <v>607.5</v>
      </c>
      <c r="F24" s="18">
        <v>607.5</v>
      </c>
      <c r="G24" s="18"/>
      <c r="H24" s="17" t="s">
        <v>498</v>
      </c>
      <c r="I24" s="21" t="s">
        <v>489</v>
      </c>
    </row>
    <row r="25" spans="2:9" ht="15.5" x14ac:dyDescent="0.35">
      <c r="B25" s="24">
        <f t="shared" si="0"/>
        <v>-191041</v>
      </c>
      <c r="C25" s="42"/>
      <c r="D25" s="17">
        <v>127600</v>
      </c>
      <c r="E25" s="18">
        <f t="shared" si="1"/>
        <v>1822.5</v>
      </c>
      <c r="F25" s="18">
        <v>1215</v>
      </c>
      <c r="G25" s="18"/>
      <c r="H25" s="17" t="s">
        <v>512</v>
      </c>
      <c r="I25" s="21" t="s">
        <v>489</v>
      </c>
    </row>
    <row r="26" spans="2:9" ht="15.5" x14ac:dyDescent="0.35">
      <c r="B26" s="24">
        <f t="shared" si="0"/>
        <v>-191041</v>
      </c>
      <c r="C26" s="42"/>
      <c r="D26" s="17"/>
      <c r="E26" s="18">
        <f t="shared" si="1"/>
        <v>1822.5</v>
      </c>
      <c r="F26" s="18"/>
      <c r="G26" s="18"/>
      <c r="H26" s="17"/>
      <c r="I26" s="21" t="s">
        <v>181</v>
      </c>
    </row>
    <row r="27" spans="2:9" ht="15.5" x14ac:dyDescent="0.35">
      <c r="B27" s="24">
        <f t="shared" si="0"/>
        <v>-191041</v>
      </c>
      <c r="C27" s="42"/>
      <c r="D27" s="17"/>
      <c r="E27" s="18">
        <f t="shared" si="1"/>
        <v>1822.5</v>
      </c>
      <c r="F27" s="18"/>
      <c r="G27" s="18"/>
      <c r="H27" s="17"/>
      <c r="I27" s="21" t="s">
        <v>181</v>
      </c>
    </row>
    <row r="28" spans="2:9" ht="15.5" x14ac:dyDescent="0.35">
      <c r="B28" s="24">
        <f t="shared" si="0"/>
        <v>-191041</v>
      </c>
      <c r="C28" s="42"/>
      <c r="D28" s="17"/>
      <c r="E28" s="18">
        <f t="shared" si="1"/>
        <v>1822.5</v>
      </c>
      <c r="F28" s="18"/>
      <c r="G28" s="18"/>
      <c r="H28" s="17"/>
      <c r="I28" s="21" t="s">
        <v>181</v>
      </c>
    </row>
    <row r="29" spans="2:9" ht="15.5" x14ac:dyDescent="0.35">
      <c r="B29" s="24">
        <f t="shared" si="0"/>
        <v>-191041</v>
      </c>
      <c r="C29" s="42"/>
      <c r="D29" s="17"/>
      <c r="E29" s="18">
        <f t="shared" si="1"/>
        <v>1822.5</v>
      </c>
      <c r="F29" s="18"/>
      <c r="G29" s="18"/>
      <c r="H29" s="17"/>
      <c r="I29" s="21" t="s">
        <v>181</v>
      </c>
    </row>
    <row r="30" spans="2:9" ht="15.5" x14ac:dyDescent="0.35">
      <c r="B30" s="24">
        <f t="shared" si="0"/>
        <v>-191041</v>
      </c>
      <c r="C30" s="42"/>
      <c r="D30" s="17"/>
      <c r="E30" s="18">
        <f t="shared" si="1"/>
        <v>1822.5</v>
      </c>
      <c r="F30" s="18"/>
      <c r="G30" s="18"/>
      <c r="H30" s="17"/>
      <c r="I30" s="21" t="s">
        <v>181</v>
      </c>
    </row>
    <row r="31" spans="2:9" ht="15.5" x14ac:dyDescent="0.35">
      <c r="B31" s="24">
        <f t="shared" si="0"/>
        <v>-191041</v>
      </c>
      <c r="C31" s="42"/>
      <c r="D31" s="17"/>
      <c r="E31" s="18">
        <f t="shared" si="1"/>
        <v>1822.5</v>
      </c>
      <c r="F31" s="18"/>
      <c r="G31" s="18"/>
      <c r="H31" s="17"/>
      <c r="I31" s="21" t="s">
        <v>181</v>
      </c>
    </row>
    <row r="32" spans="2:9" ht="15.5" x14ac:dyDescent="0.35">
      <c r="B32" s="24">
        <f t="shared" si="0"/>
        <v>-191041</v>
      </c>
      <c r="C32" s="42"/>
      <c r="D32" s="17"/>
      <c r="E32" s="18">
        <f t="shared" si="1"/>
        <v>1822.5</v>
      </c>
      <c r="F32" s="18"/>
      <c r="G32" s="18"/>
      <c r="H32" s="17"/>
      <c r="I32" s="21" t="s">
        <v>181</v>
      </c>
    </row>
    <row r="33" spans="2:9" ht="15.5" x14ac:dyDescent="0.35">
      <c r="B33" s="24">
        <f t="shared" si="0"/>
        <v>-191041</v>
      </c>
      <c r="C33" s="42"/>
      <c r="D33" s="17"/>
      <c r="E33" s="18">
        <f t="shared" si="1"/>
        <v>1822.5</v>
      </c>
      <c r="F33" s="18"/>
      <c r="G33" s="18"/>
      <c r="H33" s="17"/>
      <c r="I33" s="21" t="s">
        <v>181</v>
      </c>
    </row>
    <row r="34" spans="2:9" ht="15.5" x14ac:dyDescent="0.35">
      <c r="B34" s="24">
        <f t="shared" si="0"/>
        <v>-191041</v>
      </c>
      <c r="C34" s="42"/>
      <c r="D34" s="17"/>
      <c r="E34" s="18">
        <f t="shared" si="1"/>
        <v>1822.5</v>
      </c>
      <c r="F34" s="18"/>
      <c r="G34" s="18"/>
      <c r="H34" s="17"/>
      <c r="I34" s="21" t="s">
        <v>181</v>
      </c>
    </row>
    <row r="35" spans="2:9" ht="15.5" x14ac:dyDescent="0.35">
      <c r="B35" s="22">
        <f t="shared" si="0"/>
        <v>-191041</v>
      </c>
      <c r="C35" s="42"/>
      <c r="D35" s="17"/>
      <c r="E35" s="18">
        <f t="shared" si="1"/>
        <v>1822.5</v>
      </c>
      <c r="F35" s="18"/>
      <c r="G35" s="18"/>
      <c r="H35" s="17"/>
      <c r="I35" s="21" t="s">
        <v>181</v>
      </c>
    </row>
    <row r="36" spans="2:9" ht="15.5" x14ac:dyDescent="0.35">
      <c r="B36" s="22">
        <f t="shared" si="0"/>
        <v>-191041</v>
      </c>
      <c r="C36" s="17"/>
      <c r="D36" s="17"/>
      <c r="E36" s="18">
        <f t="shared" si="1"/>
        <v>1822.5</v>
      </c>
      <c r="F36" s="18"/>
      <c r="G36" s="18"/>
      <c r="H36" s="17"/>
      <c r="I36" s="21" t="s">
        <v>181</v>
      </c>
    </row>
    <row r="37" spans="2:9" ht="15.5" x14ac:dyDescent="0.35">
      <c r="B37" s="22">
        <f t="shared" si="0"/>
        <v>-191041</v>
      </c>
      <c r="C37" s="17"/>
      <c r="D37" s="17"/>
      <c r="E37" s="18">
        <f t="shared" si="1"/>
        <v>1822.5</v>
      </c>
      <c r="F37" s="18"/>
      <c r="G37" s="18"/>
      <c r="H37" s="17"/>
      <c r="I37" s="21" t="s">
        <v>181</v>
      </c>
    </row>
    <row r="38" spans="2:9" ht="15.5" x14ac:dyDescent="0.35">
      <c r="B38" s="22">
        <f t="shared" si="0"/>
        <v>-191041</v>
      </c>
      <c r="C38" s="17"/>
      <c r="D38" s="17"/>
      <c r="E38" s="18">
        <f t="shared" si="1"/>
        <v>1822.5</v>
      </c>
      <c r="F38" s="18"/>
      <c r="G38" s="18"/>
      <c r="H38" s="17"/>
      <c r="I38" s="21" t="s">
        <v>181</v>
      </c>
    </row>
    <row r="39" spans="2:9" ht="15.5" x14ac:dyDescent="0.35">
      <c r="B39" s="22">
        <f t="shared" si="0"/>
        <v>-191041</v>
      </c>
      <c r="C39" s="17"/>
      <c r="D39" s="17"/>
      <c r="E39" s="18">
        <f t="shared" si="1"/>
        <v>1822.5</v>
      </c>
      <c r="F39" s="18"/>
      <c r="G39" s="18"/>
      <c r="H39" s="17"/>
      <c r="I39" s="21" t="s">
        <v>181</v>
      </c>
    </row>
    <row r="40" spans="2:9" ht="15.5" x14ac:dyDescent="0.35">
      <c r="B40" s="22">
        <f t="shared" si="0"/>
        <v>-191041</v>
      </c>
      <c r="C40" s="17"/>
      <c r="D40" s="17"/>
      <c r="E40" s="18">
        <f t="shared" si="1"/>
        <v>1822.5</v>
      </c>
      <c r="F40" s="18"/>
      <c r="G40" s="18"/>
      <c r="H40" s="17"/>
      <c r="I40" s="21" t="s">
        <v>181</v>
      </c>
    </row>
    <row r="41" spans="2:9" ht="15.5" x14ac:dyDescent="0.35">
      <c r="B41" s="22">
        <f t="shared" si="0"/>
        <v>-191041</v>
      </c>
      <c r="C41" s="17"/>
      <c r="D41" s="17"/>
      <c r="E41" s="18">
        <f t="shared" si="1"/>
        <v>1822.5</v>
      </c>
      <c r="F41" s="18"/>
      <c r="G41" s="18"/>
      <c r="H41" s="17"/>
      <c r="I41" s="21" t="s">
        <v>181</v>
      </c>
    </row>
    <row r="42" spans="2:9" ht="15.5" x14ac:dyDescent="0.35">
      <c r="B42" s="22">
        <f t="shared" si="0"/>
        <v>-191041</v>
      </c>
      <c r="C42" s="17"/>
      <c r="D42" s="17"/>
      <c r="E42" s="18">
        <f t="shared" si="1"/>
        <v>1822.5</v>
      </c>
      <c r="F42" s="18"/>
      <c r="G42" s="18"/>
      <c r="H42" s="17"/>
      <c r="I42" s="21" t="s">
        <v>181</v>
      </c>
    </row>
    <row r="43" spans="2:9" ht="15.5" x14ac:dyDescent="0.35">
      <c r="B43" s="22">
        <f t="shared" si="0"/>
        <v>-191041</v>
      </c>
      <c r="C43" s="17"/>
      <c r="D43" s="17"/>
      <c r="E43" s="18">
        <f t="shared" si="1"/>
        <v>1822.5</v>
      </c>
      <c r="F43" s="18"/>
      <c r="G43" s="18"/>
      <c r="H43" s="17"/>
      <c r="I43" s="21" t="s">
        <v>181</v>
      </c>
    </row>
    <row r="44" spans="2:9" ht="15.5" x14ac:dyDescent="0.35">
      <c r="B44" s="22">
        <f t="shared" si="0"/>
        <v>-191041</v>
      </c>
      <c r="C44" s="17"/>
      <c r="D44" s="17"/>
      <c r="E44" s="18">
        <f t="shared" si="1"/>
        <v>1822.5</v>
      </c>
      <c r="F44" s="18"/>
      <c r="G44" s="18"/>
      <c r="H44" s="17"/>
      <c r="I44" s="21" t="s">
        <v>57</v>
      </c>
    </row>
    <row r="45" spans="2:9" ht="15.5" x14ac:dyDescent="0.35">
      <c r="B45" s="22">
        <f t="shared" si="0"/>
        <v>-191041</v>
      </c>
      <c r="C45" s="17"/>
      <c r="D45" s="17"/>
      <c r="E45" s="18">
        <f t="shared" si="1"/>
        <v>1822.5</v>
      </c>
      <c r="F45" s="18"/>
      <c r="G45" s="18"/>
      <c r="H45" s="17"/>
      <c r="I45" s="21" t="s">
        <v>57</v>
      </c>
    </row>
    <row r="46" spans="2:9" x14ac:dyDescent="0.35">
      <c r="B46" s="100"/>
      <c r="C46" s="101"/>
      <c r="D46" s="101"/>
      <c r="E46" s="101"/>
      <c r="F46" s="101"/>
      <c r="G46" s="101"/>
      <c r="H46" s="101"/>
      <c r="I46" s="102"/>
    </row>
    <row r="47" spans="2:9" ht="21" x14ac:dyDescent="0.5">
      <c r="B47" s="25">
        <f>B45</f>
        <v>-191041</v>
      </c>
      <c r="C47" s="19" t="str">
        <f>IF(B47&gt;=0,"دالرجمع","دالرباقی")</f>
        <v>دالرباقی</v>
      </c>
      <c r="D47" s="27"/>
      <c r="E47" s="16">
        <f>E45</f>
        <v>1822.5</v>
      </c>
      <c r="F47" s="20" t="str">
        <f>IF(E47&gt;=0,"گرام جمع","گرام باقی")</f>
        <v>گرام جمع</v>
      </c>
      <c r="G47" s="28"/>
      <c r="H47" s="103"/>
      <c r="I47" s="102"/>
    </row>
    <row r="49" spans="6:9" ht="15.5" x14ac:dyDescent="0.35">
      <c r="F49" s="88" t="s">
        <v>35</v>
      </c>
      <c r="G49" s="88" t="s">
        <v>35</v>
      </c>
      <c r="H49" s="88" t="s">
        <v>35</v>
      </c>
      <c r="I49" s="88" t="s">
        <v>38</v>
      </c>
    </row>
    <row r="50" spans="6:9" ht="15.5" x14ac:dyDescent="0.35">
      <c r="F50" s="49"/>
      <c r="G50" s="50"/>
      <c r="H50" s="51"/>
      <c r="I50" s="52">
        <v>1</v>
      </c>
    </row>
    <row r="51" spans="6:9" ht="15.5" x14ac:dyDescent="0.35">
      <c r="F51" s="87">
        <f>B47</f>
        <v>-191041</v>
      </c>
      <c r="G51" s="50">
        <f>E47</f>
        <v>1822.5</v>
      </c>
      <c r="H51" s="53" t="s">
        <v>259</v>
      </c>
      <c r="I51" s="52">
        <v>2</v>
      </c>
    </row>
    <row r="52" spans="6:9" x14ac:dyDescent="0.35">
      <c r="F52" s="170"/>
      <c r="G52" s="171"/>
      <c r="H52" s="171"/>
      <c r="I52" s="172"/>
    </row>
    <row r="53" spans="6:9" ht="15.5" x14ac:dyDescent="0.35">
      <c r="F53" s="56" t="s">
        <v>39</v>
      </c>
      <c r="G53" s="57" t="s">
        <v>40</v>
      </c>
      <c r="H53" s="63" t="s">
        <v>41</v>
      </c>
      <c r="I53" s="58" t="s">
        <v>42</v>
      </c>
    </row>
    <row r="54" spans="6:9" ht="15.5" x14ac:dyDescent="0.35">
      <c r="F54" s="58">
        <f>SUM(F50:F53)</f>
        <v>-191041</v>
      </c>
      <c r="G54" s="59">
        <f>SUM(G50:G53)</f>
        <v>1822.5</v>
      </c>
      <c r="H54" s="64">
        <f>G54/12.15*I54</f>
        <v>173700</v>
      </c>
      <c r="I54" s="59">
        <v>1158</v>
      </c>
    </row>
    <row r="55" spans="6:9" x14ac:dyDescent="0.35">
      <c r="F55" s="60" t="s">
        <v>43</v>
      </c>
      <c r="G55" s="173">
        <f>H54+F54</f>
        <v>-17341</v>
      </c>
      <c r="H55" s="174"/>
      <c r="I55" s="175"/>
    </row>
    <row r="56" spans="6:9" ht="18.5" x14ac:dyDescent="0.45">
      <c r="F56" s="62" t="s">
        <v>44</v>
      </c>
      <c r="G56" s="176" t="str">
        <f>IF(G55&gt;=0,"ضرر","مفاد")</f>
        <v>مفاد</v>
      </c>
      <c r="H56" s="176"/>
      <c r="I56" s="176"/>
    </row>
  </sheetData>
  <mergeCells count="13">
    <mergeCell ref="B46:I46"/>
    <mergeCell ref="H47:I47"/>
    <mergeCell ref="F52:I52"/>
    <mergeCell ref="G55:I55"/>
    <mergeCell ref="G56:I56"/>
    <mergeCell ref="B15:D15"/>
    <mergeCell ref="E15:G15"/>
    <mergeCell ref="H15:I15"/>
    <mergeCell ref="B8:I11"/>
    <mergeCell ref="B12:E14"/>
    <mergeCell ref="F12:I12"/>
    <mergeCell ref="F13:H13"/>
    <mergeCell ref="F14:I14"/>
  </mergeCells>
  <hyperlinks>
    <hyperlink ref="I51" location="'روزنامچه '!A1" display="'روزنامچه '!A1" xr:uid="{C84A0BE9-62EB-4CB3-A162-E0A9E261E0A0}"/>
    <hyperlink ref="I50" location="'فرهاد وکیل زاده و برکی صاحب'!A1" display="'فرهاد وکیل زاده و برکی صاحب'!A1" xr:uid="{E4A76D0B-E5CB-46A2-97F6-811A764E393A}"/>
  </hyperlinks>
  <pageMargins left="0.7" right="0.7" top="0.75" bottom="0.75" header="0.3" footer="0.3"/>
  <pageSetup scale="68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6C4F1-0E81-438B-A370-0FBBA1056789}">
  <dimension ref="B7:I56"/>
  <sheetViews>
    <sheetView topLeftCell="A15" zoomScale="115" zoomScaleNormal="115" workbookViewId="0">
      <selection activeCell="D29" sqref="D29"/>
    </sheetView>
  </sheetViews>
  <sheetFormatPr defaultColWidth="9.1796875" defaultRowHeight="14.5" x14ac:dyDescent="0.35"/>
  <cols>
    <col min="2" max="7" width="12.54296875" customWidth="1"/>
    <col min="8" max="8" width="37.7265625" customWidth="1"/>
    <col min="9" max="9" width="10.81640625" customWidth="1"/>
    <col min="10" max="10" width="13.1796875" customWidth="1"/>
    <col min="11" max="11" width="11.81640625" customWidth="1"/>
    <col min="12" max="12" width="11.1796875" customWidth="1"/>
  </cols>
  <sheetData>
    <row r="7" spans="2:9" ht="15" thickBot="1" x14ac:dyDescent="0.4"/>
    <row r="8" spans="2:9" x14ac:dyDescent="0.35">
      <c r="B8" s="104"/>
      <c r="C8" s="105"/>
      <c r="D8" s="105"/>
      <c r="E8" s="105"/>
      <c r="F8" s="105"/>
      <c r="G8" s="105"/>
      <c r="H8" s="105"/>
      <c r="I8" s="106"/>
    </row>
    <row r="9" spans="2:9" x14ac:dyDescent="0.35">
      <c r="B9" s="107"/>
      <c r="C9" s="108"/>
      <c r="D9" s="108"/>
      <c r="E9" s="108"/>
      <c r="F9" s="108"/>
      <c r="G9" s="108"/>
      <c r="H9" s="108"/>
      <c r="I9" s="109"/>
    </row>
    <row r="10" spans="2:9" x14ac:dyDescent="0.35">
      <c r="B10" s="107"/>
      <c r="C10" s="108"/>
      <c r="D10" s="108"/>
      <c r="E10" s="108"/>
      <c r="F10" s="108"/>
      <c r="G10" s="108"/>
      <c r="H10" s="108"/>
      <c r="I10" s="109"/>
    </row>
    <row r="11" spans="2:9" ht="15" thickBot="1" x14ac:dyDescent="0.4">
      <c r="B11" s="110"/>
      <c r="C11" s="111"/>
      <c r="D11" s="111"/>
      <c r="E11" s="111"/>
      <c r="F11" s="111"/>
      <c r="G11" s="111"/>
      <c r="H11" s="111"/>
      <c r="I11" s="112"/>
    </row>
    <row r="12" spans="2:9" ht="15" thickBot="1" x14ac:dyDescent="0.4">
      <c r="B12" s="113"/>
      <c r="C12" s="101"/>
      <c r="D12" s="101"/>
      <c r="E12" s="101"/>
      <c r="F12" s="113"/>
      <c r="G12" s="101"/>
      <c r="H12" s="101"/>
      <c r="I12" s="115"/>
    </row>
    <row r="13" spans="2:9" ht="19" thickBot="1" x14ac:dyDescent="0.5">
      <c r="B13" s="114"/>
      <c r="C13" s="114"/>
      <c r="D13" s="114"/>
      <c r="E13" s="114"/>
      <c r="F13" s="116" t="s">
        <v>257</v>
      </c>
      <c r="G13" s="98"/>
      <c r="H13" s="117"/>
      <c r="I13" s="32" t="s">
        <v>4</v>
      </c>
    </row>
    <row r="14" spans="2:9" ht="15" thickBot="1" x14ac:dyDescent="0.4">
      <c r="B14" s="101"/>
      <c r="C14" s="101"/>
      <c r="D14" s="101"/>
      <c r="E14" s="101"/>
      <c r="F14" s="113"/>
      <c r="G14" s="101"/>
      <c r="H14" s="101"/>
      <c r="I14" s="118"/>
    </row>
    <row r="15" spans="2:9" ht="19" thickBot="1" x14ac:dyDescent="0.4">
      <c r="B15" s="119" t="s">
        <v>11</v>
      </c>
      <c r="C15" s="98"/>
      <c r="D15" s="99"/>
      <c r="E15" s="97" t="s">
        <v>12</v>
      </c>
      <c r="F15" s="98"/>
      <c r="G15" s="99"/>
      <c r="H15" s="97" t="s">
        <v>13</v>
      </c>
      <c r="I15" s="117"/>
    </row>
    <row r="16" spans="2:9" ht="15.5" x14ac:dyDescent="0.35">
      <c r="B16" s="33" t="s">
        <v>14</v>
      </c>
      <c r="C16" s="34" t="s">
        <v>75</v>
      </c>
      <c r="D16" s="34" t="s">
        <v>74</v>
      </c>
      <c r="E16" s="35" t="s">
        <v>17</v>
      </c>
      <c r="F16" s="35" t="s">
        <v>18</v>
      </c>
      <c r="G16" s="35" t="s">
        <v>19</v>
      </c>
      <c r="H16" s="34" t="s">
        <v>20</v>
      </c>
      <c r="I16" s="36" t="s">
        <v>21</v>
      </c>
    </row>
    <row r="17" spans="2:9" ht="15.5" x14ac:dyDescent="0.35">
      <c r="B17" s="22">
        <f>C17-D17</f>
        <v>-127600</v>
      </c>
      <c r="C17" s="41"/>
      <c r="D17" s="22">
        <v>127600</v>
      </c>
      <c r="E17" s="18">
        <f>F17-G17</f>
        <v>1215</v>
      </c>
      <c r="F17" s="44">
        <v>1215</v>
      </c>
      <c r="G17" s="44"/>
      <c r="H17" s="17" t="s">
        <v>258</v>
      </c>
      <c r="I17" s="21" t="s">
        <v>238</v>
      </c>
    </row>
    <row r="18" spans="2:9" ht="15.5" x14ac:dyDescent="0.35">
      <c r="B18" s="22">
        <f t="shared" ref="B18:B45" si="0">B17+C18-D18</f>
        <v>0</v>
      </c>
      <c r="C18" s="42">
        <v>127600</v>
      </c>
      <c r="D18" s="22"/>
      <c r="E18" s="18">
        <f t="shared" ref="E18:E45" si="1">E17+F18-G18</f>
        <v>0</v>
      </c>
      <c r="F18" s="44"/>
      <c r="G18" s="22">
        <v>1215</v>
      </c>
      <c r="H18" s="47" t="s">
        <v>264</v>
      </c>
      <c r="I18" s="21" t="s">
        <v>261</v>
      </c>
    </row>
    <row r="19" spans="2:9" ht="15.5" x14ac:dyDescent="0.35">
      <c r="B19" s="22">
        <f t="shared" si="0"/>
        <v>127000</v>
      </c>
      <c r="C19" s="42">
        <v>127000</v>
      </c>
      <c r="D19" s="22"/>
      <c r="E19" s="18">
        <f t="shared" si="1"/>
        <v>-1215</v>
      </c>
      <c r="F19" s="44"/>
      <c r="G19" s="22">
        <v>1215</v>
      </c>
      <c r="H19" s="47" t="s">
        <v>276</v>
      </c>
      <c r="I19" s="21" t="s">
        <v>270</v>
      </c>
    </row>
    <row r="20" spans="2:9" ht="15.5" x14ac:dyDescent="0.35">
      <c r="B20" s="22">
        <f t="shared" si="0"/>
        <v>0</v>
      </c>
      <c r="C20" s="42"/>
      <c r="D20" s="18">
        <v>127000</v>
      </c>
      <c r="E20" s="18">
        <f t="shared" si="1"/>
        <v>0</v>
      </c>
      <c r="F20" s="26">
        <v>1215</v>
      </c>
      <c r="G20" s="18"/>
      <c r="H20" s="17" t="s">
        <v>297</v>
      </c>
      <c r="I20" s="21" t="s">
        <v>282</v>
      </c>
    </row>
    <row r="21" spans="2:9" ht="15.5" x14ac:dyDescent="0.35">
      <c r="B21" s="22">
        <f t="shared" si="0"/>
        <v>254900</v>
      </c>
      <c r="C21" s="42">
        <v>254900</v>
      </c>
      <c r="D21" s="17"/>
      <c r="E21" s="18">
        <f t="shared" si="1"/>
        <v>-2430</v>
      </c>
      <c r="F21" s="18"/>
      <c r="G21" s="18">
        <v>2430</v>
      </c>
      <c r="H21" s="17" t="s">
        <v>342</v>
      </c>
      <c r="I21" s="21" t="s">
        <v>331</v>
      </c>
    </row>
    <row r="22" spans="2:9" ht="15.5" x14ac:dyDescent="0.35">
      <c r="B22" s="24">
        <f t="shared" si="0"/>
        <v>510700</v>
      </c>
      <c r="C22" s="43">
        <v>255800</v>
      </c>
      <c r="D22" s="8"/>
      <c r="E22" s="18">
        <f t="shared" si="1"/>
        <v>-4860</v>
      </c>
      <c r="F22" s="23"/>
      <c r="G22" s="23">
        <v>2430</v>
      </c>
      <c r="H22" s="8" t="s">
        <v>370</v>
      </c>
      <c r="I22" s="21" t="s">
        <v>331</v>
      </c>
    </row>
    <row r="23" spans="2:9" ht="15.5" x14ac:dyDescent="0.35">
      <c r="B23" s="24">
        <f t="shared" si="0"/>
        <v>254200</v>
      </c>
      <c r="C23" s="42"/>
      <c r="D23" s="17">
        <v>256500</v>
      </c>
      <c r="E23" s="18">
        <f t="shared" si="1"/>
        <v>-2430</v>
      </c>
      <c r="F23" s="18">
        <v>2430</v>
      </c>
      <c r="G23" s="18"/>
      <c r="H23" s="17" t="s">
        <v>371</v>
      </c>
      <c r="I23" s="21" t="s">
        <v>363</v>
      </c>
    </row>
    <row r="24" spans="2:9" ht="15.5" x14ac:dyDescent="0.35">
      <c r="B24" s="24">
        <f>B23+C24-D24</f>
        <v>-700</v>
      </c>
      <c r="C24" s="42"/>
      <c r="D24" s="17">
        <v>254900</v>
      </c>
      <c r="E24" s="18">
        <f>E23+F24-G24</f>
        <v>0</v>
      </c>
      <c r="F24" s="18">
        <v>2430</v>
      </c>
      <c r="G24" s="18"/>
      <c r="H24" s="17" t="s">
        <v>393</v>
      </c>
      <c r="I24" s="21" t="s">
        <v>363</v>
      </c>
    </row>
    <row r="25" spans="2:9" ht="15.5" x14ac:dyDescent="0.35">
      <c r="B25" s="24">
        <f t="shared" si="0"/>
        <v>-1260</v>
      </c>
      <c r="C25" s="42">
        <v>84148</v>
      </c>
      <c r="D25" s="17">
        <v>84708</v>
      </c>
      <c r="E25" s="18">
        <f t="shared" si="1"/>
        <v>800</v>
      </c>
      <c r="F25" s="18">
        <v>800</v>
      </c>
      <c r="G25" s="18"/>
      <c r="H25" s="17" t="s">
        <v>394</v>
      </c>
      <c r="I25" s="21" t="s">
        <v>387</v>
      </c>
    </row>
    <row r="26" spans="2:9" ht="15.5" x14ac:dyDescent="0.35">
      <c r="B26" s="24">
        <f t="shared" si="0"/>
        <v>-1260</v>
      </c>
      <c r="C26" s="42"/>
      <c r="D26" s="17"/>
      <c r="E26" s="18">
        <f t="shared" si="1"/>
        <v>0</v>
      </c>
      <c r="F26" s="18"/>
      <c r="G26" s="18">
        <v>800</v>
      </c>
      <c r="H26" s="17" t="s">
        <v>408</v>
      </c>
      <c r="I26" s="21" t="s">
        <v>387</v>
      </c>
    </row>
    <row r="27" spans="2:9" ht="15.5" x14ac:dyDescent="0.35">
      <c r="B27" s="24">
        <f t="shared" si="0"/>
        <v>126315</v>
      </c>
      <c r="C27" s="42">
        <v>127575</v>
      </c>
      <c r="D27" s="17"/>
      <c r="E27" s="18">
        <f t="shared" si="1"/>
        <v>-1215</v>
      </c>
      <c r="F27" s="18"/>
      <c r="G27" s="18">
        <v>1215</v>
      </c>
      <c r="H27" s="17" t="s">
        <v>511</v>
      </c>
      <c r="I27" s="21" t="s">
        <v>489</v>
      </c>
    </row>
    <row r="28" spans="2:9" ht="15.5" x14ac:dyDescent="0.35">
      <c r="B28" s="24">
        <f t="shared" si="0"/>
        <v>-2235</v>
      </c>
      <c r="C28" s="42"/>
      <c r="D28" s="17">
        <v>128550</v>
      </c>
      <c r="E28" s="18">
        <f t="shared" si="1"/>
        <v>0</v>
      </c>
      <c r="F28" s="18">
        <v>1215</v>
      </c>
      <c r="G28" s="18"/>
      <c r="H28" s="17" t="s">
        <v>526</v>
      </c>
      <c r="I28" s="21" t="s">
        <v>524</v>
      </c>
    </row>
    <row r="29" spans="2:9" ht="15.5" x14ac:dyDescent="0.35">
      <c r="B29" s="24">
        <f t="shared" si="0"/>
        <v>-2235</v>
      </c>
      <c r="C29" s="42"/>
      <c r="D29" s="17"/>
      <c r="E29" s="18">
        <f t="shared" si="1"/>
        <v>0</v>
      </c>
      <c r="F29" s="18"/>
      <c r="G29" s="18"/>
      <c r="H29" s="17"/>
      <c r="I29" s="21" t="s">
        <v>181</v>
      </c>
    </row>
    <row r="30" spans="2:9" ht="15.5" x14ac:dyDescent="0.35">
      <c r="B30" s="24">
        <f t="shared" si="0"/>
        <v>-2235</v>
      </c>
      <c r="C30" s="42"/>
      <c r="D30" s="17"/>
      <c r="E30" s="18">
        <f t="shared" si="1"/>
        <v>0</v>
      </c>
      <c r="F30" s="18"/>
      <c r="G30" s="18"/>
      <c r="H30" s="17"/>
      <c r="I30" s="21" t="s">
        <v>181</v>
      </c>
    </row>
    <row r="31" spans="2:9" ht="15.5" x14ac:dyDescent="0.35">
      <c r="B31" s="24">
        <f t="shared" si="0"/>
        <v>-2235</v>
      </c>
      <c r="C31" s="42"/>
      <c r="D31" s="17"/>
      <c r="E31" s="18">
        <f t="shared" si="1"/>
        <v>0</v>
      </c>
      <c r="F31" s="18"/>
      <c r="G31" s="18"/>
      <c r="H31" s="17"/>
      <c r="I31" s="21" t="s">
        <v>181</v>
      </c>
    </row>
    <row r="32" spans="2:9" ht="15.5" x14ac:dyDescent="0.35">
      <c r="B32" s="24">
        <f t="shared" si="0"/>
        <v>-2235</v>
      </c>
      <c r="C32" s="42"/>
      <c r="D32" s="17"/>
      <c r="E32" s="18">
        <f t="shared" si="1"/>
        <v>0</v>
      </c>
      <c r="F32" s="18"/>
      <c r="G32" s="18"/>
      <c r="H32" s="17"/>
      <c r="I32" s="21" t="s">
        <v>181</v>
      </c>
    </row>
    <row r="33" spans="2:9" ht="15.5" x14ac:dyDescent="0.35">
      <c r="B33" s="24">
        <f t="shared" si="0"/>
        <v>-2235</v>
      </c>
      <c r="C33" s="42"/>
      <c r="D33" s="17"/>
      <c r="E33" s="18">
        <f t="shared" si="1"/>
        <v>0</v>
      </c>
      <c r="F33" s="18"/>
      <c r="G33" s="18"/>
      <c r="H33" s="17"/>
      <c r="I33" s="21" t="s">
        <v>181</v>
      </c>
    </row>
    <row r="34" spans="2:9" ht="15.5" x14ac:dyDescent="0.35">
      <c r="B34" s="24">
        <f t="shared" si="0"/>
        <v>-2235</v>
      </c>
      <c r="C34" s="42"/>
      <c r="D34" s="17"/>
      <c r="E34" s="18">
        <f t="shared" si="1"/>
        <v>0</v>
      </c>
      <c r="F34" s="18"/>
      <c r="G34" s="18"/>
      <c r="H34" s="17"/>
      <c r="I34" s="21" t="s">
        <v>181</v>
      </c>
    </row>
    <row r="35" spans="2:9" ht="15.5" x14ac:dyDescent="0.35">
      <c r="B35" s="22">
        <f t="shared" si="0"/>
        <v>-2235</v>
      </c>
      <c r="C35" s="42"/>
      <c r="D35" s="17"/>
      <c r="E35" s="18">
        <f t="shared" si="1"/>
        <v>0</v>
      </c>
      <c r="F35" s="18"/>
      <c r="G35" s="18"/>
      <c r="H35" s="17"/>
      <c r="I35" s="21" t="s">
        <v>181</v>
      </c>
    </row>
    <row r="36" spans="2:9" ht="15.5" x14ac:dyDescent="0.35">
      <c r="B36" s="22">
        <f t="shared" si="0"/>
        <v>-2235</v>
      </c>
      <c r="C36" s="17"/>
      <c r="D36" s="17"/>
      <c r="E36" s="18">
        <f t="shared" si="1"/>
        <v>0</v>
      </c>
      <c r="F36" s="18"/>
      <c r="G36" s="18"/>
      <c r="H36" s="17"/>
      <c r="I36" s="21" t="s">
        <v>181</v>
      </c>
    </row>
    <row r="37" spans="2:9" ht="15.5" x14ac:dyDescent="0.35">
      <c r="B37" s="22">
        <f t="shared" si="0"/>
        <v>-2235</v>
      </c>
      <c r="C37" s="17"/>
      <c r="D37" s="17"/>
      <c r="E37" s="18">
        <f t="shared" si="1"/>
        <v>0</v>
      </c>
      <c r="F37" s="18"/>
      <c r="G37" s="18"/>
      <c r="H37" s="17"/>
      <c r="I37" s="21" t="s">
        <v>181</v>
      </c>
    </row>
    <row r="38" spans="2:9" ht="15.5" x14ac:dyDescent="0.35">
      <c r="B38" s="22">
        <f t="shared" si="0"/>
        <v>-2235</v>
      </c>
      <c r="C38" s="17"/>
      <c r="D38" s="17"/>
      <c r="E38" s="18">
        <f t="shared" si="1"/>
        <v>0</v>
      </c>
      <c r="F38" s="18"/>
      <c r="G38" s="18"/>
      <c r="H38" s="17"/>
      <c r="I38" s="21" t="s">
        <v>181</v>
      </c>
    </row>
    <row r="39" spans="2:9" ht="15.5" x14ac:dyDescent="0.35">
      <c r="B39" s="22">
        <f t="shared" si="0"/>
        <v>-2235</v>
      </c>
      <c r="C39" s="17"/>
      <c r="D39" s="17"/>
      <c r="E39" s="18">
        <f t="shared" si="1"/>
        <v>0</v>
      </c>
      <c r="F39" s="18"/>
      <c r="G39" s="18"/>
      <c r="H39" s="17"/>
      <c r="I39" s="21" t="s">
        <v>181</v>
      </c>
    </row>
    <row r="40" spans="2:9" ht="15.5" x14ac:dyDescent="0.35">
      <c r="B40" s="22">
        <f t="shared" si="0"/>
        <v>-2235</v>
      </c>
      <c r="C40" s="17"/>
      <c r="D40" s="17"/>
      <c r="E40" s="18">
        <f t="shared" si="1"/>
        <v>0</v>
      </c>
      <c r="F40" s="18"/>
      <c r="G40" s="18"/>
      <c r="H40" s="17"/>
      <c r="I40" s="21" t="s">
        <v>181</v>
      </c>
    </row>
    <row r="41" spans="2:9" ht="15.5" x14ac:dyDescent="0.35">
      <c r="B41" s="22">
        <f t="shared" si="0"/>
        <v>-2235</v>
      </c>
      <c r="C41" s="17"/>
      <c r="D41" s="17"/>
      <c r="E41" s="18">
        <f t="shared" si="1"/>
        <v>0</v>
      </c>
      <c r="F41" s="18"/>
      <c r="G41" s="18"/>
      <c r="H41" s="17"/>
      <c r="I41" s="21" t="s">
        <v>181</v>
      </c>
    </row>
    <row r="42" spans="2:9" ht="15.5" x14ac:dyDescent="0.35">
      <c r="B42" s="22">
        <f t="shared" si="0"/>
        <v>-2235</v>
      </c>
      <c r="C42" s="17"/>
      <c r="D42" s="17"/>
      <c r="E42" s="18">
        <f t="shared" si="1"/>
        <v>0</v>
      </c>
      <c r="F42" s="18"/>
      <c r="G42" s="18"/>
      <c r="H42" s="17"/>
      <c r="I42" s="21" t="s">
        <v>181</v>
      </c>
    </row>
    <row r="43" spans="2:9" ht="15.5" x14ac:dyDescent="0.35">
      <c r="B43" s="22">
        <f t="shared" si="0"/>
        <v>-2235</v>
      </c>
      <c r="C43" s="17"/>
      <c r="D43" s="17"/>
      <c r="E43" s="18">
        <f t="shared" si="1"/>
        <v>0</v>
      </c>
      <c r="F43" s="18"/>
      <c r="G43" s="18"/>
      <c r="H43" s="17"/>
      <c r="I43" s="21" t="s">
        <v>181</v>
      </c>
    </row>
    <row r="44" spans="2:9" ht="15.5" x14ac:dyDescent="0.35">
      <c r="B44" s="22">
        <f t="shared" si="0"/>
        <v>-2235</v>
      </c>
      <c r="C44" s="17"/>
      <c r="D44" s="17"/>
      <c r="E44" s="18">
        <f t="shared" si="1"/>
        <v>0</v>
      </c>
      <c r="F44" s="18"/>
      <c r="G44" s="18"/>
      <c r="H44" s="17"/>
      <c r="I44" s="21" t="s">
        <v>57</v>
      </c>
    </row>
    <row r="45" spans="2:9" ht="15.5" x14ac:dyDescent="0.35">
      <c r="B45" s="22">
        <f t="shared" si="0"/>
        <v>-2235</v>
      </c>
      <c r="C45" s="17"/>
      <c r="D45" s="17"/>
      <c r="E45" s="18">
        <f t="shared" si="1"/>
        <v>0</v>
      </c>
      <c r="F45" s="18"/>
      <c r="G45" s="18"/>
      <c r="H45" s="17"/>
      <c r="I45" s="21" t="s">
        <v>57</v>
      </c>
    </row>
    <row r="46" spans="2:9" x14ac:dyDescent="0.35">
      <c r="B46" s="100"/>
      <c r="C46" s="101"/>
      <c r="D46" s="101"/>
      <c r="E46" s="101"/>
      <c r="F46" s="101"/>
      <c r="G46" s="101"/>
      <c r="H46" s="101"/>
      <c r="I46" s="102"/>
    </row>
    <row r="47" spans="2:9" ht="21" x14ac:dyDescent="0.5">
      <c r="B47" s="25">
        <f>B45</f>
        <v>-2235</v>
      </c>
      <c r="C47" s="19" t="str">
        <f>IF(B47&gt;=0,"دالرجمع","دالرباقی")</f>
        <v>دالرباقی</v>
      </c>
      <c r="D47" s="27"/>
      <c r="E47" s="16">
        <f>E45</f>
        <v>0</v>
      </c>
      <c r="F47" s="20" t="str">
        <f>IF(E47&gt;=0,"گرام جمع","گرام باقی")</f>
        <v>گرام جمع</v>
      </c>
      <c r="G47" s="28"/>
      <c r="H47" s="103"/>
      <c r="I47" s="102"/>
    </row>
    <row r="49" spans="6:9" ht="15.5" x14ac:dyDescent="0.35">
      <c r="F49" s="88" t="s">
        <v>35</v>
      </c>
      <c r="G49" s="88" t="s">
        <v>35</v>
      </c>
      <c r="H49" s="88" t="s">
        <v>35</v>
      </c>
      <c r="I49" s="88" t="s">
        <v>38</v>
      </c>
    </row>
    <row r="50" spans="6:9" ht="15.5" x14ac:dyDescent="0.35">
      <c r="F50" s="49"/>
      <c r="G50" s="50"/>
      <c r="H50" s="51"/>
      <c r="I50" s="52">
        <v>1</v>
      </c>
    </row>
    <row r="51" spans="6:9" ht="15.5" x14ac:dyDescent="0.35">
      <c r="F51" s="87">
        <f>B47</f>
        <v>-2235</v>
      </c>
      <c r="G51" s="50">
        <f>E47</f>
        <v>0</v>
      </c>
      <c r="H51" s="53" t="s">
        <v>257</v>
      </c>
      <c r="I51" s="52">
        <v>2</v>
      </c>
    </row>
    <row r="52" spans="6:9" x14ac:dyDescent="0.35">
      <c r="F52" s="170"/>
      <c r="G52" s="171"/>
      <c r="H52" s="171"/>
      <c r="I52" s="172"/>
    </row>
    <row r="53" spans="6:9" ht="15.5" x14ac:dyDescent="0.35">
      <c r="F53" s="56" t="s">
        <v>39</v>
      </c>
      <c r="G53" s="57" t="s">
        <v>40</v>
      </c>
      <c r="H53" s="63" t="s">
        <v>41</v>
      </c>
      <c r="I53" s="58" t="s">
        <v>42</v>
      </c>
    </row>
    <row r="54" spans="6:9" ht="15.5" x14ac:dyDescent="0.35">
      <c r="F54" s="58">
        <f>SUM(F50:F53)</f>
        <v>-2235</v>
      </c>
      <c r="G54" s="59">
        <f>SUM(G50:G53)</f>
        <v>0</v>
      </c>
      <c r="H54" s="64">
        <f>G54/12.15*I54</f>
        <v>0</v>
      </c>
      <c r="I54" s="59">
        <v>1158</v>
      </c>
    </row>
    <row r="55" spans="6:9" x14ac:dyDescent="0.35">
      <c r="F55" s="60" t="s">
        <v>43</v>
      </c>
      <c r="G55" s="173">
        <f>H54+F54</f>
        <v>-2235</v>
      </c>
      <c r="H55" s="174"/>
      <c r="I55" s="175"/>
    </row>
    <row r="56" spans="6:9" ht="18.5" x14ac:dyDescent="0.45">
      <c r="F56" s="62" t="s">
        <v>44</v>
      </c>
      <c r="G56" s="176" t="str">
        <f>IF(G55&gt;=0,"ضرر","مفاد")</f>
        <v>مفاد</v>
      </c>
      <c r="H56" s="176"/>
      <c r="I56" s="176"/>
    </row>
  </sheetData>
  <mergeCells count="13">
    <mergeCell ref="B15:D15"/>
    <mergeCell ref="E15:G15"/>
    <mergeCell ref="H15:I15"/>
    <mergeCell ref="B8:I11"/>
    <mergeCell ref="B12:E14"/>
    <mergeCell ref="F12:I12"/>
    <mergeCell ref="F13:H13"/>
    <mergeCell ref="F14:I14"/>
    <mergeCell ref="B46:I46"/>
    <mergeCell ref="H47:I47"/>
    <mergeCell ref="F52:I52"/>
    <mergeCell ref="G55:I55"/>
    <mergeCell ref="G56:I56"/>
  </mergeCells>
  <hyperlinks>
    <hyperlink ref="I51" location="'روزنامچه '!A1" display="'روزنامچه '!A1" xr:uid="{A28F26E9-5DFF-41CE-B34B-9CB46EA56B8C}"/>
    <hyperlink ref="I50" location="'فرهاد وکیل زاده و برکی صاحب'!A1" display="'فرهاد وکیل زاده و برکی صاحب'!A1" xr:uid="{0432DF4F-C701-452E-88C7-3987344E41F5}"/>
  </hyperlinks>
  <pageMargins left="0.7" right="0.7" top="0.75" bottom="0.75" header="0.3" footer="0.3"/>
  <pageSetup scale="68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28CA5-4B54-4C75-AA44-6ABB87E6B4FB}">
  <dimension ref="B7:I56"/>
  <sheetViews>
    <sheetView topLeftCell="A22" zoomScale="115" zoomScaleNormal="115" workbookViewId="0">
      <selection activeCell="G19" sqref="G19"/>
    </sheetView>
  </sheetViews>
  <sheetFormatPr defaultColWidth="9.1796875" defaultRowHeight="14.5" x14ac:dyDescent="0.35"/>
  <cols>
    <col min="2" max="7" width="12.54296875" customWidth="1"/>
    <col min="8" max="8" width="37.7265625" customWidth="1"/>
    <col min="9" max="9" width="10.81640625" customWidth="1"/>
    <col min="10" max="10" width="13.1796875" customWidth="1"/>
    <col min="11" max="11" width="11.81640625" customWidth="1"/>
    <col min="12" max="12" width="11.1796875" customWidth="1"/>
  </cols>
  <sheetData>
    <row r="7" spans="2:9" ht="15" thickBot="1" x14ac:dyDescent="0.4"/>
    <row r="8" spans="2:9" x14ac:dyDescent="0.35">
      <c r="B8" s="104"/>
      <c r="C8" s="105"/>
      <c r="D8" s="105"/>
      <c r="E8" s="105"/>
      <c r="F8" s="105"/>
      <c r="G8" s="105"/>
      <c r="H8" s="105"/>
      <c r="I8" s="106"/>
    </row>
    <row r="9" spans="2:9" x14ac:dyDescent="0.35">
      <c r="B9" s="107"/>
      <c r="C9" s="108"/>
      <c r="D9" s="108"/>
      <c r="E9" s="108"/>
      <c r="F9" s="108"/>
      <c r="G9" s="108"/>
      <c r="H9" s="108"/>
      <c r="I9" s="109"/>
    </row>
    <row r="10" spans="2:9" x14ac:dyDescent="0.35">
      <c r="B10" s="107"/>
      <c r="C10" s="108"/>
      <c r="D10" s="108"/>
      <c r="E10" s="108"/>
      <c r="F10" s="108"/>
      <c r="G10" s="108"/>
      <c r="H10" s="108"/>
      <c r="I10" s="109"/>
    </row>
    <row r="11" spans="2:9" ht="15" thickBot="1" x14ac:dyDescent="0.4">
      <c r="B11" s="110"/>
      <c r="C11" s="111"/>
      <c r="D11" s="111"/>
      <c r="E11" s="111"/>
      <c r="F11" s="111"/>
      <c r="G11" s="111"/>
      <c r="H11" s="111"/>
      <c r="I11" s="112"/>
    </row>
    <row r="12" spans="2:9" ht="15" thickBot="1" x14ac:dyDescent="0.4">
      <c r="B12" s="113"/>
      <c r="C12" s="101"/>
      <c r="D12" s="101"/>
      <c r="E12" s="101"/>
      <c r="F12" s="113"/>
      <c r="G12" s="101"/>
      <c r="H12" s="101"/>
      <c r="I12" s="115"/>
    </row>
    <row r="13" spans="2:9" ht="19" thickBot="1" x14ac:dyDescent="0.5">
      <c r="B13" s="114"/>
      <c r="C13" s="114"/>
      <c r="D13" s="114"/>
      <c r="E13" s="114"/>
      <c r="F13" s="116" t="s">
        <v>249</v>
      </c>
      <c r="G13" s="98"/>
      <c r="H13" s="117"/>
      <c r="I13" s="32" t="s">
        <v>4</v>
      </c>
    </row>
    <row r="14" spans="2:9" ht="15" thickBot="1" x14ac:dyDescent="0.4">
      <c r="B14" s="101"/>
      <c r="C14" s="101"/>
      <c r="D14" s="101"/>
      <c r="E14" s="101"/>
      <c r="F14" s="113"/>
      <c r="G14" s="101"/>
      <c r="H14" s="101"/>
      <c r="I14" s="118"/>
    </row>
    <row r="15" spans="2:9" ht="19" thickBot="1" x14ac:dyDescent="0.4">
      <c r="B15" s="119" t="s">
        <v>11</v>
      </c>
      <c r="C15" s="98"/>
      <c r="D15" s="99"/>
      <c r="E15" s="97" t="s">
        <v>12</v>
      </c>
      <c r="F15" s="98"/>
      <c r="G15" s="99"/>
      <c r="H15" s="97" t="s">
        <v>13</v>
      </c>
      <c r="I15" s="117"/>
    </row>
    <row r="16" spans="2:9" ht="15.5" x14ac:dyDescent="0.35">
      <c r="B16" s="33" t="s">
        <v>14</v>
      </c>
      <c r="C16" s="34" t="s">
        <v>75</v>
      </c>
      <c r="D16" s="34" t="s">
        <v>74</v>
      </c>
      <c r="E16" s="35" t="s">
        <v>17</v>
      </c>
      <c r="F16" s="35" t="s">
        <v>18</v>
      </c>
      <c r="G16" s="35" t="s">
        <v>19</v>
      </c>
      <c r="H16" s="34" t="s">
        <v>20</v>
      </c>
      <c r="I16" s="36" t="s">
        <v>21</v>
      </c>
    </row>
    <row r="17" spans="2:9" ht="15.5" x14ac:dyDescent="0.35">
      <c r="B17" s="22">
        <f>C17-D17</f>
        <v>63950</v>
      </c>
      <c r="C17" s="41">
        <v>63950</v>
      </c>
      <c r="D17" s="22"/>
      <c r="E17" s="18">
        <f>F17-G17</f>
        <v>-607.5</v>
      </c>
      <c r="F17" s="44"/>
      <c r="G17" s="44">
        <v>607.5</v>
      </c>
      <c r="H17" s="17" t="s">
        <v>250</v>
      </c>
      <c r="I17" s="21" t="s">
        <v>238</v>
      </c>
    </row>
    <row r="18" spans="2:9" ht="15.5" x14ac:dyDescent="0.35">
      <c r="B18" s="22">
        <f t="shared" ref="B18:B45" si="0">B17+C18-D18</f>
        <v>0</v>
      </c>
      <c r="C18" s="42"/>
      <c r="D18" s="22">
        <v>63950</v>
      </c>
      <c r="E18" s="18">
        <f t="shared" ref="E18:E45" si="1">E17+F18-G18</f>
        <v>0</v>
      </c>
      <c r="F18" s="44">
        <v>607.5</v>
      </c>
      <c r="G18" s="22"/>
      <c r="H18" s="47" t="s">
        <v>320</v>
      </c>
      <c r="I18" s="21" t="s">
        <v>238</v>
      </c>
    </row>
    <row r="19" spans="2:9" ht="15.5" x14ac:dyDescent="0.35">
      <c r="B19" s="22">
        <f t="shared" si="0"/>
        <v>0</v>
      </c>
      <c r="C19" s="42"/>
      <c r="D19" s="22"/>
      <c r="E19" s="18">
        <f t="shared" si="1"/>
        <v>0</v>
      </c>
      <c r="F19" s="44"/>
      <c r="G19" s="22"/>
      <c r="H19" s="47"/>
      <c r="I19" s="21" t="s">
        <v>194</v>
      </c>
    </row>
    <row r="20" spans="2:9" ht="15.5" x14ac:dyDescent="0.35">
      <c r="B20" s="22">
        <f t="shared" si="0"/>
        <v>0</v>
      </c>
      <c r="C20" s="42"/>
      <c r="D20" s="18"/>
      <c r="E20" s="18">
        <f t="shared" si="1"/>
        <v>0</v>
      </c>
      <c r="F20" s="26"/>
      <c r="G20" s="18"/>
      <c r="H20" s="17"/>
      <c r="I20" s="21" t="s">
        <v>181</v>
      </c>
    </row>
    <row r="21" spans="2:9" ht="15.5" x14ac:dyDescent="0.35">
      <c r="B21" s="22">
        <f t="shared" si="0"/>
        <v>0</v>
      </c>
      <c r="C21" s="42"/>
      <c r="D21" s="17"/>
      <c r="E21" s="18">
        <f t="shared" si="1"/>
        <v>0</v>
      </c>
      <c r="F21" s="18"/>
      <c r="G21" s="18"/>
      <c r="H21" s="17"/>
      <c r="I21" s="21" t="s">
        <v>181</v>
      </c>
    </row>
    <row r="22" spans="2:9" ht="15.5" x14ac:dyDescent="0.35">
      <c r="B22" s="24">
        <f t="shared" si="0"/>
        <v>0</v>
      </c>
      <c r="C22" s="43"/>
      <c r="D22" s="8"/>
      <c r="E22" s="18">
        <f t="shared" si="1"/>
        <v>0</v>
      </c>
      <c r="F22" s="23"/>
      <c r="G22" s="23"/>
      <c r="H22" s="8"/>
      <c r="I22" s="21" t="s">
        <v>181</v>
      </c>
    </row>
    <row r="23" spans="2:9" ht="15.5" x14ac:dyDescent="0.35">
      <c r="B23" s="24">
        <f t="shared" si="0"/>
        <v>0</v>
      </c>
      <c r="C23" s="42"/>
      <c r="D23" s="17"/>
      <c r="E23" s="18">
        <f t="shared" si="1"/>
        <v>0</v>
      </c>
      <c r="F23" s="18"/>
      <c r="G23" s="18"/>
      <c r="H23" s="17"/>
      <c r="I23" s="21" t="s">
        <v>181</v>
      </c>
    </row>
    <row r="24" spans="2:9" ht="15.5" x14ac:dyDescent="0.35">
      <c r="B24" s="24">
        <f>B23+C24-D24</f>
        <v>0</v>
      </c>
      <c r="C24" s="42"/>
      <c r="D24" s="17"/>
      <c r="E24" s="18">
        <f>E23+F24-G24</f>
        <v>0</v>
      </c>
      <c r="F24" s="18"/>
      <c r="G24" s="18"/>
      <c r="H24" s="17"/>
      <c r="I24" s="21" t="s">
        <v>181</v>
      </c>
    </row>
    <row r="25" spans="2:9" ht="15.5" x14ac:dyDescent="0.35">
      <c r="B25" s="24">
        <f t="shared" si="0"/>
        <v>0</v>
      </c>
      <c r="C25" s="42"/>
      <c r="D25" s="17"/>
      <c r="E25" s="18">
        <f t="shared" si="1"/>
        <v>0</v>
      </c>
      <c r="F25" s="18"/>
      <c r="G25" s="18"/>
      <c r="H25" s="17"/>
      <c r="I25" s="21" t="s">
        <v>181</v>
      </c>
    </row>
    <row r="26" spans="2:9" ht="15.5" x14ac:dyDescent="0.35">
      <c r="B26" s="24">
        <f t="shared" si="0"/>
        <v>0</v>
      </c>
      <c r="C26" s="42"/>
      <c r="D26" s="17"/>
      <c r="E26" s="18">
        <f t="shared" si="1"/>
        <v>0</v>
      </c>
      <c r="F26" s="18"/>
      <c r="G26" s="18"/>
      <c r="H26" s="17"/>
      <c r="I26" s="21" t="s">
        <v>181</v>
      </c>
    </row>
    <row r="27" spans="2:9" ht="15.5" x14ac:dyDescent="0.35">
      <c r="B27" s="24">
        <f t="shared" si="0"/>
        <v>0</v>
      </c>
      <c r="C27" s="42"/>
      <c r="D27" s="17"/>
      <c r="E27" s="18">
        <f t="shared" si="1"/>
        <v>0</v>
      </c>
      <c r="F27" s="18"/>
      <c r="G27" s="18"/>
      <c r="H27" s="17"/>
      <c r="I27" s="21" t="s">
        <v>181</v>
      </c>
    </row>
    <row r="28" spans="2:9" ht="15.5" x14ac:dyDescent="0.35">
      <c r="B28" s="24">
        <f t="shared" si="0"/>
        <v>0</v>
      </c>
      <c r="C28" s="42"/>
      <c r="D28" s="17"/>
      <c r="E28" s="18">
        <f t="shared" si="1"/>
        <v>0</v>
      </c>
      <c r="F28" s="18"/>
      <c r="G28" s="18"/>
      <c r="H28" s="17"/>
      <c r="I28" s="21" t="s">
        <v>181</v>
      </c>
    </row>
    <row r="29" spans="2:9" ht="15.5" x14ac:dyDescent="0.35">
      <c r="B29" s="24">
        <f t="shared" si="0"/>
        <v>0</v>
      </c>
      <c r="C29" s="42"/>
      <c r="D29" s="17"/>
      <c r="E29" s="18">
        <f t="shared" si="1"/>
        <v>0</v>
      </c>
      <c r="F29" s="18"/>
      <c r="G29" s="18"/>
      <c r="H29" s="17"/>
      <c r="I29" s="21" t="s">
        <v>181</v>
      </c>
    </row>
    <row r="30" spans="2:9" ht="15.5" x14ac:dyDescent="0.35">
      <c r="B30" s="24">
        <f t="shared" si="0"/>
        <v>0</v>
      </c>
      <c r="C30" s="42"/>
      <c r="D30" s="17"/>
      <c r="E30" s="18">
        <f t="shared" si="1"/>
        <v>0</v>
      </c>
      <c r="F30" s="18"/>
      <c r="G30" s="18"/>
      <c r="H30" s="17"/>
      <c r="I30" s="21" t="s">
        <v>181</v>
      </c>
    </row>
    <row r="31" spans="2:9" ht="15.5" x14ac:dyDescent="0.35">
      <c r="B31" s="24">
        <f t="shared" si="0"/>
        <v>0</v>
      </c>
      <c r="C31" s="42"/>
      <c r="D31" s="17"/>
      <c r="E31" s="18">
        <f t="shared" si="1"/>
        <v>0</v>
      </c>
      <c r="F31" s="18"/>
      <c r="G31" s="18"/>
      <c r="H31" s="17"/>
      <c r="I31" s="21" t="s">
        <v>181</v>
      </c>
    </row>
    <row r="32" spans="2:9" ht="15.5" x14ac:dyDescent="0.35">
      <c r="B32" s="24">
        <f t="shared" si="0"/>
        <v>0</v>
      </c>
      <c r="C32" s="42"/>
      <c r="D32" s="17"/>
      <c r="E32" s="18">
        <f t="shared" si="1"/>
        <v>0</v>
      </c>
      <c r="F32" s="18"/>
      <c r="G32" s="18"/>
      <c r="H32" s="17"/>
      <c r="I32" s="21" t="s">
        <v>181</v>
      </c>
    </row>
    <row r="33" spans="2:9" ht="15.5" x14ac:dyDescent="0.35">
      <c r="B33" s="24">
        <f t="shared" si="0"/>
        <v>0</v>
      </c>
      <c r="C33" s="42"/>
      <c r="D33" s="17"/>
      <c r="E33" s="18">
        <f t="shared" si="1"/>
        <v>0</v>
      </c>
      <c r="F33" s="18"/>
      <c r="G33" s="18"/>
      <c r="H33" s="17"/>
      <c r="I33" s="21" t="s">
        <v>181</v>
      </c>
    </row>
    <row r="34" spans="2:9" ht="15.5" x14ac:dyDescent="0.35">
      <c r="B34" s="24">
        <f t="shared" si="0"/>
        <v>0</v>
      </c>
      <c r="C34" s="42"/>
      <c r="D34" s="17"/>
      <c r="E34" s="18">
        <f t="shared" si="1"/>
        <v>0</v>
      </c>
      <c r="F34" s="18"/>
      <c r="G34" s="18"/>
      <c r="H34" s="17"/>
      <c r="I34" s="21" t="s">
        <v>181</v>
      </c>
    </row>
    <row r="35" spans="2:9" ht="15.5" x14ac:dyDescent="0.35">
      <c r="B35" s="22">
        <f t="shared" si="0"/>
        <v>0</v>
      </c>
      <c r="C35" s="42"/>
      <c r="D35" s="17"/>
      <c r="E35" s="18">
        <f t="shared" si="1"/>
        <v>0</v>
      </c>
      <c r="F35" s="18"/>
      <c r="G35" s="18"/>
      <c r="H35" s="17"/>
      <c r="I35" s="21" t="s">
        <v>181</v>
      </c>
    </row>
    <row r="36" spans="2:9" ht="15.5" x14ac:dyDescent="0.35">
      <c r="B36" s="22">
        <f t="shared" si="0"/>
        <v>0</v>
      </c>
      <c r="C36" s="17"/>
      <c r="D36" s="17"/>
      <c r="E36" s="18">
        <f t="shared" si="1"/>
        <v>0</v>
      </c>
      <c r="F36" s="18"/>
      <c r="G36" s="18"/>
      <c r="H36" s="17"/>
      <c r="I36" s="21" t="s">
        <v>181</v>
      </c>
    </row>
    <row r="37" spans="2:9" ht="15.5" x14ac:dyDescent="0.35">
      <c r="B37" s="22">
        <f t="shared" si="0"/>
        <v>0</v>
      </c>
      <c r="C37" s="17"/>
      <c r="D37" s="17"/>
      <c r="E37" s="18">
        <f t="shared" si="1"/>
        <v>0</v>
      </c>
      <c r="F37" s="18"/>
      <c r="G37" s="18"/>
      <c r="H37" s="17"/>
      <c r="I37" s="21" t="s">
        <v>181</v>
      </c>
    </row>
    <row r="38" spans="2:9" ht="15.5" x14ac:dyDescent="0.35">
      <c r="B38" s="22">
        <f t="shared" si="0"/>
        <v>0</v>
      </c>
      <c r="C38" s="17"/>
      <c r="D38" s="17"/>
      <c r="E38" s="18">
        <f t="shared" si="1"/>
        <v>0</v>
      </c>
      <c r="F38" s="18"/>
      <c r="G38" s="18"/>
      <c r="H38" s="17"/>
      <c r="I38" s="21" t="s">
        <v>181</v>
      </c>
    </row>
    <row r="39" spans="2:9" ht="15.5" x14ac:dyDescent="0.35">
      <c r="B39" s="22">
        <f t="shared" si="0"/>
        <v>0</v>
      </c>
      <c r="C39" s="17"/>
      <c r="D39" s="17"/>
      <c r="E39" s="18">
        <f t="shared" si="1"/>
        <v>0</v>
      </c>
      <c r="F39" s="18"/>
      <c r="G39" s="18"/>
      <c r="H39" s="17"/>
      <c r="I39" s="21" t="s">
        <v>181</v>
      </c>
    </row>
    <row r="40" spans="2:9" ht="15.5" x14ac:dyDescent="0.35">
      <c r="B40" s="22">
        <f t="shared" si="0"/>
        <v>0</v>
      </c>
      <c r="C40" s="17"/>
      <c r="D40" s="17"/>
      <c r="E40" s="18">
        <f t="shared" si="1"/>
        <v>0</v>
      </c>
      <c r="F40" s="18"/>
      <c r="G40" s="18"/>
      <c r="H40" s="17"/>
      <c r="I40" s="21" t="s">
        <v>181</v>
      </c>
    </row>
    <row r="41" spans="2:9" ht="15.5" x14ac:dyDescent="0.35">
      <c r="B41" s="22">
        <f t="shared" si="0"/>
        <v>0</v>
      </c>
      <c r="C41" s="17"/>
      <c r="D41" s="17"/>
      <c r="E41" s="18">
        <f t="shared" si="1"/>
        <v>0</v>
      </c>
      <c r="F41" s="18"/>
      <c r="G41" s="18"/>
      <c r="H41" s="17"/>
      <c r="I41" s="21" t="s">
        <v>181</v>
      </c>
    </row>
    <row r="42" spans="2:9" ht="15.5" x14ac:dyDescent="0.35">
      <c r="B42" s="22">
        <f t="shared" si="0"/>
        <v>0</v>
      </c>
      <c r="C42" s="17"/>
      <c r="D42" s="17"/>
      <c r="E42" s="18">
        <f t="shared" si="1"/>
        <v>0</v>
      </c>
      <c r="F42" s="18"/>
      <c r="G42" s="18"/>
      <c r="H42" s="17"/>
      <c r="I42" s="21" t="s">
        <v>181</v>
      </c>
    </row>
    <row r="43" spans="2:9" ht="15.5" x14ac:dyDescent="0.35">
      <c r="B43" s="22">
        <f t="shared" si="0"/>
        <v>0</v>
      </c>
      <c r="C43" s="17"/>
      <c r="D43" s="17"/>
      <c r="E43" s="18">
        <f t="shared" si="1"/>
        <v>0</v>
      </c>
      <c r="F43" s="18"/>
      <c r="G43" s="18"/>
      <c r="H43" s="17"/>
      <c r="I43" s="21" t="s">
        <v>181</v>
      </c>
    </row>
    <row r="44" spans="2:9" ht="15.5" x14ac:dyDescent="0.35">
      <c r="B44" s="22">
        <f t="shared" si="0"/>
        <v>0</v>
      </c>
      <c r="C44" s="17"/>
      <c r="D44" s="17"/>
      <c r="E44" s="18">
        <f t="shared" si="1"/>
        <v>0</v>
      </c>
      <c r="F44" s="18"/>
      <c r="G44" s="18"/>
      <c r="H44" s="17"/>
      <c r="I44" s="21" t="s">
        <v>57</v>
      </c>
    </row>
    <row r="45" spans="2:9" ht="15.5" x14ac:dyDescent="0.35">
      <c r="B45" s="22">
        <f t="shared" si="0"/>
        <v>0</v>
      </c>
      <c r="C45" s="17"/>
      <c r="D45" s="17"/>
      <c r="E45" s="18">
        <f t="shared" si="1"/>
        <v>0</v>
      </c>
      <c r="F45" s="18"/>
      <c r="G45" s="18"/>
      <c r="H45" s="17"/>
      <c r="I45" s="21" t="s">
        <v>57</v>
      </c>
    </row>
    <row r="46" spans="2:9" x14ac:dyDescent="0.35">
      <c r="B46" s="100"/>
      <c r="C46" s="101"/>
      <c r="D46" s="101"/>
      <c r="E46" s="101"/>
      <c r="F46" s="101"/>
      <c r="G46" s="101"/>
      <c r="H46" s="101"/>
      <c r="I46" s="102"/>
    </row>
    <row r="47" spans="2:9" ht="21" x14ac:dyDescent="0.5">
      <c r="B47" s="25">
        <f>B45</f>
        <v>0</v>
      </c>
      <c r="C47" s="19" t="str">
        <f>IF(B47&gt;=0,"دالرجمع","دالرباقی")</f>
        <v>دالرجمع</v>
      </c>
      <c r="D47" s="27"/>
      <c r="E47" s="16">
        <f>E45</f>
        <v>0</v>
      </c>
      <c r="F47" s="20" t="str">
        <f>IF(E47&gt;=0,"گرام جمع","گرام باقی")</f>
        <v>گرام جمع</v>
      </c>
      <c r="G47" s="28"/>
      <c r="H47" s="103"/>
      <c r="I47" s="102"/>
    </row>
    <row r="49" spans="6:9" ht="15.5" x14ac:dyDescent="0.35">
      <c r="F49" s="88" t="s">
        <v>35</v>
      </c>
      <c r="G49" s="88" t="s">
        <v>35</v>
      </c>
      <c r="H49" s="88" t="s">
        <v>35</v>
      </c>
      <c r="I49" s="88" t="s">
        <v>38</v>
      </c>
    </row>
    <row r="50" spans="6:9" ht="15.5" x14ac:dyDescent="0.35">
      <c r="F50" s="49"/>
      <c r="G50" s="50"/>
      <c r="H50" s="51"/>
      <c r="I50" s="52">
        <v>1</v>
      </c>
    </row>
    <row r="51" spans="6:9" ht="15.5" x14ac:dyDescent="0.35">
      <c r="F51" s="87">
        <f>B47</f>
        <v>0</v>
      </c>
      <c r="G51" s="50">
        <f>E47</f>
        <v>0</v>
      </c>
      <c r="H51" s="53" t="s">
        <v>248</v>
      </c>
      <c r="I51" s="52">
        <v>2</v>
      </c>
    </row>
    <row r="52" spans="6:9" x14ac:dyDescent="0.35">
      <c r="F52" s="170"/>
      <c r="G52" s="171"/>
      <c r="H52" s="171"/>
      <c r="I52" s="172"/>
    </row>
    <row r="53" spans="6:9" ht="15.5" x14ac:dyDescent="0.35">
      <c r="F53" s="56" t="s">
        <v>39</v>
      </c>
      <c r="G53" s="57" t="s">
        <v>40</v>
      </c>
      <c r="H53" s="63" t="s">
        <v>41</v>
      </c>
      <c r="I53" s="58" t="s">
        <v>42</v>
      </c>
    </row>
    <row r="54" spans="6:9" ht="15.5" x14ac:dyDescent="0.35">
      <c r="F54" s="58">
        <f>SUM(F50:F53)</f>
        <v>0</v>
      </c>
      <c r="G54" s="59">
        <f>SUM(G50:G53)</f>
        <v>0</v>
      </c>
      <c r="H54" s="64">
        <f>G54/12.15*I54</f>
        <v>0</v>
      </c>
      <c r="I54" s="59">
        <v>1158</v>
      </c>
    </row>
    <row r="55" spans="6:9" x14ac:dyDescent="0.35">
      <c r="F55" s="60" t="s">
        <v>43</v>
      </c>
      <c r="G55" s="173">
        <f>H54+F54</f>
        <v>0</v>
      </c>
      <c r="H55" s="174"/>
      <c r="I55" s="175"/>
    </row>
    <row r="56" spans="6:9" ht="18.5" x14ac:dyDescent="0.45">
      <c r="F56" s="62" t="s">
        <v>44</v>
      </c>
      <c r="G56" s="176" t="str">
        <f>IF(G55&gt;=0,"ضرر","مفاد")</f>
        <v>ضرر</v>
      </c>
      <c r="H56" s="176"/>
      <c r="I56" s="176"/>
    </row>
  </sheetData>
  <mergeCells count="13">
    <mergeCell ref="B46:I46"/>
    <mergeCell ref="H47:I47"/>
    <mergeCell ref="F52:I52"/>
    <mergeCell ref="G55:I55"/>
    <mergeCell ref="G56:I56"/>
    <mergeCell ref="B15:D15"/>
    <mergeCell ref="E15:G15"/>
    <mergeCell ref="H15:I15"/>
    <mergeCell ref="B8:I11"/>
    <mergeCell ref="B12:E14"/>
    <mergeCell ref="F12:I12"/>
    <mergeCell ref="F13:H13"/>
    <mergeCell ref="F14:I14"/>
  </mergeCells>
  <hyperlinks>
    <hyperlink ref="I51" location="'روزنامچه '!A1" display="'روزنامچه '!A1" xr:uid="{B29160C0-102C-4EF4-95EE-8414C14D8FFA}"/>
    <hyperlink ref="I50" location="'فرهاد وکیل زاده و برکی صاحب'!A1" display="'فرهاد وکیل زاده و برکی صاحب'!A1" xr:uid="{11475330-C48D-400D-92D0-D76BAE7D697C}"/>
  </hyperlinks>
  <pageMargins left="0.7" right="0.7" top="0.75" bottom="0.75" header="0.3" footer="0.3"/>
  <pageSetup scale="68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32ECB-8CCE-4550-BE7E-EBDAB1544F81}">
  <dimension ref="B7:I56"/>
  <sheetViews>
    <sheetView topLeftCell="A10" zoomScale="115" zoomScaleNormal="115" workbookViewId="0">
      <selection activeCell="F21" sqref="F21"/>
    </sheetView>
  </sheetViews>
  <sheetFormatPr defaultColWidth="9.1796875" defaultRowHeight="14.5" x14ac:dyDescent="0.35"/>
  <cols>
    <col min="2" max="7" width="12.54296875" customWidth="1"/>
    <col min="8" max="8" width="37.7265625" customWidth="1"/>
    <col min="9" max="9" width="10.81640625" customWidth="1"/>
    <col min="10" max="10" width="13.1796875" customWidth="1"/>
    <col min="11" max="11" width="11.81640625" customWidth="1"/>
    <col min="12" max="12" width="11.1796875" customWidth="1"/>
  </cols>
  <sheetData>
    <row r="7" spans="2:9" ht="15" thickBot="1" x14ac:dyDescent="0.4"/>
    <row r="8" spans="2:9" x14ac:dyDescent="0.35">
      <c r="B8" s="104"/>
      <c r="C8" s="105"/>
      <c r="D8" s="105"/>
      <c r="E8" s="105"/>
      <c r="F8" s="105"/>
      <c r="G8" s="105"/>
      <c r="H8" s="105"/>
      <c r="I8" s="106"/>
    </row>
    <row r="9" spans="2:9" x14ac:dyDescent="0.35">
      <c r="B9" s="107"/>
      <c r="C9" s="108"/>
      <c r="D9" s="108"/>
      <c r="E9" s="108"/>
      <c r="F9" s="108"/>
      <c r="G9" s="108"/>
      <c r="H9" s="108"/>
      <c r="I9" s="109"/>
    </row>
    <row r="10" spans="2:9" x14ac:dyDescent="0.35">
      <c r="B10" s="107"/>
      <c r="C10" s="108"/>
      <c r="D10" s="108"/>
      <c r="E10" s="108"/>
      <c r="F10" s="108"/>
      <c r="G10" s="108"/>
      <c r="H10" s="108"/>
      <c r="I10" s="109"/>
    </row>
    <row r="11" spans="2:9" ht="15" thickBot="1" x14ac:dyDescent="0.4">
      <c r="B11" s="110"/>
      <c r="C11" s="111"/>
      <c r="D11" s="111"/>
      <c r="E11" s="111"/>
      <c r="F11" s="111"/>
      <c r="G11" s="111"/>
      <c r="H11" s="111"/>
      <c r="I11" s="112"/>
    </row>
    <row r="12" spans="2:9" ht="15" thickBot="1" x14ac:dyDescent="0.4">
      <c r="B12" s="113"/>
      <c r="C12" s="101"/>
      <c r="D12" s="101"/>
      <c r="E12" s="101"/>
      <c r="F12" s="113"/>
      <c r="G12" s="101"/>
      <c r="H12" s="101"/>
      <c r="I12" s="115"/>
    </row>
    <row r="13" spans="2:9" ht="19" thickBot="1" x14ac:dyDescent="0.5">
      <c r="B13" s="114"/>
      <c r="C13" s="114"/>
      <c r="D13" s="114"/>
      <c r="E13" s="114"/>
      <c r="F13" s="116" t="s">
        <v>235</v>
      </c>
      <c r="G13" s="98"/>
      <c r="H13" s="117"/>
      <c r="I13" s="32" t="s">
        <v>4</v>
      </c>
    </row>
    <row r="14" spans="2:9" ht="15" thickBot="1" x14ac:dyDescent="0.4">
      <c r="B14" s="101"/>
      <c r="C14" s="101"/>
      <c r="D14" s="101"/>
      <c r="E14" s="101"/>
      <c r="F14" s="113"/>
      <c r="G14" s="101"/>
      <c r="H14" s="101"/>
      <c r="I14" s="118"/>
    </row>
    <row r="15" spans="2:9" ht="19" thickBot="1" x14ac:dyDescent="0.4">
      <c r="B15" s="119" t="s">
        <v>11</v>
      </c>
      <c r="C15" s="98"/>
      <c r="D15" s="99"/>
      <c r="E15" s="97" t="s">
        <v>12</v>
      </c>
      <c r="F15" s="98"/>
      <c r="G15" s="99"/>
      <c r="H15" s="97" t="s">
        <v>13</v>
      </c>
      <c r="I15" s="117"/>
    </row>
    <row r="16" spans="2:9" ht="15.5" x14ac:dyDescent="0.35">
      <c r="B16" s="33" t="s">
        <v>14</v>
      </c>
      <c r="C16" s="34" t="s">
        <v>75</v>
      </c>
      <c r="D16" s="34" t="s">
        <v>74</v>
      </c>
      <c r="E16" s="35" t="s">
        <v>17</v>
      </c>
      <c r="F16" s="35" t="s">
        <v>18</v>
      </c>
      <c r="G16" s="35" t="s">
        <v>19</v>
      </c>
      <c r="H16" s="34" t="s">
        <v>20</v>
      </c>
      <c r="I16" s="36" t="s">
        <v>21</v>
      </c>
    </row>
    <row r="17" spans="2:9" ht="15.5" x14ac:dyDescent="0.35">
      <c r="B17" s="22">
        <f>C17-D17</f>
        <v>0</v>
      </c>
      <c r="C17" s="41"/>
      <c r="D17" s="22"/>
      <c r="E17" s="18">
        <f>F17-G17</f>
        <v>-2118</v>
      </c>
      <c r="F17" s="44"/>
      <c r="G17" s="44">
        <v>2118</v>
      </c>
      <c r="H17" s="17" t="s">
        <v>236</v>
      </c>
      <c r="I17" s="21" t="s">
        <v>222</v>
      </c>
    </row>
    <row r="18" spans="2:9" ht="15.5" x14ac:dyDescent="0.35">
      <c r="B18" s="22">
        <f t="shared" ref="B18:B45" si="0">B17+C18-D18</f>
        <v>0</v>
      </c>
      <c r="C18" s="42"/>
      <c r="D18" s="22"/>
      <c r="E18" s="18">
        <f t="shared" ref="E18:E45" si="1">E17+F18-G18</f>
        <v>-1328.25</v>
      </c>
      <c r="F18" s="44">
        <v>789.75</v>
      </c>
      <c r="G18" s="22"/>
      <c r="H18" s="47" t="s">
        <v>237</v>
      </c>
      <c r="I18" s="21" t="s">
        <v>222</v>
      </c>
    </row>
    <row r="19" spans="2:9" ht="15.5" x14ac:dyDescent="0.35">
      <c r="B19" s="22">
        <f t="shared" si="0"/>
        <v>0</v>
      </c>
      <c r="C19" s="42"/>
      <c r="D19" s="22"/>
      <c r="E19" s="18">
        <f t="shared" si="1"/>
        <v>-1028.289</v>
      </c>
      <c r="F19" s="44">
        <v>299.96100000000001</v>
      </c>
      <c r="G19" s="22"/>
      <c r="H19" s="47" t="s">
        <v>266</v>
      </c>
      <c r="I19" s="21" t="s">
        <v>261</v>
      </c>
    </row>
    <row r="20" spans="2:9" ht="15.5" x14ac:dyDescent="0.35">
      <c r="B20" s="22">
        <f t="shared" si="0"/>
        <v>0</v>
      </c>
      <c r="C20" s="42"/>
      <c r="D20" s="18"/>
      <c r="E20" s="18">
        <f t="shared" si="1"/>
        <v>-420.78899999999999</v>
      </c>
      <c r="F20" s="26">
        <v>607.5</v>
      </c>
      <c r="G20" s="18"/>
      <c r="H20" s="17" t="s">
        <v>283</v>
      </c>
      <c r="I20" s="21" t="s">
        <v>282</v>
      </c>
    </row>
    <row r="21" spans="2:9" ht="15.5" x14ac:dyDescent="0.35">
      <c r="B21" s="22">
        <f t="shared" si="0"/>
        <v>0</v>
      </c>
      <c r="C21" s="42"/>
      <c r="D21" s="17"/>
      <c r="E21" s="18">
        <f t="shared" si="1"/>
        <v>4.0999999999996817E-2</v>
      </c>
      <c r="F21" s="18">
        <v>420.83</v>
      </c>
      <c r="G21" s="18"/>
      <c r="H21" s="17" t="s">
        <v>357</v>
      </c>
      <c r="I21" s="21" t="s">
        <v>331</v>
      </c>
    </row>
    <row r="22" spans="2:9" ht="15.5" x14ac:dyDescent="0.35">
      <c r="B22" s="24">
        <f t="shared" si="0"/>
        <v>0</v>
      </c>
      <c r="C22" s="43"/>
      <c r="D22" s="8"/>
      <c r="E22" s="18">
        <f t="shared" si="1"/>
        <v>4.0999999999996817E-2</v>
      </c>
      <c r="F22" s="23"/>
      <c r="G22" s="23"/>
      <c r="H22" s="8"/>
      <c r="I22" s="21" t="s">
        <v>181</v>
      </c>
    </row>
    <row r="23" spans="2:9" ht="15.5" x14ac:dyDescent="0.35">
      <c r="B23" s="24">
        <f t="shared" si="0"/>
        <v>0</v>
      </c>
      <c r="C23" s="42"/>
      <c r="D23" s="17"/>
      <c r="E23" s="18">
        <f t="shared" si="1"/>
        <v>4.0999999999996817E-2</v>
      </c>
      <c r="F23" s="18"/>
      <c r="G23" s="18"/>
      <c r="H23" s="17"/>
      <c r="I23" s="21" t="s">
        <v>181</v>
      </c>
    </row>
    <row r="24" spans="2:9" ht="15.5" x14ac:dyDescent="0.35">
      <c r="B24" s="24">
        <f>B23+C24-D24</f>
        <v>0</v>
      </c>
      <c r="C24" s="42"/>
      <c r="D24" s="17"/>
      <c r="E24" s="18">
        <f>E23+F24-G24</f>
        <v>4.0999999999996817E-2</v>
      </c>
      <c r="F24" s="18"/>
      <c r="G24" s="18"/>
      <c r="H24" s="17"/>
      <c r="I24" s="21" t="s">
        <v>181</v>
      </c>
    </row>
    <row r="25" spans="2:9" ht="15.5" x14ac:dyDescent="0.35">
      <c r="B25" s="24">
        <f t="shared" si="0"/>
        <v>0</v>
      </c>
      <c r="C25" s="42"/>
      <c r="D25" s="17"/>
      <c r="E25" s="18">
        <f t="shared" si="1"/>
        <v>4.0999999999996817E-2</v>
      </c>
      <c r="F25" s="18"/>
      <c r="G25" s="18"/>
      <c r="H25" s="17"/>
      <c r="I25" s="21" t="s">
        <v>181</v>
      </c>
    </row>
    <row r="26" spans="2:9" ht="15.5" x14ac:dyDescent="0.35">
      <c r="B26" s="24">
        <f t="shared" si="0"/>
        <v>0</v>
      </c>
      <c r="C26" s="42"/>
      <c r="D26" s="17"/>
      <c r="E26" s="18">
        <f t="shared" si="1"/>
        <v>4.0999999999996817E-2</v>
      </c>
      <c r="F26" s="18"/>
      <c r="G26" s="18"/>
      <c r="H26" s="17"/>
      <c r="I26" s="21" t="s">
        <v>181</v>
      </c>
    </row>
    <row r="27" spans="2:9" ht="15.5" x14ac:dyDescent="0.35">
      <c r="B27" s="24">
        <f t="shared" si="0"/>
        <v>0</v>
      </c>
      <c r="C27" s="42"/>
      <c r="D27" s="17"/>
      <c r="E27" s="18">
        <f t="shared" si="1"/>
        <v>4.0999999999996817E-2</v>
      </c>
      <c r="F27" s="18"/>
      <c r="G27" s="18"/>
      <c r="H27" s="17"/>
      <c r="I27" s="21" t="s">
        <v>181</v>
      </c>
    </row>
    <row r="28" spans="2:9" ht="15.5" x14ac:dyDescent="0.35">
      <c r="B28" s="24">
        <f t="shared" si="0"/>
        <v>0</v>
      </c>
      <c r="C28" s="42"/>
      <c r="D28" s="17"/>
      <c r="E28" s="18">
        <f t="shared" si="1"/>
        <v>4.0999999999996817E-2</v>
      </c>
      <c r="F28" s="18"/>
      <c r="G28" s="18"/>
      <c r="H28" s="17"/>
      <c r="I28" s="21" t="s">
        <v>181</v>
      </c>
    </row>
    <row r="29" spans="2:9" ht="15.5" x14ac:dyDescent="0.35">
      <c r="B29" s="24">
        <f t="shared" si="0"/>
        <v>0</v>
      </c>
      <c r="C29" s="42"/>
      <c r="D29" s="17"/>
      <c r="E29" s="18">
        <f t="shared" si="1"/>
        <v>4.0999999999996817E-2</v>
      </c>
      <c r="F29" s="18"/>
      <c r="G29" s="18"/>
      <c r="H29" s="17"/>
      <c r="I29" s="21" t="s">
        <v>181</v>
      </c>
    </row>
    <row r="30" spans="2:9" ht="15.5" x14ac:dyDescent="0.35">
      <c r="B30" s="24">
        <f t="shared" si="0"/>
        <v>0</v>
      </c>
      <c r="C30" s="42"/>
      <c r="D30" s="17"/>
      <c r="E30" s="18">
        <f t="shared" si="1"/>
        <v>4.0999999999996817E-2</v>
      </c>
      <c r="F30" s="18"/>
      <c r="G30" s="18"/>
      <c r="H30" s="17"/>
      <c r="I30" s="21" t="s">
        <v>181</v>
      </c>
    </row>
    <row r="31" spans="2:9" ht="15.5" x14ac:dyDescent="0.35">
      <c r="B31" s="24">
        <f t="shared" si="0"/>
        <v>0</v>
      </c>
      <c r="C31" s="42"/>
      <c r="D31" s="17"/>
      <c r="E31" s="18">
        <f t="shared" si="1"/>
        <v>4.0999999999996817E-2</v>
      </c>
      <c r="F31" s="18"/>
      <c r="G31" s="18"/>
      <c r="H31" s="17"/>
      <c r="I31" s="21" t="s">
        <v>181</v>
      </c>
    </row>
    <row r="32" spans="2:9" ht="15.5" x14ac:dyDescent="0.35">
      <c r="B32" s="24">
        <f t="shared" si="0"/>
        <v>0</v>
      </c>
      <c r="C32" s="42"/>
      <c r="D32" s="17"/>
      <c r="E32" s="18">
        <f t="shared" si="1"/>
        <v>4.0999999999996817E-2</v>
      </c>
      <c r="F32" s="18"/>
      <c r="G32" s="18"/>
      <c r="H32" s="17"/>
      <c r="I32" s="21" t="s">
        <v>181</v>
      </c>
    </row>
    <row r="33" spans="2:9" ht="15.5" x14ac:dyDescent="0.35">
      <c r="B33" s="24">
        <f t="shared" si="0"/>
        <v>0</v>
      </c>
      <c r="C33" s="42"/>
      <c r="D33" s="17"/>
      <c r="E33" s="18">
        <f t="shared" si="1"/>
        <v>4.0999999999996817E-2</v>
      </c>
      <c r="F33" s="18"/>
      <c r="G33" s="18"/>
      <c r="H33" s="17"/>
      <c r="I33" s="21" t="s">
        <v>181</v>
      </c>
    </row>
    <row r="34" spans="2:9" ht="15.5" x14ac:dyDescent="0.35">
      <c r="B34" s="24">
        <f t="shared" si="0"/>
        <v>0</v>
      </c>
      <c r="C34" s="42"/>
      <c r="D34" s="17"/>
      <c r="E34" s="18">
        <f t="shared" si="1"/>
        <v>4.0999999999996817E-2</v>
      </c>
      <c r="F34" s="18"/>
      <c r="G34" s="18"/>
      <c r="H34" s="17"/>
      <c r="I34" s="21" t="s">
        <v>181</v>
      </c>
    </row>
    <row r="35" spans="2:9" ht="15.5" x14ac:dyDescent="0.35">
      <c r="B35" s="22">
        <f t="shared" si="0"/>
        <v>0</v>
      </c>
      <c r="C35" s="42"/>
      <c r="D35" s="17"/>
      <c r="E35" s="18">
        <f t="shared" si="1"/>
        <v>4.0999999999996817E-2</v>
      </c>
      <c r="F35" s="18"/>
      <c r="G35" s="18"/>
      <c r="H35" s="17"/>
      <c r="I35" s="21" t="s">
        <v>181</v>
      </c>
    </row>
    <row r="36" spans="2:9" ht="15.5" x14ac:dyDescent="0.35">
      <c r="B36" s="22">
        <f t="shared" si="0"/>
        <v>0</v>
      </c>
      <c r="C36" s="17"/>
      <c r="D36" s="17"/>
      <c r="E36" s="18">
        <f t="shared" si="1"/>
        <v>4.0999999999996817E-2</v>
      </c>
      <c r="F36" s="18"/>
      <c r="G36" s="18"/>
      <c r="H36" s="17"/>
      <c r="I36" s="21" t="s">
        <v>181</v>
      </c>
    </row>
    <row r="37" spans="2:9" ht="15.5" x14ac:dyDescent="0.35">
      <c r="B37" s="22">
        <f t="shared" si="0"/>
        <v>0</v>
      </c>
      <c r="C37" s="17"/>
      <c r="D37" s="17"/>
      <c r="E37" s="18">
        <f t="shared" si="1"/>
        <v>4.0999999999996817E-2</v>
      </c>
      <c r="F37" s="18"/>
      <c r="G37" s="18"/>
      <c r="H37" s="17"/>
      <c r="I37" s="21" t="s">
        <v>181</v>
      </c>
    </row>
    <row r="38" spans="2:9" ht="15.5" x14ac:dyDescent="0.35">
      <c r="B38" s="22">
        <f t="shared" si="0"/>
        <v>0</v>
      </c>
      <c r="C38" s="17"/>
      <c r="D38" s="17"/>
      <c r="E38" s="18">
        <f t="shared" si="1"/>
        <v>4.0999999999996817E-2</v>
      </c>
      <c r="F38" s="18"/>
      <c r="G38" s="18"/>
      <c r="H38" s="17"/>
      <c r="I38" s="21" t="s">
        <v>181</v>
      </c>
    </row>
    <row r="39" spans="2:9" ht="15.5" x14ac:dyDescent="0.35">
      <c r="B39" s="22">
        <f t="shared" si="0"/>
        <v>0</v>
      </c>
      <c r="C39" s="17"/>
      <c r="D39" s="17"/>
      <c r="E39" s="18">
        <f t="shared" si="1"/>
        <v>4.0999999999996817E-2</v>
      </c>
      <c r="F39" s="18"/>
      <c r="G39" s="18"/>
      <c r="H39" s="17"/>
      <c r="I39" s="21" t="s">
        <v>181</v>
      </c>
    </row>
    <row r="40" spans="2:9" ht="15.5" x14ac:dyDescent="0.35">
      <c r="B40" s="22">
        <f t="shared" si="0"/>
        <v>0</v>
      </c>
      <c r="C40" s="17"/>
      <c r="D40" s="17"/>
      <c r="E40" s="18">
        <f t="shared" si="1"/>
        <v>4.0999999999996817E-2</v>
      </c>
      <c r="F40" s="18"/>
      <c r="G40" s="18"/>
      <c r="H40" s="17"/>
      <c r="I40" s="21" t="s">
        <v>181</v>
      </c>
    </row>
    <row r="41" spans="2:9" ht="15.5" x14ac:dyDescent="0.35">
      <c r="B41" s="22">
        <f t="shared" si="0"/>
        <v>0</v>
      </c>
      <c r="C41" s="17"/>
      <c r="D41" s="17"/>
      <c r="E41" s="18">
        <f t="shared" si="1"/>
        <v>4.0999999999996817E-2</v>
      </c>
      <c r="F41" s="18"/>
      <c r="G41" s="18"/>
      <c r="H41" s="17"/>
      <c r="I41" s="21" t="s">
        <v>181</v>
      </c>
    </row>
    <row r="42" spans="2:9" ht="15.5" x14ac:dyDescent="0.35">
      <c r="B42" s="22">
        <f t="shared" si="0"/>
        <v>0</v>
      </c>
      <c r="C42" s="17"/>
      <c r="D42" s="17"/>
      <c r="E42" s="18">
        <f t="shared" si="1"/>
        <v>4.0999999999996817E-2</v>
      </c>
      <c r="F42" s="18"/>
      <c r="G42" s="18"/>
      <c r="H42" s="17"/>
      <c r="I42" s="21" t="s">
        <v>181</v>
      </c>
    </row>
    <row r="43" spans="2:9" ht="15.5" x14ac:dyDescent="0.35">
      <c r="B43" s="22">
        <f t="shared" si="0"/>
        <v>0</v>
      </c>
      <c r="C43" s="17"/>
      <c r="D43" s="17"/>
      <c r="E43" s="18">
        <f t="shared" si="1"/>
        <v>4.0999999999996817E-2</v>
      </c>
      <c r="F43" s="18"/>
      <c r="G43" s="18"/>
      <c r="H43" s="17"/>
      <c r="I43" s="21" t="s">
        <v>181</v>
      </c>
    </row>
    <row r="44" spans="2:9" ht="15.5" x14ac:dyDescent="0.35">
      <c r="B44" s="22">
        <f t="shared" si="0"/>
        <v>0</v>
      </c>
      <c r="C44" s="17"/>
      <c r="D44" s="17"/>
      <c r="E44" s="18">
        <f t="shared" si="1"/>
        <v>4.0999999999996817E-2</v>
      </c>
      <c r="F44" s="18"/>
      <c r="G44" s="18"/>
      <c r="H44" s="17"/>
      <c r="I44" s="21" t="s">
        <v>57</v>
      </c>
    </row>
    <row r="45" spans="2:9" ht="15.5" x14ac:dyDescent="0.35">
      <c r="B45" s="22">
        <f t="shared" si="0"/>
        <v>0</v>
      </c>
      <c r="C45" s="17"/>
      <c r="D45" s="17"/>
      <c r="E45" s="18">
        <f t="shared" si="1"/>
        <v>4.0999999999996817E-2</v>
      </c>
      <c r="F45" s="18"/>
      <c r="G45" s="18"/>
      <c r="H45" s="17"/>
      <c r="I45" s="21" t="s">
        <v>57</v>
      </c>
    </row>
    <row r="46" spans="2:9" x14ac:dyDescent="0.35">
      <c r="B46" s="100"/>
      <c r="C46" s="101"/>
      <c r="D46" s="101"/>
      <c r="E46" s="101"/>
      <c r="F46" s="101"/>
      <c r="G46" s="101"/>
      <c r="H46" s="101"/>
      <c r="I46" s="102"/>
    </row>
    <row r="47" spans="2:9" ht="21" x14ac:dyDescent="0.5">
      <c r="B47" s="25">
        <f>B45</f>
        <v>0</v>
      </c>
      <c r="C47" s="19" t="str">
        <f>IF(B47&gt;=0,"دالرجمع","دالرباقی")</f>
        <v>دالرجمع</v>
      </c>
      <c r="D47" s="27"/>
      <c r="E47" s="16">
        <f>E45</f>
        <v>4.0999999999996817E-2</v>
      </c>
      <c r="F47" s="20" t="str">
        <f>IF(E47&gt;=0,"گرام جمع","گرام باقی")</f>
        <v>گرام جمع</v>
      </c>
      <c r="G47" s="28"/>
      <c r="H47" s="103"/>
      <c r="I47" s="102"/>
    </row>
    <row r="49" spans="6:9" ht="15.5" x14ac:dyDescent="0.35">
      <c r="F49" s="88" t="s">
        <v>35</v>
      </c>
      <c r="G49" s="88" t="s">
        <v>35</v>
      </c>
      <c r="H49" s="88" t="s">
        <v>35</v>
      </c>
      <c r="I49" s="88" t="s">
        <v>38</v>
      </c>
    </row>
    <row r="50" spans="6:9" ht="15.5" x14ac:dyDescent="0.35">
      <c r="F50" s="49"/>
      <c r="G50" s="50"/>
      <c r="H50" s="51"/>
      <c r="I50" s="52">
        <v>1</v>
      </c>
    </row>
    <row r="51" spans="6:9" ht="15.5" x14ac:dyDescent="0.35">
      <c r="F51" s="87">
        <f>B47</f>
        <v>0</v>
      </c>
      <c r="G51" s="50">
        <f>E47</f>
        <v>4.0999999999996817E-2</v>
      </c>
      <c r="H51" s="53" t="s">
        <v>219</v>
      </c>
      <c r="I51" s="52">
        <v>2</v>
      </c>
    </row>
    <row r="52" spans="6:9" x14ac:dyDescent="0.35">
      <c r="F52" s="170"/>
      <c r="G52" s="171"/>
      <c r="H52" s="171"/>
      <c r="I52" s="172"/>
    </row>
    <row r="53" spans="6:9" ht="15.5" x14ac:dyDescent="0.35">
      <c r="F53" s="56" t="s">
        <v>39</v>
      </c>
      <c r="G53" s="57" t="s">
        <v>40</v>
      </c>
      <c r="H53" s="63" t="s">
        <v>41</v>
      </c>
      <c r="I53" s="58" t="s">
        <v>42</v>
      </c>
    </row>
    <row r="54" spans="6:9" ht="15.5" x14ac:dyDescent="0.35">
      <c r="F54" s="58">
        <f>SUM(F50:F53)</f>
        <v>0</v>
      </c>
      <c r="G54" s="59">
        <f>SUM(G50:G53)</f>
        <v>4.0999999999996817E-2</v>
      </c>
      <c r="H54" s="64">
        <f>G54/12.15*I54</f>
        <v>3.9076543209873509</v>
      </c>
      <c r="I54" s="59">
        <v>1158</v>
      </c>
    </row>
    <row r="55" spans="6:9" x14ac:dyDescent="0.35">
      <c r="F55" s="60" t="s">
        <v>43</v>
      </c>
      <c r="G55" s="173">
        <f>H54+F54</f>
        <v>3.9076543209873509</v>
      </c>
      <c r="H55" s="174"/>
      <c r="I55" s="175"/>
    </row>
    <row r="56" spans="6:9" ht="18.5" x14ac:dyDescent="0.45">
      <c r="F56" s="62" t="s">
        <v>44</v>
      </c>
      <c r="G56" s="176" t="str">
        <f>IF(G55&gt;=0,"ضرر","مفاد")</f>
        <v>ضرر</v>
      </c>
      <c r="H56" s="176"/>
      <c r="I56" s="176"/>
    </row>
  </sheetData>
  <mergeCells count="13">
    <mergeCell ref="B15:D15"/>
    <mergeCell ref="E15:G15"/>
    <mergeCell ref="H15:I15"/>
    <mergeCell ref="B8:I11"/>
    <mergeCell ref="B12:E14"/>
    <mergeCell ref="F12:I12"/>
    <mergeCell ref="F13:H13"/>
    <mergeCell ref="F14:I14"/>
    <mergeCell ref="B46:I46"/>
    <mergeCell ref="H47:I47"/>
    <mergeCell ref="F52:I52"/>
    <mergeCell ref="G55:I55"/>
    <mergeCell ref="G56:I56"/>
  </mergeCells>
  <hyperlinks>
    <hyperlink ref="I51" location="'روزنامچه '!A1" display="'روزنامچه '!A1" xr:uid="{468F06AF-0250-47D7-8507-B69448522D24}"/>
    <hyperlink ref="I50" location="'فرهاد وکیل زاده و برکی صاحب'!A1" display="'فرهاد وکیل زاده و برکی صاحب'!A1" xr:uid="{C48924ED-FDD9-40AC-9FC8-9CFF1EB68699}"/>
  </hyperlinks>
  <pageMargins left="0.7" right="0.7" top="0.75" bottom="0.75" header="0.3" footer="0.3"/>
  <pageSetup scale="68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73E80-F4D3-4999-BE47-2BF33D725E73}">
  <dimension ref="B7:I56"/>
  <sheetViews>
    <sheetView topLeftCell="A20" zoomScale="115" zoomScaleNormal="115" workbookViewId="0">
      <selection activeCell="C20" sqref="C20"/>
    </sheetView>
  </sheetViews>
  <sheetFormatPr defaultColWidth="9.1796875" defaultRowHeight="14.5" x14ac:dyDescent="0.35"/>
  <cols>
    <col min="2" max="7" width="12.54296875" customWidth="1"/>
    <col min="8" max="8" width="37.7265625" customWidth="1"/>
    <col min="9" max="9" width="10.81640625" customWidth="1"/>
    <col min="10" max="10" width="13.1796875" customWidth="1"/>
    <col min="11" max="11" width="11.81640625" customWidth="1"/>
    <col min="12" max="12" width="11.1796875" customWidth="1"/>
  </cols>
  <sheetData>
    <row r="7" spans="2:9" ht="15" thickBot="1" x14ac:dyDescent="0.4"/>
    <row r="8" spans="2:9" x14ac:dyDescent="0.35">
      <c r="B8" s="104"/>
      <c r="C8" s="105"/>
      <c r="D8" s="105"/>
      <c r="E8" s="105"/>
      <c r="F8" s="105"/>
      <c r="G8" s="105"/>
      <c r="H8" s="105"/>
      <c r="I8" s="106"/>
    </row>
    <row r="9" spans="2:9" x14ac:dyDescent="0.35">
      <c r="B9" s="107"/>
      <c r="C9" s="108"/>
      <c r="D9" s="108"/>
      <c r="E9" s="108"/>
      <c r="F9" s="108"/>
      <c r="G9" s="108"/>
      <c r="H9" s="108"/>
      <c r="I9" s="109"/>
    </row>
    <row r="10" spans="2:9" x14ac:dyDescent="0.35">
      <c r="B10" s="107"/>
      <c r="C10" s="108"/>
      <c r="D10" s="108"/>
      <c r="E10" s="108"/>
      <c r="F10" s="108"/>
      <c r="G10" s="108"/>
      <c r="H10" s="108"/>
      <c r="I10" s="109"/>
    </row>
    <row r="11" spans="2:9" ht="15" thickBot="1" x14ac:dyDescent="0.4">
      <c r="B11" s="110"/>
      <c r="C11" s="111"/>
      <c r="D11" s="111"/>
      <c r="E11" s="111"/>
      <c r="F11" s="111"/>
      <c r="G11" s="111"/>
      <c r="H11" s="111"/>
      <c r="I11" s="112"/>
    </row>
    <row r="12" spans="2:9" ht="15" thickBot="1" x14ac:dyDescent="0.4">
      <c r="B12" s="113"/>
      <c r="C12" s="101"/>
      <c r="D12" s="101"/>
      <c r="E12" s="101"/>
      <c r="F12" s="113"/>
      <c r="G12" s="101"/>
      <c r="H12" s="101"/>
      <c r="I12" s="115"/>
    </row>
    <row r="13" spans="2:9" ht="19" thickBot="1" x14ac:dyDescent="0.5">
      <c r="B13" s="114"/>
      <c r="C13" s="114"/>
      <c r="D13" s="114"/>
      <c r="E13" s="114"/>
      <c r="F13" s="116" t="s">
        <v>220</v>
      </c>
      <c r="G13" s="98"/>
      <c r="H13" s="117"/>
      <c r="I13" s="32" t="s">
        <v>4</v>
      </c>
    </row>
    <row r="14" spans="2:9" ht="15" thickBot="1" x14ac:dyDescent="0.4">
      <c r="B14" s="101"/>
      <c r="C14" s="101"/>
      <c r="D14" s="101"/>
      <c r="E14" s="101"/>
      <c r="F14" s="113"/>
      <c r="G14" s="101"/>
      <c r="H14" s="101"/>
      <c r="I14" s="118"/>
    </row>
    <row r="15" spans="2:9" ht="19" thickBot="1" x14ac:dyDescent="0.4">
      <c r="B15" s="119" t="s">
        <v>11</v>
      </c>
      <c r="C15" s="98"/>
      <c r="D15" s="99"/>
      <c r="E15" s="97" t="s">
        <v>12</v>
      </c>
      <c r="F15" s="98"/>
      <c r="G15" s="99"/>
      <c r="H15" s="97" t="s">
        <v>13</v>
      </c>
      <c r="I15" s="117"/>
    </row>
    <row r="16" spans="2:9" ht="15.5" x14ac:dyDescent="0.35">
      <c r="B16" s="33" t="s">
        <v>14</v>
      </c>
      <c r="C16" s="34" t="s">
        <v>75</v>
      </c>
      <c r="D16" s="34" t="s">
        <v>74</v>
      </c>
      <c r="E16" s="35" t="s">
        <v>17</v>
      </c>
      <c r="F16" s="35" t="s">
        <v>18</v>
      </c>
      <c r="G16" s="35" t="s">
        <v>19</v>
      </c>
      <c r="H16" s="34" t="s">
        <v>20</v>
      </c>
      <c r="I16" s="36" t="s">
        <v>21</v>
      </c>
    </row>
    <row r="17" spans="2:9" ht="15.5" x14ac:dyDescent="0.35">
      <c r="B17" s="22">
        <f>C17-D17</f>
        <v>127725</v>
      </c>
      <c r="C17" s="41">
        <v>127725</v>
      </c>
      <c r="D17" s="22"/>
      <c r="E17" s="18">
        <f>F17-G17</f>
        <v>-1215</v>
      </c>
      <c r="F17" s="44"/>
      <c r="G17" s="44">
        <v>1215</v>
      </c>
      <c r="H17" s="17" t="s">
        <v>221</v>
      </c>
      <c r="I17" s="21" t="s">
        <v>194</v>
      </c>
    </row>
    <row r="18" spans="2:9" ht="15.5" x14ac:dyDescent="0.35">
      <c r="B18" s="22">
        <f t="shared" ref="B18:B45" si="0">B17+C18-D18</f>
        <v>-175</v>
      </c>
      <c r="C18" s="42"/>
      <c r="D18" s="22">
        <v>127900</v>
      </c>
      <c r="E18" s="18">
        <f t="shared" ref="E18:E45" si="1">E17+F18-G18</f>
        <v>0</v>
      </c>
      <c r="F18" s="44">
        <v>1215</v>
      </c>
      <c r="G18" s="22"/>
      <c r="H18" s="47" t="s">
        <v>243</v>
      </c>
      <c r="I18" s="21" t="s">
        <v>238</v>
      </c>
    </row>
    <row r="19" spans="2:9" ht="15.5" x14ac:dyDescent="0.35">
      <c r="B19" s="22">
        <f t="shared" si="0"/>
        <v>0</v>
      </c>
      <c r="C19" s="42">
        <v>175</v>
      </c>
      <c r="D19" s="22"/>
      <c r="E19" s="18">
        <f t="shared" si="1"/>
        <v>0</v>
      </c>
      <c r="F19" s="44"/>
      <c r="G19" s="22"/>
      <c r="H19" s="47" t="s">
        <v>299</v>
      </c>
      <c r="I19" s="21" t="s">
        <v>298</v>
      </c>
    </row>
    <row r="20" spans="2:9" ht="15.5" x14ac:dyDescent="0.35">
      <c r="B20" s="22">
        <f t="shared" si="0"/>
        <v>0</v>
      </c>
      <c r="C20" s="42"/>
      <c r="D20" s="18"/>
      <c r="E20" s="18">
        <f t="shared" si="1"/>
        <v>0</v>
      </c>
      <c r="F20" s="26"/>
      <c r="G20" s="18"/>
      <c r="H20" s="17"/>
      <c r="I20" s="21" t="s">
        <v>181</v>
      </c>
    </row>
    <row r="21" spans="2:9" ht="15.5" x14ac:dyDescent="0.35">
      <c r="B21" s="22">
        <f t="shared" si="0"/>
        <v>0</v>
      </c>
      <c r="C21" s="42"/>
      <c r="D21" s="17"/>
      <c r="E21" s="18">
        <f t="shared" si="1"/>
        <v>0</v>
      </c>
      <c r="F21" s="18"/>
      <c r="G21" s="18"/>
      <c r="H21" s="17"/>
      <c r="I21" s="21" t="s">
        <v>181</v>
      </c>
    </row>
    <row r="22" spans="2:9" ht="15.5" x14ac:dyDescent="0.35">
      <c r="B22" s="24">
        <f t="shared" si="0"/>
        <v>0</v>
      </c>
      <c r="C22" s="43"/>
      <c r="D22" s="8"/>
      <c r="E22" s="18">
        <f t="shared" si="1"/>
        <v>0</v>
      </c>
      <c r="F22" s="23"/>
      <c r="G22" s="23"/>
      <c r="H22" s="8"/>
      <c r="I22" s="21" t="s">
        <v>181</v>
      </c>
    </row>
    <row r="23" spans="2:9" ht="15.5" x14ac:dyDescent="0.35">
      <c r="B23" s="24">
        <f t="shared" si="0"/>
        <v>0</v>
      </c>
      <c r="C23" s="42"/>
      <c r="D23" s="17"/>
      <c r="E23" s="18">
        <f t="shared" si="1"/>
        <v>0</v>
      </c>
      <c r="F23" s="18"/>
      <c r="G23" s="18"/>
      <c r="H23" s="17"/>
      <c r="I23" s="21" t="s">
        <v>181</v>
      </c>
    </row>
    <row r="24" spans="2:9" ht="15.5" x14ac:dyDescent="0.35">
      <c r="B24" s="24">
        <f>B23+C24-D24</f>
        <v>0</v>
      </c>
      <c r="C24" s="42"/>
      <c r="D24" s="17"/>
      <c r="E24" s="18">
        <f>E23+F24-G24</f>
        <v>0</v>
      </c>
      <c r="F24" s="18"/>
      <c r="G24" s="18"/>
      <c r="H24" s="17"/>
      <c r="I24" s="21" t="s">
        <v>181</v>
      </c>
    </row>
    <row r="25" spans="2:9" ht="15.5" x14ac:dyDescent="0.35">
      <c r="B25" s="24">
        <f t="shared" si="0"/>
        <v>0</v>
      </c>
      <c r="C25" s="42"/>
      <c r="D25" s="17"/>
      <c r="E25" s="18">
        <f t="shared" si="1"/>
        <v>0</v>
      </c>
      <c r="F25" s="18"/>
      <c r="G25" s="18"/>
      <c r="H25" s="17"/>
      <c r="I25" s="21" t="s">
        <v>181</v>
      </c>
    </row>
    <row r="26" spans="2:9" ht="15.5" x14ac:dyDescent="0.35">
      <c r="B26" s="24">
        <f t="shared" si="0"/>
        <v>0</v>
      </c>
      <c r="C26" s="42"/>
      <c r="D26" s="17"/>
      <c r="E26" s="18">
        <f t="shared" si="1"/>
        <v>0</v>
      </c>
      <c r="F26" s="18"/>
      <c r="G26" s="18"/>
      <c r="H26" s="17"/>
      <c r="I26" s="21" t="s">
        <v>181</v>
      </c>
    </row>
    <row r="27" spans="2:9" ht="15.5" x14ac:dyDescent="0.35">
      <c r="B27" s="24">
        <f t="shared" si="0"/>
        <v>0</v>
      </c>
      <c r="C27" s="42"/>
      <c r="D27" s="17"/>
      <c r="E27" s="18">
        <f t="shared" si="1"/>
        <v>0</v>
      </c>
      <c r="F27" s="18"/>
      <c r="G27" s="18"/>
      <c r="H27" s="17"/>
      <c r="I27" s="21" t="s">
        <v>181</v>
      </c>
    </row>
    <row r="28" spans="2:9" ht="15.5" x14ac:dyDescent="0.35">
      <c r="B28" s="24">
        <f t="shared" si="0"/>
        <v>0</v>
      </c>
      <c r="C28" s="42"/>
      <c r="D28" s="17"/>
      <c r="E28" s="18">
        <f t="shared" si="1"/>
        <v>0</v>
      </c>
      <c r="F28" s="18"/>
      <c r="G28" s="18"/>
      <c r="H28" s="17"/>
      <c r="I28" s="21" t="s">
        <v>181</v>
      </c>
    </row>
    <row r="29" spans="2:9" ht="15.5" x14ac:dyDescent="0.35">
      <c r="B29" s="24">
        <f t="shared" si="0"/>
        <v>0</v>
      </c>
      <c r="C29" s="42"/>
      <c r="D29" s="17"/>
      <c r="E29" s="18">
        <f t="shared" si="1"/>
        <v>0</v>
      </c>
      <c r="F29" s="18"/>
      <c r="G29" s="18"/>
      <c r="H29" s="17"/>
      <c r="I29" s="21" t="s">
        <v>181</v>
      </c>
    </row>
    <row r="30" spans="2:9" ht="15.5" x14ac:dyDescent="0.35">
      <c r="B30" s="24">
        <f t="shared" si="0"/>
        <v>0</v>
      </c>
      <c r="C30" s="42"/>
      <c r="D30" s="17"/>
      <c r="E30" s="18">
        <f t="shared" si="1"/>
        <v>0</v>
      </c>
      <c r="F30" s="18"/>
      <c r="G30" s="18"/>
      <c r="H30" s="17"/>
      <c r="I30" s="21" t="s">
        <v>181</v>
      </c>
    </row>
    <row r="31" spans="2:9" ht="15.5" x14ac:dyDescent="0.35">
      <c r="B31" s="24">
        <f t="shared" si="0"/>
        <v>0</v>
      </c>
      <c r="C31" s="42"/>
      <c r="D31" s="17"/>
      <c r="E31" s="18">
        <f t="shared" si="1"/>
        <v>0</v>
      </c>
      <c r="F31" s="18"/>
      <c r="G31" s="18"/>
      <c r="H31" s="17"/>
      <c r="I31" s="21" t="s">
        <v>181</v>
      </c>
    </row>
    <row r="32" spans="2:9" ht="15.5" x14ac:dyDescent="0.35">
      <c r="B32" s="24">
        <f t="shared" si="0"/>
        <v>0</v>
      </c>
      <c r="C32" s="42"/>
      <c r="D32" s="17"/>
      <c r="E32" s="18">
        <f t="shared" si="1"/>
        <v>0</v>
      </c>
      <c r="F32" s="18"/>
      <c r="G32" s="18"/>
      <c r="H32" s="17"/>
      <c r="I32" s="21" t="s">
        <v>181</v>
      </c>
    </row>
    <row r="33" spans="2:9" ht="15.5" x14ac:dyDescent="0.35">
      <c r="B33" s="24">
        <f t="shared" si="0"/>
        <v>0</v>
      </c>
      <c r="C33" s="42"/>
      <c r="D33" s="17"/>
      <c r="E33" s="18">
        <f t="shared" si="1"/>
        <v>0</v>
      </c>
      <c r="F33" s="18"/>
      <c r="G33" s="18"/>
      <c r="H33" s="17"/>
      <c r="I33" s="21" t="s">
        <v>181</v>
      </c>
    </row>
    <row r="34" spans="2:9" ht="15.5" x14ac:dyDescent="0.35">
      <c r="B34" s="24">
        <f t="shared" si="0"/>
        <v>0</v>
      </c>
      <c r="C34" s="42"/>
      <c r="D34" s="17"/>
      <c r="E34" s="18">
        <f t="shared" si="1"/>
        <v>0</v>
      </c>
      <c r="F34" s="18"/>
      <c r="G34" s="18"/>
      <c r="H34" s="17"/>
      <c r="I34" s="21" t="s">
        <v>181</v>
      </c>
    </row>
    <row r="35" spans="2:9" ht="15.5" x14ac:dyDescent="0.35">
      <c r="B35" s="22">
        <f t="shared" si="0"/>
        <v>0</v>
      </c>
      <c r="C35" s="42"/>
      <c r="D35" s="17"/>
      <c r="E35" s="18">
        <f t="shared" si="1"/>
        <v>0</v>
      </c>
      <c r="F35" s="18"/>
      <c r="G35" s="18"/>
      <c r="H35" s="17"/>
      <c r="I35" s="21" t="s">
        <v>181</v>
      </c>
    </row>
    <row r="36" spans="2:9" ht="15.5" x14ac:dyDescent="0.35">
      <c r="B36" s="22">
        <f t="shared" si="0"/>
        <v>0</v>
      </c>
      <c r="C36" s="17"/>
      <c r="D36" s="17"/>
      <c r="E36" s="18">
        <f t="shared" si="1"/>
        <v>0</v>
      </c>
      <c r="F36" s="18"/>
      <c r="G36" s="18"/>
      <c r="H36" s="17"/>
      <c r="I36" s="21" t="s">
        <v>181</v>
      </c>
    </row>
    <row r="37" spans="2:9" ht="15.5" x14ac:dyDescent="0.35">
      <c r="B37" s="22">
        <f t="shared" si="0"/>
        <v>0</v>
      </c>
      <c r="C37" s="17"/>
      <c r="D37" s="17"/>
      <c r="E37" s="18">
        <f t="shared" si="1"/>
        <v>0</v>
      </c>
      <c r="F37" s="18"/>
      <c r="G37" s="18"/>
      <c r="H37" s="17"/>
      <c r="I37" s="21" t="s">
        <v>181</v>
      </c>
    </row>
    <row r="38" spans="2:9" ht="15.5" x14ac:dyDescent="0.35">
      <c r="B38" s="22">
        <f t="shared" si="0"/>
        <v>0</v>
      </c>
      <c r="C38" s="17"/>
      <c r="D38" s="17"/>
      <c r="E38" s="18">
        <f t="shared" si="1"/>
        <v>0</v>
      </c>
      <c r="F38" s="18"/>
      <c r="G38" s="18"/>
      <c r="H38" s="17"/>
      <c r="I38" s="21" t="s">
        <v>181</v>
      </c>
    </row>
    <row r="39" spans="2:9" ht="15.5" x14ac:dyDescent="0.35">
      <c r="B39" s="22">
        <f t="shared" si="0"/>
        <v>0</v>
      </c>
      <c r="C39" s="17"/>
      <c r="D39" s="17"/>
      <c r="E39" s="18">
        <f t="shared" si="1"/>
        <v>0</v>
      </c>
      <c r="F39" s="18"/>
      <c r="G39" s="18"/>
      <c r="H39" s="17"/>
      <c r="I39" s="21" t="s">
        <v>181</v>
      </c>
    </row>
    <row r="40" spans="2:9" ht="15.5" x14ac:dyDescent="0.35">
      <c r="B40" s="22">
        <f t="shared" si="0"/>
        <v>0</v>
      </c>
      <c r="C40" s="17"/>
      <c r="D40" s="17"/>
      <c r="E40" s="18">
        <f t="shared" si="1"/>
        <v>0</v>
      </c>
      <c r="F40" s="18"/>
      <c r="G40" s="18"/>
      <c r="H40" s="17"/>
      <c r="I40" s="21" t="s">
        <v>181</v>
      </c>
    </row>
    <row r="41" spans="2:9" ht="15.5" x14ac:dyDescent="0.35">
      <c r="B41" s="22">
        <f t="shared" si="0"/>
        <v>0</v>
      </c>
      <c r="C41" s="17"/>
      <c r="D41" s="17"/>
      <c r="E41" s="18">
        <f t="shared" si="1"/>
        <v>0</v>
      </c>
      <c r="F41" s="18"/>
      <c r="G41" s="18"/>
      <c r="H41" s="17"/>
      <c r="I41" s="21" t="s">
        <v>181</v>
      </c>
    </row>
    <row r="42" spans="2:9" ht="15.5" x14ac:dyDescent="0.35">
      <c r="B42" s="22">
        <f t="shared" si="0"/>
        <v>0</v>
      </c>
      <c r="C42" s="17"/>
      <c r="D42" s="17"/>
      <c r="E42" s="18">
        <f t="shared" si="1"/>
        <v>0</v>
      </c>
      <c r="F42" s="18"/>
      <c r="G42" s="18"/>
      <c r="H42" s="17"/>
      <c r="I42" s="21" t="s">
        <v>181</v>
      </c>
    </row>
    <row r="43" spans="2:9" ht="15.5" x14ac:dyDescent="0.35">
      <c r="B43" s="22">
        <f t="shared" si="0"/>
        <v>0</v>
      </c>
      <c r="C43" s="17"/>
      <c r="D43" s="17"/>
      <c r="E43" s="18">
        <f t="shared" si="1"/>
        <v>0</v>
      </c>
      <c r="F43" s="18"/>
      <c r="G43" s="18"/>
      <c r="H43" s="17"/>
      <c r="I43" s="21" t="s">
        <v>181</v>
      </c>
    </row>
    <row r="44" spans="2:9" ht="15.5" x14ac:dyDescent="0.35">
      <c r="B44" s="22">
        <f t="shared" si="0"/>
        <v>0</v>
      </c>
      <c r="C44" s="17"/>
      <c r="D44" s="17"/>
      <c r="E44" s="18">
        <f t="shared" si="1"/>
        <v>0</v>
      </c>
      <c r="F44" s="18"/>
      <c r="G44" s="18"/>
      <c r="H44" s="17"/>
      <c r="I44" s="21" t="s">
        <v>57</v>
      </c>
    </row>
    <row r="45" spans="2:9" ht="15.5" x14ac:dyDescent="0.35">
      <c r="B45" s="22">
        <f t="shared" si="0"/>
        <v>0</v>
      </c>
      <c r="C45" s="17"/>
      <c r="D45" s="17"/>
      <c r="E45" s="18">
        <f t="shared" si="1"/>
        <v>0</v>
      </c>
      <c r="F45" s="18"/>
      <c r="G45" s="18"/>
      <c r="H45" s="17"/>
      <c r="I45" s="21" t="s">
        <v>57</v>
      </c>
    </row>
    <row r="46" spans="2:9" x14ac:dyDescent="0.35">
      <c r="B46" s="100"/>
      <c r="C46" s="101"/>
      <c r="D46" s="101"/>
      <c r="E46" s="101"/>
      <c r="F46" s="101"/>
      <c r="G46" s="101"/>
      <c r="H46" s="101"/>
      <c r="I46" s="102"/>
    </row>
    <row r="47" spans="2:9" ht="21" x14ac:dyDescent="0.5">
      <c r="B47" s="25">
        <f>B45</f>
        <v>0</v>
      </c>
      <c r="C47" s="19" t="str">
        <f>IF(B47&gt;=0,"دالرجمع","دالرباقی")</f>
        <v>دالرجمع</v>
      </c>
      <c r="D47" s="27"/>
      <c r="E47" s="16">
        <f>E45</f>
        <v>0</v>
      </c>
      <c r="F47" s="20" t="str">
        <f>IF(E47&gt;=0,"گرام جمع","گرام باقی")</f>
        <v>گرام جمع</v>
      </c>
      <c r="G47" s="28"/>
      <c r="H47" s="103"/>
      <c r="I47" s="102"/>
    </row>
    <row r="49" spans="6:9" ht="15.5" x14ac:dyDescent="0.35">
      <c r="F49" s="88" t="s">
        <v>35</v>
      </c>
      <c r="G49" s="88" t="s">
        <v>35</v>
      </c>
      <c r="H49" s="88" t="s">
        <v>35</v>
      </c>
      <c r="I49" s="88" t="s">
        <v>38</v>
      </c>
    </row>
    <row r="50" spans="6:9" ht="15.5" x14ac:dyDescent="0.35">
      <c r="F50" s="49"/>
      <c r="G50" s="50"/>
      <c r="H50" s="51"/>
      <c r="I50" s="52">
        <v>1</v>
      </c>
    </row>
    <row r="51" spans="6:9" ht="15.5" x14ac:dyDescent="0.35">
      <c r="F51" s="87">
        <f>B47</f>
        <v>0</v>
      </c>
      <c r="G51" s="50">
        <f>E47</f>
        <v>0</v>
      </c>
      <c r="H51" s="53" t="s">
        <v>219</v>
      </c>
      <c r="I51" s="52">
        <v>2</v>
      </c>
    </row>
    <row r="52" spans="6:9" x14ac:dyDescent="0.35">
      <c r="F52" s="170"/>
      <c r="G52" s="171"/>
      <c r="H52" s="171"/>
      <c r="I52" s="172"/>
    </row>
    <row r="53" spans="6:9" ht="15.5" x14ac:dyDescent="0.35">
      <c r="F53" s="56" t="s">
        <v>39</v>
      </c>
      <c r="G53" s="57" t="s">
        <v>40</v>
      </c>
      <c r="H53" s="63" t="s">
        <v>41</v>
      </c>
      <c r="I53" s="58" t="s">
        <v>42</v>
      </c>
    </row>
    <row r="54" spans="6:9" ht="15.5" x14ac:dyDescent="0.35">
      <c r="F54" s="58">
        <f>SUM(F50:F53)</f>
        <v>0</v>
      </c>
      <c r="G54" s="59">
        <f>SUM(G50:G53)</f>
        <v>0</v>
      </c>
      <c r="H54" s="64">
        <f>G54/12.15*I54</f>
        <v>0</v>
      </c>
      <c r="I54" s="59">
        <v>1158</v>
      </c>
    </row>
    <row r="55" spans="6:9" x14ac:dyDescent="0.35">
      <c r="F55" s="60" t="s">
        <v>43</v>
      </c>
      <c r="G55" s="173">
        <f>H54+F54</f>
        <v>0</v>
      </c>
      <c r="H55" s="174"/>
      <c r="I55" s="175"/>
    </row>
    <row r="56" spans="6:9" ht="18.5" x14ac:dyDescent="0.45">
      <c r="F56" s="62" t="s">
        <v>44</v>
      </c>
      <c r="G56" s="176" t="str">
        <f>IF(G55&gt;=0,"ضرر","مفاد")</f>
        <v>ضرر</v>
      </c>
      <c r="H56" s="176"/>
      <c r="I56" s="176"/>
    </row>
  </sheetData>
  <mergeCells count="13">
    <mergeCell ref="B15:D15"/>
    <mergeCell ref="E15:G15"/>
    <mergeCell ref="H15:I15"/>
    <mergeCell ref="B8:I11"/>
    <mergeCell ref="B12:E14"/>
    <mergeCell ref="F12:I12"/>
    <mergeCell ref="F13:H13"/>
    <mergeCell ref="F14:I14"/>
    <mergeCell ref="B46:I46"/>
    <mergeCell ref="H47:I47"/>
    <mergeCell ref="F52:I52"/>
    <mergeCell ref="G55:I55"/>
    <mergeCell ref="G56:I56"/>
  </mergeCells>
  <hyperlinks>
    <hyperlink ref="I51" location="'روزنامچه '!A1" display="'روزنامچه '!A1" xr:uid="{CD414D77-22FB-4144-8CAB-CE3DA5DB0826}"/>
    <hyperlink ref="I50" location="'فرهاد وکیل زاده و برکی صاحب'!A1" display="'فرهاد وکیل زاده و برکی صاحب'!A1" xr:uid="{6B969999-C6BF-49F7-AD04-4CD4A1C781D0}"/>
  </hyperlinks>
  <pageMargins left="0.7" right="0.7" top="0.75" bottom="0.75" header="0.3" footer="0.3"/>
  <pageSetup scale="68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E2930-183C-4101-980C-F20473202F13}">
  <dimension ref="B7:I56"/>
  <sheetViews>
    <sheetView topLeftCell="A20" zoomScale="115" zoomScaleNormal="115" workbookViewId="0">
      <selection activeCell="C26" sqref="C26"/>
    </sheetView>
  </sheetViews>
  <sheetFormatPr defaultColWidth="9.1796875" defaultRowHeight="14.5" x14ac:dyDescent="0.35"/>
  <cols>
    <col min="2" max="7" width="12.54296875" customWidth="1"/>
    <col min="8" max="8" width="37.7265625" customWidth="1"/>
    <col min="9" max="9" width="10.81640625" customWidth="1"/>
    <col min="10" max="10" width="13.1796875" customWidth="1"/>
    <col min="11" max="11" width="11.81640625" customWidth="1"/>
    <col min="12" max="12" width="11.1796875" customWidth="1"/>
  </cols>
  <sheetData>
    <row r="7" spans="2:9" ht="15" thickBot="1" x14ac:dyDescent="0.4"/>
    <row r="8" spans="2:9" x14ac:dyDescent="0.35">
      <c r="B8" s="104"/>
      <c r="C8" s="105"/>
      <c r="D8" s="105"/>
      <c r="E8" s="105"/>
      <c r="F8" s="105"/>
      <c r="G8" s="105"/>
      <c r="H8" s="105"/>
      <c r="I8" s="106"/>
    </row>
    <row r="9" spans="2:9" x14ac:dyDescent="0.35">
      <c r="B9" s="107"/>
      <c r="C9" s="108"/>
      <c r="D9" s="108"/>
      <c r="E9" s="108"/>
      <c r="F9" s="108"/>
      <c r="G9" s="108"/>
      <c r="H9" s="108"/>
      <c r="I9" s="109"/>
    </row>
    <row r="10" spans="2:9" x14ac:dyDescent="0.35">
      <c r="B10" s="107"/>
      <c r="C10" s="108"/>
      <c r="D10" s="108"/>
      <c r="E10" s="108"/>
      <c r="F10" s="108"/>
      <c r="G10" s="108"/>
      <c r="H10" s="108"/>
      <c r="I10" s="109"/>
    </row>
    <row r="11" spans="2:9" ht="15" thickBot="1" x14ac:dyDescent="0.4">
      <c r="B11" s="110"/>
      <c r="C11" s="111"/>
      <c r="D11" s="111"/>
      <c r="E11" s="111"/>
      <c r="F11" s="111"/>
      <c r="G11" s="111"/>
      <c r="H11" s="111"/>
      <c r="I11" s="112"/>
    </row>
    <row r="12" spans="2:9" ht="15" thickBot="1" x14ac:dyDescent="0.4">
      <c r="B12" s="113"/>
      <c r="C12" s="101"/>
      <c r="D12" s="101"/>
      <c r="E12" s="101"/>
      <c r="F12" s="113"/>
      <c r="G12" s="101"/>
      <c r="H12" s="101"/>
      <c r="I12" s="115"/>
    </row>
    <row r="13" spans="2:9" ht="19" thickBot="1" x14ac:dyDescent="0.5">
      <c r="B13" s="114"/>
      <c r="C13" s="114"/>
      <c r="D13" s="114"/>
      <c r="E13" s="114"/>
      <c r="F13" s="116" t="s">
        <v>217</v>
      </c>
      <c r="G13" s="98"/>
      <c r="H13" s="117"/>
      <c r="I13" s="32" t="s">
        <v>4</v>
      </c>
    </row>
    <row r="14" spans="2:9" ht="15" thickBot="1" x14ac:dyDescent="0.4">
      <c r="B14" s="101"/>
      <c r="C14" s="101"/>
      <c r="D14" s="101"/>
      <c r="E14" s="101"/>
      <c r="F14" s="113"/>
      <c r="G14" s="101"/>
      <c r="H14" s="101"/>
      <c r="I14" s="118"/>
    </row>
    <row r="15" spans="2:9" ht="19" thickBot="1" x14ac:dyDescent="0.4">
      <c r="B15" s="119" t="s">
        <v>11</v>
      </c>
      <c r="C15" s="98"/>
      <c r="D15" s="99"/>
      <c r="E15" s="97" t="s">
        <v>12</v>
      </c>
      <c r="F15" s="98"/>
      <c r="G15" s="99"/>
      <c r="H15" s="97" t="s">
        <v>13</v>
      </c>
      <c r="I15" s="117"/>
    </row>
    <row r="16" spans="2:9" ht="15.5" x14ac:dyDescent="0.35">
      <c r="B16" s="33" t="s">
        <v>14</v>
      </c>
      <c r="C16" s="34" t="s">
        <v>75</v>
      </c>
      <c r="D16" s="34" t="s">
        <v>74</v>
      </c>
      <c r="E16" s="35" t="s">
        <v>17</v>
      </c>
      <c r="F16" s="35" t="s">
        <v>18</v>
      </c>
      <c r="G16" s="35" t="s">
        <v>19</v>
      </c>
      <c r="H16" s="34" t="s">
        <v>20</v>
      </c>
      <c r="I16" s="36" t="s">
        <v>21</v>
      </c>
    </row>
    <row r="17" spans="2:9" ht="15.5" x14ac:dyDescent="0.35">
      <c r="B17" s="22">
        <f>C17-D17</f>
        <v>129600</v>
      </c>
      <c r="C17" s="41">
        <v>129600</v>
      </c>
      <c r="D17" s="22"/>
      <c r="E17" s="18">
        <f>F17-G17</f>
        <v>-1215</v>
      </c>
      <c r="F17" s="44"/>
      <c r="G17" s="44">
        <v>1215</v>
      </c>
      <c r="H17" s="17" t="s">
        <v>218</v>
      </c>
      <c r="I17" s="21" t="s">
        <v>194</v>
      </c>
    </row>
    <row r="18" spans="2:9" ht="15.5" x14ac:dyDescent="0.35">
      <c r="B18" s="22">
        <f t="shared" ref="B18:B45" si="0">B17+C18-D18</f>
        <v>3700</v>
      </c>
      <c r="C18" s="42"/>
      <c r="D18" s="22">
        <v>125900</v>
      </c>
      <c r="E18" s="18">
        <f t="shared" ref="E18:E45" si="1">E17+F18-G18</f>
        <v>0</v>
      </c>
      <c r="F18" s="44">
        <v>1215</v>
      </c>
      <c r="G18" s="22"/>
      <c r="H18" s="47" t="s">
        <v>289</v>
      </c>
      <c r="I18" s="21" t="s">
        <v>282</v>
      </c>
    </row>
    <row r="19" spans="2:9" ht="15.5" x14ac:dyDescent="0.35">
      <c r="B19" s="22">
        <f t="shared" si="0"/>
        <v>0</v>
      </c>
      <c r="C19" s="42"/>
      <c r="D19" s="22">
        <v>3700</v>
      </c>
      <c r="E19" s="18">
        <f t="shared" si="1"/>
        <v>0</v>
      </c>
      <c r="F19" s="44"/>
      <c r="G19" s="22"/>
      <c r="H19" s="47" t="s">
        <v>300</v>
      </c>
      <c r="I19" s="21" t="s">
        <v>298</v>
      </c>
    </row>
    <row r="20" spans="2:9" ht="15.5" x14ac:dyDescent="0.35">
      <c r="B20" s="22">
        <f t="shared" si="0"/>
        <v>-125900</v>
      </c>
      <c r="C20" s="42"/>
      <c r="D20" s="18">
        <v>125900</v>
      </c>
      <c r="E20" s="18">
        <f t="shared" si="1"/>
        <v>1215</v>
      </c>
      <c r="F20" s="26">
        <v>1215</v>
      </c>
      <c r="G20" s="18"/>
      <c r="H20" s="17" t="s">
        <v>310</v>
      </c>
      <c r="I20" s="21" t="s">
        <v>298</v>
      </c>
    </row>
    <row r="21" spans="2:9" ht="15.5" x14ac:dyDescent="0.35">
      <c r="B21" s="22">
        <f t="shared" si="0"/>
        <v>-21716</v>
      </c>
      <c r="C21" s="42">
        <v>104184</v>
      </c>
      <c r="D21" s="17"/>
      <c r="E21" s="18">
        <f t="shared" si="1"/>
        <v>215</v>
      </c>
      <c r="F21" s="18"/>
      <c r="G21" s="18">
        <v>1000</v>
      </c>
      <c r="H21" s="17" t="s">
        <v>326</v>
      </c>
      <c r="I21" s="21" t="s">
        <v>317</v>
      </c>
    </row>
    <row r="22" spans="2:9" ht="15.5" x14ac:dyDescent="0.35">
      <c r="B22" s="24">
        <f t="shared" si="0"/>
        <v>-150016</v>
      </c>
      <c r="C22" s="43"/>
      <c r="D22" s="8">
        <v>128300</v>
      </c>
      <c r="E22" s="18">
        <f t="shared" si="1"/>
        <v>1430</v>
      </c>
      <c r="F22" s="23">
        <v>1215</v>
      </c>
      <c r="G22" s="23"/>
      <c r="H22" s="8" t="s">
        <v>385</v>
      </c>
      <c r="I22" s="21" t="s">
        <v>363</v>
      </c>
    </row>
    <row r="23" spans="2:9" ht="15.5" x14ac:dyDescent="0.35">
      <c r="B23" s="24">
        <f t="shared" si="0"/>
        <v>-85666</v>
      </c>
      <c r="C23" s="42">
        <v>64350</v>
      </c>
      <c r="D23" s="17"/>
      <c r="E23" s="18">
        <f t="shared" si="1"/>
        <v>822.5</v>
      </c>
      <c r="F23" s="18"/>
      <c r="G23" s="18">
        <v>607.5</v>
      </c>
      <c r="H23" s="17" t="s">
        <v>403</v>
      </c>
      <c r="I23" s="21" t="s">
        <v>387</v>
      </c>
    </row>
    <row r="24" spans="2:9" ht="15.5" x14ac:dyDescent="0.35">
      <c r="B24" s="24">
        <f>B23+C24-D24</f>
        <v>-22416</v>
      </c>
      <c r="C24" s="42">
        <v>63250</v>
      </c>
      <c r="D24" s="17"/>
      <c r="E24" s="18">
        <f>E23+F24-G24</f>
        <v>215</v>
      </c>
      <c r="F24" s="18"/>
      <c r="G24" s="18">
        <v>607.5</v>
      </c>
      <c r="H24" s="17" t="s">
        <v>456</v>
      </c>
      <c r="I24" s="21" t="s">
        <v>450</v>
      </c>
    </row>
    <row r="25" spans="2:9" ht="15.5" x14ac:dyDescent="0.35">
      <c r="B25" s="24">
        <f t="shared" si="0"/>
        <v>41534</v>
      </c>
      <c r="C25" s="42">
        <v>63950</v>
      </c>
      <c r="D25" s="17"/>
      <c r="E25" s="18">
        <f t="shared" si="1"/>
        <v>-392.5</v>
      </c>
      <c r="F25" s="18"/>
      <c r="G25" s="18">
        <v>607.5</v>
      </c>
      <c r="H25" s="17" t="s">
        <v>474</v>
      </c>
      <c r="I25" s="21" t="s">
        <v>471</v>
      </c>
    </row>
    <row r="26" spans="2:9" ht="15.5" x14ac:dyDescent="0.35">
      <c r="B26" s="24">
        <f t="shared" si="0"/>
        <v>41534</v>
      </c>
      <c r="C26" s="42"/>
      <c r="D26" s="17"/>
      <c r="E26" s="18">
        <f t="shared" si="1"/>
        <v>-392.5</v>
      </c>
      <c r="F26" s="18"/>
      <c r="G26" s="18"/>
      <c r="H26" s="17"/>
      <c r="I26" s="21" t="s">
        <v>181</v>
      </c>
    </row>
    <row r="27" spans="2:9" ht="15.5" x14ac:dyDescent="0.35">
      <c r="B27" s="24">
        <f t="shared" si="0"/>
        <v>41534</v>
      </c>
      <c r="C27" s="42"/>
      <c r="D27" s="17"/>
      <c r="E27" s="18">
        <f t="shared" si="1"/>
        <v>-392.5</v>
      </c>
      <c r="F27" s="18"/>
      <c r="G27" s="18"/>
      <c r="H27" s="17"/>
      <c r="I27" s="21" t="s">
        <v>181</v>
      </c>
    </row>
    <row r="28" spans="2:9" ht="15.5" x14ac:dyDescent="0.35">
      <c r="B28" s="24">
        <f t="shared" si="0"/>
        <v>41534</v>
      </c>
      <c r="C28" s="42"/>
      <c r="D28" s="17"/>
      <c r="E28" s="18">
        <f t="shared" si="1"/>
        <v>-392.5</v>
      </c>
      <c r="F28" s="18"/>
      <c r="G28" s="18"/>
      <c r="H28" s="17"/>
      <c r="I28" s="21" t="s">
        <v>181</v>
      </c>
    </row>
    <row r="29" spans="2:9" ht="15.5" x14ac:dyDescent="0.35">
      <c r="B29" s="24">
        <f t="shared" si="0"/>
        <v>41534</v>
      </c>
      <c r="C29" s="42"/>
      <c r="D29" s="17"/>
      <c r="E29" s="18">
        <f t="shared" si="1"/>
        <v>-392.5</v>
      </c>
      <c r="F29" s="18"/>
      <c r="G29" s="18"/>
      <c r="H29" s="17"/>
      <c r="I29" s="21" t="s">
        <v>181</v>
      </c>
    </row>
    <row r="30" spans="2:9" ht="15.5" x14ac:dyDescent="0.35">
      <c r="B30" s="24">
        <f t="shared" si="0"/>
        <v>41534</v>
      </c>
      <c r="C30" s="42"/>
      <c r="D30" s="17"/>
      <c r="E30" s="18">
        <f t="shared" si="1"/>
        <v>-392.5</v>
      </c>
      <c r="F30" s="18"/>
      <c r="G30" s="18"/>
      <c r="H30" s="17"/>
      <c r="I30" s="21" t="s">
        <v>181</v>
      </c>
    </row>
    <row r="31" spans="2:9" ht="15.5" x14ac:dyDescent="0.35">
      <c r="B31" s="24">
        <f t="shared" si="0"/>
        <v>41534</v>
      </c>
      <c r="C31" s="42"/>
      <c r="D31" s="17"/>
      <c r="E31" s="18">
        <f t="shared" si="1"/>
        <v>-392.5</v>
      </c>
      <c r="F31" s="18"/>
      <c r="G31" s="18"/>
      <c r="H31" s="17"/>
      <c r="I31" s="21" t="s">
        <v>181</v>
      </c>
    </row>
    <row r="32" spans="2:9" ht="15.5" x14ac:dyDescent="0.35">
      <c r="B32" s="24">
        <f t="shared" si="0"/>
        <v>41534</v>
      </c>
      <c r="C32" s="42"/>
      <c r="D32" s="17"/>
      <c r="E32" s="18">
        <f t="shared" si="1"/>
        <v>-392.5</v>
      </c>
      <c r="F32" s="18"/>
      <c r="G32" s="18"/>
      <c r="H32" s="17"/>
      <c r="I32" s="21" t="s">
        <v>181</v>
      </c>
    </row>
    <row r="33" spans="2:9" ht="15.5" x14ac:dyDescent="0.35">
      <c r="B33" s="24">
        <f t="shared" si="0"/>
        <v>41534</v>
      </c>
      <c r="C33" s="42"/>
      <c r="D33" s="17"/>
      <c r="E33" s="18">
        <f t="shared" si="1"/>
        <v>-392.5</v>
      </c>
      <c r="F33" s="18"/>
      <c r="G33" s="18"/>
      <c r="H33" s="17"/>
      <c r="I33" s="21" t="s">
        <v>181</v>
      </c>
    </row>
    <row r="34" spans="2:9" ht="15.5" x14ac:dyDescent="0.35">
      <c r="B34" s="24">
        <f t="shared" si="0"/>
        <v>41534</v>
      </c>
      <c r="C34" s="42"/>
      <c r="D34" s="17"/>
      <c r="E34" s="18">
        <f t="shared" si="1"/>
        <v>-392.5</v>
      </c>
      <c r="F34" s="18"/>
      <c r="G34" s="18"/>
      <c r="H34" s="17"/>
      <c r="I34" s="21" t="s">
        <v>181</v>
      </c>
    </row>
    <row r="35" spans="2:9" ht="15.5" x14ac:dyDescent="0.35">
      <c r="B35" s="22">
        <f t="shared" si="0"/>
        <v>41534</v>
      </c>
      <c r="C35" s="42"/>
      <c r="D35" s="17"/>
      <c r="E35" s="18">
        <f t="shared" si="1"/>
        <v>-392.5</v>
      </c>
      <c r="F35" s="18"/>
      <c r="G35" s="18"/>
      <c r="H35" s="17"/>
      <c r="I35" s="21" t="s">
        <v>181</v>
      </c>
    </row>
    <row r="36" spans="2:9" ht="15.5" x14ac:dyDescent="0.35">
      <c r="B36" s="22">
        <f t="shared" si="0"/>
        <v>41534</v>
      </c>
      <c r="C36" s="17"/>
      <c r="D36" s="17"/>
      <c r="E36" s="18">
        <f t="shared" si="1"/>
        <v>-392.5</v>
      </c>
      <c r="F36" s="18"/>
      <c r="G36" s="18"/>
      <c r="H36" s="17"/>
      <c r="I36" s="21" t="s">
        <v>181</v>
      </c>
    </row>
    <row r="37" spans="2:9" ht="15.5" x14ac:dyDescent="0.35">
      <c r="B37" s="22">
        <f t="shared" si="0"/>
        <v>41534</v>
      </c>
      <c r="C37" s="17"/>
      <c r="D37" s="17"/>
      <c r="E37" s="18">
        <f t="shared" si="1"/>
        <v>-392.5</v>
      </c>
      <c r="F37" s="18"/>
      <c r="G37" s="18"/>
      <c r="H37" s="17"/>
      <c r="I37" s="21" t="s">
        <v>181</v>
      </c>
    </row>
    <row r="38" spans="2:9" ht="15.5" x14ac:dyDescent="0.35">
      <c r="B38" s="22">
        <f t="shared" si="0"/>
        <v>41534</v>
      </c>
      <c r="C38" s="17"/>
      <c r="D38" s="17"/>
      <c r="E38" s="18">
        <f t="shared" si="1"/>
        <v>-392.5</v>
      </c>
      <c r="F38" s="18"/>
      <c r="G38" s="18"/>
      <c r="H38" s="17"/>
      <c r="I38" s="21" t="s">
        <v>181</v>
      </c>
    </row>
    <row r="39" spans="2:9" ht="15.5" x14ac:dyDescent="0.35">
      <c r="B39" s="22">
        <f t="shared" si="0"/>
        <v>41534</v>
      </c>
      <c r="C39" s="17"/>
      <c r="D39" s="17"/>
      <c r="E39" s="18">
        <f t="shared" si="1"/>
        <v>-392.5</v>
      </c>
      <c r="F39" s="18"/>
      <c r="G39" s="18"/>
      <c r="H39" s="17"/>
      <c r="I39" s="21" t="s">
        <v>181</v>
      </c>
    </row>
    <row r="40" spans="2:9" ht="15.5" x14ac:dyDescent="0.35">
      <c r="B40" s="22">
        <f t="shared" si="0"/>
        <v>41534</v>
      </c>
      <c r="C40" s="17"/>
      <c r="D40" s="17"/>
      <c r="E40" s="18">
        <f t="shared" si="1"/>
        <v>-392.5</v>
      </c>
      <c r="F40" s="18"/>
      <c r="G40" s="18"/>
      <c r="H40" s="17"/>
      <c r="I40" s="21" t="s">
        <v>181</v>
      </c>
    </row>
    <row r="41" spans="2:9" ht="15.5" x14ac:dyDescent="0.35">
      <c r="B41" s="22">
        <f t="shared" si="0"/>
        <v>41534</v>
      </c>
      <c r="C41" s="17"/>
      <c r="D41" s="17"/>
      <c r="E41" s="18">
        <f t="shared" si="1"/>
        <v>-392.5</v>
      </c>
      <c r="F41" s="18"/>
      <c r="G41" s="18"/>
      <c r="H41" s="17"/>
      <c r="I41" s="21" t="s">
        <v>181</v>
      </c>
    </row>
    <row r="42" spans="2:9" ht="15.5" x14ac:dyDescent="0.35">
      <c r="B42" s="22">
        <f t="shared" si="0"/>
        <v>41534</v>
      </c>
      <c r="C42" s="17"/>
      <c r="D42" s="17"/>
      <c r="E42" s="18">
        <f t="shared" si="1"/>
        <v>-392.5</v>
      </c>
      <c r="F42" s="18"/>
      <c r="G42" s="18"/>
      <c r="H42" s="17"/>
      <c r="I42" s="21" t="s">
        <v>181</v>
      </c>
    </row>
    <row r="43" spans="2:9" ht="15.5" x14ac:dyDescent="0.35">
      <c r="B43" s="22">
        <f t="shared" si="0"/>
        <v>41534</v>
      </c>
      <c r="C43" s="17"/>
      <c r="D43" s="17"/>
      <c r="E43" s="18">
        <f t="shared" si="1"/>
        <v>-392.5</v>
      </c>
      <c r="F43" s="18"/>
      <c r="G43" s="18"/>
      <c r="H43" s="17"/>
      <c r="I43" s="21" t="s">
        <v>181</v>
      </c>
    </row>
    <row r="44" spans="2:9" ht="15.5" x14ac:dyDescent="0.35">
      <c r="B44" s="22">
        <f t="shared" si="0"/>
        <v>41534</v>
      </c>
      <c r="C44" s="17"/>
      <c r="D44" s="17"/>
      <c r="E44" s="18">
        <f t="shared" si="1"/>
        <v>-392.5</v>
      </c>
      <c r="F44" s="18"/>
      <c r="G44" s="18"/>
      <c r="H44" s="17"/>
      <c r="I44" s="21" t="s">
        <v>57</v>
      </c>
    </row>
    <row r="45" spans="2:9" ht="15.5" x14ac:dyDescent="0.35">
      <c r="B45" s="22">
        <f t="shared" si="0"/>
        <v>41534</v>
      </c>
      <c r="C45" s="17"/>
      <c r="D45" s="17"/>
      <c r="E45" s="18">
        <f t="shared" si="1"/>
        <v>-392.5</v>
      </c>
      <c r="F45" s="18"/>
      <c r="G45" s="18"/>
      <c r="H45" s="17"/>
      <c r="I45" s="21" t="s">
        <v>57</v>
      </c>
    </row>
    <row r="46" spans="2:9" x14ac:dyDescent="0.35">
      <c r="B46" s="100"/>
      <c r="C46" s="101"/>
      <c r="D46" s="101"/>
      <c r="E46" s="101"/>
      <c r="F46" s="101"/>
      <c r="G46" s="101"/>
      <c r="H46" s="101"/>
      <c r="I46" s="102"/>
    </row>
    <row r="47" spans="2:9" ht="21" x14ac:dyDescent="0.5">
      <c r="B47" s="25">
        <f>B45</f>
        <v>41534</v>
      </c>
      <c r="C47" s="19" t="str">
        <f>IF(B47&gt;=0,"دالرجمع","دالرباقی")</f>
        <v>دالرجمع</v>
      </c>
      <c r="D47" s="27"/>
      <c r="E47" s="16">
        <f>E45</f>
        <v>-392.5</v>
      </c>
      <c r="F47" s="20" t="str">
        <f>IF(E47&gt;=0,"گرام جمع","گرام باقی")</f>
        <v>گرام باقی</v>
      </c>
      <c r="G47" s="28"/>
      <c r="H47" s="103"/>
      <c r="I47" s="102"/>
    </row>
    <row r="49" spans="6:9" ht="15.5" x14ac:dyDescent="0.35">
      <c r="F49" s="88" t="s">
        <v>35</v>
      </c>
      <c r="G49" s="88" t="s">
        <v>35</v>
      </c>
      <c r="H49" s="88" t="s">
        <v>35</v>
      </c>
      <c r="I49" s="88" t="s">
        <v>38</v>
      </c>
    </row>
    <row r="50" spans="6:9" ht="15.5" x14ac:dyDescent="0.35">
      <c r="F50" s="49"/>
      <c r="G50" s="50"/>
      <c r="H50" s="51"/>
      <c r="I50" s="52">
        <v>1</v>
      </c>
    </row>
    <row r="51" spans="6:9" ht="15.5" x14ac:dyDescent="0.35">
      <c r="F51" s="87">
        <f>B47</f>
        <v>41534</v>
      </c>
      <c r="G51" s="50">
        <f>E47</f>
        <v>-392.5</v>
      </c>
      <c r="H51" s="53" t="s">
        <v>193</v>
      </c>
      <c r="I51" s="52">
        <v>2</v>
      </c>
    </row>
    <row r="52" spans="6:9" x14ac:dyDescent="0.35">
      <c r="F52" s="170"/>
      <c r="G52" s="171"/>
      <c r="H52" s="171"/>
      <c r="I52" s="172"/>
    </row>
    <row r="53" spans="6:9" ht="15.5" x14ac:dyDescent="0.35">
      <c r="F53" s="56" t="s">
        <v>39</v>
      </c>
      <c r="G53" s="57" t="s">
        <v>40</v>
      </c>
      <c r="H53" s="63" t="s">
        <v>41</v>
      </c>
      <c r="I53" s="58" t="s">
        <v>42</v>
      </c>
    </row>
    <row r="54" spans="6:9" ht="15.5" x14ac:dyDescent="0.35">
      <c r="F54" s="58">
        <f>SUM(F50:F53)</f>
        <v>41534</v>
      </c>
      <c r="G54" s="59">
        <f>SUM(G50:G53)</f>
        <v>-392.5</v>
      </c>
      <c r="H54" s="64">
        <f>G54/12.15*I54</f>
        <v>-40865.226337448556</v>
      </c>
      <c r="I54" s="59">
        <v>1265</v>
      </c>
    </row>
    <row r="55" spans="6:9" x14ac:dyDescent="0.35">
      <c r="F55" s="60" t="s">
        <v>43</v>
      </c>
      <c r="G55" s="173">
        <f>H54+F54</f>
        <v>668.77366255144443</v>
      </c>
      <c r="H55" s="174"/>
      <c r="I55" s="175"/>
    </row>
    <row r="56" spans="6:9" ht="18.5" x14ac:dyDescent="0.45">
      <c r="F56" s="62" t="s">
        <v>44</v>
      </c>
      <c r="G56" s="176" t="str">
        <f>IF(G55&gt;=0,"ضرر","مفاد")</f>
        <v>ضرر</v>
      </c>
      <c r="H56" s="176"/>
      <c r="I56" s="176"/>
    </row>
  </sheetData>
  <mergeCells count="13">
    <mergeCell ref="B15:D15"/>
    <mergeCell ref="E15:G15"/>
    <mergeCell ref="H15:I15"/>
    <mergeCell ref="B8:I11"/>
    <mergeCell ref="B12:E14"/>
    <mergeCell ref="F12:I12"/>
    <mergeCell ref="F13:H13"/>
    <mergeCell ref="F14:I14"/>
    <mergeCell ref="B46:I46"/>
    <mergeCell ref="H47:I47"/>
    <mergeCell ref="F52:I52"/>
    <mergeCell ref="G55:I55"/>
    <mergeCell ref="G56:I56"/>
  </mergeCells>
  <hyperlinks>
    <hyperlink ref="I51" location="'روزنامچه '!A1" display="'روزنامچه '!A1" xr:uid="{01442F41-EA2C-4FD5-8867-FE74523B5661}"/>
    <hyperlink ref="I50" location="'فرهاد وکیل زاده و برکی صاحب'!A1" display="'فرهاد وکیل زاده و برکی صاحب'!A1" xr:uid="{E3B9C5A8-0923-448F-A576-2A5B7BA5A040}"/>
  </hyperlinks>
  <pageMargins left="0.7" right="0.7" top="0.75" bottom="0.75" header="0.3" footer="0.3"/>
  <pageSetup scale="68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85274-A0A1-4735-9068-DA924133412B}">
  <dimension ref="B7:I56"/>
  <sheetViews>
    <sheetView topLeftCell="A16" zoomScale="115" zoomScaleNormal="115" workbookViewId="0">
      <selection activeCell="D21" sqref="D21"/>
    </sheetView>
  </sheetViews>
  <sheetFormatPr defaultColWidth="9.1796875" defaultRowHeight="14.5" x14ac:dyDescent="0.35"/>
  <cols>
    <col min="2" max="7" width="12.54296875" customWidth="1"/>
    <col min="8" max="8" width="37.7265625" customWidth="1"/>
    <col min="9" max="9" width="10.81640625" customWidth="1"/>
    <col min="10" max="10" width="13.1796875" customWidth="1"/>
    <col min="11" max="11" width="11.81640625" customWidth="1"/>
    <col min="12" max="12" width="11.1796875" customWidth="1"/>
  </cols>
  <sheetData>
    <row r="7" spans="2:9" ht="15" thickBot="1" x14ac:dyDescent="0.4"/>
    <row r="8" spans="2:9" x14ac:dyDescent="0.35">
      <c r="B8" s="104"/>
      <c r="C8" s="105"/>
      <c r="D8" s="105"/>
      <c r="E8" s="105"/>
      <c r="F8" s="105"/>
      <c r="G8" s="105"/>
      <c r="H8" s="105"/>
      <c r="I8" s="106"/>
    </row>
    <row r="9" spans="2:9" x14ac:dyDescent="0.35">
      <c r="B9" s="107"/>
      <c r="C9" s="108"/>
      <c r="D9" s="108"/>
      <c r="E9" s="108"/>
      <c r="F9" s="108"/>
      <c r="G9" s="108"/>
      <c r="H9" s="108"/>
      <c r="I9" s="109"/>
    </row>
    <row r="10" spans="2:9" x14ac:dyDescent="0.35">
      <c r="B10" s="107"/>
      <c r="C10" s="108"/>
      <c r="D10" s="108"/>
      <c r="E10" s="108"/>
      <c r="F10" s="108"/>
      <c r="G10" s="108"/>
      <c r="H10" s="108"/>
      <c r="I10" s="109"/>
    </row>
    <row r="11" spans="2:9" ht="15" thickBot="1" x14ac:dyDescent="0.4">
      <c r="B11" s="110"/>
      <c r="C11" s="111"/>
      <c r="D11" s="111"/>
      <c r="E11" s="111"/>
      <c r="F11" s="111"/>
      <c r="G11" s="111"/>
      <c r="H11" s="111"/>
      <c r="I11" s="112"/>
    </row>
    <row r="12" spans="2:9" ht="15" thickBot="1" x14ac:dyDescent="0.4">
      <c r="B12" s="113"/>
      <c r="C12" s="101"/>
      <c r="D12" s="101"/>
      <c r="E12" s="101"/>
      <c r="F12" s="113"/>
      <c r="G12" s="101"/>
      <c r="H12" s="101"/>
      <c r="I12" s="115"/>
    </row>
    <row r="13" spans="2:9" ht="19" thickBot="1" x14ac:dyDescent="0.5">
      <c r="B13" s="114"/>
      <c r="C13" s="114"/>
      <c r="D13" s="114"/>
      <c r="E13" s="114"/>
      <c r="F13" s="116" t="s">
        <v>213</v>
      </c>
      <c r="G13" s="98"/>
      <c r="H13" s="117"/>
      <c r="I13" s="32" t="s">
        <v>4</v>
      </c>
    </row>
    <row r="14" spans="2:9" ht="15" thickBot="1" x14ac:dyDescent="0.4">
      <c r="B14" s="101"/>
      <c r="C14" s="101"/>
      <c r="D14" s="101"/>
      <c r="E14" s="101"/>
      <c r="F14" s="113"/>
      <c r="G14" s="101"/>
      <c r="H14" s="101"/>
      <c r="I14" s="118"/>
    </row>
    <row r="15" spans="2:9" ht="19" thickBot="1" x14ac:dyDescent="0.4">
      <c r="B15" s="119" t="s">
        <v>11</v>
      </c>
      <c r="C15" s="98"/>
      <c r="D15" s="99"/>
      <c r="E15" s="97" t="s">
        <v>12</v>
      </c>
      <c r="F15" s="98"/>
      <c r="G15" s="99"/>
      <c r="H15" s="97" t="s">
        <v>13</v>
      </c>
      <c r="I15" s="117"/>
    </row>
    <row r="16" spans="2:9" ht="15.5" x14ac:dyDescent="0.35">
      <c r="B16" s="33" t="s">
        <v>14</v>
      </c>
      <c r="C16" s="34" t="s">
        <v>75</v>
      </c>
      <c r="D16" s="34" t="s">
        <v>74</v>
      </c>
      <c r="E16" s="35" t="s">
        <v>17</v>
      </c>
      <c r="F16" s="35" t="s">
        <v>18</v>
      </c>
      <c r="G16" s="35" t="s">
        <v>19</v>
      </c>
      <c r="H16" s="34" t="s">
        <v>20</v>
      </c>
      <c r="I16" s="36" t="s">
        <v>21</v>
      </c>
    </row>
    <row r="17" spans="2:9" ht="15.5" x14ac:dyDescent="0.35">
      <c r="B17" s="22">
        <f>C17-D17</f>
        <v>128900</v>
      </c>
      <c r="C17" s="41">
        <v>128900</v>
      </c>
      <c r="D17" s="22"/>
      <c r="E17" s="18">
        <f>F17-G17</f>
        <v>-1215</v>
      </c>
      <c r="F17" s="44"/>
      <c r="G17" s="44">
        <v>1215</v>
      </c>
      <c r="H17" s="17" t="s">
        <v>214</v>
      </c>
      <c r="I17" s="21" t="s">
        <v>194</v>
      </c>
    </row>
    <row r="18" spans="2:9" ht="15.5" x14ac:dyDescent="0.35">
      <c r="B18" s="22">
        <f t="shared" ref="B18:B45" si="0">B17+C18-D18</f>
        <v>-500</v>
      </c>
      <c r="C18" s="42"/>
      <c r="D18" s="22">
        <v>129400</v>
      </c>
      <c r="E18" s="18">
        <f t="shared" ref="E18:E45" si="1">E17+F18-G18</f>
        <v>0</v>
      </c>
      <c r="F18" s="44">
        <v>1215</v>
      </c>
      <c r="G18" s="22"/>
      <c r="H18" s="47" t="s">
        <v>215</v>
      </c>
      <c r="I18" s="21" t="s">
        <v>194</v>
      </c>
    </row>
    <row r="19" spans="2:9" ht="15.5" x14ac:dyDescent="0.35">
      <c r="B19" s="22">
        <f t="shared" si="0"/>
        <v>0</v>
      </c>
      <c r="C19" s="42">
        <v>500</v>
      </c>
      <c r="D19" s="22"/>
      <c r="E19" s="18">
        <f t="shared" si="1"/>
        <v>0</v>
      </c>
      <c r="F19" s="44"/>
      <c r="G19" s="22"/>
      <c r="H19" s="47" t="s">
        <v>216</v>
      </c>
      <c r="I19" s="21" t="s">
        <v>194</v>
      </c>
    </row>
    <row r="20" spans="2:9" ht="15.5" x14ac:dyDescent="0.35">
      <c r="B20" s="22">
        <f t="shared" si="0"/>
        <v>-63750</v>
      </c>
      <c r="C20" s="42"/>
      <c r="D20" s="18">
        <v>63750</v>
      </c>
      <c r="E20" s="18">
        <f t="shared" si="1"/>
        <v>607.5</v>
      </c>
      <c r="F20" s="26">
        <v>607.5</v>
      </c>
      <c r="G20" s="18"/>
      <c r="H20" s="17" t="s">
        <v>491</v>
      </c>
      <c r="I20" s="21" t="s">
        <v>489</v>
      </c>
    </row>
    <row r="21" spans="2:9" ht="15.5" x14ac:dyDescent="0.35">
      <c r="B21" s="22">
        <f t="shared" si="0"/>
        <v>-63750</v>
      </c>
      <c r="C21" s="42"/>
      <c r="D21" s="17"/>
      <c r="E21" s="18">
        <f t="shared" si="1"/>
        <v>607.5</v>
      </c>
      <c r="F21" s="18"/>
      <c r="G21" s="18"/>
      <c r="H21" s="17"/>
      <c r="I21" s="21" t="s">
        <v>181</v>
      </c>
    </row>
    <row r="22" spans="2:9" ht="15.5" x14ac:dyDescent="0.35">
      <c r="B22" s="24">
        <f t="shared" si="0"/>
        <v>-63750</v>
      </c>
      <c r="C22" s="43"/>
      <c r="D22" s="8"/>
      <c r="E22" s="18">
        <f t="shared" si="1"/>
        <v>607.5</v>
      </c>
      <c r="F22" s="23"/>
      <c r="G22" s="23"/>
      <c r="H22" s="8"/>
      <c r="I22" s="21" t="s">
        <v>181</v>
      </c>
    </row>
    <row r="23" spans="2:9" ht="15.5" x14ac:dyDescent="0.35">
      <c r="B23" s="24">
        <f t="shared" si="0"/>
        <v>-63750</v>
      </c>
      <c r="C23" s="42"/>
      <c r="D23" s="17"/>
      <c r="E23" s="18">
        <f t="shared" si="1"/>
        <v>607.5</v>
      </c>
      <c r="F23" s="18"/>
      <c r="G23" s="18"/>
      <c r="H23" s="17"/>
      <c r="I23" s="21" t="s">
        <v>181</v>
      </c>
    </row>
    <row r="24" spans="2:9" ht="15.5" x14ac:dyDescent="0.35">
      <c r="B24" s="24">
        <f>B23+C24-D24</f>
        <v>-63750</v>
      </c>
      <c r="C24" s="42"/>
      <c r="D24" s="17"/>
      <c r="E24" s="18">
        <f>E23+F24-G24</f>
        <v>607.5</v>
      </c>
      <c r="F24" s="18"/>
      <c r="G24" s="18"/>
      <c r="H24" s="17"/>
      <c r="I24" s="21" t="s">
        <v>181</v>
      </c>
    </row>
    <row r="25" spans="2:9" ht="15.5" x14ac:dyDescent="0.35">
      <c r="B25" s="24">
        <f t="shared" si="0"/>
        <v>-63750</v>
      </c>
      <c r="C25" s="42"/>
      <c r="D25" s="17"/>
      <c r="E25" s="18">
        <f t="shared" si="1"/>
        <v>607.5</v>
      </c>
      <c r="F25" s="18"/>
      <c r="G25" s="18"/>
      <c r="H25" s="17"/>
      <c r="I25" s="21" t="s">
        <v>181</v>
      </c>
    </row>
    <row r="26" spans="2:9" ht="15.5" x14ac:dyDescent="0.35">
      <c r="B26" s="24">
        <f t="shared" si="0"/>
        <v>-63750</v>
      </c>
      <c r="C26" s="42"/>
      <c r="D26" s="17"/>
      <c r="E26" s="18">
        <f t="shared" si="1"/>
        <v>607.5</v>
      </c>
      <c r="F26" s="18"/>
      <c r="G26" s="18"/>
      <c r="H26" s="17"/>
      <c r="I26" s="21" t="s">
        <v>181</v>
      </c>
    </row>
    <row r="27" spans="2:9" ht="15.5" x14ac:dyDescent="0.35">
      <c r="B27" s="24">
        <f t="shared" si="0"/>
        <v>-63750</v>
      </c>
      <c r="C27" s="42"/>
      <c r="D27" s="17"/>
      <c r="E27" s="18">
        <f t="shared" si="1"/>
        <v>607.5</v>
      </c>
      <c r="F27" s="18"/>
      <c r="G27" s="18"/>
      <c r="H27" s="17"/>
      <c r="I27" s="21" t="s">
        <v>181</v>
      </c>
    </row>
    <row r="28" spans="2:9" ht="15.5" x14ac:dyDescent="0.35">
      <c r="B28" s="24">
        <f t="shared" si="0"/>
        <v>-63750</v>
      </c>
      <c r="C28" s="42"/>
      <c r="D28" s="17"/>
      <c r="E28" s="18">
        <f t="shared" si="1"/>
        <v>607.5</v>
      </c>
      <c r="F28" s="18"/>
      <c r="G28" s="18"/>
      <c r="H28" s="17"/>
      <c r="I28" s="21" t="s">
        <v>181</v>
      </c>
    </row>
    <row r="29" spans="2:9" ht="15.5" x14ac:dyDescent="0.35">
      <c r="B29" s="24">
        <f t="shared" si="0"/>
        <v>-63750</v>
      </c>
      <c r="C29" s="42"/>
      <c r="D29" s="17"/>
      <c r="E29" s="18">
        <f t="shared" si="1"/>
        <v>607.5</v>
      </c>
      <c r="F29" s="18"/>
      <c r="G29" s="18"/>
      <c r="H29" s="17"/>
      <c r="I29" s="21" t="s">
        <v>181</v>
      </c>
    </row>
    <row r="30" spans="2:9" ht="15.5" x14ac:dyDescent="0.35">
      <c r="B30" s="24">
        <f t="shared" si="0"/>
        <v>-63750</v>
      </c>
      <c r="C30" s="42"/>
      <c r="D30" s="17"/>
      <c r="E30" s="18">
        <f t="shared" si="1"/>
        <v>607.5</v>
      </c>
      <c r="F30" s="18"/>
      <c r="G30" s="18"/>
      <c r="H30" s="17"/>
      <c r="I30" s="21" t="s">
        <v>181</v>
      </c>
    </row>
    <row r="31" spans="2:9" ht="15.5" x14ac:dyDescent="0.35">
      <c r="B31" s="24">
        <f t="shared" si="0"/>
        <v>-63750</v>
      </c>
      <c r="C31" s="42"/>
      <c r="D31" s="17"/>
      <c r="E31" s="18">
        <f t="shared" si="1"/>
        <v>607.5</v>
      </c>
      <c r="F31" s="18"/>
      <c r="G31" s="18"/>
      <c r="H31" s="17"/>
      <c r="I31" s="21" t="s">
        <v>181</v>
      </c>
    </row>
    <row r="32" spans="2:9" ht="15.5" x14ac:dyDescent="0.35">
      <c r="B32" s="24">
        <f t="shared" si="0"/>
        <v>-63750</v>
      </c>
      <c r="C32" s="42"/>
      <c r="D32" s="17"/>
      <c r="E32" s="18">
        <f t="shared" si="1"/>
        <v>607.5</v>
      </c>
      <c r="F32" s="18"/>
      <c r="G32" s="18"/>
      <c r="H32" s="17"/>
      <c r="I32" s="21" t="s">
        <v>181</v>
      </c>
    </row>
    <row r="33" spans="2:9" ht="15.5" x14ac:dyDescent="0.35">
      <c r="B33" s="24">
        <f t="shared" si="0"/>
        <v>-63750</v>
      </c>
      <c r="C33" s="42"/>
      <c r="D33" s="17"/>
      <c r="E33" s="18">
        <f t="shared" si="1"/>
        <v>607.5</v>
      </c>
      <c r="F33" s="18"/>
      <c r="G33" s="18"/>
      <c r="H33" s="17"/>
      <c r="I33" s="21" t="s">
        <v>181</v>
      </c>
    </row>
    <row r="34" spans="2:9" ht="15.5" x14ac:dyDescent="0.35">
      <c r="B34" s="24">
        <f t="shared" si="0"/>
        <v>-63750</v>
      </c>
      <c r="C34" s="42"/>
      <c r="D34" s="17"/>
      <c r="E34" s="18">
        <f t="shared" si="1"/>
        <v>607.5</v>
      </c>
      <c r="F34" s="18"/>
      <c r="G34" s="18"/>
      <c r="H34" s="17"/>
      <c r="I34" s="21" t="s">
        <v>181</v>
      </c>
    </row>
    <row r="35" spans="2:9" ht="15.5" x14ac:dyDescent="0.35">
      <c r="B35" s="22">
        <f t="shared" si="0"/>
        <v>-63750</v>
      </c>
      <c r="C35" s="42"/>
      <c r="D35" s="17"/>
      <c r="E35" s="18">
        <f t="shared" si="1"/>
        <v>607.5</v>
      </c>
      <c r="F35" s="18"/>
      <c r="G35" s="18"/>
      <c r="H35" s="17"/>
      <c r="I35" s="21" t="s">
        <v>181</v>
      </c>
    </row>
    <row r="36" spans="2:9" ht="15.5" x14ac:dyDescent="0.35">
      <c r="B36" s="22">
        <f t="shared" si="0"/>
        <v>-63750</v>
      </c>
      <c r="C36" s="17"/>
      <c r="D36" s="17"/>
      <c r="E36" s="18">
        <f t="shared" si="1"/>
        <v>607.5</v>
      </c>
      <c r="F36" s="18"/>
      <c r="G36" s="18"/>
      <c r="H36" s="17"/>
      <c r="I36" s="21" t="s">
        <v>181</v>
      </c>
    </row>
    <row r="37" spans="2:9" ht="15.5" x14ac:dyDescent="0.35">
      <c r="B37" s="22">
        <f t="shared" si="0"/>
        <v>-63750</v>
      </c>
      <c r="C37" s="17"/>
      <c r="D37" s="17"/>
      <c r="E37" s="18">
        <f t="shared" si="1"/>
        <v>607.5</v>
      </c>
      <c r="F37" s="18"/>
      <c r="G37" s="18"/>
      <c r="H37" s="17"/>
      <c r="I37" s="21" t="s">
        <v>181</v>
      </c>
    </row>
    <row r="38" spans="2:9" ht="15.5" x14ac:dyDescent="0.35">
      <c r="B38" s="22">
        <f t="shared" si="0"/>
        <v>-63750</v>
      </c>
      <c r="C38" s="17"/>
      <c r="D38" s="17"/>
      <c r="E38" s="18">
        <f t="shared" si="1"/>
        <v>607.5</v>
      </c>
      <c r="F38" s="18"/>
      <c r="G38" s="18"/>
      <c r="H38" s="17"/>
      <c r="I38" s="21" t="s">
        <v>181</v>
      </c>
    </row>
    <row r="39" spans="2:9" ht="15.5" x14ac:dyDescent="0.35">
      <c r="B39" s="22">
        <f t="shared" si="0"/>
        <v>-63750</v>
      </c>
      <c r="C39" s="17"/>
      <c r="D39" s="17"/>
      <c r="E39" s="18">
        <f t="shared" si="1"/>
        <v>607.5</v>
      </c>
      <c r="F39" s="18"/>
      <c r="G39" s="18"/>
      <c r="H39" s="17"/>
      <c r="I39" s="21" t="s">
        <v>181</v>
      </c>
    </row>
    <row r="40" spans="2:9" ht="15.5" x14ac:dyDescent="0.35">
      <c r="B40" s="22">
        <f t="shared" si="0"/>
        <v>-63750</v>
      </c>
      <c r="C40" s="17"/>
      <c r="D40" s="17"/>
      <c r="E40" s="18">
        <f t="shared" si="1"/>
        <v>607.5</v>
      </c>
      <c r="F40" s="18"/>
      <c r="G40" s="18"/>
      <c r="H40" s="17"/>
      <c r="I40" s="21" t="s">
        <v>181</v>
      </c>
    </row>
    <row r="41" spans="2:9" ht="15.5" x14ac:dyDescent="0.35">
      <c r="B41" s="22">
        <f t="shared" si="0"/>
        <v>-63750</v>
      </c>
      <c r="C41" s="17"/>
      <c r="D41" s="17"/>
      <c r="E41" s="18">
        <f t="shared" si="1"/>
        <v>607.5</v>
      </c>
      <c r="F41" s="18"/>
      <c r="G41" s="18"/>
      <c r="H41" s="17"/>
      <c r="I41" s="21" t="s">
        <v>181</v>
      </c>
    </row>
    <row r="42" spans="2:9" ht="15.5" x14ac:dyDescent="0.35">
      <c r="B42" s="22">
        <f t="shared" si="0"/>
        <v>-63750</v>
      </c>
      <c r="C42" s="17"/>
      <c r="D42" s="17"/>
      <c r="E42" s="18">
        <f t="shared" si="1"/>
        <v>607.5</v>
      </c>
      <c r="F42" s="18"/>
      <c r="G42" s="18"/>
      <c r="H42" s="17"/>
      <c r="I42" s="21" t="s">
        <v>181</v>
      </c>
    </row>
    <row r="43" spans="2:9" ht="15.5" x14ac:dyDescent="0.35">
      <c r="B43" s="22">
        <f t="shared" si="0"/>
        <v>-63750</v>
      </c>
      <c r="C43" s="17"/>
      <c r="D43" s="17"/>
      <c r="E43" s="18">
        <f t="shared" si="1"/>
        <v>607.5</v>
      </c>
      <c r="F43" s="18"/>
      <c r="G43" s="18"/>
      <c r="H43" s="17"/>
      <c r="I43" s="21" t="s">
        <v>181</v>
      </c>
    </row>
    <row r="44" spans="2:9" ht="15.5" x14ac:dyDescent="0.35">
      <c r="B44" s="22">
        <f t="shared" si="0"/>
        <v>-63750</v>
      </c>
      <c r="C44" s="17"/>
      <c r="D44" s="17"/>
      <c r="E44" s="18">
        <f t="shared" si="1"/>
        <v>607.5</v>
      </c>
      <c r="F44" s="18"/>
      <c r="G44" s="18"/>
      <c r="H44" s="17"/>
      <c r="I44" s="21" t="s">
        <v>57</v>
      </c>
    </row>
    <row r="45" spans="2:9" ht="15.5" x14ac:dyDescent="0.35">
      <c r="B45" s="22">
        <f t="shared" si="0"/>
        <v>-63750</v>
      </c>
      <c r="C45" s="17"/>
      <c r="D45" s="17"/>
      <c r="E45" s="18">
        <f t="shared" si="1"/>
        <v>607.5</v>
      </c>
      <c r="F45" s="18"/>
      <c r="G45" s="18"/>
      <c r="H45" s="17"/>
      <c r="I45" s="21" t="s">
        <v>57</v>
      </c>
    </row>
    <row r="46" spans="2:9" x14ac:dyDescent="0.35">
      <c r="B46" s="100"/>
      <c r="C46" s="101"/>
      <c r="D46" s="101"/>
      <c r="E46" s="101"/>
      <c r="F46" s="101"/>
      <c r="G46" s="101"/>
      <c r="H46" s="101"/>
      <c r="I46" s="102"/>
    </row>
    <row r="47" spans="2:9" ht="21" x14ac:dyDescent="0.5">
      <c r="B47" s="25">
        <f>B45</f>
        <v>-63750</v>
      </c>
      <c r="C47" s="19" t="str">
        <f>IF(B47&gt;=0,"دالرجمع","دالرباقی")</f>
        <v>دالرباقی</v>
      </c>
      <c r="D47" s="27"/>
      <c r="E47" s="16">
        <f>E45</f>
        <v>607.5</v>
      </c>
      <c r="F47" s="20" t="str">
        <f>IF(E47&gt;=0,"گرام جمع","گرام باقی")</f>
        <v>گرام جمع</v>
      </c>
      <c r="G47" s="28"/>
      <c r="H47" s="103"/>
      <c r="I47" s="102"/>
    </row>
    <row r="49" spans="6:9" ht="15.5" x14ac:dyDescent="0.35">
      <c r="F49" s="88" t="s">
        <v>35</v>
      </c>
      <c r="G49" s="88" t="s">
        <v>35</v>
      </c>
      <c r="H49" s="88" t="s">
        <v>35</v>
      </c>
      <c r="I49" s="88" t="s">
        <v>38</v>
      </c>
    </row>
    <row r="50" spans="6:9" ht="15.5" x14ac:dyDescent="0.35">
      <c r="F50" s="49"/>
      <c r="G50" s="50"/>
      <c r="H50" s="51"/>
      <c r="I50" s="52">
        <v>1</v>
      </c>
    </row>
    <row r="51" spans="6:9" ht="15.5" x14ac:dyDescent="0.35">
      <c r="F51" s="87">
        <f>B47</f>
        <v>-63750</v>
      </c>
      <c r="G51" s="50">
        <f>E47</f>
        <v>607.5</v>
      </c>
      <c r="H51" s="53" t="s">
        <v>193</v>
      </c>
      <c r="I51" s="52">
        <v>2</v>
      </c>
    </row>
    <row r="52" spans="6:9" x14ac:dyDescent="0.35">
      <c r="F52" s="170"/>
      <c r="G52" s="171"/>
      <c r="H52" s="171"/>
      <c r="I52" s="172"/>
    </row>
    <row r="53" spans="6:9" ht="15.5" x14ac:dyDescent="0.35">
      <c r="F53" s="56" t="s">
        <v>39</v>
      </c>
      <c r="G53" s="57" t="s">
        <v>40</v>
      </c>
      <c r="H53" s="63" t="s">
        <v>41</v>
      </c>
      <c r="I53" s="58" t="s">
        <v>42</v>
      </c>
    </row>
    <row r="54" spans="6:9" ht="15.5" x14ac:dyDescent="0.35">
      <c r="F54" s="58">
        <f>SUM(F50:F53)</f>
        <v>-63750</v>
      </c>
      <c r="G54" s="59">
        <f>SUM(G50:G53)</f>
        <v>607.5</v>
      </c>
      <c r="H54" s="64">
        <f>G54/12.15*I54</f>
        <v>57900</v>
      </c>
      <c r="I54" s="59">
        <v>1158</v>
      </c>
    </row>
    <row r="55" spans="6:9" x14ac:dyDescent="0.35">
      <c r="F55" s="60" t="s">
        <v>43</v>
      </c>
      <c r="G55" s="173">
        <f>H54+F54</f>
        <v>-5850</v>
      </c>
      <c r="H55" s="174"/>
      <c r="I55" s="175"/>
    </row>
    <row r="56" spans="6:9" ht="18.5" x14ac:dyDescent="0.45">
      <c r="F56" s="62" t="s">
        <v>44</v>
      </c>
      <c r="G56" s="176" t="str">
        <f>IF(G55&gt;=0,"ضرر","مفاد")</f>
        <v>مفاد</v>
      </c>
      <c r="H56" s="176"/>
      <c r="I56" s="176"/>
    </row>
  </sheetData>
  <mergeCells count="13">
    <mergeCell ref="B15:D15"/>
    <mergeCell ref="E15:G15"/>
    <mergeCell ref="H15:I15"/>
    <mergeCell ref="B8:I11"/>
    <mergeCell ref="B12:E14"/>
    <mergeCell ref="F12:I12"/>
    <mergeCell ref="F13:H13"/>
    <mergeCell ref="F14:I14"/>
    <mergeCell ref="B46:I46"/>
    <mergeCell ref="H47:I47"/>
    <mergeCell ref="F52:I52"/>
    <mergeCell ref="G55:I55"/>
    <mergeCell ref="G56:I56"/>
  </mergeCells>
  <hyperlinks>
    <hyperlink ref="I51" location="'روزنامچه '!A1" display="'روزنامچه '!A1" xr:uid="{0E18D2D5-A6BE-450C-90CB-277457928A29}"/>
    <hyperlink ref="I50" location="'فرهاد وکیل زاده و برکی صاحب'!A1" display="'فرهاد وکیل زاده و برکی صاحب'!A1" xr:uid="{65EA478E-8DFB-4DCA-AF90-5498387CA840}"/>
  </hyperlinks>
  <pageMargins left="0.7" right="0.7" top="0.75" bottom="0.75" header="0.3" footer="0.3"/>
  <pageSetup scale="68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74266-41EE-49F6-8F3D-8EFFD5186705}">
  <dimension ref="B7:I56"/>
  <sheetViews>
    <sheetView topLeftCell="A13" zoomScale="115" zoomScaleNormal="115" workbookViewId="0">
      <selection activeCell="C22" sqref="C22"/>
    </sheetView>
  </sheetViews>
  <sheetFormatPr defaultColWidth="9.1796875" defaultRowHeight="14.5" x14ac:dyDescent="0.35"/>
  <cols>
    <col min="2" max="7" width="12.54296875" customWidth="1"/>
    <col min="8" max="8" width="37.7265625" customWidth="1"/>
    <col min="9" max="9" width="10.81640625" customWidth="1"/>
    <col min="10" max="10" width="13.1796875" customWidth="1"/>
    <col min="11" max="11" width="11.81640625" customWidth="1"/>
    <col min="12" max="12" width="11.1796875" customWidth="1"/>
  </cols>
  <sheetData>
    <row r="7" spans="2:9" ht="15" thickBot="1" x14ac:dyDescent="0.4"/>
    <row r="8" spans="2:9" x14ac:dyDescent="0.35">
      <c r="B8" s="104"/>
      <c r="C8" s="105"/>
      <c r="D8" s="105"/>
      <c r="E8" s="105"/>
      <c r="F8" s="105"/>
      <c r="G8" s="105"/>
      <c r="H8" s="105"/>
      <c r="I8" s="106"/>
    </row>
    <row r="9" spans="2:9" x14ac:dyDescent="0.35">
      <c r="B9" s="107"/>
      <c r="C9" s="108"/>
      <c r="D9" s="108"/>
      <c r="E9" s="108"/>
      <c r="F9" s="108"/>
      <c r="G9" s="108"/>
      <c r="H9" s="108"/>
      <c r="I9" s="109"/>
    </row>
    <row r="10" spans="2:9" x14ac:dyDescent="0.35">
      <c r="B10" s="107"/>
      <c r="C10" s="108"/>
      <c r="D10" s="108"/>
      <c r="E10" s="108"/>
      <c r="F10" s="108"/>
      <c r="G10" s="108"/>
      <c r="H10" s="108"/>
      <c r="I10" s="109"/>
    </row>
    <row r="11" spans="2:9" ht="15" thickBot="1" x14ac:dyDescent="0.4">
      <c r="B11" s="110"/>
      <c r="C11" s="111"/>
      <c r="D11" s="111"/>
      <c r="E11" s="111"/>
      <c r="F11" s="111"/>
      <c r="G11" s="111"/>
      <c r="H11" s="111"/>
      <c r="I11" s="112"/>
    </row>
    <row r="12" spans="2:9" ht="15" thickBot="1" x14ac:dyDescent="0.4">
      <c r="B12" s="113"/>
      <c r="C12" s="101"/>
      <c r="D12" s="101"/>
      <c r="E12" s="101"/>
      <c r="F12" s="113"/>
      <c r="G12" s="101"/>
      <c r="H12" s="101"/>
      <c r="I12" s="115"/>
    </row>
    <row r="13" spans="2:9" ht="19" thickBot="1" x14ac:dyDescent="0.5">
      <c r="B13" s="114"/>
      <c r="C13" s="114"/>
      <c r="D13" s="114"/>
      <c r="E13" s="114"/>
      <c r="F13" s="116" t="s">
        <v>193</v>
      </c>
      <c r="G13" s="98"/>
      <c r="H13" s="117"/>
      <c r="I13" s="32" t="s">
        <v>4</v>
      </c>
    </row>
    <row r="14" spans="2:9" ht="15" thickBot="1" x14ac:dyDescent="0.4">
      <c r="B14" s="101"/>
      <c r="C14" s="101"/>
      <c r="D14" s="101"/>
      <c r="E14" s="101"/>
      <c r="F14" s="113"/>
      <c r="G14" s="101"/>
      <c r="H14" s="101"/>
      <c r="I14" s="118"/>
    </row>
    <row r="15" spans="2:9" ht="19" thickBot="1" x14ac:dyDescent="0.4">
      <c r="B15" s="119" t="s">
        <v>11</v>
      </c>
      <c r="C15" s="98"/>
      <c r="D15" s="99"/>
      <c r="E15" s="97" t="s">
        <v>12</v>
      </c>
      <c r="F15" s="98"/>
      <c r="G15" s="99"/>
      <c r="H15" s="97" t="s">
        <v>13</v>
      </c>
      <c r="I15" s="117"/>
    </row>
    <row r="16" spans="2:9" ht="15.5" x14ac:dyDescent="0.35">
      <c r="B16" s="33" t="s">
        <v>14</v>
      </c>
      <c r="C16" s="34" t="s">
        <v>75</v>
      </c>
      <c r="D16" s="34" t="s">
        <v>74</v>
      </c>
      <c r="E16" s="35" t="s">
        <v>17</v>
      </c>
      <c r="F16" s="35" t="s">
        <v>18</v>
      </c>
      <c r="G16" s="35" t="s">
        <v>19</v>
      </c>
      <c r="H16" s="34" t="s">
        <v>20</v>
      </c>
      <c r="I16" s="36" t="s">
        <v>21</v>
      </c>
    </row>
    <row r="17" spans="2:9" ht="15.5" x14ac:dyDescent="0.35">
      <c r="B17" s="22">
        <f>C17-D17</f>
        <v>7834</v>
      </c>
      <c r="C17" s="41">
        <v>7834</v>
      </c>
      <c r="D17" s="22"/>
      <c r="E17" s="18">
        <f>F17-G17</f>
        <v>-130.15</v>
      </c>
      <c r="F17" s="44"/>
      <c r="G17" s="44">
        <v>130.15</v>
      </c>
      <c r="H17" s="17" t="s">
        <v>195</v>
      </c>
      <c r="I17" s="21" t="s">
        <v>194</v>
      </c>
    </row>
    <row r="18" spans="2:9" ht="15.5" x14ac:dyDescent="0.35">
      <c r="B18" s="22">
        <f t="shared" ref="B18:B45" si="0">B17+C18-D18</f>
        <v>-56953</v>
      </c>
      <c r="C18" s="42"/>
      <c r="D18" s="22">
        <v>64787</v>
      </c>
      <c r="E18" s="18">
        <f t="shared" ref="E18:E45" si="1">E17+F18-G18</f>
        <v>477.35</v>
      </c>
      <c r="F18" s="44">
        <v>607.5</v>
      </c>
      <c r="G18" s="22"/>
      <c r="H18" s="47" t="s">
        <v>211</v>
      </c>
      <c r="I18" s="21" t="s">
        <v>194</v>
      </c>
    </row>
    <row r="19" spans="2:9" ht="15.5" x14ac:dyDescent="0.35">
      <c r="B19" s="22">
        <f t="shared" si="0"/>
        <v>-186503</v>
      </c>
      <c r="C19" s="42"/>
      <c r="D19" s="22">
        <v>129550</v>
      </c>
      <c r="E19" s="18">
        <f t="shared" si="1"/>
        <v>1692.35</v>
      </c>
      <c r="F19" s="44">
        <v>1215</v>
      </c>
      <c r="G19" s="22"/>
      <c r="H19" s="47" t="s">
        <v>212</v>
      </c>
      <c r="I19" s="21" t="s">
        <v>194</v>
      </c>
    </row>
    <row r="20" spans="2:9" ht="15.5" x14ac:dyDescent="0.35">
      <c r="B20" s="22">
        <f t="shared" si="0"/>
        <v>-250141</v>
      </c>
      <c r="C20" s="42"/>
      <c r="D20" s="18">
        <v>63638</v>
      </c>
      <c r="E20" s="18">
        <f t="shared" si="1"/>
        <v>2299.85</v>
      </c>
      <c r="F20" s="26">
        <v>607.5</v>
      </c>
      <c r="G20" s="18"/>
      <c r="H20" s="17" t="s">
        <v>271</v>
      </c>
      <c r="I20" s="21" t="s">
        <v>270</v>
      </c>
    </row>
    <row r="21" spans="2:9" ht="15.5" x14ac:dyDescent="0.35">
      <c r="B21" s="22">
        <f t="shared" si="0"/>
        <v>-187241</v>
      </c>
      <c r="C21" s="42">
        <v>62900</v>
      </c>
      <c r="D21" s="17"/>
      <c r="E21" s="18">
        <f t="shared" si="1"/>
        <v>1692.35</v>
      </c>
      <c r="F21" s="18"/>
      <c r="G21" s="18">
        <v>607.5</v>
      </c>
      <c r="H21" s="17" t="s">
        <v>284</v>
      </c>
      <c r="I21" s="21" t="s">
        <v>282</v>
      </c>
    </row>
    <row r="22" spans="2:9" ht="15.5" x14ac:dyDescent="0.35">
      <c r="B22" s="24">
        <f t="shared" si="0"/>
        <v>-122691</v>
      </c>
      <c r="C22" s="43">
        <v>64550</v>
      </c>
      <c r="D22" s="8"/>
      <c r="E22" s="18">
        <f t="shared" si="1"/>
        <v>1084.8499999999999</v>
      </c>
      <c r="F22" s="23"/>
      <c r="G22" s="23">
        <v>607.5</v>
      </c>
      <c r="H22" s="8" t="s">
        <v>285</v>
      </c>
      <c r="I22" s="21" t="s">
        <v>282</v>
      </c>
    </row>
    <row r="23" spans="2:9" ht="15.5" x14ac:dyDescent="0.35">
      <c r="B23" s="24">
        <f t="shared" si="0"/>
        <v>-7063</v>
      </c>
      <c r="C23" s="42">
        <v>115628</v>
      </c>
      <c r="D23" s="17"/>
      <c r="E23" s="18">
        <f t="shared" si="1"/>
        <v>0</v>
      </c>
      <c r="F23" s="18"/>
      <c r="G23" s="18">
        <v>1084.8499999999999</v>
      </c>
      <c r="H23" s="17" t="s">
        <v>368</v>
      </c>
      <c r="I23" s="21" t="s">
        <v>331</v>
      </c>
    </row>
    <row r="24" spans="2:9" ht="15.5" x14ac:dyDescent="0.35">
      <c r="B24" s="24">
        <f>B23+C24-D24</f>
        <v>-7063</v>
      </c>
      <c r="C24" s="42"/>
      <c r="D24" s="17"/>
      <c r="E24" s="18">
        <f>E23+F24-G24</f>
        <v>-607.5</v>
      </c>
      <c r="F24" s="18"/>
      <c r="G24" s="18">
        <v>607.5</v>
      </c>
      <c r="H24" s="17" t="s">
        <v>369</v>
      </c>
      <c r="I24" s="21" t="s">
        <v>344</v>
      </c>
    </row>
    <row r="25" spans="2:9" ht="15.5" x14ac:dyDescent="0.35">
      <c r="B25" s="24">
        <f t="shared" si="0"/>
        <v>-7063</v>
      </c>
      <c r="C25" s="42"/>
      <c r="D25" s="17"/>
      <c r="E25" s="18">
        <f t="shared" si="1"/>
        <v>0</v>
      </c>
      <c r="F25" s="18">
        <v>607.5</v>
      </c>
      <c r="G25" s="18"/>
      <c r="H25" s="17" t="s">
        <v>372</v>
      </c>
      <c r="I25" s="21" t="s">
        <v>363</v>
      </c>
    </row>
    <row r="26" spans="2:9" ht="15.5" x14ac:dyDescent="0.35">
      <c r="B26" s="24">
        <f t="shared" si="0"/>
        <v>-4028</v>
      </c>
      <c r="C26" s="42">
        <v>3035</v>
      </c>
      <c r="D26" s="17"/>
      <c r="E26" s="18">
        <f t="shared" si="1"/>
        <v>0</v>
      </c>
      <c r="F26" s="18"/>
      <c r="G26" s="18"/>
      <c r="H26" s="17" t="s">
        <v>372</v>
      </c>
      <c r="I26" s="21" t="s">
        <v>489</v>
      </c>
    </row>
    <row r="27" spans="2:9" ht="15.5" x14ac:dyDescent="0.35">
      <c r="B27" s="24">
        <f t="shared" si="0"/>
        <v>-4028</v>
      </c>
      <c r="C27" s="42"/>
      <c r="D27" s="17"/>
      <c r="E27" s="18">
        <f t="shared" si="1"/>
        <v>0</v>
      </c>
      <c r="F27" s="18"/>
      <c r="G27" s="18"/>
      <c r="H27" s="17"/>
      <c r="I27" s="21" t="s">
        <v>181</v>
      </c>
    </row>
    <row r="28" spans="2:9" ht="15.5" x14ac:dyDescent="0.35">
      <c r="B28" s="24">
        <f t="shared" si="0"/>
        <v>-4028</v>
      </c>
      <c r="C28" s="42"/>
      <c r="D28" s="17"/>
      <c r="E28" s="18">
        <f t="shared" si="1"/>
        <v>0</v>
      </c>
      <c r="F28" s="18"/>
      <c r="G28" s="18"/>
      <c r="H28" s="17"/>
      <c r="I28" s="21" t="s">
        <v>181</v>
      </c>
    </row>
    <row r="29" spans="2:9" ht="15.5" x14ac:dyDescent="0.35">
      <c r="B29" s="24">
        <f t="shared" si="0"/>
        <v>-4028</v>
      </c>
      <c r="C29" s="42"/>
      <c r="D29" s="17"/>
      <c r="E29" s="18">
        <f t="shared" si="1"/>
        <v>0</v>
      </c>
      <c r="F29" s="18"/>
      <c r="G29" s="18"/>
      <c r="H29" s="17"/>
      <c r="I29" s="21" t="s">
        <v>181</v>
      </c>
    </row>
    <row r="30" spans="2:9" ht="15.5" x14ac:dyDescent="0.35">
      <c r="B30" s="24">
        <f t="shared" si="0"/>
        <v>-4028</v>
      </c>
      <c r="C30" s="42"/>
      <c r="D30" s="17"/>
      <c r="E30" s="18">
        <f t="shared" si="1"/>
        <v>0</v>
      </c>
      <c r="F30" s="18"/>
      <c r="G30" s="18"/>
      <c r="H30" s="17"/>
      <c r="I30" s="21" t="s">
        <v>181</v>
      </c>
    </row>
    <row r="31" spans="2:9" ht="15.5" x14ac:dyDescent="0.35">
      <c r="B31" s="24">
        <f t="shared" si="0"/>
        <v>-4028</v>
      </c>
      <c r="C31" s="42"/>
      <c r="D31" s="17"/>
      <c r="E31" s="18">
        <f t="shared" si="1"/>
        <v>0</v>
      </c>
      <c r="F31" s="18"/>
      <c r="G31" s="18"/>
      <c r="H31" s="17"/>
      <c r="I31" s="21" t="s">
        <v>181</v>
      </c>
    </row>
    <row r="32" spans="2:9" ht="15.5" x14ac:dyDescent="0.35">
      <c r="B32" s="24">
        <f t="shared" si="0"/>
        <v>-4028</v>
      </c>
      <c r="C32" s="42"/>
      <c r="D32" s="17"/>
      <c r="E32" s="18">
        <f t="shared" si="1"/>
        <v>0</v>
      </c>
      <c r="F32" s="18"/>
      <c r="G32" s="18"/>
      <c r="H32" s="17"/>
      <c r="I32" s="21" t="s">
        <v>181</v>
      </c>
    </row>
    <row r="33" spans="2:9" ht="15.5" x14ac:dyDescent="0.35">
      <c r="B33" s="24">
        <f t="shared" si="0"/>
        <v>-4028</v>
      </c>
      <c r="C33" s="42"/>
      <c r="D33" s="17"/>
      <c r="E33" s="18">
        <f t="shared" si="1"/>
        <v>0</v>
      </c>
      <c r="F33" s="18"/>
      <c r="G33" s="18"/>
      <c r="H33" s="17"/>
      <c r="I33" s="21" t="s">
        <v>181</v>
      </c>
    </row>
    <row r="34" spans="2:9" ht="15.5" x14ac:dyDescent="0.35">
      <c r="B34" s="24">
        <f t="shared" si="0"/>
        <v>-4028</v>
      </c>
      <c r="C34" s="42"/>
      <c r="D34" s="17"/>
      <c r="E34" s="18">
        <f t="shared" si="1"/>
        <v>0</v>
      </c>
      <c r="F34" s="18"/>
      <c r="G34" s="18"/>
      <c r="H34" s="17"/>
      <c r="I34" s="21" t="s">
        <v>181</v>
      </c>
    </row>
    <row r="35" spans="2:9" ht="15.5" x14ac:dyDescent="0.35">
      <c r="B35" s="22">
        <f t="shared" si="0"/>
        <v>-4028</v>
      </c>
      <c r="C35" s="42"/>
      <c r="D35" s="17"/>
      <c r="E35" s="18">
        <f t="shared" si="1"/>
        <v>0</v>
      </c>
      <c r="F35" s="18"/>
      <c r="G35" s="18"/>
      <c r="H35" s="17"/>
      <c r="I35" s="21" t="s">
        <v>181</v>
      </c>
    </row>
    <row r="36" spans="2:9" ht="15.5" x14ac:dyDescent="0.35">
      <c r="B36" s="22">
        <f t="shared" si="0"/>
        <v>-4028</v>
      </c>
      <c r="C36" s="17"/>
      <c r="D36" s="17"/>
      <c r="E36" s="18">
        <f t="shared" si="1"/>
        <v>0</v>
      </c>
      <c r="F36" s="18"/>
      <c r="G36" s="18"/>
      <c r="H36" s="17"/>
      <c r="I36" s="21" t="s">
        <v>181</v>
      </c>
    </row>
    <row r="37" spans="2:9" ht="15.5" x14ac:dyDescent="0.35">
      <c r="B37" s="22">
        <f t="shared" si="0"/>
        <v>-4028</v>
      </c>
      <c r="C37" s="17"/>
      <c r="D37" s="17"/>
      <c r="E37" s="18">
        <f t="shared" si="1"/>
        <v>0</v>
      </c>
      <c r="F37" s="18"/>
      <c r="G37" s="18"/>
      <c r="H37" s="17"/>
      <c r="I37" s="21" t="s">
        <v>181</v>
      </c>
    </row>
    <row r="38" spans="2:9" ht="15.5" x14ac:dyDescent="0.35">
      <c r="B38" s="22">
        <f t="shared" si="0"/>
        <v>-4028</v>
      </c>
      <c r="C38" s="17"/>
      <c r="D38" s="17"/>
      <c r="E38" s="18">
        <f t="shared" si="1"/>
        <v>0</v>
      </c>
      <c r="F38" s="18"/>
      <c r="G38" s="18"/>
      <c r="H38" s="17"/>
      <c r="I38" s="21" t="s">
        <v>181</v>
      </c>
    </row>
    <row r="39" spans="2:9" ht="15.5" x14ac:dyDescent="0.35">
      <c r="B39" s="22">
        <f t="shared" si="0"/>
        <v>-4028</v>
      </c>
      <c r="C39" s="17"/>
      <c r="D39" s="17"/>
      <c r="E39" s="18">
        <f t="shared" si="1"/>
        <v>0</v>
      </c>
      <c r="F39" s="18"/>
      <c r="G39" s="18"/>
      <c r="H39" s="17"/>
      <c r="I39" s="21" t="s">
        <v>181</v>
      </c>
    </row>
    <row r="40" spans="2:9" ht="15.5" x14ac:dyDescent="0.35">
      <c r="B40" s="22">
        <f t="shared" si="0"/>
        <v>-4028</v>
      </c>
      <c r="C40" s="17"/>
      <c r="D40" s="17"/>
      <c r="E40" s="18">
        <f t="shared" si="1"/>
        <v>0</v>
      </c>
      <c r="F40" s="18"/>
      <c r="G40" s="18"/>
      <c r="H40" s="17"/>
      <c r="I40" s="21" t="s">
        <v>181</v>
      </c>
    </row>
    <row r="41" spans="2:9" ht="15.5" x14ac:dyDescent="0.35">
      <c r="B41" s="22">
        <f t="shared" si="0"/>
        <v>-4028</v>
      </c>
      <c r="C41" s="17"/>
      <c r="D41" s="17"/>
      <c r="E41" s="18">
        <f t="shared" si="1"/>
        <v>0</v>
      </c>
      <c r="F41" s="18"/>
      <c r="G41" s="18"/>
      <c r="H41" s="17"/>
      <c r="I41" s="21" t="s">
        <v>181</v>
      </c>
    </row>
    <row r="42" spans="2:9" ht="15.5" x14ac:dyDescent="0.35">
      <c r="B42" s="22">
        <f t="shared" si="0"/>
        <v>-4028</v>
      </c>
      <c r="C42" s="17"/>
      <c r="D42" s="17"/>
      <c r="E42" s="18">
        <f t="shared" si="1"/>
        <v>0</v>
      </c>
      <c r="F42" s="18"/>
      <c r="G42" s="18"/>
      <c r="H42" s="17"/>
      <c r="I42" s="21" t="s">
        <v>181</v>
      </c>
    </row>
    <row r="43" spans="2:9" ht="15.5" x14ac:dyDescent="0.35">
      <c r="B43" s="22">
        <f t="shared" si="0"/>
        <v>-4028</v>
      </c>
      <c r="C43" s="17"/>
      <c r="D43" s="17"/>
      <c r="E43" s="18">
        <f t="shared" si="1"/>
        <v>0</v>
      </c>
      <c r="F43" s="18"/>
      <c r="G43" s="18"/>
      <c r="H43" s="17"/>
      <c r="I43" s="21" t="s">
        <v>181</v>
      </c>
    </row>
    <row r="44" spans="2:9" ht="15.5" x14ac:dyDescent="0.35">
      <c r="B44" s="22">
        <f t="shared" si="0"/>
        <v>-4028</v>
      </c>
      <c r="C44" s="17"/>
      <c r="D44" s="17"/>
      <c r="E44" s="18">
        <f t="shared" si="1"/>
        <v>0</v>
      </c>
      <c r="F44" s="18"/>
      <c r="G44" s="18"/>
      <c r="H44" s="17"/>
      <c r="I44" s="21" t="s">
        <v>57</v>
      </c>
    </row>
    <row r="45" spans="2:9" ht="15.5" x14ac:dyDescent="0.35">
      <c r="B45" s="22">
        <f t="shared" si="0"/>
        <v>-4028</v>
      </c>
      <c r="C45" s="17"/>
      <c r="D45" s="17"/>
      <c r="E45" s="18">
        <f t="shared" si="1"/>
        <v>0</v>
      </c>
      <c r="F45" s="18"/>
      <c r="G45" s="18"/>
      <c r="H45" s="17"/>
      <c r="I45" s="21" t="s">
        <v>57</v>
      </c>
    </row>
    <row r="46" spans="2:9" x14ac:dyDescent="0.35">
      <c r="B46" s="100"/>
      <c r="C46" s="101"/>
      <c r="D46" s="101"/>
      <c r="E46" s="101"/>
      <c r="F46" s="101"/>
      <c r="G46" s="101"/>
      <c r="H46" s="101"/>
      <c r="I46" s="102"/>
    </row>
    <row r="47" spans="2:9" ht="21" x14ac:dyDescent="0.5">
      <c r="B47" s="25">
        <f>B45</f>
        <v>-4028</v>
      </c>
      <c r="C47" s="19" t="str">
        <f>IF(B47&gt;=0,"دالرجمع","دالرباقی")</f>
        <v>دالرباقی</v>
      </c>
      <c r="D47" s="27"/>
      <c r="E47" s="16">
        <f>E45</f>
        <v>0</v>
      </c>
      <c r="F47" s="20" t="str">
        <f>IF(E47&gt;=0,"گرام جمع","گرام باقی")</f>
        <v>گرام جمع</v>
      </c>
      <c r="G47" s="28"/>
      <c r="H47" s="103"/>
      <c r="I47" s="102"/>
    </row>
    <row r="49" spans="6:9" ht="15.5" x14ac:dyDescent="0.35">
      <c r="F49" s="88" t="s">
        <v>35</v>
      </c>
      <c r="G49" s="88" t="s">
        <v>35</v>
      </c>
      <c r="H49" s="88" t="s">
        <v>35</v>
      </c>
      <c r="I49" s="88" t="s">
        <v>38</v>
      </c>
    </row>
    <row r="50" spans="6:9" ht="15.5" x14ac:dyDescent="0.35">
      <c r="F50" s="49"/>
      <c r="G50" s="50"/>
      <c r="H50" s="51"/>
      <c r="I50" s="52">
        <v>1</v>
      </c>
    </row>
    <row r="51" spans="6:9" ht="15.5" x14ac:dyDescent="0.35">
      <c r="F51" s="87">
        <f>B47</f>
        <v>-4028</v>
      </c>
      <c r="G51" s="50">
        <f>E47</f>
        <v>0</v>
      </c>
      <c r="H51" s="53" t="s">
        <v>193</v>
      </c>
      <c r="I51" s="52">
        <v>2</v>
      </c>
    </row>
    <row r="52" spans="6:9" x14ac:dyDescent="0.35">
      <c r="F52" s="170"/>
      <c r="G52" s="171"/>
      <c r="H52" s="171"/>
      <c r="I52" s="172"/>
    </row>
    <row r="53" spans="6:9" ht="15.5" x14ac:dyDescent="0.35">
      <c r="F53" s="56" t="s">
        <v>39</v>
      </c>
      <c r="G53" s="57" t="s">
        <v>40</v>
      </c>
      <c r="H53" s="63" t="s">
        <v>41</v>
      </c>
      <c r="I53" s="58" t="s">
        <v>42</v>
      </c>
    </row>
    <row r="54" spans="6:9" ht="15.5" x14ac:dyDescent="0.35">
      <c r="F54" s="58">
        <f>SUM(F50:F53)</f>
        <v>-4028</v>
      </c>
      <c r="G54" s="59">
        <f>SUM(G50:G53)</f>
        <v>0</v>
      </c>
      <c r="H54" s="64">
        <f>G54/12.15*I54</f>
        <v>0</v>
      </c>
      <c r="I54" s="59">
        <v>1265</v>
      </c>
    </row>
    <row r="55" spans="6:9" x14ac:dyDescent="0.35">
      <c r="F55" s="60" t="s">
        <v>43</v>
      </c>
      <c r="G55" s="173">
        <f>H54+F54</f>
        <v>-4028</v>
      </c>
      <c r="H55" s="174"/>
      <c r="I55" s="175"/>
    </row>
    <row r="56" spans="6:9" ht="18.5" x14ac:dyDescent="0.45">
      <c r="F56" s="62" t="s">
        <v>44</v>
      </c>
      <c r="G56" s="176" t="str">
        <f>IF(G55&gt;=0,"ضرر","مفاد")</f>
        <v>مفاد</v>
      </c>
      <c r="H56" s="176"/>
      <c r="I56" s="176"/>
    </row>
  </sheetData>
  <mergeCells count="13">
    <mergeCell ref="B46:I46"/>
    <mergeCell ref="H47:I47"/>
    <mergeCell ref="F52:I52"/>
    <mergeCell ref="G55:I55"/>
    <mergeCell ref="G56:I56"/>
    <mergeCell ref="B15:D15"/>
    <mergeCell ref="E15:G15"/>
    <mergeCell ref="H15:I15"/>
    <mergeCell ref="B8:I11"/>
    <mergeCell ref="B12:E14"/>
    <mergeCell ref="F12:I12"/>
    <mergeCell ref="F13:H13"/>
    <mergeCell ref="F14:I14"/>
  </mergeCells>
  <hyperlinks>
    <hyperlink ref="I51" location="'روزنامچه '!A1" display="'روزنامچه '!A1" xr:uid="{93DD7FB4-F422-4494-A535-D112A67A1A10}"/>
    <hyperlink ref="I50" location="'فرهاد وکیل زاده و برکی صاحب'!A1" display="'فرهاد وکیل زاده و برکی صاحب'!A1" xr:uid="{0D0A57CA-58A2-40CD-998E-55406AE27F5F}"/>
  </hyperlinks>
  <pageMargins left="0.7" right="0.7" top="0.75" bottom="0.75" header="0.3" footer="0.3"/>
  <pageSetup scale="68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0422B-ED8B-47BE-963A-4C4E5610F629}">
  <dimension ref="B7:I64"/>
  <sheetViews>
    <sheetView topLeftCell="A33" zoomScale="115" zoomScaleNormal="115" workbookViewId="0">
      <selection activeCell="C48" sqref="C48"/>
    </sheetView>
  </sheetViews>
  <sheetFormatPr defaultColWidth="9.1796875" defaultRowHeight="14.5" x14ac:dyDescent="0.35"/>
  <cols>
    <col min="2" max="7" width="12.54296875" customWidth="1"/>
    <col min="8" max="8" width="37.7265625" customWidth="1"/>
    <col min="9" max="9" width="10.81640625" customWidth="1"/>
    <col min="10" max="10" width="13.1796875" customWidth="1"/>
    <col min="11" max="11" width="11.81640625" customWidth="1"/>
    <col min="12" max="12" width="11.1796875" customWidth="1"/>
  </cols>
  <sheetData>
    <row r="7" spans="2:9" ht="15" thickBot="1" x14ac:dyDescent="0.4"/>
    <row r="8" spans="2:9" x14ac:dyDescent="0.35">
      <c r="B8" s="104"/>
      <c r="C8" s="105"/>
      <c r="D8" s="105"/>
      <c r="E8" s="105"/>
      <c r="F8" s="105"/>
      <c r="G8" s="105"/>
      <c r="H8" s="105"/>
      <c r="I8" s="106"/>
    </row>
    <row r="9" spans="2:9" x14ac:dyDescent="0.35">
      <c r="B9" s="107"/>
      <c r="C9" s="108"/>
      <c r="D9" s="108"/>
      <c r="E9" s="108"/>
      <c r="F9" s="108"/>
      <c r="G9" s="108"/>
      <c r="H9" s="108"/>
      <c r="I9" s="109"/>
    </row>
    <row r="10" spans="2:9" x14ac:dyDescent="0.35">
      <c r="B10" s="107"/>
      <c r="C10" s="108"/>
      <c r="D10" s="108"/>
      <c r="E10" s="108"/>
      <c r="F10" s="108"/>
      <c r="G10" s="108"/>
      <c r="H10" s="108"/>
      <c r="I10" s="109"/>
    </row>
    <row r="11" spans="2:9" ht="15" thickBot="1" x14ac:dyDescent="0.4">
      <c r="B11" s="110"/>
      <c r="C11" s="111"/>
      <c r="D11" s="111"/>
      <c r="E11" s="111"/>
      <c r="F11" s="111"/>
      <c r="G11" s="111"/>
      <c r="H11" s="111"/>
      <c r="I11" s="112"/>
    </row>
    <row r="12" spans="2:9" ht="15" thickBot="1" x14ac:dyDescent="0.4">
      <c r="B12" s="113"/>
      <c r="C12" s="101"/>
      <c r="D12" s="101"/>
      <c r="E12" s="101"/>
      <c r="F12" s="113"/>
      <c r="G12" s="101"/>
      <c r="H12" s="101"/>
      <c r="I12" s="115"/>
    </row>
    <row r="13" spans="2:9" ht="19" thickBot="1" x14ac:dyDescent="0.5">
      <c r="B13" s="114"/>
      <c r="C13" s="114"/>
      <c r="D13" s="114"/>
      <c r="E13" s="114"/>
      <c r="F13" s="116" t="s">
        <v>191</v>
      </c>
      <c r="G13" s="98"/>
      <c r="H13" s="117"/>
      <c r="I13" s="32" t="s">
        <v>4</v>
      </c>
    </row>
    <row r="14" spans="2:9" ht="15" thickBot="1" x14ac:dyDescent="0.4">
      <c r="B14" s="101"/>
      <c r="C14" s="101"/>
      <c r="D14" s="101"/>
      <c r="E14" s="101"/>
      <c r="F14" s="113"/>
      <c r="G14" s="101"/>
      <c r="H14" s="101"/>
      <c r="I14" s="118"/>
    </row>
    <row r="15" spans="2:9" ht="19" thickBot="1" x14ac:dyDescent="0.4">
      <c r="B15" s="119" t="s">
        <v>11</v>
      </c>
      <c r="C15" s="98"/>
      <c r="D15" s="99"/>
      <c r="E15" s="97" t="s">
        <v>12</v>
      </c>
      <c r="F15" s="98"/>
      <c r="G15" s="99"/>
      <c r="H15" s="97" t="s">
        <v>13</v>
      </c>
      <c r="I15" s="117"/>
    </row>
    <row r="16" spans="2:9" ht="15.5" x14ac:dyDescent="0.35">
      <c r="B16" s="33" t="s">
        <v>14</v>
      </c>
      <c r="C16" s="34" t="s">
        <v>75</v>
      </c>
      <c r="D16" s="34" t="s">
        <v>74</v>
      </c>
      <c r="E16" s="35" t="s">
        <v>17</v>
      </c>
      <c r="F16" s="35" t="s">
        <v>18</v>
      </c>
      <c r="G16" s="35" t="s">
        <v>19</v>
      </c>
      <c r="H16" s="34" t="s">
        <v>20</v>
      </c>
      <c r="I16" s="36" t="s">
        <v>21</v>
      </c>
    </row>
    <row r="17" spans="2:9" ht="15.5" x14ac:dyDescent="0.35">
      <c r="B17" s="22">
        <f>C17-D17</f>
        <v>-129250</v>
      </c>
      <c r="C17" s="41"/>
      <c r="D17" s="22">
        <v>129250</v>
      </c>
      <c r="E17" s="18">
        <f>F17-G17</f>
        <v>1215</v>
      </c>
      <c r="F17" s="44">
        <v>1215</v>
      </c>
      <c r="G17" s="44"/>
      <c r="H17" s="17" t="s">
        <v>192</v>
      </c>
      <c r="I17" s="21" t="s">
        <v>182</v>
      </c>
    </row>
    <row r="18" spans="2:9" ht="15.5" x14ac:dyDescent="0.35">
      <c r="B18" s="22">
        <f t="shared" ref="B18:B53" si="0">B17+C18-D18</f>
        <v>-258300</v>
      </c>
      <c r="C18" s="42"/>
      <c r="D18" s="22">
        <v>129050</v>
      </c>
      <c r="E18" s="18">
        <f t="shared" ref="E18:E53" si="1">E17+F18-G18</f>
        <v>2430</v>
      </c>
      <c r="F18" s="44">
        <v>1215</v>
      </c>
      <c r="G18" s="22"/>
      <c r="H18" s="47" t="s">
        <v>209</v>
      </c>
      <c r="I18" s="21" t="s">
        <v>194</v>
      </c>
    </row>
    <row r="19" spans="2:9" ht="15.5" x14ac:dyDescent="0.35">
      <c r="B19" s="22">
        <f t="shared" si="0"/>
        <v>-128900</v>
      </c>
      <c r="C19" s="42">
        <v>129400</v>
      </c>
      <c r="D19" s="22"/>
      <c r="E19" s="18">
        <f t="shared" si="1"/>
        <v>1215</v>
      </c>
      <c r="F19" s="44"/>
      <c r="G19" s="22">
        <v>1215</v>
      </c>
      <c r="H19" s="47" t="s">
        <v>210</v>
      </c>
      <c r="I19" s="21" t="s">
        <v>194</v>
      </c>
    </row>
    <row r="20" spans="2:9" ht="15.5" x14ac:dyDescent="0.35">
      <c r="B20" s="22">
        <f t="shared" si="0"/>
        <v>0</v>
      </c>
      <c r="C20" s="42">
        <v>128900</v>
      </c>
      <c r="D20" s="18"/>
      <c r="E20" s="18">
        <f t="shared" si="1"/>
        <v>0</v>
      </c>
      <c r="F20" s="26"/>
      <c r="G20" s="18">
        <v>1215</v>
      </c>
      <c r="H20" s="17" t="s">
        <v>234</v>
      </c>
      <c r="I20" s="21" t="s">
        <v>222</v>
      </c>
    </row>
    <row r="21" spans="2:9" ht="15.5" x14ac:dyDescent="0.35">
      <c r="B21" s="22">
        <f t="shared" si="0"/>
        <v>-251800</v>
      </c>
      <c r="C21" s="42"/>
      <c r="D21" s="17">
        <v>251800</v>
      </c>
      <c r="E21" s="18">
        <f t="shared" si="1"/>
        <v>2430</v>
      </c>
      <c r="F21" s="18">
        <v>2430</v>
      </c>
      <c r="G21" s="18"/>
      <c r="H21" s="17" t="s">
        <v>273</v>
      </c>
      <c r="I21" s="21" t="s">
        <v>270</v>
      </c>
    </row>
    <row r="22" spans="2:9" ht="15.5" x14ac:dyDescent="0.35">
      <c r="B22" s="24">
        <f t="shared" si="0"/>
        <v>-125900</v>
      </c>
      <c r="C22" s="43">
        <v>125900</v>
      </c>
      <c r="D22" s="8"/>
      <c r="E22" s="18">
        <f t="shared" si="1"/>
        <v>1215</v>
      </c>
      <c r="F22" s="23"/>
      <c r="G22" s="23">
        <v>1215</v>
      </c>
      <c r="H22" s="8" t="s">
        <v>290</v>
      </c>
      <c r="I22" s="21" t="s">
        <v>282</v>
      </c>
    </row>
    <row r="23" spans="2:9" ht="15.5" x14ac:dyDescent="0.35">
      <c r="B23" s="24">
        <f t="shared" si="0"/>
        <v>-188850</v>
      </c>
      <c r="C23" s="42"/>
      <c r="D23" s="17">
        <v>62950</v>
      </c>
      <c r="E23" s="18">
        <f t="shared" si="1"/>
        <v>1822.5</v>
      </c>
      <c r="F23" s="18">
        <v>607.5</v>
      </c>
      <c r="G23" s="18"/>
      <c r="H23" s="17" t="s">
        <v>291</v>
      </c>
      <c r="I23" s="21" t="s">
        <v>282</v>
      </c>
    </row>
    <row r="24" spans="2:9" ht="15.5" x14ac:dyDescent="0.35">
      <c r="B24" s="24">
        <f>B23+C24-D24</f>
        <v>-125965</v>
      </c>
      <c r="C24" s="42">
        <v>62885</v>
      </c>
      <c r="D24" s="17"/>
      <c r="E24" s="18">
        <f>E23+F24-G24</f>
        <v>1215.1500000000001</v>
      </c>
      <c r="F24" s="18"/>
      <c r="G24" s="18">
        <v>607.35</v>
      </c>
      <c r="H24" s="17" t="s">
        <v>301</v>
      </c>
      <c r="I24" s="21" t="s">
        <v>282</v>
      </c>
    </row>
    <row r="25" spans="2:9" ht="15.5" x14ac:dyDescent="0.35">
      <c r="B25" s="24">
        <f t="shared" si="0"/>
        <v>-65</v>
      </c>
      <c r="C25" s="42">
        <v>125900</v>
      </c>
      <c r="D25" s="17"/>
      <c r="E25" s="18">
        <f t="shared" si="1"/>
        <v>0.15000000000009095</v>
      </c>
      <c r="F25" s="18"/>
      <c r="G25" s="18">
        <v>1215</v>
      </c>
      <c r="H25" s="17" t="s">
        <v>309</v>
      </c>
      <c r="I25" s="21" t="s">
        <v>298</v>
      </c>
    </row>
    <row r="26" spans="2:9" ht="15.5" x14ac:dyDescent="0.35">
      <c r="B26" s="24">
        <f t="shared" si="0"/>
        <v>-255015</v>
      </c>
      <c r="C26" s="42"/>
      <c r="D26" s="17">
        <v>254950</v>
      </c>
      <c r="E26" s="18">
        <f t="shared" si="1"/>
        <v>2430.15</v>
      </c>
      <c r="F26" s="18">
        <v>2430</v>
      </c>
      <c r="G26" s="18"/>
      <c r="H26" s="17" t="s">
        <v>343</v>
      </c>
      <c r="I26" s="21" t="s">
        <v>331</v>
      </c>
    </row>
    <row r="27" spans="2:9" ht="15.5" x14ac:dyDescent="0.35">
      <c r="B27" s="24">
        <f t="shared" si="0"/>
        <v>-191015</v>
      </c>
      <c r="C27" s="42">
        <v>64000</v>
      </c>
      <c r="D27" s="17"/>
      <c r="E27" s="18">
        <f t="shared" si="1"/>
        <v>1822.65</v>
      </c>
      <c r="F27" s="18"/>
      <c r="G27" s="18">
        <v>607.5</v>
      </c>
      <c r="H27" s="17" t="s">
        <v>361</v>
      </c>
      <c r="I27" s="21" t="s">
        <v>331</v>
      </c>
    </row>
    <row r="28" spans="2:9" ht="15.5" x14ac:dyDescent="0.35">
      <c r="B28" s="24">
        <f t="shared" si="0"/>
        <v>-446815</v>
      </c>
      <c r="C28" s="42"/>
      <c r="D28" s="17">
        <v>255800</v>
      </c>
      <c r="E28" s="18">
        <f t="shared" si="1"/>
        <v>4252.6499999999996</v>
      </c>
      <c r="F28" s="18">
        <v>2430</v>
      </c>
      <c r="G28" s="18"/>
      <c r="H28" s="17" t="s">
        <v>365</v>
      </c>
      <c r="I28" s="21" t="s">
        <v>331</v>
      </c>
    </row>
    <row r="29" spans="2:9" ht="15.5" x14ac:dyDescent="0.35">
      <c r="B29" s="24">
        <f t="shared" si="0"/>
        <v>-446815</v>
      </c>
      <c r="C29" s="42"/>
      <c r="D29" s="17"/>
      <c r="E29" s="18">
        <f t="shared" si="1"/>
        <v>3554.0149999999994</v>
      </c>
      <c r="F29" s="18"/>
      <c r="G29" s="18">
        <v>698.63499999999999</v>
      </c>
      <c r="H29" s="17" t="s">
        <v>366</v>
      </c>
      <c r="I29" s="21" t="s">
        <v>331</v>
      </c>
    </row>
    <row r="30" spans="2:9" ht="15.5" x14ac:dyDescent="0.35">
      <c r="B30" s="24">
        <f t="shared" si="0"/>
        <v>-509965</v>
      </c>
      <c r="C30" s="42"/>
      <c r="D30" s="17">
        <v>63150</v>
      </c>
      <c r="E30" s="18">
        <f t="shared" si="1"/>
        <v>4161.5149999999994</v>
      </c>
      <c r="F30" s="18">
        <v>607.5</v>
      </c>
      <c r="G30" s="18"/>
      <c r="H30" s="17" t="s">
        <v>367</v>
      </c>
      <c r="I30" s="21" t="s">
        <v>344</v>
      </c>
    </row>
    <row r="31" spans="2:9" ht="15.5" x14ac:dyDescent="0.35">
      <c r="B31" s="24">
        <f t="shared" si="0"/>
        <v>-457455</v>
      </c>
      <c r="C31" s="42">
        <v>52510</v>
      </c>
      <c r="D31" s="17"/>
      <c r="E31" s="18">
        <f t="shared" si="1"/>
        <v>3661.5149999999994</v>
      </c>
      <c r="F31" s="18"/>
      <c r="G31" s="18">
        <v>500</v>
      </c>
      <c r="H31" s="17" t="s">
        <v>382</v>
      </c>
      <c r="I31" s="21" t="s">
        <v>363</v>
      </c>
    </row>
    <row r="32" spans="2:9" ht="15.5" x14ac:dyDescent="0.35">
      <c r="B32" s="24">
        <f t="shared" si="0"/>
        <v>-255004</v>
      </c>
      <c r="C32" s="42">
        <v>202451</v>
      </c>
      <c r="D32" s="17"/>
      <c r="E32" s="18">
        <f t="shared" si="1"/>
        <v>1731.5149999999994</v>
      </c>
      <c r="F32" s="18"/>
      <c r="G32" s="18">
        <v>1930</v>
      </c>
      <c r="H32" s="17" t="s">
        <v>392</v>
      </c>
      <c r="I32" s="21" t="s">
        <v>363</v>
      </c>
    </row>
    <row r="33" spans="2:9" ht="15.5" x14ac:dyDescent="0.35">
      <c r="B33" s="24">
        <f t="shared" si="0"/>
        <v>-225004</v>
      </c>
      <c r="C33" s="42">
        <v>30000</v>
      </c>
      <c r="D33" s="17"/>
      <c r="E33" s="18">
        <f t="shared" si="1"/>
        <v>1731.5149999999994</v>
      </c>
      <c r="F33" s="18"/>
      <c r="G33" s="18"/>
      <c r="H33" s="17" t="s">
        <v>404</v>
      </c>
      <c r="I33" s="21" t="s">
        <v>387</v>
      </c>
    </row>
    <row r="34" spans="2:9" ht="15.5" x14ac:dyDescent="0.35">
      <c r="B34" s="24">
        <f t="shared" si="0"/>
        <v>-295004</v>
      </c>
      <c r="C34" s="42"/>
      <c r="D34" s="17">
        <v>70000</v>
      </c>
      <c r="E34" s="18">
        <f t="shared" si="1"/>
        <v>1731.5149999999994</v>
      </c>
      <c r="F34" s="18"/>
      <c r="G34" s="18"/>
      <c r="H34" s="17" t="s">
        <v>417</v>
      </c>
      <c r="I34" s="21" t="s">
        <v>413</v>
      </c>
    </row>
    <row r="35" spans="2:9" ht="15.5" x14ac:dyDescent="0.35">
      <c r="B35" s="22">
        <f t="shared" si="0"/>
        <v>-75004</v>
      </c>
      <c r="C35" s="42">
        <v>220000</v>
      </c>
      <c r="D35" s="17"/>
      <c r="E35" s="18">
        <f t="shared" si="1"/>
        <v>1731.5149999999994</v>
      </c>
      <c r="F35" s="18"/>
      <c r="G35" s="18"/>
      <c r="H35" s="17" t="s">
        <v>434</v>
      </c>
      <c r="I35" s="21" t="s">
        <v>418</v>
      </c>
    </row>
    <row r="36" spans="2:9" ht="15.5" x14ac:dyDescent="0.35">
      <c r="B36" s="22">
        <f t="shared" si="0"/>
        <v>-4</v>
      </c>
      <c r="C36" s="17">
        <v>75000</v>
      </c>
      <c r="D36" s="17"/>
      <c r="E36" s="18">
        <f t="shared" si="1"/>
        <v>1731.5149999999994</v>
      </c>
      <c r="F36" s="18"/>
      <c r="G36" s="18"/>
      <c r="H36" s="17" t="s">
        <v>404</v>
      </c>
      <c r="I36" s="21" t="s">
        <v>418</v>
      </c>
    </row>
    <row r="37" spans="2:9" ht="15.5" x14ac:dyDescent="0.35">
      <c r="B37" s="22">
        <f t="shared" si="0"/>
        <v>-127654</v>
      </c>
      <c r="C37" s="17"/>
      <c r="D37" s="17">
        <v>127650</v>
      </c>
      <c r="E37" s="18">
        <f t="shared" si="1"/>
        <v>2946.5149999999994</v>
      </c>
      <c r="F37" s="18">
        <v>1215</v>
      </c>
      <c r="G37" s="18"/>
      <c r="H37" s="17" t="s">
        <v>445</v>
      </c>
      <c r="I37" s="21" t="s">
        <v>418</v>
      </c>
    </row>
    <row r="38" spans="2:9" ht="15.5" x14ac:dyDescent="0.35">
      <c r="B38" s="22">
        <f t="shared" si="0"/>
        <v>-127654</v>
      </c>
      <c r="C38" s="17"/>
      <c r="D38" s="17"/>
      <c r="E38" s="18">
        <f t="shared" si="1"/>
        <v>413.09499999999935</v>
      </c>
      <c r="F38" s="18"/>
      <c r="G38" s="18">
        <v>2533.42</v>
      </c>
      <c r="H38" s="17" t="s">
        <v>446</v>
      </c>
      <c r="I38" s="21" t="s">
        <v>418</v>
      </c>
    </row>
    <row r="39" spans="2:9" ht="15.5" x14ac:dyDescent="0.35">
      <c r="B39" s="22">
        <f t="shared" si="0"/>
        <v>-211703</v>
      </c>
      <c r="C39" s="17"/>
      <c r="D39" s="17">
        <v>84049</v>
      </c>
      <c r="E39" s="18">
        <f t="shared" si="1"/>
        <v>1213.0949999999993</v>
      </c>
      <c r="F39" s="18">
        <v>800</v>
      </c>
      <c r="G39" s="18"/>
      <c r="H39" s="17" t="s">
        <v>462</v>
      </c>
      <c r="I39" s="21" t="s">
        <v>418</v>
      </c>
    </row>
    <row r="40" spans="2:9" ht="15.5" x14ac:dyDescent="0.35">
      <c r="B40" s="22">
        <f t="shared" si="0"/>
        <v>-85203</v>
      </c>
      <c r="C40" s="17">
        <v>126500</v>
      </c>
      <c r="D40" s="17"/>
      <c r="E40" s="18">
        <f t="shared" si="1"/>
        <v>-1.9050000000006548</v>
      </c>
      <c r="F40" s="18"/>
      <c r="G40" s="18">
        <v>1215</v>
      </c>
      <c r="H40" s="17" t="s">
        <v>467</v>
      </c>
      <c r="I40" s="21" t="s">
        <v>450</v>
      </c>
    </row>
    <row r="41" spans="2:9" ht="15.5" x14ac:dyDescent="0.35">
      <c r="B41" s="22">
        <f t="shared" si="0"/>
        <v>4797</v>
      </c>
      <c r="C41" s="17">
        <v>90000</v>
      </c>
      <c r="D41" s="17"/>
      <c r="E41" s="18">
        <f t="shared" si="1"/>
        <v>-1.9050000000006548</v>
      </c>
      <c r="F41" s="18"/>
      <c r="G41" s="18"/>
      <c r="H41" s="17" t="s">
        <v>472</v>
      </c>
      <c r="I41" s="21" t="s">
        <v>471</v>
      </c>
    </row>
    <row r="42" spans="2:9" ht="15.5" x14ac:dyDescent="0.35">
      <c r="B42" s="22">
        <f t="shared" si="0"/>
        <v>4797</v>
      </c>
      <c r="C42" s="17"/>
      <c r="D42" s="17"/>
      <c r="E42" s="18">
        <f t="shared" si="1"/>
        <v>-1216.9050000000007</v>
      </c>
      <c r="F42" s="18"/>
      <c r="G42" s="18">
        <v>1215</v>
      </c>
      <c r="H42" s="17" t="s">
        <v>476</v>
      </c>
      <c r="I42" s="21" t="s">
        <v>471</v>
      </c>
    </row>
    <row r="43" spans="2:9" ht="15.5" x14ac:dyDescent="0.35">
      <c r="B43" s="22">
        <f t="shared" si="0"/>
        <v>-122103</v>
      </c>
      <c r="C43" s="17"/>
      <c r="D43" s="17">
        <v>126900</v>
      </c>
      <c r="E43" s="18">
        <f t="shared" si="1"/>
        <v>-1.9050000000006548</v>
      </c>
      <c r="F43" s="18">
        <v>1215</v>
      </c>
      <c r="G43" s="18"/>
      <c r="H43" s="17" t="s">
        <v>488</v>
      </c>
      <c r="I43" s="21" t="s">
        <v>471</v>
      </c>
    </row>
    <row r="44" spans="2:9" ht="15.5" x14ac:dyDescent="0.35">
      <c r="B44" s="22">
        <f t="shared" si="0"/>
        <v>-249953</v>
      </c>
      <c r="C44" s="17"/>
      <c r="D44" s="17">
        <v>127850</v>
      </c>
      <c r="E44" s="18">
        <f t="shared" si="1"/>
        <v>1213.0949999999993</v>
      </c>
      <c r="F44" s="18">
        <v>1215</v>
      </c>
      <c r="G44" s="18"/>
      <c r="H44" s="17" t="s">
        <v>519</v>
      </c>
      <c r="I44" s="21" t="s">
        <v>514</v>
      </c>
    </row>
    <row r="45" spans="2:9" ht="15.5" x14ac:dyDescent="0.35">
      <c r="B45" s="22">
        <f t="shared" si="0"/>
        <v>-377953</v>
      </c>
      <c r="C45" s="17"/>
      <c r="D45" s="17">
        <v>128000</v>
      </c>
      <c r="E45" s="18">
        <f t="shared" si="1"/>
        <v>2428.0949999999993</v>
      </c>
      <c r="F45" s="18">
        <v>1215</v>
      </c>
      <c r="G45" s="18"/>
      <c r="H45" s="17" t="s">
        <v>520</v>
      </c>
      <c r="I45" s="21" t="s">
        <v>514</v>
      </c>
    </row>
    <row r="46" spans="2:9" ht="15.5" x14ac:dyDescent="0.35">
      <c r="B46" s="22">
        <f t="shared" si="0"/>
        <v>-505953</v>
      </c>
      <c r="C46" s="17"/>
      <c r="D46" s="17">
        <v>128000</v>
      </c>
      <c r="E46" s="18">
        <f t="shared" si="1"/>
        <v>3643.0949999999993</v>
      </c>
      <c r="F46" s="18">
        <v>1215</v>
      </c>
      <c r="G46" s="18"/>
      <c r="H46" s="17" t="s">
        <v>521</v>
      </c>
      <c r="I46" s="21" t="s">
        <v>514</v>
      </c>
    </row>
    <row r="47" spans="2:9" ht="15.5" x14ac:dyDescent="0.35">
      <c r="B47" s="22">
        <f t="shared" si="0"/>
        <v>-379453</v>
      </c>
      <c r="C47" s="17">
        <v>126500</v>
      </c>
      <c r="D47" s="17"/>
      <c r="E47" s="18">
        <f t="shared" si="1"/>
        <v>2428.0949999999993</v>
      </c>
      <c r="F47" s="18"/>
      <c r="G47" s="18">
        <v>1215</v>
      </c>
      <c r="H47" s="17" t="s">
        <v>525</v>
      </c>
      <c r="I47" s="21" t="s">
        <v>524</v>
      </c>
    </row>
    <row r="48" spans="2:9" ht="15.5" x14ac:dyDescent="0.35">
      <c r="B48" s="22">
        <f t="shared" si="0"/>
        <v>-379453</v>
      </c>
      <c r="C48" s="17"/>
      <c r="D48" s="17"/>
      <c r="E48" s="18">
        <f t="shared" si="1"/>
        <v>2428.0949999999993</v>
      </c>
      <c r="F48" s="18"/>
      <c r="G48" s="18"/>
      <c r="H48" s="17"/>
      <c r="I48" s="21" t="s">
        <v>181</v>
      </c>
    </row>
    <row r="49" spans="2:9" ht="15.5" x14ac:dyDescent="0.35">
      <c r="B49" s="22">
        <f t="shared" si="0"/>
        <v>-379453</v>
      </c>
      <c r="C49" s="17"/>
      <c r="D49" s="17"/>
      <c r="E49" s="18">
        <f t="shared" si="1"/>
        <v>2428.0949999999993</v>
      </c>
      <c r="F49" s="18"/>
      <c r="G49" s="18"/>
      <c r="H49" s="17"/>
      <c r="I49" s="21" t="s">
        <v>181</v>
      </c>
    </row>
    <row r="50" spans="2:9" ht="15.5" x14ac:dyDescent="0.35">
      <c r="B50" s="22">
        <f t="shared" si="0"/>
        <v>-379453</v>
      </c>
      <c r="C50" s="17"/>
      <c r="D50" s="17"/>
      <c r="E50" s="18">
        <f t="shared" si="1"/>
        <v>2428.0949999999993</v>
      </c>
      <c r="F50" s="18"/>
      <c r="G50" s="18"/>
      <c r="H50" s="17"/>
      <c r="I50" s="21" t="s">
        <v>181</v>
      </c>
    </row>
    <row r="51" spans="2:9" ht="15.5" x14ac:dyDescent="0.35">
      <c r="B51" s="22">
        <f t="shared" si="0"/>
        <v>-379453</v>
      </c>
      <c r="C51" s="17"/>
      <c r="D51" s="17"/>
      <c r="E51" s="18">
        <f t="shared" si="1"/>
        <v>2428.0949999999993</v>
      </c>
      <c r="F51" s="18"/>
      <c r="G51" s="18"/>
      <c r="H51" s="17"/>
      <c r="I51" s="21" t="s">
        <v>181</v>
      </c>
    </row>
    <row r="52" spans="2:9" ht="15.5" x14ac:dyDescent="0.35">
      <c r="B52" s="22">
        <f t="shared" si="0"/>
        <v>-379453</v>
      </c>
      <c r="C52" s="17"/>
      <c r="D52" s="17"/>
      <c r="E52" s="18">
        <f t="shared" si="1"/>
        <v>2428.0949999999993</v>
      </c>
      <c r="F52" s="18"/>
      <c r="G52" s="18"/>
      <c r="H52" s="17"/>
      <c r="I52" s="21" t="s">
        <v>181</v>
      </c>
    </row>
    <row r="53" spans="2:9" ht="15.5" x14ac:dyDescent="0.35">
      <c r="B53" s="22">
        <f t="shared" si="0"/>
        <v>-379453</v>
      </c>
      <c r="C53" s="17"/>
      <c r="D53" s="17"/>
      <c r="E53" s="18">
        <f t="shared" si="1"/>
        <v>2428.0949999999993</v>
      </c>
      <c r="F53" s="18"/>
      <c r="G53" s="18"/>
      <c r="H53" s="17"/>
      <c r="I53" s="21" t="s">
        <v>181</v>
      </c>
    </row>
    <row r="54" spans="2:9" x14ac:dyDescent="0.35">
      <c r="B54" s="100"/>
      <c r="C54" s="101"/>
      <c r="D54" s="101"/>
      <c r="E54" s="101"/>
      <c r="F54" s="101"/>
      <c r="G54" s="101"/>
      <c r="H54" s="101"/>
      <c r="I54" s="102"/>
    </row>
    <row r="55" spans="2:9" ht="21" x14ac:dyDescent="0.5">
      <c r="B55" s="25">
        <f>B53</f>
        <v>-379453</v>
      </c>
      <c r="C55" s="19" t="str">
        <f>IF(B55&gt;=0,"دالرجمع","دالرباقی")</f>
        <v>دالرباقی</v>
      </c>
      <c r="D55" s="27"/>
      <c r="E55" s="16">
        <f>E53</f>
        <v>2428.0949999999993</v>
      </c>
      <c r="F55" s="20" t="str">
        <f>IF(E55&gt;=0,"گرام جمع","گرام باقی")</f>
        <v>گرام جمع</v>
      </c>
      <c r="G55" s="28"/>
      <c r="H55" s="103"/>
      <c r="I55" s="102"/>
    </row>
    <row r="57" spans="2:9" ht="15.5" x14ac:dyDescent="0.35">
      <c r="F57" s="88" t="s">
        <v>35</v>
      </c>
      <c r="G57" s="88" t="s">
        <v>35</v>
      </c>
      <c r="H57" s="88" t="s">
        <v>35</v>
      </c>
      <c r="I57" s="88" t="s">
        <v>38</v>
      </c>
    </row>
    <row r="58" spans="2:9" ht="15.5" x14ac:dyDescent="0.35">
      <c r="F58" s="49"/>
      <c r="G58" s="50"/>
      <c r="H58" s="51"/>
      <c r="I58" s="52">
        <v>1</v>
      </c>
    </row>
    <row r="59" spans="2:9" ht="15.5" x14ac:dyDescent="0.35">
      <c r="F59" s="87">
        <f>B55</f>
        <v>-379453</v>
      </c>
      <c r="G59" s="50">
        <f>E55</f>
        <v>2428.0949999999993</v>
      </c>
      <c r="H59" s="53" t="s">
        <v>191</v>
      </c>
      <c r="I59" s="52">
        <v>2</v>
      </c>
    </row>
    <row r="60" spans="2:9" x14ac:dyDescent="0.35">
      <c r="F60" s="170"/>
      <c r="G60" s="171"/>
      <c r="H60" s="171"/>
      <c r="I60" s="172"/>
    </row>
    <row r="61" spans="2:9" ht="15.5" x14ac:dyDescent="0.35">
      <c r="F61" s="56" t="s">
        <v>39</v>
      </c>
      <c r="G61" s="57" t="s">
        <v>40</v>
      </c>
      <c r="H61" s="63" t="s">
        <v>41</v>
      </c>
      <c r="I61" s="58" t="s">
        <v>42</v>
      </c>
    </row>
    <row r="62" spans="2:9" ht="15.5" x14ac:dyDescent="0.35">
      <c r="F62" s="58">
        <f>SUM(F58:F61)</f>
        <v>-379453</v>
      </c>
      <c r="G62" s="59">
        <f>SUM(G58:G61)</f>
        <v>2428.0949999999993</v>
      </c>
      <c r="H62" s="64">
        <f>G62/12.15*I62</f>
        <v>252801.66049382708</v>
      </c>
      <c r="I62" s="59">
        <v>1265</v>
      </c>
    </row>
    <row r="63" spans="2:9" x14ac:dyDescent="0.35">
      <c r="F63" s="60" t="s">
        <v>43</v>
      </c>
      <c r="G63" s="173">
        <f>H62+F62</f>
        <v>-126651.33950617292</v>
      </c>
      <c r="H63" s="174"/>
      <c r="I63" s="175"/>
    </row>
    <row r="64" spans="2:9" ht="18.5" x14ac:dyDescent="0.45">
      <c r="F64" s="62" t="s">
        <v>44</v>
      </c>
      <c r="G64" s="176" t="str">
        <f>IF(G63&gt;=0,"ضرر","مفاد")</f>
        <v>مفاد</v>
      </c>
      <c r="H64" s="176"/>
      <c r="I64" s="176"/>
    </row>
  </sheetData>
  <mergeCells count="13">
    <mergeCell ref="B15:D15"/>
    <mergeCell ref="E15:G15"/>
    <mergeCell ref="H15:I15"/>
    <mergeCell ref="B8:I11"/>
    <mergeCell ref="B12:E14"/>
    <mergeCell ref="F12:I12"/>
    <mergeCell ref="F13:H13"/>
    <mergeCell ref="F14:I14"/>
    <mergeCell ref="B54:I54"/>
    <mergeCell ref="H55:I55"/>
    <mergeCell ref="F60:I60"/>
    <mergeCell ref="G63:I63"/>
    <mergeCell ref="G64:I64"/>
  </mergeCells>
  <hyperlinks>
    <hyperlink ref="I59" location="'روزنامچه '!A1" display="'روزنامچه '!A1" xr:uid="{D0C016B2-4B02-439A-B688-F53C43FE0007}"/>
    <hyperlink ref="I58" location="'فرهاد وکیل زاده و برکی صاحب'!A1" display="'فرهاد وکیل زاده و برکی صاحب'!A1" xr:uid="{BC8D01FC-1086-48DA-A036-C820C33298CE}"/>
  </hyperlinks>
  <pageMargins left="0.7" right="0.7" top="0.75" bottom="0.75" header="0.3" footer="0.3"/>
  <pageSetup scale="68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C8B3E-AF5D-471D-8783-96BC8E8FCC44}">
  <dimension ref="B7:I56"/>
  <sheetViews>
    <sheetView topLeftCell="A23" zoomScale="115" zoomScaleNormal="115" workbookViewId="0">
      <selection activeCell="D28" sqref="D28"/>
    </sheetView>
  </sheetViews>
  <sheetFormatPr defaultColWidth="9.1796875" defaultRowHeight="14.5" x14ac:dyDescent="0.35"/>
  <cols>
    <col min="2" max="7" width="12.54296875" customWidth="1"/>
    <col min="8" max="8" width="37.7265625" customWidth="1"/>
    <col min="9" max="9" width="10.81640625" customWidth="1"/>
    <col min="10" max="10" width="13.1796875" customWidth="1"/>
    <col min="11" max="11" width="11.81640625" customWidth="1"/>
    <col min="12" max="12" width="11.1796875" customWidth="1"/>
  </cols>
  <sheetData>
    <row r="7" spans="2:9" ht="15" thickBot="1" x14ac:dyDescent="0.4"/>
    <row r="8" spans="2:9" x14ac:dyDescent="0.35">
      <c r="B8" s="104"/>
      <c r="C8" s="105"/>
      <c r="D8" s="105"/>
      <c r="E8" s="105"/>
      <c r="F8" s="105"/>
      <c r="G8" s="105"/>
      <c r="H8" s="105"/>
      <c r="I8" s="106"/>
    </row>
    <row r="9" spans="2:9" x14ac:dyDescent="0.35">
      <c r="B9" s="107"/>
      <c r="C9" s="108"/>
      <c r="D9" s="108"/>
      <c r="E9" s="108"/>
      <c r="F9" s="108"/>
      <c r="G9" s="108"/>
      <c r="H9" s="108"/>
      <c r="I9" s="109"/>
    </row>
    <row r="10" spans="2:9" x14ac:dyDescent="0.35">
      <c r="B10" s="107"/>
      <c r="C10" s="108"/>
      <c r="D10" s="108"/>
      <c r="E10" s="108"/>
      <c r="F10" s="108"/>
      <c r="G10" s="108"/>
      <c r="H10" s="108"/>
      <c r="I10" s="109"/>
    </row>
    <row r="11" spans="2:9" ht="15" thickBot="1" x14ac:dyDescent="0.4">
      <c r="B11" s="110"/>
      <c r="C11" s="111"/>
      <c r="D11" s="111"/>
      <c r="E11" s="111"/>
      <c r="F11" s="111"/>
      <c r="G11" s="111"/>
      <c r="H11" s="111"/>
      <c r="I11" s="112"/>
    </row>
    <row r="12" spans="2:9" ht="15" thickBot="1" x14ac:dyDescent="0.4">
      <c r="B12" s="113"/>
      <c r="C12" s="101"/>
      <c r="D12" s="101"/>
      <c r="E12" s="101"/>
      <c r="F12" s="113"/>
      <c r="G12" s="101"/>
      <c r="H12" s="101"/>
      <c r="I12" s="115"/>
    </row>
    <row r="13" spans="2:9" ht="19" thickBot="1" x14ac:dyDescent="0.5">
      <c r="B13" s="114"/>
      <c r="C13" s="114"/>
      <c r="D13" s="114"/>
      <c r="E13" s="114"/>
      <c r="F13" s="116" t="s">
        <v>159</v>
      </c>
      <c r="G13" s="98"/>
      <c r="H13" s="117"/>
      <c r="I13" s="32" t="s">
        <v>4</v>
      </c>
    </row>
    <row r="14" spans="2:9" ht="15" thickBot="1" x14ac:dyDescent="0.4">
      <c r="B14" s="101"/>
      <c r="C14" s="101"/>
      <c r="D14" s="101"/>
      <c r="E14" s="101"/>
      <c r="F14" s="113"/>
      <c r="G14" s="101"/>
      <c r="H14" s="101"/>
      <c r="I14" s="118"/>
    </row>
    <row r="15" spans="2:9" ht="19" thickBot="1" x14ac:dyDescent="0.4">
      <c r="B15" s="119" t="s">
        <v>11</v>
      </c>
      <c r="C15" s="98"/>
      <c r="D15" s="99"/>
      <c r="E15" s="97" t="s">
        <v>12</v>
      </c>
      <c r="F15" s="98"/>
      <c r="G15" s="99"/>
      <c r="H15" s="97" t="s">
        <v>13</v>
      </c>
      <c r="I15" s="117"/>
    </row>
    <row r="16" spans="2:9" ht="15.5" x14ac:dyDescent="0.35">
      <c r="B16" s="33" t="s">
        <v>14</v>
      </c>
      <c r="C16" s="34" t="s">
        <v>75</v>
      </c>
      <c r="D16" s="34" t="s">
        <v>74</v>
      </c>
      <c r="E16" s="35" t="s">
        <v>17</v>
      </c>
      <c r="F16" s="35" t="s">
        <v>18</v>
      </c>
      <c r="G16" s="35" t="s">
        <v>19</v>
      </c>
      <c r="H16" s="34" t="s">
        <v>20</v>
      </c>
      <c r="I16" s="36" t="s">
        <v>21</v>
      </c>
    </row>
    <row r="17" spans="2:9" ht="15.5" x14ac:dyDescent="0.35">
      <c r="B17" s="22">
        <f>C17-D17</f>
        <v>-52942</v>
      </c>
      <c r="C17" s="41"/>
      <c r="D17" s="22">
        <v>52942</v>
      </c>
      <c r="E17" s="18">
        <f>F17-G17</f>
        <v>500</v>
      </c>
      <c r="F17" s="44">
        <v>500</v>
      </c>
      <c r="G17" s="44"/>
      <c r="H17" s="17" t="s">
        <v>160</v>
      </c>
      <c r="I17" s="21" t="s">
        <v>149</v>
      </c>
    </row>
    <row r="18" spans="2:9" ht="15.5" x14ac:dyDescent="0.35">
      <c r="B18" s="22">
        <f t="shared" ref="B18:B45" si="0">B17+C18-D18</f>
        <v>-246942</v>
      </c>
      <c r="C18" s="42"/>
      <c r="D18" s="22">
        <v>194000</v>
      </c>
      <c r="E18" s="18">
        <f t="shared" ref="E18:E45" si="1">E17+F18-G18</f>
        <v>2322.5</v>
      </c>
      <c r="F18" s="44">
        <v>1822.5</v>
      </c>
      <c r="G18" s="22"/>
      <c r="H18" s="47" t="s">
        <v>232</v>
      </c>
      <c r="I18" s="21" t="s">
        <v>194</v>
      </c>
    </row>
    <row r="19" spans="2:9" ht="15.5" x14ac:dyDescent="0.35">
      <c r="B19" s="22">
        <f t="shared" si="0"/>
        <v>-146942</v>
      </c>
      <c r="C19" s="42">
        <v>100000</v>
      </c>
      <c r="D19" s="22"/>
      <c r="E19" s="18">
        <f t="shared" si="1"/>
        <v>2322.5</v>
      </c>
      <c r="F19" s="44"/>
      <c r="G19" s="22"/>
      <c r="H19" s="47" t="s">
        <v>180</v>
      </c>
      <c r="I19" s="21" t="s">
        <v>194</v>
      </c>
    </row>
    <row r="20" spans="2:9" ht="15.5" x14ac:dyDescent="0.35">
      <c r="B20" s="22">
        <f t="shared" si="0"/>
        <v>-18192</v>
      </c>
      <c r="C20" s="42">
        <v>128750</v>
      </c>
      <c r="D20" s="18"/>
      <c r="E20" s="18">
        <f t="shared" si="1"/>
        <v>1107.5</v>
      </c>
      <c r="F20" s="26"/>
      <c r="G20" s="18">
        <v>1215</v>
      </c>
      <c r="H20" s="17" t="s">
        <v>233</v>
      </c>
      <c r="I20" s="21" t="s">
        <v>194</v>
      </c>
    </row>
    <row r="21" spans="2:9" ht="15.5" x14ac:dyDescent="0.35">
      <c r="B21" s="22">
        <f t="shared" si="0"/>
        <v>-8192</v>
      </c>
      <c r="C21" s="42">
        <v>10000</v>
      </c>
      <c r="D21" s="17"/>
      <c r="E21" s="18">
        <f t="shared" si="1"/>
        <v>1107.5</v>
      </c>
      <c r="F21" s="18"/>
      <c r="G21" s="18"/>
      <c r="H21" s="17" t="s">
        <v>245</v>
      </c>
      <c r="I21" s="21" t="s">
        <v>238</v>
      </c>
    </row>
    <row r="22" spans="2:9" ht="15.5" x14ac:dyDescent="0.35">
      <c r="B22" s="24">
        <f t="shared" si="0"/>
        <v>-2192</v>
      </c>
      <c r="C22" s="43">
        <v>6000</v>
      </c>
      <c r="D22" s="8"/>
      <c r="E22" s="18">
        <f t="shared" si="1"/>
        <v>1107.5</v>
      </c>
      <c r="F22" s="23"/>
      <c r="G22" s="23"/>
      <c r="H22" s="8" t="s">
        <v>246</v>
      </c>
      <c r="I22" s="21" t="s">
        <v>238</v>
      </c>
    </row>
    <row r="23" spans="2:9" ht="15.5" x14ac:dyDescent="0.35">
      <c r="B23" s="24">
        <f t="shared" si="0"/>
        <v>61733</v>
      </c>
      <c r="C23" s="42">
        <v>63925</v>
      </c>
      <c r="D23" s="17"/>
      <c r="E23" s="18">
        <f t="shared" si="1"/>
        <v>500</v>
      </c>
      <c r="F23" s="18"/>
      <c r="G23" s="18">
        <v>607.5</v>
      </c>
      <c r="H23" s="17" t="s">
        <v>247</v>
      </c>
      <c r="I23" s="21" t="s">
        <v>238</v>
      </c>
    </row>
    <row r="24" spans="2:9" ht="15.5" x14ac:dyDescent="0.35">
      <c r="B24" s="24">
        <f>B23+C24-D24</f>
        <v>61733</v>
      </c>
      <c r="C24" s="42"/>
      <c r="D24" s="17"/>
      <c r="E24" s="18">
        <f>E23+F24-G24</f>
        <v>-607.5</v>
      </c>
      <c r="F24" s="18"/>
      <c r="G24" s="18">
        <v>1107.5</v>
      </c>
      <c r="H24" s="17" t="s">
        <v>279</v>
      </c>
      <c r="I24" s="21" t="s">
        <v>222</v>
      </c>
    </row>
    <row r="25" spans="2:9" ht="15.5" x14ac:dyDescent="0.35">
      <c r="B25" s="24">
        <f t="shared" si="0"/>
        <v>0</v>
      </c>
      <c r="C25" s="42"/>
      <c r="D25" s="17">
        <v>61733</v>
      </c>
      <c r="E25" s="18">
        <f t="shared" si="1"/>
        <v>0</v>
      </c>
      <c r="F25" s="18">
        <v>607.5</v>
      </c>
      <c r="G25" s="18"/>
      <c r="H25" s="17" t="s">
        <v>324</v>
      </c>
      <c r="I25" s="21" t="s">
        <v>298</v>
      </c>
    </row>
    <row r="26" spans="2:9" ht="15.5" x14ac:dyDescent="0.35">
      <c r="B26" s="24">
        <f t="shared" si="0"/>
        <v>83374</v>
      </c>
      <c r="C26" s="42">
        <v>83374</v>
      </c>
      <c r="D26" s="17"/>
      <c r="E26" s="18">
        <f t="shared" si="1"/>
        <v>-800</v>
      </c>
      <c r="F26" s="18"/>
      <c r="G26" s="18">
        <v>800</v>
      </c>
      <c r="H26" s="17" t="s">
        <v>332</v>
      </c>
      <c r="I26" s="21" t="s">
        <v>331</v>
      </c>
    </row>
    <row r="27" spans="2:9" ht="15.5" x14ac:dyDescent="0.35">
      <c r="B27" s="24">
        <f t="shared" si="0"/>
        <v>0</v>
      </c>
      <c r="C27" s="42"/>
      <c r="D27" s="17">
        <v>83374</v>
      </c>
      <c r="E27" s="18">
        <f t="shared" si="1"/>
        <v>0</v>
      </c>
      <c r="F27" s="18">
        <v>800</v>
      </c>
      <c r="G27" s="18"/>
      <c r="H27" s="17" t="s">
        <v>429</v>
      </c>
      <c r="I27" s="21" t="s">
        <v>418</v>
      </c>
    </row>
    <row r="28" spans="2:9" ht="15.5" x14ac:dyDescent="0.35">
      <c r="B28" s="24">
        <f t="shared" si="0"/>
        <v>0</v>
      </c>
      <c r="C28" s="42"/>
      <c r="D28" s="17"/>
      <c r="E28" s="18">
        <f t="shared" si="1"/>
        <v>0</v>
      </c>
      <c r="F28" s="18"/>
      <c r="G28" s="18"/>
      <c r="H28" s="17"/>
      <c r="I28" s="21" t="s">
        <v>181</v>
      </c>
    </row>
    <row r="29" spans="2:9" ht="15.5" x14ac:dyDescent="0.35">
      <c r="B29" s="24">
        <f t="shared" si="0"/>
        <v>0</v>
      </c>
      <c r="C29" s="42"/>
      <c r="D29" s="17"/>
      <c r="E29" s="18">
        <f t="shared" si="1"/>
        <v>0</v>
      </c>
      <c r="F29" s="18"/>
      <c r="G29" s="18"/>
      <c r="H29" s="17"/>
      <c r="I29" s="21" t="s">
        <v>181</v>
      </c>
    </row>
    <row r="30" spans="2:9" ht="15.5" x14ac:dyDescent="0.35">
      <c r="B30" s="24">
        <f t="shared" si="0"/>
        <v>0</v>
      </c>
      <c r="C30" s="42"/>
      <c r="D30" s="17"/>
      <c r="E30" s="18">
        <f t="shared" si="1"/>
        <v>0</v>
      </c>
      <c r="F30" s="18"/>
      <c r="G30" s="18"/>
      <c r="H30" s="17"/>
      <c r="I30" s="21" t="s">
        <v>181</v>
      </c>
    </row>
    <row r="31" spans="2:9" ht="15.5" x14ac:dyDescent="0.35">
      <c r="B31" s="24">
        <f t="shared" si="0"/>
        <v>0</v>
      </c>
      <c r="C31" s="42"/>
      <c r="D31" s="17"/>
      <c r="E31" s="18">
        <f t="shared" si="1"/>
        <v>0</v>
      </c>
      <c r="F31" s="18"/>
      <c r="G31" s="18"/>
      <c r="H31" s="17"/>
      <c r="I31" s="21" t="s">
        <v>181</v>
      </c>
    </row>
    <row r="32" spans="2:9" ht="15.5" x14ac:dyDescent="0.35">
      <c r="B32" s="24">
        <f t="shared" si="0"/>
        <v>0</v>
      </c>
      <c r="C32" s="42"/>
      <c r="D32" s="17"/>
      <c r="E32" s="18">
        <f t="shared" si="1"/>
        <v>0</v>
      </c>
      <c r="F32" s="18"/>
      <c r="G32" s="18"/>
      <c r="H32" s="17"/>
      <c r="I32" s="21" t="s">
        <v>181</v>
      </c>
    </row>
    <row r="33" spans="2:9" ht="15.5" x14ac:dyDescent="0.35">
      <c r="B33" s="24">
        <f t="shared" si="0"/>
        <v>0</v>
      </c>
      <c r="C33" s="42"/>
      <c r="D33" s="17"/>
      <c r="E33" s="18">
        <f t="shared" si="1"/>
        <v>0</v>
      </c>
      <c r="F33" s="18"/>
      <c r="G33" s="18"/>
      <c r="H33" s="17"/>
      <c r="I33" s="21" t="s">
        <v>181</v>
      </c>
    </row>
    <row r="34" spans="2:9" ht="15.5" x14ac:dyDescent="0.35">
      <c r="B34" s="24">
        <f t="shared" si="0"/>
        <v>0</v>
      </c>
      <c r="C34" s="42"/>
      <c r="D34" s="17"/>
      <c r="E34" s="18">
        <f t="shared" si="1"/>
        <v>0</v>
      </c>
      <c r="F34" s="18"/>
      <c r="G34" s="18"/>
      <c r="H34" s="17"/>
      <c r="I34" s="21" t="s">
        <v>181</v>
      </c>
    </row>
    <row r="35" spans="2:9" ht="15.5" x14ac:dyDescent="0.35">
      <c r="B35" s="22">
        <f t="shared" si="0"/>
        <v>0</v>
      </c>
      <c r="C35" s="42"/>
      <c r="D35" s="17"/>
      <c r="E35" s="18">
        <f t="shared" si="1"/>
        <v>0</v>
      </c>
      <c r="F35" s="18"/>
      <c r="G35" s="18"/>
      <c r="H35" s="17"/>
      <c r="I35" s="21" t="s">
        <v>181</v>
      </c>
    </row>
    <row r="36" spans="2:9" ht="15.5" x14ac:dyDescent="0.35">
      <c r="B36" s="22">
        <f t="shared" si="0"/>
        <v>0</v>
      </c>
      <c r="C36" s="17"/>
      <c r="D36" s="17"/>
      <c r="E36" s="18">
        <f t="shared" si="1"/>
        <v>0</v>
      </c>
      <c r="F36" s="18"/>
      <c r="G36" s="18"/>
      <c r="H36" s="17"/>
      <c r="I36" s="21" t="s">
        <v>181</v>
      </c>
    </row>
    <row r="37" spans="2:9" ht="15.5" x14ac:dyDescent="0.35">
      <c r="B37" s="22">
        <f t="shared" si="0"/>
        <v>0</v>
      </c>
      <c r="C37" s="17"/>
      <c r="D37" s="17"/>
      <c r="E37" s="18">
        <f t="shared" si="1"/>
        <v>0</v>
      </c>
      <c r="F37" s="18"/>
      <c r="G37" s="18"/>
      <c r="H37" s="17"/>
      <c r="I37" s="21" t="s">
        <v>181</v>
      </c>
    </row>
    <row r="38" spans="2:9" ht="15.5" x14ac:dyDescent="0.35">
      <c r="B38" s="22">
        <f t="shared" si="0"/>
        <v>0</v>
      </c>
      <c r="C38" s="17"/>
      <c r="D38" s="17"/>
      <c r="E38" s="18">
        <f t="shared" si="1"/>
        <v>0</v>
      </c>
      <c r="F38" s="18"/>
      <c r="G38" s="18"/>
      <c r="H38" s="17"/>
      <c r="I38" s="21" t="s">
        <v>57</v>
      </c>
    </row>
    <row r="39" spans="2:9" ht="15.5" x14ac:dyDescent="0.35">
      <c r="B39" s="22">
        <f t="shared" si="0"/>
        <v>0</v>
      </c>
      <c r="C39" s="17"/>
      <c r="D39" s="17"/>
      <c r="E39" s="18">
        <f t="shared" si="1"/>
        <v>0</v>
      </c>
      <c r="F39" s="18"/>
      <c r="G39" s="18"/>
      <c r="H39" s="17"/>
      <c r="I39" s="21" t="s">
        <v>57</v>
      </c>
    </row>
    <row r="40" spans="2:9" ht="15.5" x14ac:dyDescent="0.35">
      <c r="B40" s="22">
        <f t="shared" si="0"/>
        <v>0</v>
      </c>
      <c r="C40" s="17"/>
      <c r="D40" s="17"/>
      <c r="E40" s="18">
        <f t="shared" si="1"/>
        <v>0</v>
      </c>
      <c r="F40" s="18"/>
      <c r="G40" s="18"/>
      <c r="H40" s="17"/>
      <c r="I40" s="21" t="s">
        <v>57</v>
      </c>
    </row>
    <row r="41" spans="2:9" ht="15.5" x14ac:dyDescent="0.35">
      <c r="B41" s="22">
        <f t="shared" si="0"/>
        <v>0</v>
      </c>
      <c r="C41" s="17"/>
      <c r="D41" s="17"/>
      <c r="E41" s="18">
        <f t="shared" si="1"/>
        <v>0</v>
      </c>
      <c r="F41" s="18"/>
      <c r="G41" s="18"/>
      <c r="H41" s="17"/>
      <c r="I41" s="21" t="s">
        <v>57</v>
      </c>
    </row>
    <row r="42" spans="2:9" ht="15.5" x14ac:dyDescent="0.35">
      <c r="B42" s="22">
        <f t="shared" si="0"/>
        <v>0</v>
      </c>
      <c r="C42" s="17"/>
      <c r="D42" s="17"/>
      <c r="E42" s="18">
        <f t="shared" si="1"/>
        <v>0</v>
      </c>
      <c r="F42" s="18"/>
      <c r="G42" s="18"/>
      <c r="H42" s="17"/>
      <c r="I42" s="21" t="s">
        <v>57</v>
      </c>
    </row>
    <row r="43" spans="2:9" ht="15.5" x14ac:dyDescent="0.35">
      <c r="B43" s="22">
        <f t="shared" si="0"/>
        <v>0</v>
      </c>
      <c r="C43" s="17"/>
      <c r="D43" s="17"/>
      <c r="E43" s="18">
        <f t="shared" si="1"/>
        <v>0</v>
      </c>
      <c r="F43" s="18"/>
      <c r="G43" s="18"/>
      <c r="H43" s="17"/>
      <c r="I43" s="21" t="s">
        <v>57</v>
      </c>
    </row>
    <row r="44" spans="2:9" ht="15.5" x14ac:dyDescent="0.35">
      <c r="B44" s="22">
        <f t="shared" si="0"/>
        <v>0</v>
      </c>
      <c r="C44" s="17"/>
      <c r="D44" s="17"/>
      <c r="E44" s="18">
        <f t="shared" si="1"/>
        <v>0</v>
      </c>
      <c r="F44" s="18"/>
      <c r="G44" s="18"/>
      <c r="H44" s="17"/>
      <c r="I44" s="21" t="s">
        <v>57</v>
      </c>
    </row>
    <row r="45" spans="2:9" ht="15.5" x14ac:dyDescent="0.35">
      <c r="B45" s="22">
        <f t="shared" si="0"/>
        <v>0</v>
      </c>
      <c r="C45" s="17"/>
      <c r="D45" s="17"/>
      <c r="E45" s="18">
        <f t="shared" si="1"/>
        <v>0</v>
      </c>
      <c r="F45" s="18"/>
      <c r="G45" s="18"/>
      <c r="H45" s="17"/>
      <c r="I45" s="21" t="s">
        <v>57</v>
      </c>
    </row>
    <row r="46" spans="2:9" x14ac:dyDescent="0.35">
      <c r="B46" s="100"/>
      <c r="C46" s="101"/>
      <c r="D46" s="101"/>
      <c r="E46" s="101"/>
      <c r="F46" s="101"/>
      <c r="G46" s="101"/>
      <c r="H46" s="101"/>
      <c r="I46" s="102"/>
    </row>
    <row r="47" spans="2:9" ht="21" x14ac:dyDescent="0.5">
      <c r="B47" s="25">
        <f>B45</f>
        <v>0</v>
      </c>
      <c r="C47" s="19" t="str">
        <f>IF(B47&gt;=0,"دالرجمع","دالرباقی")</f>
        <v>دالرجمع</v>
      </c>
      <c r="D47" s="27"/>
      <c r="E47" s="16">
        <f>E45</f>
        <v>0</v>
      </c>
      <c r="F47" s="20" t="str">
        <f>IF(E47&gt;=0,"گرام جمع","گرام باقی")</f>
        <v>گرام جمع</v>
      </c>
      <c r="G47" s="28"/>
      <c r="H47" s="103"/>
      <c r="I47" s="102"/>
    </row>
    <row r="49" spans="6:9" ht="15.5" x14ac:dyDescent="0.35">
      <c r="F49" s="88" t="s">
        <v>35</v>
      </c>
      <c r="G49" s="88" t="s">
        <v>35</v>
      </c>
      <c r="H49" s="88" t="s">
        <v>35</v>
      </c>
      <c r="I49" s="88" t="s">
        <v>38</v>
      </c>
    </row>
    <row r="50" spans="6:9" ht="15.5" x14ac:dyDescent="0.35">
      <c r="F50" s="49"/>
      <c r="G50" s="50"/>
      <c r="H50" s="51"/>
      <c r="I50" s="52">
        <v>1</v>
      </c>
    </row>
    <row r="51" spans="6:9" ht="15.5" x14ac:dyDescent="0.35">
      <c r="F51" s="87">
        <f>B47</f>
        <v>0</v>
      </c>
      <c r="G51" s="50">
        <f>E47</f>
        <v>0</v>
      </c>
      <c r="H51" s="53" t="s">
        <v>161</v>
      </c>
      <c r="I51" s="52">
        <v>2</v>
      </c>
    </row>
    <row r="52" spans="6:9" x14ac:dyDescent="0.35">
      <c r="F52" s="170"/>
      <c r="G52" s="171"/>
      <c r="H52" s="171"/>
      <c r="I52" s="172"/>
    </row>
    <row r="53" spans="6:9" ht="15.5" x14ac:dyDescent="0.35">
      <c r="F53" s="56" t="s">
        <v>39</v>
      </c>
      <c r="G53" s="57" t="s">
        <v>40</v>
      </c>
      <c r="H53" s="63" t="s">
        <v>41</v>
      </c>
      <c r="I53" s="58" t="s">
        <v>42</v>
      </c>
    </row>
    <row r="54" spans="6:9" ht="15.5" x14ac:dyDescent="0.35">
      <c r="F54" s="58">
        <f>SUM(F50:F53)</f>
        <v>0</v>
      </c>
      <c r="G54" s="59">
        <f>SUM(G50:G53)</f>
        <v>0</v>
      </c>
      <c r="H54" s="64">
        <f>G54/12.15*I54</f>
        <v>0</v>
      </c>
      <c r="I54" s="59">
        <v>1158</v>
      </c>
    </row>
    <row r="55" spans="6:9" x14ac:dyDescent="0.35">
      <c r="F55" s="60" t="s">
        <v>43</v>
      </c>
      <c r="G55" s="173">
        <f>H54+F54</f>
        <v>0</v>
      </c>
      <c r="H55" s="174"/>
      <c r="I55" s="175"/>
    </row>
    <row r="56" spans="6:9" ht="18.5" x14ac:dyDescent="0.45">
      <c r="F56" s="62" t="s">
        <v>44</v>
      </c>
      <c r="G56" s="176" t="str">
        <f>IF(G55&gt;=0,"ضرر","مفاد")</f>
        <v>ضرر</v>
      </c>
      <c r="H56" s="176"/>
      <c r="I56" s="176"/>
    </row>
  </sheetData>
  <mergeCells count="13">
    <mergeCell ref="B46:I46"/>
    <mergeCell ref="H47:I47"/>
    <mergeCell ref="F52:I52"/>
    <mergeCell ref="G55:I55"/>
    <mergeCell ref="G56:I56"/>
    <mergeCell ref="B15:D15"/>
    <mergeCell ref="E15:G15"/>
    <mergeCell ref="H15:I15"/>
    <mergeCell ref="B8:I11"/>
    <mergeCell ref="B12:E14"/>
    <mergeCell ref="F12:I12"/>
    <mergeCell ref="F13:H13"/>
    <mergeCell ref="F14:I14"/>
  </mergeCells>
  <hyperlinks>
    <hyperlink ref="I51" location="'روزنامچه '!A1" display="'روزنامچه '!A1" xr:uid="{32B2E50B-212F-4117-863D-FB9928DB754B}"/>
    <hyperlink ref="I50" location="'فرهاد وکیل زاده و برکی صاحب'!A1" display="'فرهاد وکیل زاده و برکی صاحب'!A1" xr:uid="{59310A0C-8D0D-4627-9146-CEDEB71B33CC}"/>
  </hyperlinks>
  <pageMargins left="0.7" right="0.7" top="0.75" bottom="0.75" header="0.3" footer="0.3"/>
  <pageSetup scale="68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898"/>
  <sheetViews>
    <sheetView topLeftCell="A15" zoomScale="115" zoomScaleNormal="115" workbookViewId="0">
      <selection activeCell="I12" sqref="I12"/>
    </sheetView>
  </sheetViews>
  <sheetFormatPr defaultColWidth="14.453125" defaultRowHeight="15" customHeight="1" x14ac:dyDescent="0.35"/>
  <cols>
    <col min="1" max="1" width="8.7265625" customWidth="1"/>
    <col min="2" max="2" width="19.453125" customWidth="1"/>
    <col min="3" max="3" width="16" customWidth="1"/>
    <col min="4" max="4" width="30.54296875" customWidth="1"/>
    <col min="5" max="5" width="10.81640625" customWidth="1"/>
    <col min="6" max="8" width="8.7265625" customWidth="1"/>
    <col min="9" max="9" width="10.26953125" customWidth="1"/>
    <col min="10" max="10" width="8.7265625" customWidth="1"/>
    <col min="11" max="11" width="30.7265625" customWidth="1"/>
    <col min="12" max="12" width="22" customWidth="1"/>
    <col min="13" max="26" width="8.7265625" customWidth="1"/>
  </cols>
  <sheetData>
    <row r="1" spans="1:12" ht="14.25" customHeight="1" x14ac:dyDescent="0.35">
      <c r="B1" s="1"/>
      <c r="C1" s="2"/>
    </row>
    <row r="2" spans="1:12" ht="14.25" customHeight="1" x14ac:dyDescent="0.35"/>
    <row r="3" spans="1:12" ht="14.25" customHeight="1" x14ac:dyDescent="0.35"/>
    <row r="4" spans="1:12" ht="14.25" customHeight="1" x14ac:dyDescent="0.35"/>
    <row r="5" spans="1:12" ht="14.25" customHeight="1" x14ac:dyDescent="0.35"/>
    <row r="8" spans="1:12" ht="15" customHeight="1" x14ac:dyDescent="0.35">
      <c r="B8" s="145"/>
      <c r="C8" s="146"/>
      <c r="D8" s="146"/>
      <c r="E8" s="147"/>
    </row>
    <row r="9" spans="1:12" ht="44.25" customHeight="1" x14ac:dyDescent="0.35">
      <c r="B9" s="148"/>
      <c r="C9" s="149"/>
      <c r="D9" s="149"/>
      <c r="E9" s="150"/>
    </row>
    <row r="10" spans="1:12" ht="18" customHeight="1" x14ac:dyDescent="0.35">
      <c r="B10" s="3" t="s">
        <v>0</v>
      </c>
      <c r="C10" s="4" t="s">
        <v>1</v>
      </c>
      <c r="D10" s="5" t="s">
        <v>2</v>
      </c>
      <c r="E10" s="6" t="s">
        <v>3</v>
      </c>
    </row>
    <row r="11" spans="1:12" ht="18" customHeight="1" x14ac:dyDescent="0.35">
      <c r="B11" s="3" t="e">
        <f>#REF!</f>
        <v>#REF!</v>
      </c>
      <c r="C11" s="4">
        <f>دخل!E50</f>
        <v>0</v>
      </c>
      <c r="D11" s="5" t="s">
        <v>24</v>
      </c>
      <c r="E11" s="7">
        <v>1</v>
      </c>
    </row>
    <row r="12" spans="1:12" ht="18" customHeight="1" x14ac:dyDescent="0.35">
      <c r="B12" s="3">
        <f>'فهرست (2)'!C5</f>
        <v>0</v>
      </c>
      <c r="C12" s="4">
        <f>'فهرست (2)'!D5</f>
        <v>0</v>
      </c>
      <c r="D12" s="8" t="s">
        <v>66</v>
      </c>
      <c r="E12" s="7">
        <v>2</v>
      </c>
    </row>
    <row r="13" spans="1:12" ht="18" customHeight="1" x14ac:dyDescent="0.35">
      <c r="B13" s="3">
        <f>'فهرست (2)'!C6</f>
        <v>0</v>
      </c>
      <c r="C13" s="4">
        <f>'فهرست (2)'!D6</f>
        <v>-71.015000000000015</v>
      </c>
      <c r="D13" s="8" t="s">
        <v>60</v>
      </c>
      <c r="E13" s="7">
        <v>3</v>
      </c>
      <c r="F13" s="29"/>
      <c r="G13" s="29"/>
      <c r="H13" s="29"/>
      <c r="I13" s="29"/>
      <c r="J13" s="29"/>
      <c r="K13" s="29"/>
      <c r="L13" s="29"/>
    </row>
    <row r="14" spans="1:12" ht="14.25" customHeight="1" x14ac:dyDescent="0.35">
      <c r="B14" s="3">
        <f>'فهرست (2)'!C7</f>
        <v>-2235</v>
      </c>
      <c r="C14" s="4">
        <f>'فهرست (2)'!D7</f>
        <v>0</v>
      </c>
      <c r="D14" s="8" t="s">
        <v>67</v>
      </c>
      <c r="E14" s="7">
        <v>4</v>
      </c>
      <c r="F14" s="29"/>
      <c r="G14" s="29"/>
      <c r="H14" s="29"/>
      <c r="I14" s="29"/>
      <c r="J14" s="29"/>
      <c r="K14" s="29"/>
      <c r="L14" s="29"/>
    </row>
    <row r="15" spans="1:12" ht="14.25" customHeight="1" x14ac:dyDescent="0.35">
      <c r="B15" s="3">
        <f>'فهرست (2)'!C8</f>
        <v>153814</v>
      </c>
      <c r="C15" s="4">
        <f>'فهرست (2)'!D8</f>
        <v>-4217.33</v>
      </c>
      <c r="D15" s="8" t="s">
        <v>68</v>
      </c>
      <c r="E15" s="7">
        <v>7</v>
      </c>
      <c r="F15" s="29"/>
      <c r="G15" s="29"/>
      <c r="H15" s="29"/>
      <c r="I15" s="29"/>
      <c r="J15" s="29"/>
      <c r="K15" s="29"/>
      <c r="L15" s="29"/>
    </row>
    <row r="16" spans="1:12" ht="14.25" customHeight="1" x14ac:dyDescent="0.35">
      <c r="A16" s="30"/>
      <c r="B16" s="3">
        <f>'فهرست (2)'!C9</f>
        <v>127723</v>
      </c>
      <c r="C16" s="4">
        <f>'فهرست (2)'!D9</f>
        <v>-1215</v>
      </c>
      <c r="D16" s="8" t="str">
        <f>'فهرست (2)'!E9</f>
        <v xml:space="preserve">جمال </v>
      </c>
      <c r="E16" s="7">
        <v>8</v>
      </c>
      <c r="F16" s="31"/>
      <c r="G16" s="29"/>
      <c r="H16" s="29"/>
      <c r="I16" s="29"/>
      <c r="J16" s="29"/>
      <c r="K16" s="29"/>
      <c r="L16" s="29"/>
    </row>
    <row r="17" spans="1:12" ht="14.25" customHeight="1" x14ac:dyDescent="0.35">
      <c r="A17" s="30"/>
      <c r="B17" s="3">
        <f>'فهرست (2)'!C10</f>
        <v>1306</v>
      </c>
      <c r="C17" s="4">
        <f>'فهرست (2)'!D10</f>
        <v>-0.14599999999973079</v>
      </c>
      <c r="D17" s="8" t="str">
        <f>'فهرست (2)'!E10</f>
        <v xml:space="preserve">صلاح الدین </v>
      </c>
      <c r="E17" s="7">
        <v>9</v>
      </c>
      <c r="F17" s="31"/>
      <c r="G17" s="29"/>
      <c r="H17" s="29"/>
      <c r="I17" s="29"/>
      <c r="J17" s="29"/>
      <c r="K17" s="29"/>
      <c r="L17" s="29"/>
    </row>
    <row r="18" spans="1:12" ht="14.25" customHeight="1" x14ac:dyDescent="0.35">
      <c r="B18" s="3">
        <f>'فهرست (2)'!C11</f>
        <v>-1306</v>
      </c>
      <c r="C18" s="4">
        <f>'فهرست (2)'!D11</f>
        <v>3.8999999999987267E-2</v>
      </c>
      <c r="D18" s="8" t="str">
        <f>'فهرست (2)'!E11</f>
        <v>ش احمد</v>
      </c>
      <c r="E18" s="45">
        <v>10</v>
      </c>
      <c r="F18" s="29"/>
      <c r="G18" s="29"/>
      <c r="H18" s="29"/>
      <c r="I18" s="29"/>
      <c r="J18" s="29"/>
      <c r="K18" s="29"/>
      <c r="L18" s="29"/>
    </row>
    <row r="19" spans="1:12" ht="14.25" customHeight="1" x14ac:dyDescent="0.35">
      <c r="B19" s="3">
        <f>'فهرست (2)'!C12</f>
        <v>9694</v>
      </c>
      <c r="C19" s="4">
        <f>'فهرست (2)'!D12</f>
        <v>-88.497999999999593</v>
      </c>
      <c r="D19" s="8" t="str">
        <f>'فهرست (2)'!E12</f>
        <v>ح خالد</v>
      </c>
      <c r="E19" s="7">
        <v>11</v>
      </c>
      <c r="F19" s="29"/>
      <c r="G19" s="29"/>
      <c r="H19" s="29"/>
      <c r="I19" s="29"/>
      <c r="J19" s="29"/>
      <c r="K19" s="29"/>
      <c r="L19" s="29"/>
    </row>
    <row r="20" spans="1:12" ht="14.25" customHeight="1" x14ac:dyDescent="0.35">
      <c r="B20" s="3">
        <f>'فهرست (2)'!C13</f>
        <v>2500</v>
      </c>
      <c r="C20" s="4">
        <f>'فهرست (2)'!D13</f>
        <v>0</v>
      </c>
      <c r="D20" s="46"/>
      <c r="E20" s="7">
        <v>12</v>
      </c>
      <c r="F20" s="29"/>
      <c r="G20" s="29"/>
      <c r="H20" s="29"/>
      <c r="I20" s="29"/>
      <c r="J20" s="29"/>
      <c r="K20" s="29"/>
      <c r="L20" s="29"/>
    </row>
    <row r="21" spans="1:12" ht="14.25" customHeight="1" x14ac:dyDescent="0.35">
      <c r="B21" s="3">
        <f>'فهرست (2)'!C14</f>
        <v>0</v>
      </c>
      <c r="C21" s="4">
        <f>'فهرست (2)'!D14</f>
        <v>0</v>
      </c>
      <c r="D21" s="46"/>
      <c r="E21" s="7">
        <v>13</v>
      </c>
      <c r="F21" s="29"/>
      <c r="G21" s="29"/>
      <c r="H21" s="29"/>
      <c r="I21" s="29"/>
      <c r="J21" s="29"/>
      <c r="K21" s="29"/>
      <c r="L21" s="29"/>
    </row>
    <row r="22" spans="1:12" ht="14.25" customHeight="1" x14ac:dyDescent="0.35">
      <c r="B22" s="3">
        <f>'فهرست (2)'!C15</f>
        <v>0</v>
      </c>
      <c r="C22" s="4">
        <f>'فهرست (2)'!D15</f>
        <v>0</v>
      </c>
      <c r="D22" s="46"/>
      <c r="E22" s="7">
        <v>14</v>
      </c>
      <c r="F22" s="29"/>
      <c r="G22" s="29"/>
      <c r="H22" s="29"/>
      <c r="I22" s="29"/>
      <c r="J22" s="29"/>
      <c r="K22" s="29"/>
      <c r="L22" s="29"/>
    </row>
    <row r="23" spans="1:12" ht="14.25" customHeight="1" x14ac:dyDescent="0.35">
      <c r="B23" s="3">
        <f>'فهرست (2)'!C17</f>
        <v>2112</v>
      </c>
      <c r="C23" s="4">
        <f>'فهرست (2)'!D17</f>
        <v>0</v>
      </c>
      <c r="D23" s="46"/>
      <c r="E23" s="7">
        <v>15</v>
      </c>
      <c r="F23" s="29"/>
      <c r="G23" s="29"/>
      <c r="H23" s="29"/>
      <c r="I23" s="29"/>
      <c r="J23" s="29"/>
      <c r="K23" s="29"/>
      <c r="L23" s="29"/>
    </row>
    <row r="24" spans="1:12" ht="14.25" customHeight="1" x14ac:dyDescent="0.35">
      <c r="B24" s="3">
        <f>'فهرست (2)'!C18</f>
        <v>0</v>
      </c>
      <c r="C24" s="4">
        <f>'فهرست (2)'!D18</f>
        <v>0</v>
      </c>
      <c r="D24" s="46"/>
      <c r="E24" s="7">
        <v>16</v>
      </c>
      <c r="F24" s="29"/>
      <c r="G24" s="29"/>
      <c r="H24" s="29"/>
      <c r="I24" s="29"/>
      <c r="J24" s="29"/>
      <c r="K24" s="29"/>
      <c r="L24" s="29"/>
    </row>
    <row r="25" spans="1:12" ht="14.25" customHeight="1" x14ac:dyDescent="0.35">
      <c r="B25" s="3">
        <f>'فهرست (2)'!C19</f>
        <v>-343</v>
      </c>
      <c r="C25" s="4">
        <f>'فهرست (2)'!D19</f>
        <v>0</v>
      </c>
      <c r="D25" s="46"/>
      <c r="E25" s="7">
        <v>17</v>
      </c>
      <c r="F25" s="29"/>
      <c r="G25" s="29"/>
      <c r="H25" s="29"/>
      <c r="I25" s="29"/>
      <c r="J25" s="29"/>
      <c r="K25" s="29"/>
      <c r="L25" s="29"/>
    </row>
    <row r="26" spans="1:12" ht="14.25" customHeight="1" x14ac:dyDescent="0.35">
      <c r="B26" s="3">
        <f>'فهرست (2)'!C20</f>
        <v>0</v>
      </c>
      <c r="C26" s="4">
        <f>'فهرست (2)'!D20</f>
        <v>0</v>
      </c>
      <c r="D26" s="46"/>
      <c r="E26" s="7">
        <v>18</v>
      </c>
      <c r="F26" s="29"/>
      <c r="G26" s="29"/>
      <c r="H26" s="29"/>
      <c r="I26" s="29"/>
      <c r="J26" s="29"/>
      <c r="K26" s="29"/>
      <c r="L26" s="29"/>
    </row>
    <row r="27" spans="1:12" ht="14.25" customHeight="1" x14ac:dyDescent="0.35">
      <c r="B27" s="3">
        <f>'فهرست (2)'!C21</f>
        <v>-4028</v>
      </c>
      <c r="C27" s="4">
        <f>'فهرست (2)'!D21</f>
        <v>0</v>
      </c>
      <c r="D27" s="46"/>
      <c r="E27" s="7">
        <v>19</v>
      </c>
      <c r="F27" s="29"/>
      <c r="G27" s="29"/>
      <c r="H27" s="29"/>
      <c r="I27" s="29"/>
      <c r="J27" s="29"/>
      <c r="K27" s="29"/>
      <c r="L27" s="29"/>
    </row>
    <row r="28" spans="1:12" ht="14.25" customHeight="1" x14ac:dyDescent="0.35">
      <c r="B28" s="3">
        <f>'فهرست (2)'!C22</f>
        <v>-379453</v>
      </c>
      <c r="C28" s="4">
        <f>'فهرست (2)'!D22</f>
        <v>2428.0949999999993</v>
      </c>
      <c r="D28" s="46"/>
      <c r="E28" s="7">
        <v>20</v>
      </c>
      <c r="F28" s="29"/>
      <c r="G28" s="29"/>
      <c r="H28" s="29"/>
      <c r="I28" s="29"/>
      <c r="J28" s="29"/>
      <c r="K28" s="29"/>
      <c r="L28" s="29"/>
    </row>
    <row r="29" spans="1:12" ht="14.25" customHeight="1" x14ac:dyDescent="0.35">
      <c r="B29" s="3">
        <f>'فهرست (2)'!C23</f>
        <v>-63750</v>
      </c>
      <c r="C29" s="4">
        <f>'فهرست (2)'!D23</f>
        <v>0</v>
      </c>
      <c r="D29" s="46"/>
      <c r="E29" s="7">
        <v>21</v>
      </c>
      <c r="F29" s="29"/>
      <c r="G29" s="29"/>
      <c r="H29" s="29"/>
      <c r="I29" s="29"/>
      <c r="J29" s="29"/>
      <c r="K29" s="29"/>
      <c r="L29" s="29"/>
    </row>
    <row r="30" spans="1:12" ht="14.25" customHeight="1" x14ac:dyDescent="0.35">
      <c r="B30" s="3">
        <f>'فهرست (2)'!C24</f>
        <v>41534</v>
      </c>
      <c r="C30" s="4">
        <f>'فهرست (2)'!D24</f>
        <v>-392.5</v>
      </c>
      <c r="D30" s="46"/>
      <c r="E30" s="7"/>
      <c r="F30" s="29"/>
      <c r="G30" s="29"/>
      <c r="H30" s="29"/>
      <c r="I30" s="29"/>
      <c r="J30" s="29"/>
      <c r="K30" s="29"/>
      <c r="L30" s="29"/>
    </row>
    <row r="31" spans="1:12" ht="14.25" customHeight="1" x14ac:dyDescent="0.35">
      <c r="B31" s="3">
        <f>'فهرست (2)'!C25</f>
        <v>0</v>
      </c>
      <c r="C31" s="4">
        <f>'فهرست (2)'!D25</f>
        <v>0</v>
      </c>
      <c r="D31" s="8"/>
      <c r="E31" s="7">
        <v>12</v>
      </c>
      <c r="F31" s="29"/>
      <c r="G31" s="29"/>
      <c r="H31" s="29"/>
      <c r="I31" s="29"/>
      <c r="J31" s="29"/>
      <c r="K31" s="29"/>
      <c r="L31" s="29"/>
    </row>
    <row r="32" spans="1:12" ht="14.25" customHeight="1" x14ac:dyDescent="0.35">
      <c r="B32" s="151" t="s">
        <v>5</v>
      </c>
      <c r="C32" s="151"/>
      <c r="D32" s="151"/>
      <c r="E32" s="152"/>
      <c r="F32" s="29"/>
      <c r="G32" s="29"/>
      <c r="H32" s="29"/>
      <c r="I32" s="29"/>
      <c r="J32" s="29"/>
      <c r="K32" s="29"/>
      <c r="L32" s="29"/>
    </row>
    <row r="33" spans="2:12" ht="14.25" customHeight="1" x14ac:dyDescent="0.35">
      <c r="B33" s="10" t="s">
        <v>6</v>
      </c>
      <c r="C33" s="10" t="s">
        <v>7</v>
      </c>
      <c r="D33" s="11" t="s">
        <v>8</v>
      </c>
      <c r="E33" s="12" t="s">
        <v>9</v>
      </c>
      <c r="F33" s="29"/>
      <c r="G33" s="29"/>
      <c r="H33" s="29"/>
      <c r="I33" s="29"/>
      <c r="J33" s="29"/>
      <c r="K33" s="29"/>
      <c r="L33" s="29"/>
    </row>
    <row r="34" spans="2:12" ht="14.25" customHeight="1" x14ac:dyDescent="0.35">
      <c r="B34" s="153" t="e">
        <f>SUM(B11:B31)</f>
        <v>#REF!</v>
      </c>
      <c r="C34" s="153">
        <f>SUM(C11:C31)</f>
        <v>-3556.3550000000005</v>
      </c>
      <c r="D34" s="153">
        <f>C34/12.15*E34</f>
        <v>-334560.80370370374</v>
      </c>
      <c r="E34" s="153">
        <v>1143</v>
      </c>
      <c r="F34" s="29"/>
      <c r="G34" s="29"/>
      <c r="H34" s="29"/>
      <c r="I34" s="29"/>
      <c r="J34" s="29"/>
      <c r="K34" s="29"/>
      <c r="L34" s="29"/>
    </row>
    <row r="35" spans="2:12" ht="14.25" customHeight="1" x14ac:dyDescent="0.35">
      <c r="B35" s="143"/>
      <c r="C35" s="143"/>
      <c r="D35" s="154"/>
      <c r="E35" s="143"/>
      <c r="F35" s="29"/>
      <c r="G35" s="29"/>
      <c r="H35" s="29"/>
      <c r="I35" s="29"/>
      <c r="J35" s="29"/>
      <c r="K35" s="29"/>
      <c r="L35" s="29"/>
    </row>
    <row r="36" spans="2:12" ht="14.25" customHeight="1" x14ac:dyDescent="0.35">
      <c r="B36" s="10"/>
      <c r="C36" s="138"/>
      <c r="D36" s="139"/>
      <c r="E36" s="10"/>
      <c r="F36" s="29"/>
      <c r="G36" s="29"/>
      <c r="H36" s="29"/>
      <c r="I36" s="29"/>
      <c r="J36" s="29"/>
      <c r="K36" s="29"/>
      <c r="L36" s="29"/>
    </row>
    <row r="37" spans="2:12" ht="21.65" customHeight="1" x14ac:dyDescent="0.5">
      <c r="B37" s="140"/>
      <c r="C37" s="141"/>
      <c r="D37" s="13"/>
      <c r="E37" s="142"/>
      <c r="F37" s="29"/>
      <c r="G37" s="29"/>
      <c r="H37" s="29"/>
      <c r="I37" s="29"/>
      <c r="J37" s="29"/>
      <c r="K37" s="29"/>
      <c r="L37" s="29"/>
    </row>
    <row r="38" spans="2:12" ht="14.25" customHeight="1" x14ac:dyDescent="0.45">
      <c r="B38" s="144"/>
      <c r="C38" s="141"/>
      <c r="D38" s="13"/>
      <c r="E38" s="143"/>
      <c r="F38" s="29"/>
      <c r="G38" s="29"/>
      <c r="H38" s="29"/>
      <c r="I38" s="29"/>
      <c r="J38" s="29"/>
      <c r="K38" s="29"/>
      <c r="L38" s="29"/>
    </row>
    <row r="39" spans="2:12" ht="14.25" customHeight="1" x14ac:dyDescent="0.35">
      <c r="B39" s="14"/>
      <c r="C39" s="15"/>
      <c r="F39" s="29"/>
      <c r="G39" s="29"/>
      <c r="H39" s="29"/>
      <c r="I39" s="29"/>
      <c r="J39" s="29"/>
      <c r="K39" s="29"/>
      <c r="L39" s="29"/>
    </row>
    <row r="40" spans="2:12" ht="14.25" customHeight="1" x14ac:dyDescent="0.35">
      <c r="B40" s="14"/>
      <c r="C40" s="15"/>
      <c r="D40" s="9" t="s">
        <v>5</v>
      </c>
      <c r="F40" s="29"/>
      <c r="G40" s="29"/>
      <c r="H40" s="29"/>
      <c r="I40" s="29"/>
      <c r="J40" s="29"/>
      <c r="K40" s="29"/>
      <c r="L40" s="29"/>
    </row>
    <row r="41" spans="2:12" ht="14.25" customHeight="1" x14ac:dyDescent="0.35">
      <c r="B41" s="14"/>
      <c r="C41" s="15"/>
      <c r="D41" s="9" t="s">
        <v>5</v>
      </c>
      <c r="F41" s="29"/>
      <c r="G41" s="29"/>
      <c r="H41" s="29"/>
      <c r="I41" s="29"/>
      <c r="J41" s="29"/>
      <c r="K41" s="29"/>
      <c r="L41" s="29"/>
    </row>
    <row r="42" spans="2:12" ht="14.25" customHeight="1" x14ac:dyDescent="0.35">
      <c r="B42" s="14"/>
      <c r="C42" s="15"/>
      <c r="D42" t="s">
        <v>5</v>
      </c>
      <c r="F42" s="29"/>
      <c r="G42" s="29"/>
      <c r="H42" s="29"/>
      <c r="I42" s="29"/>
      <c r="J42" s="29"/>
      <c r="K42" s="29"/>
      <c r="L42" s="29"/>
    </row>
    <row r="43" spans="2:12" ht="14.25" customHeight="1" x14ac:dyDescent="0.35">
      <c r="B43" s="1"/>
      <c r="C43" s="2"/>
    </row>
    <row r="44" spans="2:12" ht="14.25" customHeight="1" x14ac:dyDescent="0.35">
      <c r="B44" s="1"/>
      <c r="C44" s="2"/>
    </row>
    <row r="45" spans="2:12" ht="14.25" customHeight="1" x14ac:dyDescent="0.35">
      <c r="B45" s="1"/>
      <c r="C45" s="2"/>
      <c r="E45" s="9" t="s">
        <v>5</v>
      </c>
    </row>
    <row r="46" spans="2:12" ht="14.25" customHeight="1" x14ac:dyDescent="0.35">
      <c r="B46" s="1"/>
      <c r="C46" s="2"/>
    </row>
    <row r="47" spans="2:12" ht="14.25" customHeight="1" x14ac:dyDescent="0.35">
      <c r="B47" s="1" t="s">
        <v>10</v>
      </c>
      <c r="C47" s="2"/>
    </row>
    <row r="48" spans="2:12" ht="14.25" customHeight="1" x14ac:dyDescent="0.35">
      <c r="B48" s="1"/>
      <c r="C48" s="2"/>
    </row>
    <row r="49" spans="2:4" ht="14.25" customHeight="1" x14ac:dyDescent="0.35">
      <c r="B49" s="1"/>
      <c r="C49" s="2"/>
      <c r="D49" s="9" t="s">
        <v>5</v>
      </c>
    </row>
    <row r="50" spans="2:4" ht="14.25" customHeight="1" x14ac:dyDescent="0.35">
      <c r="B50" s="1"/>
      <c r="C50" s="2"/>
    </row>
    <row r="51" spans="2:4" ht="14.25" customHeight="1" x14ac:dyDescent="0.35">
      <c r="B51" s="1"/>
      <c r="C51" s="2"/>
    </row>
    <row r="52" spans="2:4" ht="14.25" customHeight="1" x14ac:dyDescent="0.35">
      <c r="B52" s="1"/>
      <c r="C52" s="2"/>
    </row>
    <row r="53" spans="2:4" ht="14.25" customHeight="1" x14ac:dyDescent="0.35">
      <c r="B53" s="1"/>
      <c r="C53" s="2"/>
    </row>
    <row r="54" spans="2:4" ht="14.25" customHeight="1" x14ac:dyDescent="0.35">
      <c r="B54" s="1"/>
      <c r="C54" s="2"/>
    </row>
    <row r="55" spans="2:4" ht="14.25" customHeight="1" x14ac:dyDescent="0.35">
      <c r="B55" s="1"/>
      <c r="C55" s="2"/>
    </row>
    <row r="56" spans="2:4" ht="14.25" customHeight="1" x14ac:dyDescent="0.35">
      <c r="B56" s="1"/>
      <c r="C56" s="2"/>
    </row>
    <row r="57" spans="2:4" ht="14.25" customHeight="1" x14ac:dyDescent="0.35">
      <c r="B57" s="1"/>
      <c r="C57" s="2"/>
    </row>
    <row r="58" spans="2:4" ht="14.25" customHeight="1" x14ac:dyDescent="0.35">
      <c r="B58" s="1"/>
      <c r="C58" s="2"/>
    </row>
    <row r="59" spans="2:4" ht="14.25" customHeight="1" x14ac:dyDescent="0.35">
      <c r="B59" s="1"/>
      <c r="C59" s="2"/>
    </row>
    <row r="60" spans="2:4" ht="14.25" customHeight="1" x14ac:dyDescent="0.35">
      <c r="B60" s="1"/>
      <c r="C60" s="2"/>
    </row>
    <row r="61" spans="2:4" ht="14.25" customHeight="1" x14ac:dyDescent="0.35">
      <c r="B61" s="1"/>
      <c r="C61" s="2"/>
    </row>
    <row r="62" spans="2:4" ht="14.25" customHeight="1" x14ac:dyDescent="0.35">
      <c r="B62" s="1"/>
      <c r="C62" s="2"/>
    </row>
    <row r="63" spans="2:4" ht="14.25" customHeight="1" x14ac:dyDescent="0.35">
      <c r="B63" s="1"/>
      <c r="C63" s="2"/>
    </row>
    <row r="64" spans="2:4" ht="14.25" customHeight="1" x14ac:dyDescent="0.35">
      <c r="B64" s="1"/>
      <c r="C64" s="2"/>
    </row>
    <row r="65" spans="2:3" ht="14.25" customHeight="1" x14ac:dyDescent="0.35">
      <c r="B65" s="1"/>
      <c r="C65" s="2"/>
    </row>
    <row r="66" spans="2:3" ht="14.25" customHeight="1" x14ac:dyDescent="0.35">
      <c r="B66" s="1"/>
      <c r="C66" s="2"/>
    </row>
    <row r="67" spans="2:3" ht="14.25" customHeight="1" x14ac:dyDescent="0.35">
      <c r="B67" s="1"/>
      <c r="C67" s="2"/>
    </row>
    <row r="68" spans="2:3" ht="14.25" customHeight="1" x14ac:dyDescent="0.35">
      <c r="B68" s="1"/>
      <c r="C68" s="2"/>
    </row>
    <row r="69" spans="2:3" ht="14.25" customHeight="1" x14ac:dyDescent="0.35">
      <c r="B69" s="1"/>
      <c r="C69" s="2"/>
    </row>
    <row r="70" spans="2:3" ht="14.25" customHeight="1" x14ac:dyDescent="0.35">
      <c r="B70" s="1"/>
      <c r="C70" s="2"/>
    </row>
    <row r="71" spans="2:3" ht="14.25" customHeight="1" x14ac:dyDescent="0.35">
      <c r="B71" s="1"/>
      <c r="C71" s="2"/>
    </row>
    <row r="72" spans="2:3" ht="14.25" customHeight="1" x14ac:dyDescent="0.35">
      <c r="B72" s="1"/>
      <c r="C72" s="2"/>
    </row>
    <row r="73" spans="2:3" ht="14.25" customHeight="1" x14ac:dyDescent="0.35">
      <c r="B73" s="1"/>
      <c r="C73" s="2"/>
    </row>
    <row r="74" spans="2:3" ht="14.25" customHeight="1" x14ac:dyDescent="0.35">
      <c r="B74" s="1"/>
      <c r="C74" s="2"/>
    </row>
    <row r="75" spans="2:3" ht="14.25" customHeight="1" x14ac:dyDescent="0.35">
      <c r="B75" s="1"/>
      <c r="C75" s="2"/>
    </row>
    <row r="76" spans="2:3" ht="14.25" customHeight="1" x14ac:dyDescent="0.35">
      <c r="B76" s="1"/>
      <c r="C76" s="2"/>
    </row>
    <row r="77" spans="2:3" ht="14.25" customHeight="1" x14ac:dyDescent="0.35">
      <c r="B77" s="1"/>
      <c r="C77" s="2"/>
    </row>
    <row r="78" spans="2:3" ht="14.25" customHeight="1" x14ac:dyDescent="0.35">
      <c r="B78" s="1"/>
      <c r="C78" s="2"/>
    </row>
    <row r="79" spans="2:3" ht="14.25" customHeight="1" x14ac:dyDescent="0.35">
      <c r="B79" s="1"/>
      <c r="C79" s="2"/>
    </row>
    <row r="80" spans="2:3" ht="14.25" customHeight="1" x14ac:dyDescent="0.35">
      <c r="B80" s="1"/>
      <c r="C80" s="2"/>
    </row>
    <row r="81" spans="2:3" ht="14.25" customHeight="1" x14ac:dyDescent="0.35">
      <c r="B81" s="1"/>
      <c r="C81" s="2"/>
    </row>
    <row r="82" spans="2:3" ht="14.25" customHeight="1" x14ac:dyDescent="0.35">
      <c r="B82" s="1"/>
      <c r="C82" s="2"/>
    </row>
    <row r="83" spans="2:3" ht="14.25" customHeight="1" x14ac:dyDescent="0.35">
      <c r="B83" s="1"/>
      <c r="C83" s="2"/>
    </row>
    <row r="84" spans="2:3" ht="14.25" customHeight="1" x14ac:dyDescent="0.35">
      <c r="B84" s="1"/>
      <c r="C84" s="2"/>
    </row>
    <row r="85" spans="2:3" ht="14.25" customHeight="1" x14ac:dyDescent="0.35">
      <c r="B85" s="1"/>
      <c r="C85" s="2"/>
    </row>
    <row r="86" spans="2:3" ht="14.25" customHeight="1" x14ac:dyDescent="0.35">
      <c r="B86" s="1"/>
      <c r="C86" s="2"/>
    </row>
    <row r="87" spans="2:3" ht="14.25" customHeight="1" x14ac:dyDescent="0.35">
      <c r="B87" s="1"/>
      <c r="C87" s="2"/>
    </row>
    <row r="88" spans="2:3" ht="14.25" customHeight="1" x14ac:dyDescent="0.35">
      <c r="B88" s="1"/>
      <c r="C88" s="2"/>
    </row>
    <row r="89" spans="2:3" ht="14.25" customHeight="1" x14ac:dyDescent="0.35">
      <c r="B89" s="1"/>
      <c r="C89" s="2"/>
    </row>
    <row r="90" spans="2:3" ht="14.25" customHeight="1" x14ac:dyDescent="0.35">
      <c r="B90" s="1"/>
      <c r="C90" s="2"/>
    </row>
    <row r="91" spans="2:3" ht="14.25" customHeight="1" x14ac:dyDescent="0.35">
      <c r="B91" s="1"/>
      <c r="C91" s="2"/>
    </row>
    <row r="92" spans="2:3" ht="14.25" customHeight="1" x14ac:dyDescent="0.35">
      <c r="B92" s="1"/>
      <c r="C92" s="2"/>
    </row>
    <row r="93" spans="2:3" ht="14.25" customHeight="1" x14ac:dyDescent="0.35">
      <c r="B93" s="1"/>
      <c r="C93" s="2"/>
    </row>
    <row r="94" spans="2:3" ht="14.25" customHeight="1" x14ac:dyDescent="0.35">
      <c r="B94" s="1"/>
      <c r="C94" s="2"/>
    </row>
    <row r="95" spans="2:3" ht="14.25" customHeight="1" x14ac:dyDescent="0.35">
      <c r="B95" s="1"/>
      <c r="C95" s="2"/>
    </row>
    <row r="96" spans="2:3" ht="14.25" customHeight="1" x14ac:dyDescent="0.35">
      <c r="B96" s="1"/>
      <c r="C96" s="2"/>
    </row>
    <row r="97" spans="2:3" ht="14.25" customHeight="1" x14ac:dyDescent="0.35">
      <c r="B97" s="1"/>
      <c r="C97" s="2"/>
    </row>
    <row r="98" spans="2:3" ht="14.25" customHeight="1" x14ac:dyDescent="0.35">
      <c r="B98" s="1"/>
      <c r="C98" s="2"/>
    </row>
    <row r="99" spans="2:3" ht="14.25" customHeight="1" x14ac:dyDescent="0.35">
      <c r="B99" s="1"/>
      <c r="C99" s="2"/>
    </row>
    <row r="100" spans="2:3" ht="14.25" customHeight="1" x14ac:dyDescent="0.35">
      <c r="B100" s="1"/>
      <c r="C100" s="2"/>
    </row>
    <row r="101" spans="2:3" ht="14.25" customHeight="1" x14ac:dyDescent="0.35">
      <c r="B101" s="1"/>
      <c r="C101" s="2"/>
    </row>
    <row r="102" spans="2:3" ht="14.25" customHeight="1" x14ac:dyDescent="0.35">
      <c r="B102" s="1"/>
      <c r="C102" s="2"/>
    </row>
    <row r="103" spans="2:3" ht="14.25" customHeight="1" x14ac:dyDescent="0.35">
      <c r="B103" s="1"/>
      <c r="C103" s="2"/>
    </row>
    <row r="104" spans="2:3" ht="14.25" customHeight="1" x14ac:dyDescent="0.35">
      <c r="B104" s="1"/>
      <c r="C104" s="2"/>
    </row>
    <row r="105" spans="2:3" ht="14.25" customHeight="1" x14ac:dyDescent="0.35">
      <c r="B105" s="1"/>
      <c r="C105" s="2"/>
    </row>
    <row r="106" spans="2:3" ht="14.25" customHeight="1" x14ac:dyDescent="0.35">
      <c r="B106" s="1"/>
      <c r="C106" s="2"/>
    </row>
    <row r="107" spans="2:3" ht="14.25" customHeight="1" x14ac:dyDescent="0.35">
      <c r="B107" s="1"/>
      <c r="C107" s="2"/>
    </row>
    <row r="108" spans="2:3" ht="14.25" customHeight="1" x14ac:dyDescent="0.35">
      <c r="B108" s="1"/>
      <c r="C108" s="2"/>
    </row>
    <row r="109" spans="2:3" ht="14.25" customHeight="1" x14ac:dyDescent="0.35">
      <c r="B109" s="1"/>
      <c r="C109" s="2"/>
    </row>
    <row r="110" spans="2:3" ht="14.25" customHeight="1" x14ac:dyDescent="0.35">
      <c r="B110" s="1"/>
      <c r="C110" s="2"/>
    </row>
    <row r="111" spans="2:3" ht="14.25" customHeight="1" x14ac:dyDescent="0.35">
      <c r="B111" s="1"/>
      <c r="C111" s="2"/>
    </row>
    <row r="112" spans="2:3" ht="14.25" customHeight="1" x14ac:dyDescent="0.35">
      <c r="B112" s="1"/>
      <c r="C112" s="2"/>
    </row>
    <row r="113" spans="2:3" ht="14.25" customHeight="1" x14ac:dyDescent="0.35">
      <c r="B113" s="1"/>
      <c r="C113" s="2"/>
    </row>
    <row r="114" spans="2:3" ht="14.25" customHeight="1" x14ac:dyDescent="0.35">
      <c r="B114" s="1"/>
      <c r="C114" s="2"/>
    </row>
    <row r="115" spans="2:3" ht="14.25" customHeight="1" x14ac:dyDescent="0.35">
      <c r="B115" s="1"/>
      <c r="C115" s="2"/>
    </row>
    <row r="116" spans="2:3" ht="14.25" customHeight="1" x14ac:dyDescent="0.35">
      <c r="B116" s="1"/>
      <c r="C116" s="2"/>
    </row>
    <row r="117" spans="2:3" ht="14.25" customHeight="1" x14ac:dyDescent="0.35">
      <c r="B117" s="1"/>
      <c r="C117" s="2"/>
    </row>
    <row r="118" spans="2:3" ht="14.25" customHeight="1" x14ac:dyDescent="0.35">
      <c r="B118" s="1"/>
      <c r="C118" s="2"/>
    </row>
    <row r="119" spans="2:3" ht="14.25" customHeight="1" x14ac:dyDescent="0.35">
      <c r="B119" s="1"/>
      <c r="C119" s="2"/>
    </row>
    <row r="120" spans="2:3" ht="14.25" customHeight="1" x14ac:dyDescent="0.35">
      <c r="B120" s="1"/>
      <c r="C120" s="2"/>
    </row>
    <row r="121" spans="2:3" ht="14.25" customHeight="1" x14ac:dyDescent="0.35">
      <c r="B121" s="1"/>
      <c r="C121" s="2"/>
    </row>
    <row r="122" spans="2:3" ht="14.25" customHeight="1" x14ac:dyDescent="0.35">
      <c r="B122" s="1"/>
      <c r="C122" s="2"/>
    </row>
    <row r="123" spans="2:3" ht="14.25" customHeight="1" x14ac:dyDescent="0.35">
      <c r="B123" s="1"/>
      <c r="C123" s="2"/>
    </row>
    <row r="124" spans="2:3" ht="14.25" customHeight="1" x14ac:dyDescent="0.35">
      <c r="B124" s="1"/>
      <c r="C124" s="2"/>
    </row>
    <row r="125" spans="2:3" ht="14.25" customHeight="1" x14ac:dyDescent="0.35">
      <c r="B125" s="1"/>
      <c r="C125" s="2"/>
    </row>
    <row r="126" spans="2:3" ht="14.25" customHeight="1" x14ac:dyDescent="0.35">
      <c r="B126" s="1"/>
      <c r="C126" s="2"/>
    </row>
    <row r="127" spans="2:3" ht="14.25" customHeight="1" x14ac:dyDescent="0.35">
      <c r="B127" s="1"/>
      <c r="C127" s="2"/>
    </row>
    <row r="128" spans="2:3" ht="14.25" customHeight="1" x14ac:dyDescent="0.35">
      <c r="B128" s="1"/>
      <c r="C128" s="2"/>
    </row>
    <row r="129" spans="2:3" ht="14.25" customHeight="1" x14ac:dyDescent="0.35">
      <c r="B129" s="1"/>
      <c r="C129" s="2"/>
    </row>
    <row r="130" spans="2:3" ht="14.25" customHeight="1" x14ac:dyDescent="0.35">
      <c r="B130" s="1"/>
      <c r="C130" s="2"/>
    </row>
    <row r="131" spans="2:3" ht="14.25" customHeight="1" x14ac:dyDescent="0.35">
      <c r="B131" s="1"/>
      <c r="C131" s="2"/>
    </row>
    <row r="132" spans="2:3" ht="14.25" customHeight="1" x14ac:dyDescent="0.35">
      <c r="B132" s="1"/>
      <c r="C132" s="2"/>
    </row>
    <row r="133" spans="2:3" ht="14.25" customHeight="1" x14ac:dyDescent="0.35">
      <c r="B133" s="1"/>
      <c r="C133" s="2"/>
    </row>
    <row r="134" spans="2:3" ht="14.25" customHeight="1" x14ac:dyDescent="0.35">
      <c r="B134" s="1"/>
      <c r="C134" s="2"/>
    </row>
    <row r="135" spans="2:3" ht="14.25" customHeight="1" x14ac:dyDescent="0.35">
      <c r="B135" s="1"/>
      <c r="C135" s="2"/>
    </row>
    <row r="136" spans="2:3" ht="14.25" customHeight="1" x14ac:dyDescent="0.35">
      <c r="B136" s="1"/>
      <c r="C136" s="2"/>
    </row>
    <row r="137" spans="2:3" ht="14.25" customHeight="1" x14ac:dyDescent="0.35">
      <c r="B137" s="1"/>
      <c r="C137" s="2"/>
    </row>
    <row r="138" spans="2:3" ht="14.25" customHeight="1" x14ac:dyDescent="0.35">
      <c r="B138" s="1"/>
      <c r="C138" s="2"/>
    </row>
    <row r="139" spans="2:3" ht="14.25" customHeight="1" x14ac:dyDescent="0.35">
      <c r="B139" s="1"/>
      <c r="C139" s="2"/>
    </row>
    <row r="140" spans="2:3" ht="14.25" customHeight="1" x14ac:dyDescent="0.35">
      <c r="B140" s="1"/>
      <c r="C140" s="2"/>
    </row>
    <row r="141" spans="2:3" ht="14.25" customHeight="1" x14ac:dyDescent="0.35">
      <c r="B141" s="1"/>
      <c r="C141" s="2"/>
    </row>
    <row r="142" spans="2:3" ht="14.25" customHeight="1" x14ac:dyDescent="0.35">
      <c r="B142" s="1"/>
      <c r="C142" s="2"/>
    </row>
    <row r="143" spans="2:3" ht="14.25" customHeight="1" x14ac:dyDescent="0.35">
      <c r="B143" s="1"/>
      <c r="C143" s="2"/>
    </row>
    <row r="144" spans="2:3" ht="14.25" customHeight="1" x14ac:dyDescent="0.35">
      <c r="B144" s="1"/>
      <c r="C144" s="2"/>
    </row>
    <row r="145" spans="2:3" ht="14.25" customHeight="1" x14ac:dyDescent="0.35">
      <c r="B145" s="1"/>
      <c r="C145" s="2"/>
    </row>
    <row r="146" spans="2:3" ht="14.25" customHeight="1" x14ac:dyDescent="0.35">
      <c r="B146" s="1"/>
      <c r="C146" s="2"/>
    </row>
    <row r="147" spans="2:3" ht="14.25" customHeight="1" x14ac:dyDescent="0.35">
      <c r="B147" s="1"/>
      <c r="C147" s="2"/>
    </row>
    <row r="148" spans="2:3" ht="14.25" customHeight="1" x14ac:dyDescent="0.35">
      <c r="B148" s="1"/>
      <c r="C148" s="2"/>
    </row>
    <row r="149" spans="2:3" ht="14.25" customHeight="1" x14ac:dyDescent="0.35">
      <c r="B149" s="1"/>
      <c r="C149" s="2"/>
    </row>
    <row r="150" spans="2:3" ht="14.25" customHeight="1" x14ac:dyDescent="0.35">
      <c r="B150" s="1"/>
      <c r="C150" s="2"/>
    </row>
    <row r="151" spans="2:3" ht="14.25" customHeight="1" x14ac:dyDescent="0.35">
      <c r="B151" s="1"/>
      <c r="C151" s="2"/>
    </row>
    <row r="152" spans="2:3" ht="14.25" customHeight="1" x14ac:dyDescent="0.35">
      <c r="B152" s="1"/>
      <c r="C152" s="2"/>
    </row>
    <row r="153" spans="2:3" ht="14.25" customHeight="1" x14ac:dyDescent="0.35">
      <c r="B153" s="1"/>
      <c r="C153" s="2"/>
    </row>
    <row r="154" spans="2:3" ht="14.25" customHeight="1" x14ac:dyDescent="0.35">
      <c r="B154" s="1"/>
      <c r="C154" s="2"/>
    </row>
    <row r="155" spans="2:3" ht="14.25" customHeight="1" x14ac:dyDescent="0.35">
      <c r="B155" s="1"/>
      <c r="C155" s="2"/>
    </row>
    <row r="156" spans="2:3" ht="14.25" customHeight="1" x14ac:dyDescent="0.35">
      <c r="B156" s="1"/>
      <c r="C156" s="2"/>
    </row>
    <row r="157" spans="2:3" ht="14.25" customHeight="1" x14ac:dyDescent="0.35">
      <c r="B157" s="1"/>
      <c r="C157" s="2"/>
    </row>
    <row r="158" spans="2:3" ht="14.25" customHeight="1" x14ac:dyDescent="0.35">
      <c r="B158" s="1"/>
      <c r="C158" s="2"/>
    </row>
    <row r="159" spans="2:3" ht="14.25" customHeight="1" x14ac:dyDescent="0.35">
      <c r="B159" s="1"/>
      <c r="C159" s="2"/>
    </row>
    <row r="160" spans="2:3" ht="14.25" customHeight="1" x14ac:dyDescent="0.35">
      <c r="B160" s="1"/>
      <c r="C160" s="2"/>
    </row>
    <row r="161" spans="2:3" ht="14.25" customHeight="1" x14ac:dyDescent="0.35">
      <c r="B161" s="1"/>
      <c r="C161" s="2"/>
    </row>
    <row r="162" spans="2:3" ht="14.25" customHeight="1" x14ac:dyDescent="0.35">
      <c r="B162" s="1"/>
      <c r="C162" s="2"/>
    </row>
    <row r="163" spans="2:3" ht="14.25" customHeight="1" x14ac:dyDescent="0.35">
      <c r="B163" s="1"/>
      <c r="C163" s="2"/>
    </row>
    <row r="164" spans="2:3" ht="14.25" customHeight="1" x14ac:dyDescent="0.35">
      <c r="B164" s="1"/>
      <c r="C164" s="2"/>
    </row>
    <row r="165" spans="2:3" ht="14.25" customHeight="1" x14ac:dyDescent="0.35">
      <c r="B165" s="1"/>
      <c r="C165" s="2"/>
    </row>
    <row r="166" spans="2:3" ht="14.25" customHeight="1" x14ac:dyDescent="0.35">
      <c r="B166" s="1"/>
      <c r="C166" s="2"/>
    </row>
    <row r="167" spans="2:3" ht="14.25" customHeight="1" x14ac:dyDescent="0.35">
      <c r="B167" s="1"/>
      <c r="C167" s="2"/>
    </row>
    <row r="168" spans="2:3" ht="14.25" customHeight="1" x14ac:dyDescent="0.35">
      <c r="B168" s="1"/>
      <c r="C168" s="2"/>
    </row>
    <row r="169" spans="2:3" ht="14.25" customHeight="1" x14ac:dyDescent="0.35">
      <c r="B169" s="1"/>
      <c r="C169" s="2"/>
    </row>
    <row r="170" spans="2:3" ht="14.25" customHeight="1" x14ac:dyDescent="0.35">
      <c r="B170" s="1"/>
      <c r="C170" s="2"/>
    </row>
    <row r="171" spans="2:3" ht="14.25" customHeight="1" x14ac:dyDescent="0.35">
      <c r="B171" s="1"/>
      <c r="C171" s="2"/>
    </row>
    <row r="172" spans="2:3" ht="14.25" customHeight="1" x14ac:dyDescent="0.35">
      <c r="B172" s="1"/>
      <c r="C172" s="2"/>
    </row>
    <row r="173" spans="2:3" ht="14.25" customHeight="1" x14ac:dyDescent="0.35">
      <c r="B173" s="1"/>
      <c r="C173" s="2"/>
    </row>
    <row r="174" spans="2:3" ht="14.25" customHeight="1" x14ac:dyDescent="0.35">
      <c r="B174" s="1"/>
      <c r="C174" s="2"/>
    </row>
    <row r="175" spans="2:3" ht="14.25" customHeight="1" x14ac:dyDescent="0.35">
      <c r="B175" s="1"/>
      <c r="C175" s="2"/>
    </row>
    <row r="176" spans="2:3" ht="14.25" customHeight="1" x14ac:dyDescent="0.35">
      <c r="B176" s="1"/>
      <c r="C176" s="2"/>
    </row>
    <row r="177" spans="2:3" ht="14.25" customHeight="1" x14ac:dyDescent="0.35">
      <c r="B177" s="1"/>
      <c r="C177" s="2"/>
    </row>
    <row r="178" spans="2:3" ht="14.25" customHeight="1" x14ac:dyDescent="0.35">
      <c r="B178" s="1"/>
      <c r="C178" s="2"/>
    </row>
    <row r="179" spans="2:3" ht="14.25" customHeight="1" x14ac:dyDescent="0.35">
      <c r="B179" s="1"/>
      <c r="C179" s="2"/>
    </row>
    <row r="180" spans="2:3" ht="14.25" customHeight="1" x14ac:dyDescent="0.35">
      <c r="B180" s="1"/>
      <c r="C180" s="2"/>
    </row>
    <row r="181" spans="2:3" ht="14.25" customHeight="1" x14ac:dyDescent="0.35">
      <c r="B181" s="1"/>
      <c r="C181" s="2"/>
    </row>
    <row r="182" spans="2:3" ht="14.25" customHeight="1" x14ac:dyDescent="0.35">
      <c r="B182" s="1"/>
      <c r="C182" s="2"/>
    </row>
    <row r="183" spans="2:3" ht="14.25" customHeight="1" x14ac:dyDescent="0.35">
      <c r="B183" s="1"/>
      <c r="C183" s="2"/>
    </row>
    <row r="184" spans="2:3" ht="14.25" customHeight="1" x14ac:dyDescent="0.35">
      <c r="B184" s="1"/>
      <c r="C184" s="2"/>
    </row>
    <row r="185" spans="2:3" ht="14.25" customHeight="1" x14ac:dyDescent="0.35">
      <c r="B185" s="1"/>
      <c r="C185" s="2"/>
    </row>
    <row r="186" spans="2:3" ht="14.25" customHeight="1" x14ac:dyDescent="0.35">
      <c r="B186" s="1"/>
      <c r="C186" s="2"/>
    </row>
    <row r="187" spans="2:3" ht="14.25" customHeight="1" x14ac:dyDescent="0.35">
      <c r="B187" s="1"/>
      <c r="C187" s="2"/>
    </row>
    <row r="188" spans="2:3" ht="14.25" customHeight="1" x14ac:dyDescent="0.35">
      <c r="B188" s="1"/>
      <c r="C188" s="2"/>
    </row>
    <row r="189" spans="2:3" ht="14.25" customHeight="1" x14ac:dyDescent="0.35">
      <c r="B189" s="1"/>
      <c r="C189" s="2"/>
    </row>
    <row r="190" spans="2:3" ht="14.25" customHeight="1" x14ac:dyDescent="0.35">
      <c r="B190" s="1"/>
      <c r="C190" s="2"/>
    </row>
    <row r="191" spans="2:3" ht="14.25" customHeight="1" x14ac:dyDescent="0.35">
      <c r="B191" s="1"/>
      <c r="C191" s="2"/>
    </row>
    <row r="192" spans="2:3" ht="14.25" customHeight="1" x14ac:dyDescent="0.35">
      <c r="B192" s="1"/>
      <c r="C192" s="2"/>
    </row>
    <row r="193" spans="2:3" ht="14.25" customHeight="1" x14ac:dyDescent="0.35">
      <c r="B193" s="1"/>
      <c r="C193" s="2"/>
    </row>
    <row r="194" spans="2:3" ht="14.25" customHeight="1" x14ac:dyDescent="0.35">
      <c r="B194" s="1"/>
      <c r="C194" s="2"/>
    </row>
    <row r="195" spans="2:3" ht="14.25" customHeight="1" x14ac:dyDescent="0.35">
      <c r="B195" s="1"/>
      <c r="C195" s="2"/>
    </row>
    <row r="196" spans="2:3" ht="14.25" customHeight="1" x14ac:dyDescent="0.35">
      <c r="B196" s="1"/>
      <c r="C196" s="2"/>
    </row>
    <row r="197" spans="2:3" ht="14.25" customHeight="1" x14ac:dyDescent="0.35">
      <c r="B197" s="1"/>
      <c r="C197" s="2"/>
    </row>
    <row r="198" spans="2:3" ht="14.25" customHeight="1" x14ac:dyDescent="0.35">
      <c r="B198" s="1"/>
      <c r="C198" s="2"/>
    </row>
    <row r="199" spans="2:3" ht="14.25" customHeight="1" x14ac:dyDescent="0.35">
      <c r="B199" s="1"/>
      <c r="C199" s="2"/>
    </row>
    <row r="200" spans="2:3" ht="14.25" customHeight="1" x14ac:dyDescent="0.35">
      <c r="B200" s="1"/>
      <c r="C200" s="2"/>
    </row>
    <row r="201" spans="2:3" ht="14.25" customHeight="1" x14ac:dyDescent="0.35">
      <c r="B201" s="1"/>
      <c r="C201" s="2"/>
    </row>
    <row r="202" spans="2:3" ht="14.25" customHeight="1" x14ac:dyDescent="0.35">
      <c r="B202" s="1"/>
      <c r="C202" s="2"/>
    </row>
    <row r="203" spans="2:3" ht="14.25" customHeight="1" x14ac:dyDescent="0.35">
      <c r="B203" s="1"/>
      <c r="C203" s="2"/>
    </row>
    <row r="204" spans="2:3" ht="14.25" customHeight="1" x14ac:dyDescent="0.35">
      <c r="B204" s="1"/>
      <c r="C204" s="2"/>
    </row>
    <row r="205" spans="2:3" ht="14.25" customHeight="1" x14ac:dyDescent="0.35">
      <c r="B205" s="1"/>
      <c r="C205" s="2"/>
    </row>
    <row r="206" spans="2:3" ht="14.25" customHeight="1" x14ac:dyDescent="0.35">
      <c r="B206" s="1"/>
      <c r="C206" s="2"/>
    </row>
    <row r="207" spans="2:3" ht="14.25" customHeight="1" x14ac:dyDescent="0.35">
      <c r="B207" s="1"/>
      <c r="C207" s="2"/>
    </row>
    <row r="208" spans="2:3" ht="14.25" customHeight="1" x14ac:dyDescent="0.35">
      <c r="B208" s="1"/>
      <c r="C208" s="2"/>
    </row>
    <row r="209" spans="2:3" ht="14.25" customHeight="1" x14ac:dyDescent="0.35">
      <c r="B209" s="1"/>
      <c r="C209" s="2"/>
    </row>
    <row r="210" spans="2:3" ht="14.25" customHeight="1" x14ac:dyDescent="0.35">
      <c r="B210" s="1"/>
      <c r="C210" s="2"/>
    </row>
    <row r="211" spans="2:3" ht="14.25" customHeight="1" x14ac:dyDescent="0.35">
      <c r="B211" s="1"/>
      <c r="C211" s="2"/>
    </row>
    <row r="212" spans="2:3" ht="14.25" customHeight="1" x14ac:dyDescent="0.35">
      <c r="B212" s="1"/>
      <c r="C212" s="2"/>
    </row>
    <row r="213" spans="2:3" ht="14.25" customHeight="1" x14ac:dyDescent="0.35">
      <c r="B213" s="1"/>
      <c r="C213" s="2"/>
    </row>
    <row r="214" spans="2:3" ht="14.25" customHeight="1" x14ac:dyDescent="0.35">
      <c r="B214" s="1"/>
      <c r="C214" s="2"/>
    </row>
    <row r="215" spans="2:3" ht="14.25" customHeight="1" x14ac:dyDescent="0.35">
      <c r="B215" s="1"/>
      <c r="C215" s="2"/>
    </row>
    <row r="216" spans="2:3" ht="14.25" customHeight="1" x14ac:dyDescent="0.35">
      <c r="B216" s="1"/>
      <c r="C216" s="2"/>
    </row>
    <row r="217" spans="2:3" ht="14.25" customHeight="1" x14ac:dyDescent="0.35">
      <c r="B217" s="1"/>
      <c r="C217" s="2"/>
    </row>
    <row r="218" spans="2:3" ht="14.25" customHeight="1" x14ac:dyDescent="0.35">
      <c r="B218" s="1"/>
      <c r="C218" s="2"/>
    </row>
    <row r="219" spans="2:3" ht="14.25" customHeight="1" x14ac:dyDescent="0.35">
      <c r="B219" s="1"/>
      <c r="C219" s="2"/>
    </row>
    <row r="220" spans="2:3" ht="14.25" customHeight="1" x14ac:dyDescent="0.35">
      <c r="B220" s="1"/>
      <c r="C220" s="2"/>
    </row>
    <row r="221" spans="2:3" ht="14.25" customHeight="1" x14ac:dyDescent="0.35">
      <c r="B221" s="1"/>
      <c r="C221" s="2"/>
    </row>
    <row r="222" spans="2:3" ht="14.25" customHeight="1" x14ac:dyDescent="0.35">
      <c r="B222" s="1"/>
      <c r="C222" s="2"/>
    </row>
    <row r="223" spans="2:3" ht="14.25" customHeight="1" x14ac:dyDescent="0.35">
      <c r="B223" s="1"/>
      <c r="C223" s="2"/>
    </row>
    <row r="224" spans="2:3" ht="14.25" customHeight="1" x14ac:dyDescent="0.35">
      <c r="B224" s="1"/>
      <c r="C224" s="2"/>
    </row>
    <row r="225" spans="2:3" ht="14.25" customHeight="1" x14ac:dyDescent="0.35">
      <c r="B225" s="1"/>
      <c r="C225" s="2"/>
    </row>
    <row r="226" spans="2:3" ht="14.25" customHeight="1" x14ac:dyDescent="0.35">
      <c r="B226" s="1"/>
      <c r="C226" s="2"/>
    </row>
    <row r="227" spans="2:3" ht="14.25" customHeight="1" x14ac:dyDescent="0.35">
      <c r="B227" s="1"/>
      <c r="C227" s="2"/>
    </row>
    <row r="228" spans="2:3" ht="14.25" customHeight="1" x14ac:dyDescent="0.35">
      <c r="B228" s="1"/>
      <c r="C228" s="2"/>
    </row>
    <row r="229" spans="2:3" ht="14.25" customHeight="1" x14ac:dyDescent="0.35">
      <c r="B229" s="1"/>
      <c r="C229" s="2"/>
    </row>
    <row r="230" spans="2:3" ht="14.25" customHeight="1" x14ac:dyDescent="0.35">
      <c r="B230" s="1"/>
      <c r="C230" s="2"/>
    </row>
    <row r="231" spans="2:3" ht="14.25" customHeight="1" x14ac:dyDescent="0.35">
      <c r="B231" s="1"/>
      <c r="C231" s="2"/>
    </row>
    <row r="232" spans="2:3" ht="14.25" customHeight="1" x14ac:dyDescent="0.35">
      <c r="B232" s="1"/>
      <c r="C232" s="2"/>
    </row>
    <row r="233" spans="2:3" ht="14.25" customHeight="1" x14ac:dyDescent="0.35">
      <c r="B233" s="1"/>
      <c r="C233" s="2"/>
    </row>
    <row r="234" spans="2:3" ht="14.25" customHeight="1" x14ac:dyDescent="0.35">
      <c r="B234" s="1"/>
      <c r="C234" s="2"/>
    </row>
    <row r="235" spans="2:3" ht="14.25" customHeight="1" x14ac:dyDescent="0.35">
      <c r="B235" s="1"/>
      <c r="C235" s="2"/>
    </row>
    <row r="236" spans="2:3" ht="14.25" customHeight="1" x14ac:dyDescent="0.35">
      <c r="B236" s="1"/>
      <c r="C236" s="2"/>
    </row>
    <row r="237" spans="2:3" ht="14.25" customHeight="1" x14ac:dyDescent="0.35">
      <c r="B237" s="1"/>
      <c r="C237" s="2"/>
    </row>
    <row r="238" spans="2:3" ht="14.25" customHeight="1" x14ac:dyDescent="0.35">
      <c r="B238" s="1"/>
      <c r="C238" s="2"/>
    </row>
    <row r="239" spans="2:3" ht="14.25" customHeight="1" x14ac:dyDescent="0.35">
      <c r="B239" s="1"/>
      <c r="C239" s="2"/>
    </row>
    <row r="240" spans="2:3" ht="14.25" customHeight="1" x14ac:dyDescent="0.35">
      <c r="B240" s="1"/>
      <c r="C240" s="2"/>
    </row>
    <row r="241" spans="2:3" ht="14.25" customHeight="1" x14ac:dyDescent="0.35">
      <c r="B241" s="1"/>
      <c r="C241" s="2"/>
    </row>
    <row r="242" spans="2:3" ht="14.25" customHeight="1" x14ac:dyDescent="0.35">
      <c r="B242" s="1"/>
      <c r="C242" s="2"/>
    </row>
    <row r="243" spans="2:3" ht="14.25" customHeight="1" x14ac:dyDescent="0.35">
      <c r="B243" s="1"/>
      <c r="C243" s="2"/>
    </row>
    <row r="244" spans="2:3" ht="14.25" customHeight="1" x14ac:dyDescent="0.35">
      <c r="B244" s="1"/>
      <c r="C244" s="2"/>
    </row>
    <row r="245" spans="2:3" ht="14.25" customHeight="1" x14ac:dyDescent="0.35">
      <c r="B245" s="1"/>
      <c r="C245" s="2"/>
    </row>
    <row r="246" spans="2:3" ht="14.25" customHeight="1" x14ac:dyDescent="0.35">
      <c r="B246" s="1"/>
      <c r="C246" s="2"/>
    </row>
    <row r="247" spans="2:3" ht="14.25" customHeight="1" x14ac:dyDescent="0.35">
      <c r="B247" s="1"/>
      <c r="C247" s="2"/>
    </row>
    <row r="248" spans="2:3" ht="14.25" customHeight="1" x14ac:dyDescent="0.35">
      <c r="B248" s="1"/>
      <c r="C248" s="2"/>
    </row>
    <row r="249" spans="2:3" ht="14.25" customHeight="1" x14ac:dyDescent="0.35">
      <c r="B249" s="1"/>
      <c r="C249" s="2"/>
    </row>
    <row r="250" spans="2:3" ht="14.25" customHeight="1" x14ac:dyDescent="0.35">
      <c r="B250" s="1"/>
      <c r="C250" s="2"/>
    </row>
    <row r="251" spans="2:3" ht="14.25" customHeight="1" x14ac:dyDescent="0.35">
      <c r="B251" s="1"/>
      <c r="C251" s="2"/>
    </row>
    <row r="252" spans="2:3" ht="14.25" customHeight="1" x14ac:dyDescent="0.35">
      <c r="B252" s="1"/>
      <c r="C252" s="2"/>
    </row>
    <row r="253" spans="2:3" ht="14.25" customHeight="1" x14ac:dyDescent="0.35">
      <c r="B253" s="1"/>
      <c r="C253" s="2"/>
    </row>
    <row r="254" spans="2:3" ht="14.25" customHeight="1" x14ac:dyDescent="0.35">
      <c r="B254" s="1"/>
      <c r="C254" s="2"/>
    </row>
    <row r="255" spans="2:3" ht="14.25" customHeight="1" x14ac:dyDescent="0.35">
      <c r="B255" s="1"/>
      <c r="C255" s="2"/>
    </row>
    <row r="256" spans="2:3" ht="14.25" customHeight="1" x14ac:dyDescent="0.35">
      <c r="B256" s="1"/>
      <c r="C256" s="2"/>
    </row>
    <row r="257" spans="2:3" ht="14.25" customHeight="1" x14ac:dyDescent="0.35">
      <c r="B257" s="1"/>
      <c r="C257" s="2"/>
    </row>
    <row r="258" spans="2:3" ht="14.25" customHeight="1" x14ac:dyDescent="0.35">
      <c r="B258" s="1"/>
      <c r="C258" s="2"/>
    </row>
    <row r="259" spans="2:3" ht="14.25" customHeight="1" x14ac:dyDescent="0.35">
      <c r="B259" s="1"/>
      <c r="C259" s="2"/>
    </row>
    <row r="260" spans="2:3" ht="14.25" customHeight="1" x14ac:dyDescent="0.35">
      <c r="B260" s="1"/>
      <c r="C260" s="2"/>
    </row>
    <row r="261" spans="2:3" ht="14.25" customHeight="1" x14ac:dyDescent="0.35">
      <c r="B261" s="1"/>
      <c r="C261" s="2"/>
    </row>
    <row r="262" spans="2:3" ht="14.25" customHeight="1" x14ac:dyDescent="0.35">
      <c r="B262" s="1"/>
      <c r="C262" s="2"/>
    </row>
    <row r="263" spans="2:3" ht="14.25" customHeight="1" x14ac:dyDescent="0.35">
      <c r="B263" s="1"/>
      <c r="C263" s="2"/>
    </row>
    <row r="264" spans="2:3" ht="14.25" customHeight="1" x14ac:dyDescent="0.35">
      <c r="B264" s="1"/>
      <c r="C264" s="2"/>
    </row>
    <row r="265" spans="2:3" ht="14.25" customHeight="1" x14ac:dyDescent="0.35">
      <c r="B265" s="1"/>
      <c r="C265" s="2"/>
    </row>
    <row r="266" spans="2:3" ht="14.25" customHeight="1" x14ac:dyDescent="0.35">
      <c r="B266" s="1"/>
      <c r="C266" s="2"/>
    </row>
    <row r="267" spans="2:3" ht="14.25" customHeight="1" x14ac:dyDescent="0.35">
      <c r="B267" s="1"/>
      <c r="C267" s="2"/>
    </row>
    <row r="268" spans="2:3" ht="14.25" customHeight="1" x14ac:dyDescent="0.35">
      <c r="B268" s="1"/>
      <c r="C268" s="2"/>
    </row>
    <row r="269" spans="2:3" ht="14.25" customHeight="1" x14ac:dyDescent="0.35">
      <c r="B269" s="1"/>
      <c r="C269" s="2"/>
    </row>
    <row r="270" spans="2:3" ht="14.25" customHeight="1" x14ac:dyDescent="0.35">
      <c r="B270" s="1"/>
      <c r="C270" s="2"/>
    </row>
    <row r="271" spans="2:3" ht="14.25" customHeight="1" x14ac:dyDescent="0.35">
      <c r="B271" s="1"/>
      <c r="C271" s="2"/>
    </row>
    <row r="272" spans="2:3" ht="14.25" customHeight="1" x14ac:dyDescent="0.35">
      <c r="B272" s="1"/>
      <c r="C272" s="2"/>
    </row>
    <row r="273" spans="2:3" ht="14.25" customHeight="1" x14ac:dyDescent="0.35">
      <c r="B273" s="1"/>
      <c r="C273" s="2"/>
    </row>
    <row r="274" spans="2:3" ht="14.25" customHeight="1" x14ac:dyDescent="0.35">
      <c r="B274" s="1"/>
      <c r="C274" s="2"/>
    </row>
    <row r="275" spans="2:3" ht="14.25" customHeight="1" x14ac:dyDescent="0.35">
      <c r="B275" s="1"/>
      <c r="C275" s="2"/>
    </row>
    <row r="276" spans="2:3" ht="14.25" customHeight="1" x14ac:dyDescent="0.35">
      <c r="B276" s="1"/>
      <c r="C276" s="2"/>
    </row>
    <row r="277" spans="2:3" ht="14.25" customHeight="1" x14ac:dyDescent="0.35">
      <c r="B277" s="1"/>
      <c r="C277" s="2"/>
    </row>
    <row r="278" spans="2:3" ht="14.25" customHeight="1" x14ac:dyDescent="0.35">
      <c r="B278" s="1"/>
      <c r="C278" s="2"/>
    </row>
    <row r="279" spans="2:3" ht="14.25" customHeight="1" x14ac:dyDescent="0.35">
      <c r="B279" s="1"/>
      <c r="C279" s="2"/>
    </row>
    <row r="280" spans="2:3" ht="14.25" customHeight="1" x14ac:dyDescent="0.35">
      <c r="B280" s="1"/>
      <c r="C280" s="2"/>
    </row>
    <row r="281" spans="2:3" ht="14.25" customHeight="1" x14ac:dyDescent="0.35">
      <c r="B281" s="1"/>
      <c r="C281" s="2"/>
    </row>
    <row r="282" spans="2:3" ht="14.25" customHeight="1" x14ac:dyDescent="0.35">
      <c r="B282" s="1"/>
      <c r="C282" s="2"/>
    </row>
    <row r="283" spans="2:3" ht="14.25" customHeight="1" x14ac:dyDescent="0.35">
      <c r="B283" s="1"/>
      <c r="C283" s="2"/>
    </row>
    <row r="284" spans="2:3" ht="14.25" customHeight="1" x14ac:dyDescent="0.35">
      <c r="B284" s="1"/>
      <c r="C284" s="2"/>
    </row>
    <row r="285" spans="2:3" ht="14.25" customHeight="1" x14ac:dyDescent="0.35">
      <c r="B285" s="1"/>
      <c r="C285" s="2"/>
    </row>
    <row r="286" spans="2:3" ht="14.25" customHeight="1" x14ac:dyDescent="0.35">
      <c r="B286" s="1"/>
      <c r="C286" s="2"/>
    </row>
    <row r="287" spans="2:3" ht="14.25" customHeight="1" x14ac:dyDescent="0.35">
      <c r="B287" s="1"/>
      <c r="C287" s="2"/>
    </row>
    <row r="288" spans="2:3" ht="14.25" customHeight="1" x14ac:dyDescent="0.35">
      <c r="B288" s="1"/>
      <c r="C288" s="2"/>
    </row>
    <row r="289" spans="2:3" ht="14.25" customHeight="1" x14ac:dyDescent="0.35">
      <c r="B289" s="1"/>
      <c r="C289" s="2"/>
    </row>
    <row r="290" spans="2:3" ht="14.25" customHeight="1" x14ac:dyDescent="0.35">
      <c r="B290" s="1"/>
      <c r="C290" s="2"/>
    </row>
    <row r="291" spans="2:3" ht="14.25" customHeight="1" x14ac:dyDescent="0.35">
      <c r="B291" s="1"/>
      <c r="C291" s="2"/>
    </row>
    <row r="292" spans="2:3" ht="14.25" customHeight="1" x14ac:dyDescent="0.35">
      <c r="B292" s="1"/>
      <c r="C292" s="2"/>
    </row>
    <row r="293" spans="2:3" ht="14.25" customHeight="1" x14ac:dyDescent="0.35">
      <c r="B293" s="1"/>
      <c r="C293" s="2"/>
    </row>
    <row r="294" spans="2:3" ht="14.25" customHeight="1" x14ac:dyDescent="0.35">
      <c r="B294" s="1"/>
      <c r="C294" s="2"/>
    </row>
    <row r="295" spans="2:3" ht="14.25" customHeight="1" x14ac:dyDescent="0.35">
      <c r="B295" s="1"/>
      <c r="C295" s="2"/>
    </row>
    <row r="296" spans="2:3" ht="14.25" customHeight="1" x14ac:dyDescent="0.35">
      <c r="B296" s="1"/>
      <c r="C296" s="2"/>
    </row>
    <row r="297" spans="2:3" ht="14.25" customHeight="1" x14ac:dyDescent="0.35">
      <c r="B297" s="1"/>
      <c r="C297" s="2"/>
    </row>
    <row r="298" spans="2:3" ht="14.25" customHeight="1" x14ac:dyDescent="0.35">
      <c r="B298" s="1"/>
      <c r="C298" s="2"/>
    </row>
    <row r="299" spans="2:3" ht="14.25" customHeight="1" x14ac:dyDescent="0.35">
      <c r="B299" s="1"/>
      <c r="C299" s="2"/>
    </row>
    <row r="300" spans="2:3" ht="14.25" customHeight="1" x14ac:dyDescent="0.35">
      <c r="B300" s="1"/>
      <c r="C300" s="2"/>
    </row>
    <row r="301" spans="2:3" ht="14.25" customHeight="1" x14ac:dyDescent="0.35">
      <c r="B301" s="1"/>
      <c r="C301" s="2"/>
    </row>
    <row r="302" spans="2:3" ht="14.25" customHeight="1" x14ac:dyDescent="0.35">
      <c r="B302" s="1"/>
      <c r="C302" s="2"/>
    </row>
    <row r="303" spans="2:3" ht="14.25" customHeight="1" x14ac:dyDescent="0.35">
      <c r="B303" s="1"/>
      <c r="C303" s="2"/>
    </row>
    <row r="304" spans="2:3" ht="14.25" customHeight="1" x14ac:dyDescent="0.35">
      <c r="B304" s="1"/>
      <c r="C304" s="2"/>
    </row>
    <row r="305" spans="2:3" ht="14.25" customHeight="1" x14ac:dyDescent="0.35">
      <c r="B305" s="1"/>
      <c r="C305" s="2"/>
    </row>
    <row r="306" spans="2:3" ht="14.25" customHeight="1" x14ac:dyDescent="0.35">
      <c r="B306" s="1"/>
      <c r="C306" s="2"/>
    </row>
    <row r="307" spans="2:3" ht="14.25" customHeight="1" x14ac:dyDescent="0.35">
      <c r="B307" s="1"/>
      <c r="C307" s="2"/>
    </row>
    <row r="308" spans="2:3" ht="14.25" customHeight="1" x14ac:dyDescent="0.35">
      <c r="B308" s="1"/>
      <c r="C308" s="2"/>
    </row>
    <row r="309" spans="2:3" ht="14.25" customHeight="1" x14ac:dyDescent="0.35">
      <c r="B309" s="1"/>
      <c r="C309" s="2"/>
    </row>
    <row r="310" spans="2:3" ht="14.25" customHeight="1" x14ac:dyDescent="0.35">
      <c r="B310" s="1"/>
      <c r="C310" s="2"/>
    </row>
    <row r="311" spans="2:3" ht="14.25" customHeight="1" x14ac:dyDescent="0.35">
      <c r="B311" s="1"/>
      <c r="C311" s="2"/>
    </row>
    <row r="312" spans="2:3" ht="14.25" customHeight="1" x14ac:dyDescent="0.35">
      <c r="B312" s="1"/>
      <c r="C312" s="2"/>
    </row>
    <row r="313" spans="2:3" ht="14.25" customHeight="1" x14ac:dyDescent="0.35">
      <c r="B313" s="1"/>
      <c r="C313" s="2"/>
    </row>
    <row r="314" spans="2:3" ht="14.25" customHeight="1" x14ac:dyDescent="0.35">
      <c r="B314" s="1"/>
      <c r="C314" s="2"/>
    </row>
    <row r="315" spans="2:3" ht="14.25" customHeight="1" x14ac:dyDescent="0.35">
      <c r="B315" s="1"/>
      <c r="C315" s="2"/>
    </row>
    <row r="316" spans="2:3" ht="14.25" customHeight="1" x14ac:dyDescent="0.35">
      <c r="B316" s="1"/>
      <c r="C316" s="2"/>
    </row>
    <row r="317" spans="2:3" ht="14.25" customHeight="1" x14ac:dyDescent="0.35">
      <c r="B317" s="1"/>
      <c r="C317" s="2"/>
    </row>
    <row r="318" spans="2:3" ht="14.25" customHeight="1" x14ac:dyDescent="0.35">
      <c r="B318" s="1"/>
      <c r="C318" s="2"/>
    </row>
    <row r="319" spans="2:3" ht="14.25" customHeight="1" x14ac:dyDescent="0.35">
      <c r="B319" s="1"/>
      <c r="C319" s="2"/>
    </row>
    <row r="320" spans="2:3" ht="14.25" customHeight="1" x14ac:dyDescent="0.35">
      <c r="B320" s="1"/>
      <c r="C320" s="2"/>
    </row>
    <row r="321" spans="2:3" ht="14.25" customHeight="1" x14ac:dyDescent="0.35">
      <c r="B321" s="1"/>
      <c r="C321" s="2"/>
    </row>
    <row r="322" spans="2:3" ht="14.25" customHeight="1" x14ac:dyDescent="0.35">
      <c r="B322" s="1"/>
      <c r="C322" s="2"/>
    </row>
    <row r="323" spans="2:3" ht="14.25" customHeight="1" x14ac:dyDescent="0.35">
      <c r="B323" s="1"/>
      <c r="C323" s="2"/>
    </row>
    <row r="324" spans="2:3" ht="14.25" customHeight="1" x14ac:dyDescent="0.35">
      <c r="B324" s="1"/>
      <c r="C324" s="2"/>
    </row>
    <row r="325" spans="2:3" ht="14.25" customHeight="1" x14ac:dyDescent="0.35">
      <c r="B325" s="1"/>
      <c r="C325" s="2"/>
    </row>
    <row r="326" spans="2:3" ht="14.25" customHeight="1" x14ac:dyDescent="0.35">
      <c r="B326" s="1"/>
      <c r="C326" s="2"/>
    </row>
    <row r="327" spans="2:3" ht="14.25" customHeight="1" x14ac:dyDescent="0.35">
      <c r="B327" s="1"/>
      <c r="C327" s="2"/>
    </row>
    <row r="328" spans="2:3" ht="14.25" customHeight="1" x14ac:dyDescent="0.35">
      <c r="B328" s="1"/>
      <c r="C328" s="2"/>
    </row>
    <row r="329" spans="2:3" ht="14.25" customHeight="1" x14ac:dyDescent="0.35">
      <c r="B329" s="1"/>
      <c r="C329" s="2"/>
    </row>
    <row r="330" spans="2:3" ht="14.25" customHeight="1" x14ac:dyDescent="0.35">
      <c r="B330" s="1"/>
      <c r="C330" s="2"/>
    </row>
    <row r="331" spans="2:3" ht="14.25" customHeight="1" x14ac:dyDescent="0.35">
      <c r="B331" s="1"/>
      <c r="C331" s="2"/>
    </row>
    <row r="332" spans="2:3" ht="14.25" customHeight="1" x14ac:dyDescent="0.35">
      <c r="B332" s="1"/>
      <c r="C332" s="2"/>
    </row>
    <row r="333" spans="2:3" ht="14.25" customHeight="1" x14ac:dyDescent="0.35">
      <c r="B333" s="1"/>
      <c r="C333" s="2"/>
    </row>
    <row r="334" spans="2:3" ht="14.25" customHeight="1" x14ac:dyDescent="0.35">
      <c r="B334" s="1"/>
      <c r="C334" s="2"/>
    </row>
    <row r="335" spans="2:3" ht="14.25" customHeight="1" x14ac:dyDescent="0.35">
      <c r="B335" s="1"/>
      <c r="C335" s="2"/>
    </row>
    <row r="336" spans="2:3" ht="14.25" customHeight="1" x14ac:dyDescent="0.35">
      <c r="B336" s="1"/>
      <c r="C336" s="2"/>
    </row>
    <row r="337" spans="2:3" ht="14.25" customHeight="1" x14ac:dyDescent="0.35">
      <c r="B337" s="1"/>
      <c r="C337" s="2"/>
    </row>
    <row r="338" spans="2:3" ht="14.25" customHeight="1" x14ac:dyDescent="0.35">
      <c r="B338" s="1"/>
      <c r="C338" s="2"/>
    </row>
    <row r="339" spans="2:3" ht="14.25" customHeight="1" x14ac:dyDescent="0.35">
      <c r="B339" s="1"/>
      <c r="C339" s="2"/>
    </row>
    <row r="340" spans="2:3" ht="14.25" customHeight="1" x14ac:dyDescent="0.35">
      <c r="B340" s="1"/>
      <c r="C340" s="2"/>
    </row>
    <row r="341" spans="2:3" ht="14.25" customHeight="1" x14ac:dyDescent="0.35">
      <c r="B341" s="1"/>
      <c r="C341" s="2"/>
    </row>
    <row r="342" spans="2:3" ht="14.25" customHeight="1" x14ac:dyDescent="0.35">
      <c r="B342" s="1"/>
      <c r="C342" s="2"/>
    </row>
    <row r="343" spans="2:3" ht="14.25" customHeight="1" x14ac:dyDescent="0.35">
      <c r="B343" s="1"/>
      <c r="C343" s="2"/>
    </row>
    <row r="344" spans="2:3" ht="14.25" customHeight="1" x14ac:dyDescent="0.35">
      <c r="B344" s="1"/>
      <c r="C344" s="2"/>
    </row>
    <row r="345" spans="2:3" ht="14.25" customHeight="1" x14ac:dyDescent="0.35">
      <c r="B345" s="1"/>
      <c r="C345" s="2"/>
    </row>
    <row r="346" spans="2:3" ht="14.25" customHeight="1" x14ac:dyDescent="0.35">
      <c r="B346" s="1"/>
      <c r="C346" s="2"/>
    </row>
    <row r="347" spans="2:3" ht="14.25" customHeight="1" x14ac:dyDescent="0.35">
      <c r="B347" s="1"/>
      <c r="C347" s="2"/>
    </row>
    <row r="348" spans="2:3" ht="14.25" customHeight="1" x14ac:dyDescent="0.35">
      <c r="B348" s="1"/>
      <c r="C348" s="2"/>
    </row>
    <row r="349" spans="2:3" ht="14.25" customHeight="1" x14ac:dyDescent="0.35">
      <c r="B349" s="1"/>
      <c r="C349" s="2"/>
    </row>
    <row r="350" spans="2:3" ht="14.25" customHeight="1" x14ac:dyDescent="0.35">
      <c r="B350" s="1"/>
      <c r="C350" s="2"/>
    </row>
    <row r="351" spans="2:3" ht="14.25" customHeight="1" x14ac:dyDescent="0.35">
      <c r="B351" s="1"/>
      <c r="C351" s="2"/>
    </row>
    <row r="352" spans="2:3" ht="14.25" customHeight="1" x14ac:dyDescent="0.35">
      <c r="B352" s="1"/>
      <c r="C352" s="2"/>
    </row>
    <row r="353" spans="2:3" ht="14.25" customHeight="1" x14ac:dyDescent="0.35">
      <c r="B353" s="1"/>
      <c r="C353" s="2"/>
    </row>
    <row r="354" spans="2:3" ht="14.25" customHeight="1" x14ac:dyDescent="0.35">
      <c r="B354" s="1"/>
      <c r="C354" s="2"/>
    </row>
    <row r="355" spans="2:3" ht="14.25" customHeight="1" x14ac:dyDescent="0.35">
      <c r="B355" s="1"/>
      <c r="C355" s="2"/>
    </row>
    <row r="356" spans="2:3" ht="14.25" customHeight="1" x14ac:dyDescent="0.35">
      <c r="B356" s="1"/>
      <c r="C356" s="2"/>
    </row>
    <row r="357" spans="2:3" ht="14.25" customHeight="1" x14ac:dyDescent="0.35">
      <c r="B357" s="1"/>
      <c r="C357" s="2"/>
    </row>
    <row r="358" spans="2:3" ht="14.25" customHeight="1" x14ac:dyDescent="0.35">
      <c r="B358" s="1"/>
      <c r="C358" s="2"/>
    </row>
    <row r="359" spans="2:3" ht="14.25" customHeight="1" x14ac:dyDescent="0.35">
      <c r="B359" s="1"/>
      <c r="C359" s="2"/>
    </row>
    <row r="360" spans="2:3" ht="14.25" customHeight="1" x14ac:dyDescent="0.35">
      <c r="B360" s="1"/>
      <c r="C360" s="2"/>
    </row>
    <row r="361" spans="2:3" ht="14.25" customHeight="1" x14ac:dyDescent="0.35">
      <c r="B361" s="1"/>
      <c r="C361" s="2"/>
    </row>
    <row r="362" spans="2:3" ht="14.25" customHeight="1" x14ac:dyDescent="0.35">
      <c r="B362" s="1"/>
      <c r="C362" s="2"/>
    </row>
    <row r="363" spans="2:3" ht="14.25" customHeight="1" x14ac:dyDescent="0.35">
      <c r="B363" s="1"/>
      <c r="C363" s="2"/>
    </row>
    <row r="364" spans="2:3" ht="14.25" customHeight="1" x14ac:dyDescent="0.35">
      <c r="B364" s="1"/>
      <c r="C364" s="2"/>
    </row>
    <row r="365" spans="2:3" ht="14.25" customHeight="1" x14ac:dyDescent="0.35">
      <c r="B365" s="1"/>
      <c r="C365" s="2"/>
    </row>
    <row r="366" spans="2:3" ht="14.25" customHeight="1" x14ac:dyDescent="0.35">
      <c r="B366" s="1"/>
      <c r="C366" s="2"/>
    </row>
    <row r="367" spans="2:3" ht="14.25" customHeight="1" x14ac:dyDescent="0.35">
      <c r="B367" s="1"/>
      <c r="C367" s="2"/>
    </row>
    <row r="368" spans="2:3" ht="14.25" customHeight="1" x14ac:dyDescent="0.35">
      <c r="B368" s="1"/>
      <c r="C368" s="2"/>
    </row>
    <row r="369" spans="2:3" ht="14.25" customHeight="1" x14ac:dyDescent="0.35">
      <c r="B369" s="1"/>
      <c r="C369" s="2"/>
    </row>
    <row r="370" spans="2:3" ht="14.25" customHeight="1" x14ac:dyDescent="0.35">
      <c r="B370" s="1"/>
      <c r="C370" s="2"/>
    </row>
    <row r="371" spans="2:3" ht="14.25" customHeight="1" x14ac:dyDescent="0.35">
      <c r="B371" s="1"/>
      <c r="C371" s="2"/>
    </row>
    <row r="372" spans="2:3" ht="14.25" customHeight="1" x14ac:dyDescent="0.35">
      <c r="B372" s="1"/>
      <c r="C372" s="2"/>
    </row>
    <row r="373" spans="2:3" ht="14.25" customHeight="1" x14ac:dyDescent="0.35">
      <c r="B373" s="1"/>
      <c r="C373" s="2"/>
    </row>
    <row r="374" spans="2:3" ht="14.25" customHeight="1" x14ac:dyDescent="0.35">
      <c r="B374" s="1"/>
      <c r="C374" s="2"/>
    </row>
    <row r="375" spans="2:3" ht="14.25" customHeight="1" x14ac:dyDescent="0.35">
      <c r="B375" s="1"/>
      <c r="C375" s="2"/>
    </row>
    <row r="376" spans="2:3" ht="14.25" customHeight="1" x14ac:dyDescent="0.35">
      <c r="B376" s="1"/>
      <c r="C376" s="2"/>
    </row>
    <row r="377" spans="2:3" ht="14.25" customHeight="1" x14ac:dyDescent="0.35">
      <c r="B377" s="1"/>
      <c r="C377" s="2"/>
    </row>
    <row r="378" spans="2:3" ht="14.25" customHeight="1" x14ac:dyDescent="0.35">
      <c r="B378" s="1"/>
      <c r="C378" s="2"/>
    </row>
    <row r="379" spans="2:3" ht="14.25" customHeight="1" x14ac:dyDescent="0.35">
      <c r="B379" s="1"/>
      <c r="C379" s="2"/>
    </row>
    <row r="380" spans="2:3" ht="14.25" customHeight="1" x14ac:dyDescent="0.35">
      <c r="B380" s="1"/>
      <c r="C380" s="2"/>
    </row>
    <row r="381" spans="2:3" ht="14.25" customHeight="1" x14ac:dyDescent="0.35">
      <c r="B381" s="1"/>
      <c r="C381" s="2"/>
    </row>
    <row r="382" spans="2:3" ht="14.25" customHeight="1" x14ac:dyDescent="0.35">
      <c r="B382" s="1"/>
      <c r="C382" s="2"/>
    </row>
    <row r="383" spans="2:3" ht="14.25" customHeight="1" x14ac:dyDescent="0.35">
      <c r="B383" s="1"/>
      <c r="C383" s="2"/>
    </row>
    <row r="384" spans="2:3" ht="14.25" customHeight="1" x14ac:dyDescent="0.35">
      <c r="B384" s="1"/>
      <c r="C384" s="2"/>
    </row>
    <row r="385" spans="2:3" ht="14.25" customHeight="1" x14ac:dyDescent="0.35">
      <c r="B385" s="1"/>
      <c r="C385" s="2"/>
    </row>
    <row r="386" spans="2:3" ht="14.25" customHeight="1" x14ac:dyDescent="0.35">
      <c r="B386" s="1"/>
      <c r="C386" s="2"/>
    </row>
    <row r="387" spans="2:3" ht="14.25" customHeight="1" x14ac:dyDescent="0.35">
      <c r="B387" s="1"/>
      <c r="C387" s="2"/>
    </row>
    <row r="388" spans="2:3" ht="14.25" customHeight="1" x14ac:dyDescent="0.35">
      <c r="B388" s="1"/>
      <c r="C388" s="2"/>
    </row>
    <row r="389" spans="2:3" ht="14.25" customHeight="1" x14ac:dyDescent="0.35">
      <c r="B389" s="1"/>
      <c r="C389" s="2"/>
    </row>
    <row r="390" spans="2:3" ht="14.25" customHeight="1" x14ac:dyDescent="0.35">
      <c r="B390" s="1"/>
      <c r="C390" s="2"/>
    </row>
    <row r="391" spans="2:3" ht="14.25" customHeight="1" x14ac:dyDescent="0.35">
      <c r="B391" s="1"/>
      <c r="C391" s="2"/>
    </row>
    <row r="392" spans="2:3" ht="14.25" customHeight="1" x14ac:dyDescent="0.35">
      <c r="B392" s="1"/>
      <c r="C392" s="2"/>
    </row>
    <row r="393" spans="2:3" ht="14.25" customHeight="1" x14ac:dyDescent="0.35">
      <c r="B393" s="1"/>
      <c r="C393" s="2"/>
    </row>
    <row r="394" spans="2:3" ht="14.25" customHeight="1" x14ac:dyDescent="0.35">
      <c r="B394" s="1"/>
      <c r="C394" s="2"/>
    </row>
    <row r="395" spans="2:3" ht="14.25" customHeight="1" x14ac:dyDescent="0.35">
      <c r="B395" s="1"/>
      <c r="C395" s="2"/>
    </row>
    <row r="396" spans="2:3" ht="14.25" customHeight="1" x14ac:dyDescent="0.35">
      <c r="B396" s="1"/>
      <c r="C396" s="2"/>
    </row>
    <row r="397" spans="2:3" ht="14.25" customHeight="1" x14ac:dyDescent="0.35">
      <c r="B397" s="1"/>
      <c r="C397" s="2"/>
    </row>
    <row r="398" spans="2:3" ht="14.25" customHeight="1" x14ac:dyDescent="0.35">
      <c r="B398" s="1"/>
      <c r="C398" s="2"/>
    </row>
    <row r="399" spans="2:3" ht="14.25" customHeight="1" x14ac:dyDescent="0.35">
      <c r="B399" s="1"/>
      <c r="C399" s="2"/>
    </row>
    <row r="400" spans="2:3" ht="14.25" customHeight="1" x14ac:dyDescent="0.35">
      <c r="B400" s="1"/>
      <c r="C400" s="2"/>
    </row>
    <row r="401" spans="2:3" ht="14.25" customHeight="1" x14ac:dyDescent="0.35">
      <c r="B401" s="1"/>
      <c r="C401" s="2"/>
    </row>
    <row r="402" spans="2:3" ht="14.25" customHeight="1" x14ac:dyDescent="0.35">
      <c r="B402" s="1"/>
      <c r="C402" s="2"/>
    </row>
    <row r="403" spans="2:3" ht="14.25" customHeight="1" x14ac:dyDescent="0.35">
      <c r="B403" s="1"/>
      <c r="C403" s="2"/>
    </row>
    <row r="404" spans="2:3" ht="14.25" customHeight="1" x14ac:dyDescent="0.35">
      <c r="B404" s="1"/>
      <c r="C404" s="2"/>
    </row>
    <row r="405" spans="2:3" ht="14.25" customHeight="1" x14ac:dyDescent="0.35">
      <c r="B405" s="1"/>
      <c r="C405" s="2"/>
    </row>
    <row r="406" spans="2:3" ht="14.25" customHeight="1" x14ac:dyDescent="0.35">
      <c r="B406" s="1"/>
      <c r="C406" s="2"/>
    </row>
    <row r="407" spans="2:3" ht="14.25" customHeight="1" x14ac:dyDescent="0.35">
      <c r="B407" s="1"/>
      <c r="C407" s="2"/>
    </row>
    <row r="408" spans="2:3" ht="14.25" customHeight="1" x14ac:dyDescent="0.35">
      <c r="B408" s="1"/>
      <c r="C408" s="2"/>
    </row>
    <row r="409" spans="2:3" ht="14.25" customHeight="1" x14ac:dyDescent="0.35">
      <c r="B409" s="1"/>
      <c r="C409" s="2"/>
    </row>
    <row r="410" spans="2:3" ht="14.25" customHeight="1" x14ac:dyDescent="0.35">
      <c r="B410" s="1"/>
      <c r="C410" s="2"/>
    </row>
    <row r="411" spans="2:3" ht="14.25" customHeight="1" x14ac:dyDescent="0.35">
      <c r="B411" s="1"/>
      <c r="C411" s="2"/>
    </row>
    <row r="412" spans="2:3" ht="14.25" customHeight="1" x14ac:dyDescent="0.35">
      <c r="B412" s="1"/>
      <c r="C412" s="2"/>
    </row>
    <row r="413" spans="2:3" ht="14.25" customHeight="1" x14ac:dyDescent="0.35">
      <c r="B413" s="1"/>
      <c r="C413" s="2"/>
    </row>
    <row r="414" spans="2:3" ht="14.25" customHeight="1" x14ac:dyDescent="0.35">
      <c r="B414" s="1"/>
      <c r="C414" s="2"/>
    </row>
    <row r="415" spans="2:3" ht="14.25" customHeight="1" x14ac:dyDescent="0.35">
      <c r="B415" s="1"/>
      <c r="C415" s="2"/>
    </row>
    <row r="416" spans="2:3" ht="14.25" customHeight="1" x14ac:dyDescent="0.35">
      <c r="B416" s="1"/>
      <c r="C416" s="2"/>
    </row>
    <row r="417" spans="2:3" ht="14.25" customHeight="1" x14ac:dyDescent="0.35">
      <c r="B417" s="1"/>
      <c r="C417" s="2"/>
    </row>
    <row r="418" spans="2:3" ht="14.25" customHeight="1" x14ac:dyDescent="0.35">
      <c r="B418" s="1"/>
      <c r="C418" s="2"/>
    </row>
    <row r="419" spans="2:3" ht="14.25" customHeight="1" x14ac:dyDescent="0.35">
      <c r="B419" s="1"/>
      <c r="C419" s="2"/>
    </row>
    <row r="420" spans="2:3" ht="14.25" customHeight="1" x14ac:dyDescent="0.35">
      <c r="B420" s="1"/>
      <c r="C420" s="2"/>
    </row>
    <row r="421" spans="2:3" ht="14.25" customHeight="1" x14ac:dyDescent="0.35">
      <c r="B421" s="1"/>
      <c r="C421" s="2"/>
    </row>
    <row r="422" spans="2:3" ht="14.25" customHeight="1" x14ac:dyDescent="0.35">
      <c r="B422" s="1"/>
      <c r="C422" s="2"/>
    </row>
    <row r="423" spans="2:3" ht="14.25" customHeight="1" x14ac:dyDescent="0.35">
      <c r="B423" s="1"/>
      <c r="C423" s="2"/>
    </row>
    <row r="424" spans="2:3" ht="14.25" customHeight="1" x14ac:dyDescent="0.35">
      <c r="B424" s="1"/>
      <c r="C424" s="2"/>
    </row>
    <row r="425" spans="2:3" ht="14.25" customHeight="1" x14ac:dyDescent="0.35">
      <c r="B425" s="1"/>
      <c r="C425" s="2"/>
    </row>
    <row r="426" spans="2:3" ht="14.25" customHeight="1" x14ac:dyDescent="0.35">
      <c r="B426" s="1"/>
      <c r="C426" s="2"/>
    </row>
    <row r="427" spans="2:3" ht="14.25" customHeight="1" x14ac:dyDescent="0.35">
      <c r="B427" s="1"/>
      <c r="C427" s="2"/>
    </row>
    <row r="428" spans="2:3" ht="14.25" customHeight="1" x14ac:dyDescent="0.35">
      <c r="B428" s="1"/>
      <c r="C428" s="2"/>
    </row>
    <row r="429" spans="2:3" ht="14.25" customHeight="1" x14ac:dyDescent="0.35">
      <c r="B429" s="1"/>
      <c r="C429" s="2"/>
    </row>
    <row r="430" spans="2:3" ht="14.25" customHeight="1" x14ac:dyDescent="0.35">
      <c r="B430" s="1"/>
      <c r="C430" s="2"/>
    </row>
    <row r="431" spans="2:3" ht="14.25" customHeight="1" x14ac:dyDescent="0.35">
      <c r="B431" s="1"/>
      <c r="C431" s="2"/>
    </row>
    <row r="432" spans="2:3" ht="14.25" customHeight="1" x14ac:dyDescent="0.35">
      <c r="B432" s="1"/>
      <c r="C432" s="2"/>
    </row>
    <row r="433" spans="2:3" ht="14.25" customHeight="1" x14ac:dyDescent="0.35">
      <c r="B433" s="1"/>
      <c r="C433" s="2"/>
    </row>
    <row r="434" spans="2:3" ht="14.25" customHeight="1" x14ac:dyDescent="0.35">
      <c r="B434" s="1"/>
      <c r="C434" s="2"/>
    </row>
    <row r="435" spans="2:3" ht="14.25" customHeight="1" x14ac:dyDescent="0.35">
      <c r="B435" s="1"/>
      <c r="C435" s="2"/>
    </row>
    <row r="436" spans="2:3" ht="14.25" customHeight="1" x14ac:dyDescent="0.35">
      <c r="B436" s="1"/>
      <c r="C436" s="2"/>
    </row>
    <row r="437" spans="2:3" ht="14.25" customHeight="1" x14ac:dyDescent="0.35">
      <c r="B437" s="1"/>
      <c r="C437" s="2"/>
    </row>
    <row r="438" spans="2:3" ht="14.25" customHeight="1" x14ac:dyDescent="0.35">
      <c r="B438" s="1"/>
      <c r="C438" s="2"/>
    </row>
    <row r="439" spans="2:3" ht="14.25" customHeight="1" x14ac:dyDescent="0.35">
      <c r="B439" s="1"/>
      <c r="C439" s="2"/>
    </row>
    <row r="440" spans="2:3" ht="14.25" customHeight="1" x14ac:dyDescent="0.35">
      <c r="B440" s="1"/>
      <c r="C440" s="2"/>
    </row>
    <row r="441" spans="2:3" ht="14.25" customHeight="1" x14ac:dyDescent="0.35">
      <c r="B441" s="1"/>
      <c r="C441" s="2"/>
    </row>
    <row r="442" spans="2:3" ht="14.25" customHeight="1" x14ac:dyDescent="0.35">
      <c r="B442" s="1"/>
      <c r="C442" s="2"/>
    </row>
    <row r="443" spans="2:3" ht="14.25" customHeight="1" x14ac:dyDescent="0.35">
      <c r="B443" s="1"/>
      <c r="C443" s="2"/>
    </row>
    <row r="444" spans="2:3" ht="14.25" customHeight="1" x14ac:dyDescent="0.35">
      <c r="B444" s="1"/>
      <c r="C444" s="2"/>
    </row>
    <row r="445" spans="2:3" ht="14.25" customHeight="1" x14ac:dyDescent="0.35">
      <c r="B445" s="1"/>
      <c r="C445" s="2"/>
    </row>
    <row r="446" spans="2:3" ht="14.25" customHeight="1" x14ac:dyDescent="0.35">
      <c r="B446" s="1"/>
      <c r="C446" s="2"/>
    </row>
    <row r="447" spans="2:3" ht="14.25" customHeight="1" x14ac:dyDescent="0.35">
      <c r="B447" s="1"/>
      <c r="C447" s="2"/>
    </row>
    <row r="448" spans="2:3" ht="14.25" customHeight="1" x14ac:dyDescent="0.35">
      <c r="B448" s="1"/>
      <c r="C448" s="2"/>
    </row>
    <row r="449" spans="2:3" ht="14.25" customHeight="1" x14ac:dyDescent="0.35">
      <c r="B449" s="1"/>
      <c r="C449" s="2"/>
    </row>
    <row r="450" spans="2:3" ht="14.25" customHeight="1" x14ac:dyDescent="0.35">
      <c r="B450" s="1"/>
      <c r="C450" s="2"/>
    </row>
    <row r="451" spans="2:3" ht="14.25" customHeight="1" x14ac:dyDescent="0.35">
      <c r="B451" s="1"/>
      <c r="C451" s="2"/>
    </row>
    <row r="452" spans="2:3" ht="14.25" customHeight="1" x14ac:dyDescent="0.35">
      <c r="B452" s="1"/>
      <c r="C452" s="2"/>
    </row>
    <row r="453" spans="2:3" ht="14.25" customHeight="1" x14ac:dyDescent="0.35">
      <c r="B453" s="1"/>
      <c r="C453" s="2"/>
    </row>
    <row r="454" spans="2:3" ht="14.25" customHeight="1" x14ac:dyDescent="0.35">
      <c r="B454" s="1"/>
      <c r="C454" s="2"/>
    </row>
    <row r="455" spans="2:3" ht="14.25" customHeight="1" x14ac:dyDescent="0.35">
      <c r="B455" s="1"/>
      <c r="C455" s="2"/>
    </row>
    <row r="456" spans="2:3" ht="14.25" customHeight="1" x14ac:dyDescent="0.35">
      <c r="B456" s="1"/>
      <c r="C456" s="2"/>
    </row>
    <row r="457" spans="2:3" ht="14.25" customHeight="1" x14ac:dyDescent="0.35">
      <c r="B457" s="1"/>
      <c r="C457" s="2"/>
    </row>
    <row r="458" spans="2:3" ht="14.25" customHeight="1" x14ac:dyDescent="0.35">
      <c r="B458" s="1"/>
      <c r="C458" s="2"/>
    </row>
    <row r="459" spans="2:3" ht="14.25" customHeight="1" x14ac:dyDescent="0.35">
      <c r="B459" s="1"/>
      <c r="C459" s="2"/>
    </row>
    <row r="460" spans="2:3" ht="14.25" customHeight="1" x14ac:dyDescent="0.35">
      <c r="B460" s="1"/>
      <c r="C460" s="2"/>
    </row>
    <row r="461" spans="2:3" ht="14.25" customHeight="1" x14ac:dyDescent="0.35">
      <c r="B461" s="1"/>
      <c r="C461" s="2"/>
    </row>
    <row r="462" spans="2:3" ht="14.25" customHeight="1" x14ac:dyDescent="0.35">
      <c r="B462" s="1"/>
      <c r="C462" s="2"/>
    </row>
    <row r="463" spans="2:3" ht="14.25" customHeight="1" x14ac:dyDescent="0.35">
      <c r="B463" s="1"/>
      <c r="C463" s="2"/>
    </row>
    <row r="464" spans="2:3" ht="14.25" customHeight="1" x14ac:dyDescent="0.35">
      <c r="B464" s="1"/>
      <c r="C464" s="2"/>
    </row>
    <row r="465" spans="2:3" ht="14.25" customHeight="1" x14ac:dyDescent="0.35">
      <c r="B465" s="1"/>
      <c r="C465" s="2"/>
    </row>
    <row r="466" spans="2:3" ht="14.25" customHeight="1" x14ac:dyDescent="0.35">
      <c r="B466" s="1"/>
      <c r="C466" s="2"/>
    </row>
    <row r="467" spans="2:3" ht="14.25" customHeight="1" x14ac:dyDescent="0.35">
      <c r="B467" s="1"/>
      <c r="C467" s="2"/>
    </row>
    <row r="468" spans="2:3" ht="14.25" customHeight="1" x14ac:dyDescent="0.35">
      <c r="B468" s="1"/>
      <c r="C468" s="2"/>
    </row>
    <row r="469" spans="2:3" ht="14.25" customHeight="1" x14ac:dyDescent="0.35">
      <c r="B469" s="1"/>
      <c r="C469" s="2"/>
    </row>
    <row r="470" spans="2:3" ht="14.25" customHeight="1" x14ac:dyDescent="0.35">
      <c r="B470" s="1"/>
      <c r="C470" s="2"/>
    </row>
    <row r="471" spans="2:3" ht="14.25" customHeight="1" x14ac:dyDescent="0.35">
      <c r="B471" s="1"/>
      <c r="C471" s="2"/>
    </row>
    <row r="472" spans="2:3" ht="14.25" customHeight="1" x14ac:dyDescent="0.35">
      <c r="B472" s="1"/>
      <c r="C472" s="2"/>
    </row>
    <row r="473" spans="2:3" ht="14.25" customHeight="1" x14ac:dyDescent="0.35">
      <c r="B473" s="1"/>
      <c r="C473" s="2"/>
    </row>
    <row r="474" spans="2:3" ht="14.25" customHeight="1" x14ac:dyDescent="0.35">
      <c r="B474" s="1"/>
      <c r="C474" s="2"/>
    </row>
    <row r="475" spans="2:3" ht="14.25" customHeight="1" x14ac:dyDescent="0.35">
      <c r="B475" s="1"/>
      <c r="C475" s="2"/>
    </row>
    <row r="476" spans="2:3" ht="14.25" customHeight="1" x14ac:dyDescent="0.35">
      <c r="B476" s="1"/>
      <c r="C476" s="2"/>
    </row>
    <row r="477" spans="2:3" ht="14.25" customHeight="1" x14ac:dyDescent="0.35">
      <c r="B477" s="1"/>
      <c r="C477" s="2"/>
    </row>
    <row r="478" spans="2:3" ht="14.25" customHeight="1" x14ac:dyDescent="0.35">
      <c r="B478" s="1"/>
      <c r="C478" s="2"/>
    </row>
    <row r="479" spans="2:3" ht="14.25" customHeight="1" x14ac:dyDescent="0.35">
      <c r="B479" s="1"/>
      <c r="C479" s="2"/>
    </row>
    <row r="480" spans="2:3" ht="14.25" customHeight="1" x14ac:dyDescent="0.35">
      <c r="B480" s="1"/>
      <c r="C480" s="2"/>
    </row>
    <row r="481" spans="2:3" ht="14.25" customHeight="1" x14ac:dyDescent="0.35">
      <c r="B481" s="1"/>
      <c r="C481" s="2"/>
    </row>
    <row r="482" spans="2:3" ht="14.25" customHeight="1" x14ac:dyDescent="0.35">
      <c r="B482" s="1"/>
      <c r="C482" s="2"/>
    </row>
    <row r="483" spans="2:3" ht="14.25" customHeight="1" x14ac:dyDescent="0.35">
      <c r="B483" s="1"/>
      <c r="C483" s="2"/>
    </row>
    <row r="484" spans="2:3" ht="14.25" customHeight="1" x14ac:dyDescent="0.35">
      <c r="B484" s="1"/>
      <c r="C484" s="2"/>
    </row>
    <row r="485" spans="2:3" ht="14.25" customHeight="1" x14ac:dyDescent="0.35">
      <c r="B485" s="1"/>
      <c r="C485" s="2"/>
    </row>
    <row r="486" spans="2:3" ht="14.25" customHeight="1" x14ac:dyDescent="0.35">
      <c r="B486" s="1"/>
      <c r="C486" s="2"/>
    </row>
    <row r="487" spans="2:3" ht="14.25" customHeight="1" x14ac:dyDescent="0.35">
      <c r="B487" s="1"/>
      <c r="C487" s="2"/>
    </row>
    <row r="488" spans="2:3" ht="14.25" customHeight="1" x14ac:dyDescent="0.35">
      <c r="B488" s="1"/>
      <c r="C488" s="2"/>
    </row>
    <row r="489" spans="2:3" ht="14.25" customHeight="1" x14ac:dyDescent="0.35">
      <c r="B489" s="1"/>
      <c r="C489" s="2"/>
    </row>
    <row r="490" spans="2:3" ht="14.25" customHeight="1" x14ac:dyDescent="0.35">
      <c r="B490" s="1"/>
      <c r="C490" s="2"/>
    </row>
    <row r="491" spans="2:3" ht="14.25" customHeight="1" x14ac:dyDescent="0.35">
      <c r="B491" s="1"/>
      <c r="C491" s="2"/>
    </row>
    <row r="492" spans="2:3" ht="14.25" customHeight="1" x14ac:dyDescent="0.35">
      <c r="B492" s="1"/>
      <c r="C492" s="2"/>
    </row>
    <row r="493" spans="2:3" ht="14.25" customHeight="1" x14ac:dyDescent="0.35">
      <c r="B493" s="1"/>
      <c r="C493" s="2"/>
    </row>
    <row r="494" spans="2:3" ht="14.25" customHeight="1" x14ac:dyDescent="0.35">
      <c r="B494" s="1"/>
      <c r="C494" s="2"/>
    </row>
    <row r="495" spans="2:3" ht="14.25" customHeight="1" x14ac:dyDescent="0.35">
      <c r="B495" s="1"/>
      <c r="C495" s="2"/>
    </row>
    <row r="496" spans="2:3" ht="14.25" customHeight="1" x14ac:dyDescent="0.35">
      <c r="B496" s="1"/>
      <c r="C496" s="2"/>
    </row>
    <row r="497" spans="2:3" ht="14.25" customHeight="1" x14ac:dyDescent="0.35">
      <c r="B497" s="1"/>
      <c r="C497" s="2"/>
    </row>
    <row r="498" spans="2:3" ht="14.25" customHeight="1" x14ac:dyDescent="0.35">
      <c r="B498" s="1"/>
      <c r="C498" s="2"/>
    </row>
    <row r="499" spans="2:3" ht="14.25" customHeight="1" x14ac:dyDescent="0.35">
      <c r="B499" s="1"/>
      <c r="C499" s="2"/>
    </row>
    <row r="500" spans="2:3" ht="14.25" customHeight="1" x14ac:dyDescent="0.35">
      <c r="B500" s="1"/>
      <c r="C500" s="2"/>
    </row>
    <row r="501" spans="2:3" ht="14.25" customHeight="1" x14ac:dyDescent="0.35">
      <c r="B501" s="1"/>
      <c r="C501" s="2"/>
    </row>
    <row r="502" spans="2:3" ht="14.25" customHeight="1" x14ac:dyDescent="0.35">
      <c r="B502" s="1"/>
      <c r="C502" s="2"/>
    </row>
    <row r="503" spans="2:3" ht="14.25" customHeight="1" x14ac:dyDescent="0.35">
      <c r="B503" s="1"/>
      <c r="C503" s="2"/>
    </row>
    <row r="504" spans="2:3" ht="14.25" customHeight="1" x14ac:dyDescent="0.35">
      <c r="B504" s="1"/>
      <c r="C504" s="2"/>
    </row>
    <row r="505" spans="2:3" ht="14.25" customHeight="1" x14ac:dyDescent="0.35">
      <c r="B505" s="1"/>
      <c r="C505" s="2"/>
    </row>
    <row r="506" spans="2:3" ht="14.25" customHeight="1" x14ac:dyDescent="0.35">
      <c r="B506" s="1"/>
      <c r="C506" s="2"/>
    </row>
    <row r="507" spans="2:3" ht="14.25" customHeight="1" x14ac:dyDescent="0.35">
      <c r="B507" s="1"/>
      <c r="C507" s="2"/>
    </row>
    <row r="508" spans="2:3" ht="14.25" customHeight="1" x14ac:dyDescent="0.35">
      <c r="B508" s="1"/>
      <c r="C508" s="2"/>
    </row>
    <row r="509" spans="2:3" ht="14.25" customHeight="1" x14ac:dyDescent="0.35">
      <c r="B509" s="1"/>
      <c r="C509" s="2"/>
    </row>
    <row r="510" spans="2:3" ht="14.25" customHeight="1" x14ac:dyDescent="0.35">
      <c r="B510" s="1"/>
      <c r="C510" s="2"/>
    </row>
    <row r="511" spans="2:3" ht="14.25" customHeight="1" x14ac:dyDescent="0.35">
      <c r="B511" s="1"/>
      <c r="C511" s="2"/>
    </row>
    <row r="512" spans="2:3" ht="14.25" customHeight="1" x14ac:dyDescent="0.35">
      <c r="B512" s="1"/>
      <c r="C512" s="2"/>
    </row>
    <row r="513" spans="2:3" ht="14.25" customHeight="1" x14ac:dyDescent="0.35">
      <c r="B513" s="1"/>
      <c r="C513" s="2"/>
    </row>
    <row r="514" spans="2:3" ht="14.25" customHeight="1" x14ac:dyDescent="0.35">
      <c r="B514" s="1"/>
      <c r="C514" s="2"/>
    </row>
    <row r="515" spans="2:3" ht="14.25" customHeight="1" x14ac:dyDescent="0.35">
      <c r="B515" s="1"/>
      <c r="C515" s="2"/>
    </row>
    <row r="516" spans="2:3" ht="14.25" customHeight="1" x14ac:dyDescent="0.35">
      <c r="B516" s="1"/>
      <c r="C516" s="2"/>
    </row>
    <row r="517" spans="2:3" ht="14.25" customHeight="1" x14ac:dyDescent="0.35">
      <c r="B517" s="1"/>
      <c r="C517" s="2"/>
    </row>
    <row r="518" spans="2:3" ht="14.25" customHeight="1" x14ac:dyDescent="0.35">
      <c r="B518" s="1"/>
      <c r="C518" s="2"/>
    </row>
    <row r="519" spans="2:3" ht="14.25" customHeight="1" x14ac:dyDescent="0.35">
      <c r="B519" s="1"/>
      <c r="C519" s="2"/>
    </row>
    <row r="520" spans="2:3" ht="14.25" customHeight="1" x14ac:dyDescent="0.35">
      <c r="B520" s="1"/>
      <c r="C520" s="2"/>
    </row>
    <row r="521" spans="2:3" ht="14.25" customHeight="1" x14ac:dyDescent="0.35">
      <c r="B521" s="1"/>
      <c r="C521" s="2"/>
    </row>
    <row r="522" spans="2:3" ht="14.25" customHeight="1" x14ac:dyDescent="0.35">
      <c r="B522" s="1"/>
      <c r="C522" s="2"/>
    </row>
    <row r="523" spans="2:3" ht="14.25" customHeight="1" x14ac:dyDescent="0.35">
      <c r="B523" s="1"/>
      <c r="C523" s="2"/>
    </row>
    <row r="524" spans="2:3" ht="14.25" customHeight="1" x14ac:dyDescent="0.35">
      <c r="B524" s="1"/>
      <c r="C524" s="2"/>
    </row>
    <row r="525" spans="2:3" ht="14.25" customHeight="1" x14ac:dyDescent="0.35">
      <c r="B525" s="1"/>
      <c r="C525" s="2"/>
    </row>
    <row r="526" spans="2:3" ht="14.25" customHeight="1" x14ac:dyDescent="0.35">
      <c r="B526" s="1"/>
      <c r="C526" s="2"/>
    </row>
    <row r="527" spans="2:3" ht="14.25" customHeight="1" x14ac:dyDescent="0.35">
      <c r="B527" s="1"/>
      <c r="C527" s="2"/>
    </row>
    <row r="528" spans="2:3" ht="14.25" customHeight="1" x14ac:dyDescent="0.35">
      <c r="B528" s="1"/>
      <c r="C528" s="2"/>
    </row>
    <row r="529" spans="2:3" ht="14.25" customHeight="1" x14ac:dyDescent="0.35">
      <c r="B529" s="1"/>
      <c r="C529" s="2"/>
    </row>
    <row r="530" spans="2:3" ht="14.25" customHeight="1" x14ac:dyDescent="0.35">
      <c r="B530" s="1"/>
      <c r="C530" s="2"/>
    </row>
    <row r="531" spans="2:3" ht="14.25" customHeight="1" x14ac:dyDescent="0.35">
      <c r="B531" s="1"/>
      <c r="C531" s="2"/>
    </row>
    <row r="532" spans="2:3" ht="14.25" customHeight="1" x14ac:dyDescent="0.35">
      <c r="B532" s="1"/>
      <c r="C532" s="2"/>
    </row>
    <row r="533" spans="2:3" ht="14.25" customHeight="1" x14ac:dyDescent="0.35">
      <c r="B533" s="1"/>
      <c r="C533" s="2"/>
    </row>
    <row r="534" spans="2:3" ht="14.25" customHeight="1" x14ac:dyDescent="0.35">
      <c r="B534" s="1"/>
      <c r="C534" s="2"/>
    </row>
    <row r="535" spans="2:3" ht="14.25" customHeight="1" x14ac:dyDescent="0.35">
      <c r="B535" s="1"/>
      <c r="C535" s="2"/>
    </row>
    <row r="536" spans="2:3" ht="14.25" customHeight="1" x14ac:dyDescent="0.35">
      <c r="B536" s="1"/>
      <c r="C536" s="2"/>
    </row>
    <row r="537" spans="2:3" ht="14.25" customHeight="1" x14ac:dyDescent="0.35">
      <c r="B537" s="1"/>
      <c r="C537" s="2"/>
    </row>
    <row r="538" spans="2:3" ht="14.25" customHeight="1" x14ac:dyDescent="0.35">
      <c r="B538" s="1"/>
      <c r="C538" s="2"/>
    </row>
    <row r="539" spans="2:3" ht="14.25" customHeight="1" x14ac:dyDescent="0.35">
      <c r="B539" s="1"/>
      <c r="C539" s="2"/>
    </row>
    <row r="540" spans="2:3" ht="14.25" customHeight="1" x14ac:dyDescent="0.35">
      <c r="B540" s="1"/>
      <c r="C540" s="2"/>
    </row>
    <row r="541" spans="2:3" ht="14.25" customHeight="1" x14ac:dyDescent="0.35">
      <c r="B541" s="1"/>
      <c r="C541" s="2"/>
    </row>
    <row r="542" spans="2:3" ht="14.25" customHeight="1" x14ac:dyDescent="0.35">
      <c r="B542" s="1"/>
      <c r="C542" s="2"/>
    </row>
    <row r="543" spans="2:3" ht="14.25" customHeight="1" x14ac:dyDescent="0.35">
      <c r="B543" s="1"/>
      <c r="C543" s="2"/>
    </row>
    <row r="544" spans="2:3" ht="14.25" customHeight="1" x14ac:dyDescent="0.35">
      <c r="B544" s="1"/>
      <c r="C544" s="2"/>
    </row>
    <row r="545" spans="2:3" ht="14.25" customHeight="1" x14ac:dyDescent="0.35">
      <c r="B545" s="1"/>
      <c r="C545" s="2"/>
    </row>
    <row r="546" spans="2:3" ht="14.25" customHeight="1" x14ac:dyDescent="0.35">
      <c r="B546" s="1"/>
      <c r="C546" s="2"/>
    </row>
    <row r="547" spans="2:3" ht="14.25" customHeight="1" x14ac:dyDescent="0.35">
      <c r="B547" s="1"/>
      <c r="C547" s="2"/>
    </row>
    <row r="548" spans="2:3" ht="14.25" customHeight="1" x14ac:dyDescent="0.35">
      <c r="B548" s="1"/>
      <c r="C548" s="2"/>
    </row>
    <row r="549" spans="2:3" ht="14.25" customHeight="1" x14ac:dyDescent="0.35">
      <c r="B549" s="1"/>
      <c r="C549" s="2"/>
    </row>
    <row r="550" spans="2:3" ht="14.25" customHeight="1" x14ac:dyDescent="0.35">
      <c r="B550" s="1"/>
      <c r="C550" s="2"/>
    </row>
    <row r="551" spans="2:3" ht="14.25" customHeight="1" x14ac:dyDescent="0.35">
      <c r="B551" s="1"/>
      <c r="C551" s="2"/>
    </row>
    <row r="552" spans="2:3" ht="14.25" customHeight="1" x14ac:dyDescent="0.35">
      <c r="B552" s="1"/>
      <c r="C552" s="2"/>
    </row>
    <row r="553" spans="2:3" ht="14.25" customHeight="1" x14ac:dyDescent="0.35">
      <c r="B553" s="1"/>
      <c r="C553" s="2"/>
    </row>
    <row r="554" spans="2:3" ht="14.25" customHeight="1" x14ac:dyDescent="0.35">
      <c r="B554" s="1"/>
      <c r="C554" s="2"/>
    </row>
    <row r="555" spans="2:3" ht="14.25" customHeight="1" x14ac:dyDescent="0.35">
      <c r="B555" s="1"/>
      <c r="C555" s="2"/>
    </row>
    <row r="556" spans="2:3" ht="14.25" customHeight="1" x14ac:dyDescent="0.35">
      <c r="B556" s="1"/>
      <c r="C556" s="2"/>
    </row>
    <row r="557" spans="2:3" ht="14.25" customHeight="1" x14ac:dyDescent="0.35">
      <c r="B557" s="1"/>
      <c r="C557" s="2"/>
    </row>
    <row r="558" spans="2:3" ht="14.25" customHeight="1" x14ac:dyDescent="0.35">
      <c r="B558" s="1"/>
      <c r="C558" s="2"/>
    </row>
    <row r="559" spans="2:3" ht="14.25" customHeight="1" x14ac:dyDescent="0.35">
      <c r="B559" s="1"/>
      <c r="C559" s="2"/>
    </row>
    <row r="560" spans="2:3" ht="14.25" customHeight="1" x14ac:dyDescent="0.35">
      <c r="B560" s="1"/>
      <c r="C560" s="2"/>
    </row>
    <row r="561" spans="2:3" ht="14.25" customHeight="1" x14ac:dyDescent="0.35">
      <c r="B561" s="1"/>
      <c r="C561" s="2"/>
    </row>
    <row r="562" spans="2:3" ht="14.25" customHeight="1" x14ac:dyDescent="0.35">
      <c r="B562" s="1"/>
      <c r="C562" s="2"/>
    </row>
    <row r="563" spans="2:3" ht="14.25" customHeight="1" x14ac:dyDescent="0.35">
      <c r="B563" s="1"/>
      <c r="C563" s="2"/>
    </row>
    <row r="564" spans="2:3" ht="14.25" customHeight="1" x14ac:dyDescent="0.35">
      <c r="B564" s="1"/>
      <c r="C564" s="2"/>
    </row>
    <row r="565" spans="2:3" ht="14.25" customHeight="1" x14ac:dyDescent="0.35">
      <c r="B565" s="1"/>
      <c r="C565" s="2"/>
    </row>
    <row r="566" spans="2:3" ht="14.25" customHeight="1" x14ac:dyDescent="0.35">
      <c r="B566" s="1"/>
      <c r="C566" s="2"/>
    </row>
    <row r="567" spans="2:3" ht="14.25" customHeight="1" x14ac:dyDescent="0.35">
      <c r="B567" s="1"/>
      <c r="C567" s="2"/>
    </row>
    <row r="568" spans="2:3" ht="14.25" customHeight="1" x14ac:dyDescent="0.35">
      <c r="B568" s="1"/>
      <c r="C568" s="2"/>
    </row>
    <row r="569" spans="2:3" ht="14.25" customHeight="1" x14ac:dyDescent="0.35">
      <c r="B569" s="1"/>
      <c r="C569" s="2"/>
    </row>
    <row r="570" spans="2:3" ht="14.25" customHeight="1" x14ac:dyDescent="0.35">
      <c r="B570" s="1"/>
      <c r="C570" s="2"/>
    </row>
    <row r="571" spans="2:3" ht="14.25" customHeight="1" x14ac:dyDescent="0.35">
      <c r="B571" s="1"/>
      <c r="C571" s="2"/>
    </row>
    <row r="572" spans="2:3" ht="14.25" customHeight="1" x14ac:dyDescent="0.35">
      <c r="B572" s="1"/>
      <c r="C572" s="2"/>
    </row>
    <row r="573" spans="2:3" ht="14.25" customHeight="1" x14ac:dyDescent="0.35">
      <c r="B573" s="1"/>
      <c r="C573" s="2"/>
    </row>
    <row r="574" spans="2:3" ht="14.25" customHeight="1" x14ac:dyDescent="0.35">
      <c r="B574" s="1"/>
      <c r="C574" s="2"/>
    </row>
    <row r="575" spans="2:3" ht="14.25" customHeight="1" x14ac:dyDescent="0.35">
      <c r="B575" s="1"/>
      <c r="C575" s="2"/>
    </row>
    <row r="576" spans="2:3" ht="14.25" customHeight="1" x14ac:dyDescent="0.35">
      <c r="B576" s="1"/>
      <c r="C576" s="2"/>
    </row>
    <row r="577" spans="2:3" ht="14.25" customHeight="1" x14ac:dyDescent="0.35">
      <c r="B577" s="1"/>
      <c r="C577" s="2"/>
    </row>
    <row r="578" spans="2:3" ht="14.25" customHeight="1" x14ac:dyDescent="0.35">
      <c r="B578" s="1"/>
      <c r="C578" s="2"/>
    </row>
    <row r="579" spans="2:3" ht="14.25" customHeight="1" x14ac:dyDescent="0.35">
      <c r="B579" s="1"/>
      <c r="C579" s="2"/>
    </row>
    <row r="580" spans="2:3" ht="14.25" customHeight="1" x14ac:dyDescent="0.35">
      <c r="B580" s="1"/>
      <c r="C580" s="2"/>
    </row>
    <row r="581" spans="2:3" ht="14.25" customHeight="1" x14ac:dyDescent="0.35">
      <c r="B581" s="1"/>
      <c r="C581" s="2"/>
    </row>
    <row r="582" spans="2:3" ht="14.25" customHeight="1" x14ac:dyDescent="0.35">
      <c r="B582" s="1"/>
      <c r="C582" s="2"/>
    </row>
    <row r="583" spans="2:3" ht="14.25" customHeight="1" x14ac:dyDescent="0.35">
      <c r="B583" s="1"/>
      <c r="C583" s="2"/>
    </row>
    <row r="584" spans="2:3" ht="14.25" customHeight="1" x14ac:dyDescent="0.35">
      <c r="B584" s="1"/>
      <c r="C584" s="2"/>
    </row>
    <row r="585" spans="2:3" ht="14.25" customHeight="1" x14ac:dyDescent="0.35">
      <c r="B585" s="1"/>
      <c r="C585" s="2"/>
    </row>
    <row r="586" spans="2:3" ht="14.25" customHeight="1" x14ac:dyDescent="0.35">
      <c r="B586" s="1"/>
      <c r="C586" s="2"/>
    </row>
    <row r="587" spans="2:3" ht="14.25" customHeight="1" x14ac:dyDescent="0.35">
      <c r="B587" s="1"/>
      <c r="C587" s="2"/>
    </row>
    <row r="588" spans="2:3" ht="14.25" customHeight="1" x14ac:dyDescent="0.35">
      <c r="B588" s="1"/>
      <c r="C588" s="2"/>
    </row>
    <row r="589" spans="2:3" ht="14.25" customHeight="1" x14ac:dyDescent="0.35">
      <c r="B589" s="1"/>
      <c r="C589" s="2"/>
    </row>
    <row r="590" spans="2:3" ht="14.25" customHeight="1" x14ac:dyDescent="0.35">
      <c r="B590" s="1"/>
      <c r="C590" s="2"/>
    </row>
    <row r="591" spans="2:3" ht="14.25" customHeight="1" x14ac:dyDescent="0.35">
      <c r="B591" s="1"/>
      <c r="C591" s="2"/>
    </row>
    <row r="592" spans="2:3" ht="14.25" customHeight="1" x14ac:dyDescent="0.35">
      <c r="B592" s="1"/>
      <c r="C592" s="2"/>
    </row>
    <row r="593" spans="2:3" ht="14.25" customHeight="1" x14ac:dyDescent="0.35">
      <c r="B593" s="1"/>
      <c r="C593" s="2"/>
    </row>
    <row r="594" spans="2:3" ht="14.25" customHeight="1" x14ac:dyDescent="0.35">
      <c r="B594" s="1"/>
      <c r="C594" s="2"/>
    </row>
    <row r="595" spans="2:3" ht="14.25" customHeight="1" x14ac:dyDescent="0.35">
      <c r="B595" s="1"/>
      <c r="C595" s="2"/>
    </row>
    <row r="596" spans="2:3" ht="14.25" customHeight="1" x14ac:dyDescent="0.35">
      <c r="B596" s="1"/>
      <c r="C596" s="2"/>
    </row>
    <row r="597" spans="2:3" ht="14.25" customHeight="1" x14ac:dyDescent="0.35">
      <c r="B597" s="1"/>
      <c r="C597" s="2"/>
    </row>
    <row r="598" spans="2:3" ht="14.25" customHeight="1" x14ac:dyDescent="0.35">
      <c r="B598" s="1"/>
      <c r="C598" s="2"/>
    </row>
    <row r="599" spans="2:3" ht="14.25" customHeight="1" x14ac:dyDescent="0.35">
      <c r="B599" s="1"/>
      <c r="C599" s="2"/>
    </row>
    <row r="600" spans="2:3" ht="14.25" customHeight="1" x14ac:dyDescent="0.35">
      <c r="B600" s="1"/>
      <c r="C600" s="2"/>
    </row>
    <row r="601" spans="2:3" ht="14.25" customHeight="1" x14ac:dyDescent="0.35">
      <c r="B601" s="1"/>
      <c r="C601" s="2"/>
    </row>
    <row r="602" spans="2:3" ht="14.25" customHeight="1" x14ac:dyDescent="0.35">
      <c r="B602" s="1"/>
      <c r="C602" s="2"/>
    </row>
    <row r="603" spans="2:3" ht="14.25" customHeight="1" x14ac:dyDescent="0.35">
      <c r="B603" s="1"/>
      <c r="C603" s="2"/>
    </row>
    <row r="604" spans="2:3" ht="14.25" customHeight="1" x14ac:dyDescent="0.35">
      <c r="B604" s="1"/>
      <c r="C604" s="2"/>
    </row>
    <row r="605" spans="2:3" ht="14.25" customHeight="1" x14ac:dyDescent="0.35">
      <c r="B605" s="1"/>
      <c r="C605" s="2"/>
    </row>
    <row r="606" spans="2:3" ht="14.25" customHeight="1" x14ac:dyDescent="0.35">
      <c r="B606" s="1"/>
      <c r="C606" s="2"/>
    </row>
    <row r="607" spans="2:3" ht="14.25" customHeight="1" x14ac:dyDescent="0.35">
      <c r="B607" s="1"/>
      <c r="C607" s="2"/>
    </row>
    <row r="608" spans="2:3" ht="14.25" customHeight="1" x14ac:dyDescent="0.35">
      <c r="B608" s="1"/>
      <c r="C608" s="2"/>
    </row>
    <row r="609" spans="2:3" ht="14.25" customHeight="1" x14ac:dyDescent="0.35">
      <c r="B609" s="1"/>
      <c r="C609" s="2"/>
    </row>
    <row r="610" spans="2:3" ht="14.25" customHeight="1" x14ac:dyDescent="0.35">
      <c r="B610" s="1"/>
      <c r="C610" s="2"/>
    </row>
    <row r="611" spans="2:3" ht="14.25" customHeight="1" x14ac:dyDescent="0.35">
      <c r="B611" s="1"/>
      <c r="C611" s="2"/>
    </row>
    <row r="612" spans="2:3" ht="14.25" customHeight="1" x14ac:dyDescent="0.35">
      <c r="B612" s="1"/>
      <c r="C612" s="2"/>
    </row>
    <row r="613" spans="2:3" ht="14.25" customHeight="1" x14ac:dyDescent="0.35">
      <c r="B613" s="1"/>
      <c r="C613" s="2"/>
    </row>
    <row r="614" spans="2:3" ht="14.25" customHeight="1" x14ac:dyDescent="0.35">
      <c r="B614" s="1"/>
      <c r="C614" s="2"/>
    </row>
    <row r="615" spans="2:3" ht="14.25" customHeight="1" x14ac:dyDescent="0.35">
      <c r="B615" s="1"/>
      <c r="C615" s="2"/>
    </row>
    <row r="616" spans="2:3" ht="14.25" customHeight="1" x14ac:dyDescent="0.35">
      <c r="B616" s="1"/>
      <c r="C616" s="2"/>
    </row>
    <row r="617" spans="2:3" ht="14.25" customHeight="1" x14ac:dyDescent="0.35">
      <c r="B617" s="1"/>
      <c r="C617" s="2"/>
    </row>
    <row r="618" spans="2:3" ht="14.25" customHeight="1" x14ac:dyDescent="0.35">
      <c r="B618" s="1"/>
      <c r="C618" s="2"/>
    </row>
    <row r="619" spans="2:3" ht="14.25" customHeight="1" x14ac:dyDescent="0.35">
      <c r="B619" s="1"/>
      <c r="C619" s="2"/>
    </row>
    <row r="620" spans="2:3" ht="14.25" customHeight="1" x14ac:dyDescent="0.35">
      <c r="B620" s="1"/>
      <c r="C620" s="2"/>
    </row>
    <row r="621" spans="2:3" ht="14.25" customHeight="1" x14ac:dyDescent="0.35">
      <c r="B621" s="1"/>
      <c r="C621" s="2"/>
    </row>
    <row r="622" spans="2:3" ht="14.25" customHeight="1" x14ac:dyDescent="0.35">
      <c r="B622" s="1"/>
      <c r="C622" s="2"/>
    </row>
    <row r="623" spans="2:3" ht="14.25" customHeight="1" x14ac:dyDescent="0.35">
      <c r="B623" s="1"/>
      <c r="C623" s="2"/>
    </row>
    <row r="624" spans="2:3" ht="14.25" customHeight="1" x14ac:dyDescent="0.35">
      <c r="B624" s="1"/>
      <c r="C624" s="2"/>
    </row>
    <row r="625" spans="2:3" ht="14.25" customHeight="1" x14ac:dyDescent="0.35">
      <c r="B625" s="1"/>
      <c r="C625" s="2"/>
    </row>
    <row r="626" spans="2:3" ht="14.25" customHeight="1" x14ac:dyDescent="0.35">
      <c r="B626" s="1"/>
      <c r="C626" s="2"/>
    </row>
    <row r="627" spans="2:3" ht="14.25" customHeight="1" x14ac:dyDescent="0.35">
      <c r="B627" s="1"/>
      <c r="C627" s="2"/>
    </row>
    <row r="628" spans="2:3" ht="14.25" customHeight="1" x14ac:dyDescent="0.35">
      <c r="B628" s="1"/>
      <c r="C628" s="2"/>
    </row>
    <row r="629" spans="2:3" ht="14.25" customHeight="1" x14ac:dyDescent="0.35">
      <c r="B629" s="1"/>
      <c r="C629" s="2"/>
    </row>
    <row r="630" spans="2:3" ht="14.25" customHeight="1" x14ac:dyDescent="0.35">
      <c r="B630" s="1"/>
      <c r="C630" s="2"/>
    </row>
    <row r="631" spans="2:3" ht="14.25" customHeight="1" x14ac:dyDescent="0.35">
      <c r="B631" s="1"/>
      <c r="C631" s="2"/>
    </row>
    <row r="632" spans="2:3" ht="14.25" customHeight="1" x14ac:dyDescent="0.35">
      <c r="B632" s="1"/>
      <c r="C632" s="2"/>
    </row>
    <row r="633" spans="2:3" ht="14.25" customHeight="1" x14ac:dyDescent="0.35">
      <c r="B633" s="1"/>
      <c r="C633" s="2"/>
    </row>
    <row r="634" spans="2:3" ht="14.25" customHeight="1" x14ac:dyDescent="0.35">
      <c r="B634" s="1"/>
      <c r="C634" s="2"/>
    </row>
    <row r="635" spans="2:3" ht="14.25" customHeight="1" x14ac:dyDescent="0.35">
      <c r="B635" s="1"/>
      <c r="C635" s="2"/>
    </row>
    <row r="636" spans="2:3" ht="14.25" customHeight="1" x14ac:dyDescent="0.35">
      <c r="B636" s="1"/>
      <c r="C636" s="2"/>
    </row>
    <row r="637" spans="2:3" ht="14.25" customHeight="1" x14ac:dyDescent="0.35">
      <c r="B637" s="1"/>
      <c r="C637" s="2"/>
    </row>
    <row r="638" spans="2:3" ht="14.25" customHeight="1" x14ac:dyDescent="0.35">
      <c r="B638" s="1"/>
      <c r="C638" s="2"/>
    </row>
    <row r="639" spans="2:3" ht="14.25" customHeight="1" x14ac:dyDescent="0.35">
      <c r="B639" s="1"/>
      <c r="C639" s="2"/>
    </row>
    <row r="640" spans="2:3" ht="14.25" customHeight="1" x14ac:dyDescent="0.35">
      <c r="B640" s="1"/>
      <c r="C640" s="2"/>
    </row>
    <row r="641" spans="2:3" ht="14.25" customHeight="1" x14ac:dyDescent="0.35">
      <c r="B641" s="1"/>
      <c r="C641" s="2"/>
    </row>
    <row r="642" spans="2:3" ht="14.25" customHeight="1" x14ac:dyDescent="0.35">
      <c r="B642" s="1"/>
      <c r="C642" s="2"/>
    </row>
    <row r="643" spans="2:3" ht="14.25" customHeight="1" x14ac:dyDescent="0.35">
      <c r="B643" s="1"/>
      <c r="C643" s="2"/>
    </row>
    <row r="644" spans="2:3" ht="14.25" customHeight="1" x14ac:dyDescent="0.35">
      <c r="B644" s="1"/>
      <c r="C644" s="2"/>
    </row>
    <row r="645" spans="2:3" ht="14.25" customHeight="1" x14ac:dyDescent="0.35">
      <c r="B645" s="1"/>
      <c r="C645" s="2"/>
    </row>
    <row r="646" spans="2:3" ht="14.25" customHeight="1" x14ac:dyDescent="0.35">
      <c r="B646" s="1"/>
      <c r="C646" s="2"/>
    </row>
    <row r="647" spans="2:3" ht="14.25" customHeight="1" x14ac:dyDescent="0.35">
      <c r="B647" s="1"/>
      <c r="C647" s="2"/>
    </row>
    <row r="648" spans="2:3" ht="14.25" customHeight="1" x14ac:dyDescent="0.35">
      <c r="B648" s="1"/>
      <c r="C648" s="2"/>
    </row>
    <row r="649" spans="2:3" ht="14.25" customHeight="1" x14ac:dyDescent="0.35">
      <c r="B649" s="1"/>
      <c r="C649" s="2"/>
    </row>
    <row r="650" spans="2:3" ht="14.25" customHeight="1" x14ac:dyDescent="0.35">
      <c r="B650" s="1"/>
      <c r="C650" s="2"/>
    </row>
    <row r="651" spans="2:3" ht="14.25" customHeight="1" x14ac:dyDescent="0.35">
      <c r="B651" s="1"/>
      <c r="C651" s="2"/>
    </row>
    <row r="652" spans="2:3" ht="14.25" customHeight="1" x14ac:dyDescent="0.35">
      <c r="B652" s="1"/>
      <c r="C652" s="2"/>
    </row>
    <row r="653" spans="2:3" ht="14.25" customHeight="1" x14ac:dyDescent="0.35">
      <c r="B653" s="1"/>
      <c r="C653" s="2"/>
    </row>
    <row r="654" spans="2:3" ht="14.25" customHeight="1" x14ac:dyDescent="0.35">
      <c r="B654" s="1"/>
      <c r="C654" s="2"/>
    </row>
    <row r="655" spans="2:3" ht="14.25" customHeight="1" x14ac:dyDescent="0.35">
      <c r="B655" s="1"/>
      <c r="C655" s="2"/>
    </row>
    <row r="656" spans="2:3" ht="14.25" customHeight="1" x14ac:dyDescent="0.35">
      <c r="B656" s="1"/>
      <c r="C656" s="2"/>
    </row>
    <row r="657" spans="2:3" ht="14.25" customHeight="1" x14ac:dyDescent="0.35">
      <c r="B657" s="1"/>
      <c r="C657" s="2"/>
    </row>
    <row r="658" spans="2:3" ht="14.25" customHeight="1" x14ac:dyDescent="0.35">
      <c r="B658" s="1"/>
      <c r="C658" s="2"/>
    </row>
    <row r="659" spans="2:3" ht="14.25" customHeight="1" x14ac:dyDescent="0.35">
      <c r="B659" s="1"/>
      <c r="C659" s="2"/>
    </row>
    <row r="660" spans="2:3" ht="14.25" customHeight="1" x14ac:dyDescent="0.35">
      <c r="B660" s="1"/>
      <c r="C660" s="2"/>
    </row>
    <row r="661" spans="2:3" ht="14.25" customHeight="1" x14ac:dyDescent="0.35">
      <c r="B661" s="1"/>
      <c r="C661" s="2"/>
    </row>
    <row r="662" spans="2:3" ht="14.25" customHeight="1" x14ac:dyDescent="0.35">
      <c r="B662" s="1"/>
      <c r="C662" s="2"/>
    </row>
    <row r="663" spans="2:3" ht="14.25" customHeight="1" x14ac:dyDescent="0.35">
      <c r="B663" s="1"/>
      <c r="C663" s="2"/>
    </row>
    <row r="664" spans="2:3" ht="14.25" customHeight="1" x14ac:dyDescent="0.35">
      <c r="B664" s="1"/>
      <c r="C664" s="2"/>
    </row>
    <row r="665" spans="2:3" ht="14.25" customHeight="1" x14ac:dyDescent="0.35">
      <c r="B665" s="1"/>
      <c r="C665" s="2"/>
    </row>
    <row r="666" spans="2:3" ht="14.25" customHeight="1" x14ac:dyDescent="0.35">
      <c r="B666" s="1"/>
      <c r="C666" s="2"/>
    </row>
    <row r="667" spans="2:3" ht="14.25" customHeight="1" x14ac:dyDescent="0.35">
      <c r="B667" s="1"/>
      <c r="C667" s="2"/>
    </row>
    <row r="668" spans="2:3" ht="14.25" customHeight="1" x14ac:dyDescent="0.35">
      <c r="B668" s="1"/>
      <c r="C668" s="2"/>
    </row>
    <row r="669" spans="2:3" ht="14.25" customHeight="1" x14ac:dyDescent="0.35">
      <c r="B669" s="1"/>
      <c r="C669" s="2"/>
    </row>
    <row r="670" spans="2:3" ht="14.25" customHeight="1" x14ac:dyDescent="0.35">
      <c r="B670" s="1"/>
      <c r="C670" s="2"/>
    </row>
    <row r="671" spans="2:3" ht="14.25" customHeight="1" x14ac:dyDescent="0.35">
      <c r="B671" s="1"/>
      <c r="C671" s="2"/>
    </row>
    <row r="672" spans="2:3" ht="14.25" customHeight="1" x14ac:dyDescent="0.35">
      <c r="B672" s="1"/>
      <c r="C672" s="2"/>
    </row>
    <row r="673" spans="2:3" ht="14.25" customHeight="1" x14ac:dyDescent="0.35">
      <c r="B673" s="1"/>
      <c r="C673" s="2"/>
    </row>
    <row r="674" spans="2:3" ht="14.25" customHeight="1" x14ac:dyDescent="0.35">
      <c r="B674" s="1"/>
      <c r="C674" s="2"/>
    </row>
    <row r="675" spans="2:3" ht="14.25" customHeight="1" x14ac:dyDescent="0.35">
      <c r="B675" s="1"/>
      <c r="C675" s="2"/>
    </row>
    <row r="676" spans="2:3" ht="14.25" customHeight="1" x14ac:dyDescent="0.35">
      <c r="B676" s="1"/>
      <c r="C676" s="2"/>
    </row>
    <row r="677" spans="2:3" ht="14.25" customHeight="1" x14ac:dyDescent="0.35">
      <c r="B677" s="1"/>
      <c r="C677" s="2"/>
    </row>
    <row r="678" spans="2:3" ht="14.25" customHeight="1" x14ac:dyDescent="0.35">
      <c r="B678" s="1"/>
      <c r="C678" s="2"/>
    </row>
    <row r="679" spans="2:3" ht="14.25" customHeight="1" x14ac:dyDescent="0.35">
      <c r="B679" s="1"/>
      <c r="C679" s="2"/>
    </row>
    <row r="680" spans="2:3" ht="14.25" customHeight="1" x14ac:dyDescent="0.35">
      <c r="B680" s="1"/>
      <c r="C680" s="2"/>
    </row>
    <row r="681" spans="2:3" ht="14.25" customHeight="1" x14ac:dyDescent="0.35">
      <c r="B681" s="1"/>
      <c r="C681" s="2"/>
    </row>
    <row r="682" spans="2:3" ht="14.25" customHeight="1" x14ac:dyDescent="0.35">
      <c r="B682" s="1"/>
      <c r="C682" s="2"/>
    </row>
    <row r="683" spans="2:3" ht="14.25" customHeight="1" x14ac:dyDescent="0.35">
      <c r="B683" s="1"/>
      <c r="C683" s="2"/>
    </row>
    <row r="684" spans="2:3" ht="14.25" customHeight="1" x14ac:dyDescent="0.35">
      <c r="B684" s="1"/>
      <c r="C684" s="2"/>
    </row>
    <row r="685" spans="2:3" ht="14.25" customHeight="1" x14ac:dyDescent="0.35">
      <c r="B685" s="1"/>
      <c r="C685" s="2"/>
    </row>
    <row r="686" spans="2:3" ht="14.25" customHeight="1" x14ac:dyDescent="0.35">
      <c r="B686" s="1"/>
      <c r="C686" s="2"/>
    </row>
    <row r="687" spans="2:3" ht="14.25" customHeight="1" x14ac:dyDescent="0.35">
      <c r="B687" s="1"/>
      <c r="C687" s="2"/>
    </row>
    <row r="688" spans="2:3" ht="14.25" customHeight="1" x14ac:dyDescent="0.35">
      <c r="B688" s="1"/>
      <c r="C688" s="2"/>
    </row>
    <row r="689" spans="2:3" ht="14.25" customHeight="1" x14ac:dyDescent="0.35">
      <c r="B689" s="1"/>
      <c r="C689" s="2"/>
    </row>
    <row r="690" spans="2:3" ht="14.25" customHeight="1" x14ac:dyDescent="0.35">
      <c r="B690" s="1"/>
      <c r="C690" s="2"/>
    </row>
    <row r="691" spans="2:3" ht="14.25" customHeight="1" x14ac:dyDescent="0.35">
      <c r="B691" s="1"/>
      <c r="C691" s="2"/>
    </row>
    <row r="692" spans="2:3" ht="14.25" customHeight="1" x14ac:dyDescent="0.35">
      <c r="B692" s="1"/>
      <c r="C692" s="2"/>
    </row>
    <row r="693" spans="2:3" ht="14.25" customHeight="1" x14ac:dyDescent="0.35">
      <c r="B693" s="1"/>
      <c r="C693" s="2"/>
    </row>
    <row r="694" spans="2:3" ht="14.25" customHeight="1" x14ac:dyDescent="0.35">
      <c r="B694" s="1"/>
      <c r="C694" s="2"/>
    </row>
    <row r="695" spans="2:3" ht="14.25" customHeight="1" x14ac:dyDescent="0.35">
      <c r="B695" s="1"/>
      <c r="C695" s="2"/>
    </row>
    <row r="696" spans="2:3" ht="14.25" customHeight="1" x14ac:dyDescent="0.35">
      <c r="B696" s="1"/>
      <c r="C696" s="2"/>
    </row>
    <row r="697" spans="2:3" ht="14.25" customHeight="1" x14ac:dyDescent="0.35">
      <c r="B697" s="1"/>
      <c r="C697" s="2"/>
    </row>
    <row r="698" spans="2:3" ht="14.25" customHeight="1" x14ac:dyDescent="0.35">
      <c r="B698" s="1"/>
      <c r="C698" s="2"/>
    </row>
    <row r="699" spans="2:3" ht="14.25" customHeight="1" x14ac:dyDescent="0.35">
      <c r="B699" s="1"/>
      <c r="C699" s="2"/>
    </row>
    <row r="700" spans="2:3" ht="14.25" customHeight="1" x14ac:dyDescent="0.35">
      <c r="B700" s="1"/>
      <c r="C700" s="2"/>
    </row>
    <row r="701" spans="2:3" ht="14.25" customHeight="1" x14ac:dyDescent="0.35">
      <c r="B701" s="1"/>
      <c r="C701" s="2"/>
    </row>
    <row r="702" spans="2:3" ht="14.25" customHeight="1" x14ac:dyDescent="0.35">
      <c r="B702" s="1"/>
      <c r="C702" s="2"/>
    </row>
    <row r="703" spans="2:3" ht="14.25" customHeight="1" x14ac:dyDescent="0.35">
      <c r="B703" s="1"/>
      <c r="C703" s="2"/>
    </row>
    <row r="704" spans="2:3" ht="14.25" customHeight="1" x14ac:dyDescent="0.35">
      <c r="B704" s="1"/>
      <c r="C704" s="2"/>
    </row>
    <row r="705" spans="2:3" ht="14.25" customHeight="1" x14ac:dyDescent="0.35">
      <c r="B705" s="1"/>
      <c r="C705" s="2"/>
    </row>
    <row r="706" spans="2:3" ht="14.25" customHeight="1" x14ac:dyDescent="0.35">
      <c r="B706" s="1"/>
      <c r="C706" s="2"/>
    </row>
    <row r="707" spans="2:3" ht="14.25" customHeight="1" x14ac:dyDescent="0.35">
      <c r="B707" s="1"/>
      <c r="C707" s="2"/>
    </row>
    <row r="708" spans="2:3" ht="14.25" customHeight="1" x14ac:dyDescent="0.35">
      <c r="B708" s="1"/>
      <c r="C708" s="2"/>
    </row>
    <row r="709" spans="2:3" ht="14.25" customHeight="1" x14ac:dyDescent="0.35">
      <c r="B709" s="1"/>
      <c r="C709" s="2"/>
    </row>
    <row r="710" spans="2:3" ht="14.25" customHeight="1" x14ac:dyDescent="0.35">
      <c r="B710" s="1"/>
      <c r="C710" s="2"/>
    </row>
    <row r="711" spans="2:3" ht="14.25" customHeight="1" x14ac:dyDescent="0.35">
      <c r="B711" s="1"/>
      <c r="C711" s="2"/>
    </row>
    <row r="712" spans="2:3" ht="14.25" customHeight="1" x14ac:dyDescent="0.35">
      <c r="B712" s="1"/>
      <c r="C712" s="2"/>
    </row>
    <row r="713" spans="2:3" ht="14.25" customHeight="1" x14ac:dyDescent="0.35">
      <c r="B713" s="1"/>
      <c r="C713" s="2"/>
    </row>
    <row r="714" spans="2:3" ht="14.25" customHeight="1" x14ac:dyDescent="0.35">
      <c r="B714" s="1"/>
      <c r="C714" s="2"/>
    </row>
    <row r="715" spans="2:3" ht="14.25" customHeight="1" x14ac:dyDescent="0.35">
      <c r="B715" s="1"/>
      <c r="C715" s="2"/>
    </row>
    <row r="716" spans="2:3" ht="14.25" customHeight="1" x14ac:dyDescent="0.35">
      <c r="B716" s="1"/>
      <c r="C716" s="2"/>
    </row>
    <row r="717" spans="2:3" ht="14.25" customHeight="1" x14ac:dyDescent="0.35">
      <c r="B717" s="1"/>
      <c r="C717" s="2"/>
    </row>
    <row r="718" spans="2:3" ht="14.25" customHeight="1" x14ac:dyDescent="0.35">
      <c r="B718" s="1"/>
      <c r="C718" s="2"/>
    </row>
    <row r="719" spans="2:3" ht="14.25" customHeight="1" x14ac:dyDescent="0.35">
      <c r="B719" s="1"/>
      <c r="C719" s="2"/>
    </row>
    <row r="720" spans="2:3" ht="14.25" customHeight="1" x14ac:dyDescent="0.35">
      <c r="B720" s="1"/>
      <c r="C720" s="2"/>
    </row>
    <row r="721" spans="2:3" ht="14.25" customHeight="1" x14ac:dyDescent="0.35">
      <c r="B721" s="1"/>
      <c r="C721" s="2"/>
    </row>
    <row r="722" spans="2:3" ht="14.25" customHeight="1" x14ac:dyDescent="0.35">
      <c r="B722" s="1"/>
      <c r="C722" s="2"/>
    </row>
    <row r="723" spans="2:3" ht="14.25" customHeight="1" x14ac:dyDescent="0.35">
      <c r="B723" s="1"/>
      <c r="C723" s="2"/>
    </row>
    <row r="724" spans="2:3" ht="14.25" customHeight="1" x14ac:dyDescent="0.35">
      <c r="B724" s="1"/>
      <c r="C724" s="2"/>
    </row>
    <row r="725" spans="2:3" ht="14.25" customHeight="1" x14ac:dyDescent="0.35">
      <c r="B725" s="1"/>
      <c r="C725" s="2"/>
    </row>
    <row r="726" spans="2:3" ht="14.25" customHeight="1" x14ac:dyDescent="0.35">
      <c r="B726" s="1"/>
      <c r="C726" s="2"/>
    </row>
    <row r="727" spans="2:3" ht="14.25" customHeight="1" x14ac:dyDescent="0.35">
      <c r="B727" s="1"/>
      <c r="C727" s="2"/>
    </row>
    <row r="728" spans="2:3" ht="14.25" customHeight="1" x14ac:dyDescent="0.35">
      <c r="B728" s="1"/>
      <c r="C728" s="2"/>
    </row>
    <row r="729" spans="2:3" ht="14.25" customHeight="1" x14ac:dyDescent="0.35">
      <c r="B729" s="1"/>
      <c r="C729" s="2"/>
    </row>
    <row r="730" spans="2:3" ht="14.25" customHeight="1" x14ac:dyDescent="0.35">
      <c r="B730" s="1"/>
      <c r="C730" s="2"/>
    </row>
    <row r="731" spans="2:3" ht="14.25" customHeight="1" x14ac:dyDescent="0.35">
      <c r="B731" s="1"/>
      <c r="C731" s="2"/>
    </row>
    <row r="732" spans="2:3" ht="14.25" customHeight="1" x14ac:dyDescent="0.35">
      <c r="B732" s="1"/>
      <c r="C732" s="2"/>
    </row>
    <row r="733" spans="2:3" ht="14.25" customHeight="1" x14ac:dyDescent="0.35">
      <c r="B733" s="1"/>
      <c r="C733" s="2"/>
    </row>
    <row r="734" spans="2:3" ht="14.25" customHeight="1" x14ac:dyDescent="0.35">
      <c r="B734" s="1"/>
      <c r="C734" s="2"/>
    </row>
    <row r="735" spans="2:3" ht="14.25" customHeight="1" x14ac:dyDescent="0.35">
      <c r="B735" s="1"/>
      <c r="C735" s="2"/>
    </row>
    <row r="736" spans="2:3" ht="14.25" customHeight="1" x14ac:dyDescent="0.35">
      <c r="B736" s="1"/>
      <c r="C736" s="2"/>
    </row>
    <row r="737" spans="2:3" ht="14.25" customHeight="1" x14ac:dyDescent="0.35">
      <c r="B737" s="1"/>
      <c r="C737" s="2"/>
    </row>
    <row r="738" spans="2:3" ht="14.25" customHeight="1" x14ac:dyDescent="0.35">
      <c r="B738" s="1"/>
      <c r="C738" s="2"/>
    </row>
    <row r="739" spans="2:3" ht="14.25" customHeight="1" x14ac:dyDescent="0.35">
      <c r="B739" s="1"/>
      <c r="C739" s="2"/>
    </row>
    <row r="740" spans="2:3" ht="14.25" customHeight="1" x14ac:dyDescent="0.35">
      <c r="B740" s="1"/>
      <c r="C740" s="2"/>
    </row>
    <row r="741" spans="2:3" ht="14.25" customHeight="1" x14ac:dyDescent="0.35">
      <c r="B741" s="1"/>
      <c r="C741" s="2"/>
    </row>
    <row r="742" spans="2:3" ht="14.25" customHeight="1" x14ac:dyDescent="0.35">
      <c r="B742" s="1"/>
      <c r="C742" s="2"/>
    </row>
    <row r="743" spans="2:3" ht="14.25" customHeight="1" x14ac:dyDescent="0.35">
      <c r="B743" s="1"/>
      <c r="C743" s="2"/>
    </row>
    <row r="744" spans="2:3" ht="14.25" customHeight="1" x14ac:dyDescent="0.35">
      <c r="B744" s="1"/>
      <c r="C744" s="2"/>
    </row>
    <row r="745" spans="2:3" ht="14.25" customHeight="1" x14ac:dyDescent="0.35">
      <c r="B745" s="1"/>
      <c r="C745" s="2"/>
    </row>
    <row r="746" spans="2:3" ht="14.25" customHeight="1" x14ac:dyDescent="0.35">
      <c r="B746" s="1"/>
      <c r="C746" s="2"/>
    </row>
    <row r="747" spans="2:3" ht="14.25" customHeight="1" x14ac:dyDescent="0.35">
      <c r="B747" s="1"/>
      <c r="C747" s="2"/>
    </row>
    <row r="748" spans="2:3" ht="14.25" customHeight="1" x14ac:dyDescent="0.35">
      <c r="B748" s="1"/>
      <c r="C748" s="2"/>
    </row>
    <row r="749" spans="2:3" ht="14.25" customHeight="1" x14ac:dyDescent="0.35">
      <c r="B749" s="1"/>
      <c r="C749" s="2"/>
    </row>
    <row r="750" spans="2:3" ht="14.25" customHeight="1" x14ac:dyDescent="0.35">
      <c r="B750" s="1"/>
      <c r="C750" s="2"/>
    </row>
    <row r="751" spans="2:3" ht="14.25" customHeight="1" x14ac:dyDescent="0.35">
      <c r="B751" s="1"/>
      <c r="C751" s="2"/>
    </row>
    <row r="752" spans="2:3" ht="14.25" customHeight="1" x14ac:dyDescent="0.35">
      <c r="B752" s="1"/>
      <c r="C752" s="2"/>
    </row>
    <row r="753" spans="2:3" ht="14.25" customHeight="1" x14ac:dyDescent="0.35">
      <c r="B753" s="1"/>
      <c r="C753" s="2"/>
    </row>
    <row r="754" spans="2:3" ht="14.25" customHeight="1" x14ac:dyDescent="0.35">
      <c r="B754" s="1"/>
      <c r="C754" s="2"/>
    </row>
    <row r="755" spans="2:3" ht="14.25" customHeight="1" x14ac:dyDescent="0.35">
      <c r="B755" s="1"/>
      <c r="C755" s="2"/>
    </row>
    <row r="756" spans="2:3" ht="14.25" customHeight="1" x14ac:dyDescent="0.35">
      <c r="B756" s="1"/>
      <c r="C756" s="2"/>
    </row>
    <row r="757" spans="2:3" ht="14.25" customHeight="1" x14ac:dyDescent="0.35">
      <c r="B757" s="1"/>
      <c r="C757" s="2"/>
    </row>
    <row r="758" spans="2:3" ht="14.25" customHeight="1" x14ac:dyDescent="0.35">
      <c r="B758" s="1"/>
      <c r="C758" s="2"/>
    </row>
    <row r="759" spans="2:3" ht="14.25" customHeight="1" x14ac:dyDescent="0.35">
      <c r="B759" s="1"/>
      <c r="C759" s="2"/>
    </row>
    <row r="760" spans="2:3" ht="14.25" customHeight="1" x14ac:dyDescent="0.35">
      <c r="B760" s="1"/>
      <c r="C760" s="2"/>
    </row>
    <row r="761" spans="2:3" ht="14.25" customHeight="1" x14ac:dyDescent="0.35">
      <c r="B761" s="1"/>
      <c r="C761" s="2"/>
    </row>
    <row r="762" spans="2:3" ht="14.25" customHeight="1" x14ac:dyDescent="0.35">
      <c r="B762" s="1"/>
      <c r="C762" s="2"/>
    </row>
    <row r="763" spans="2:3" ht="14.25" customHeight="1" x14ac:dyDescent="0.35">
      <c r="B763" s="1"/>
      <c r="C763" s="2"/>
    </row>
    <row r="764" spans="2:3" ht="14.25" customHeight="1" x14ac:dyDescent="0.35">
      <c r="B764" s="1"/>
      <c r="C764" s="2"/>
    </row>
    <row r="765" spans="2:3" ht="14.25" customHeight="1" x14ac:dyDescent="0.35">
      <c r="B765" s="1"/>
      <c r="C765" s="2"/>
    </row>
    <row r="766" spans="2:3" ht="14.25" customHeight="1" x14ac:dyDescent="0.35">
      <c r="B766" s="1"/>
      <c r="C766" s="2"/>
    </row>
    <row r="767" spans="2:3" ht="14.25" customHeight="1" x14ac:dyDescent="0.35">
      <c r="B767" s="1"/>
      <c r="C767" s="2"/>
    </row>
    <row r="768" spans="2:3" ht="14.25" customHeight="1" x14ac:dyDescent="0.35">
      <c r="B768" s="1"/>
      <c r="C768" s="2"/>
    </row>
    <row r="769" spans="2:3" ht="14.25" customHeight="1" x14ac:dyDescent="0.35">
      <c r="B769" s="1"/>
      <c r="C769" s="2"/>
    </row>
    <row r="770" spans="2:3" ht="14.25" customHeight="1" x14ac:dyDescent="0.35">
      <c r="B770" s="1"/>
      <c r="C770" s="2"/>
    </row>
    <row r="771" spans="2:3" ht="14.25" customHeight="1" x14ac:dyDescent="0.35">
      <c r="B771" s="1"/>
      <c r="C771" s="2"/>
    </row>
    <row r="772" spans="2:3" ht="14.25" customHeight="1" x14ac:dyDescent="0.35">
      <c r="B772" s="1"/>
      <c r="C772" s="2"/>
    </row>
    <row r="773" spans="2:3" ht="14.25" customHeight="1" x14ac:dyDescent="0.35">
      <c r="B773" s="1"/>
      <c r="C773" s="2"/>
    </row>
    <row r="774" spans="2:3" ht="14.25" customHeight="1" x14ac:dyDescent="0.35">
      <c r="B774" s="1"/>
      <c r="C774" s="2"/>
    </row>
    <row r="775" spans="2:3" ht="14.25" customHeight="1" x14ac:dyDescent="0.35">
      <c r="B775" s="1"/>
      <c r="C775" s="2"/>
    </row>
    <row r="776" spans="2:3" ht="14.25" customHeight="1" x14ac:dyDescent="0.35">
      <c r="B776" s="1"/>
      <c r="C776" s="2"/>
    </row>
    <row r="777" spans="2:3" ht="14.25" customHeight="1" x14ac:dyDescent="0.35">
      <c r="B777" s="1"/>
      <c r="C777" s="2"/>
    </row>
    <row r="778" spans="2:3" ht="14.25" customHeight="1" x14ac:dyDescent="0.35">
      <c r="B778" s="1"/>
      <c r="C778" s="2"/>
    </row>
    <row r="779" spans="2:3" ht="14.25" customHeight="1" x14ac:dyDescent="0.35">
      <c r="B779" s="1"/>
      <c r="C779" s="2"/>
    </row>
    <row r="780" spans="2:3" ht="14.25" customHeight="1" x14ac:dyDescent="0.35">
      <c r="B780" s="1"/>
      <c r="C780" s="2"/>
    </row>
    <row r="781" spans="2:3" ht="14.25" customHeight="1" x14ac:dyDescent="0.35">
      <c r="B781" s="1"/>
      <c r="C781" s="2"/>
    </row>
    <row r="782" spans="2:3" ht="14.25" customHeight="1" x14ac:dyDescent="0.35">
      <c r="B782" s="1"/>
      <c r="C782" s="2"/>
    </row>
    <row r="783" spans="2:3" ht="14.25" customHeight="1" x14ac:dyDescent="0.35">
      <c r="B783" s="1"/>
      <c r="C783" s="2"/>
    </row>
    <row r="784" spans="2:3" ht="14.25" customHeight="1" x14ac:dyDescent="0.35">
      <c r="B784" s="1"/>
      <c r="C784" s="2"/>
    </row>
    <row r="785" spans="2:3" ht="14.25" customHeight="1" x14ac:dyDescent="0.35">
      <c r="B785" s="1"/>
      <c r="C785" s="2"/>
    </row>
    <row r="786" spans="2:3" ht="14.25" customHeight="1" x14ac:dyDescent="0.35">
      <c r="B786" s="1"/>
      <c r="C786" s="2"/>
    </row>
    <row r="787" spans="2:3" ht="14.25" customHeight="1" x14ac:dyDescent="0.35">
      <c r="B787" s="1"/>
      <c r="C787" s="2"/>
    </row>
    <row r="788" spans="2:3" ht="14.25" customHeight="1" x14ac:dyDescent="0.35">
      <c r="B788" s="1"/>
      <c r="C788" s="2"/>
    </row>
    <row r="789" spans="2:3" ht="14.25" customHeight="1" x14ac:dyDescent="0.35">
      <c r="B789" s="1"/>
      <c r="C789" s="2"/>
    </row>
    <row r="790" spans="2:3" ht="14.25" customHeight="1" x14ac:dyDescent="0.35">
      <c r="B790" s="1"/>
      <c r="C790" s="2"/>
    </row>
    <row r="791" spans="2:3" ht="14.25" customHeight="1" x14ac:dyDescent="0.35">
      <c r="B791" s="1"/>
      <c r="C791" s="2"/>
    </row>
    <row r="792" spans="2:3" ht="14.25" customHeight="1" x14ac:dyDescent="0.35">
      <c r="B792" s="1"/>
      <c r="C792" s="2"/>
    </row>
    <row r="793" spans="2:3" ht="14.25" customHeight="1" x14ac:dyDescent="0.35">
      <c r="B793" s="1"/>
      <c r="C793" s="2"/>
    </row>
    <row r="794" spans="2:3" ht="14.25" customHeight="1" x14ac:dyDescent="0.35">
      <c r="B794" s="1"/>
      <c r="C794" s="2"/>
    </row>
    <row r="795" spans="2:3" ht="14.25" customHeight="1" x14ac:dyDescent="0.35">
      <c r="B795" s="1"/>
      <c r="C795" s="2"/>
    </row>
    <row r="796" spans="2:3" ht="14.25" customHeight="1" x14ac:dyDescent="0.35">
      <c r="B796" s="1"/>
      <c r="C796" s="2"/>
    </row>
    <row r="797" spans="2:3" ht="14.25" customHeight="1" x14ac:dyDescent="0.35">
      <c r="B797" s="1"/>
      <c r="C797" s="2"/>
    </row>
    <row r="798" spans="2:3" ht="14.25" customHeight="1" x14ac:dyDescent="0.35">
      <c r="B798" s="1"/>
      <c r="C798" s="2"/>
    </row>
    <row r="799" spans="2:3" ht="14.25" customHeight="1" x14ac:dyDescent="0.35">
      <c r="B799" s="1"/>
      <c r="C799" s="2"/>
    </row>
    <row r="800" spans="2:3" ht="14.25" customHeight="1" x14ac:dyDescent="0.35">
      <c r="B800" s="1"/>
      <c r="C800" s="2"/>
    </row>
    <row r="801" spans="2:3" ht="14.25" customHeight="1" x14ac:dyDescent="0.35">
      <c r="B801" s="1"/>
      <c r="C801" s="2"/>
    </row>
    <row r="802" spans="2:3" ht="14.25" customHeight="1" x14ac:dyDescent="0.35">
      <c r="B802" s="1"/>
      <c r="C802" s="2"/>
    </row>
    <row r="803" spans="2:3" ht="14.25" customHeight="1" x14ac:dyDescent="0.35">
      <c r="B803" s="1"/>
      <c r="C803" s="2"/>
    </row>
    <row r="804" spans="2:3" ht="14.25" customHeight="1" x14ac:dyDescent="0.35">
      <c r="B804" s="1"/>
      <c r="C804" s="2"/>
    </row>
    <row r="805" spans="2:3" ht="14.25" customHeight="1" x14ac:dyDescent="0.35">
      <c r="B805" s="1"/>
      <c r="C805" s="2"/>
    </row>
    <row r="806" spans="2:3" ht="14.25" customHeight="1" x14ac:dyDescent="0.35">
      <c r="B806" s="1"/>
      <c r="C806" s="2"/>
    </row>
    <row r="807" spans="2:3" ht="14.25" customHeight="1" x14ac:dyDescent="0.35">
      <c r="B807" s="1"/>
      <c r="C807" s="2"/>
    </row>
    <row r="808" spans="2:3" ht="14.25" customHeight="1" x14ac:dyDescent="0.35">
      <c r="B808" s="1"/>
      <c r="C808" s="2"/>
    </row>
    <row r="809" spans="2:3" ht="14.25" customHeight="1" x14ac:dyDescent="0.35">
      <c r="B809" s="1"/>
      <c r="C809" s="2"/>
    </row>
    <row r="810" spans="2:3" ht="14.25" customHeight="1" x14ac:dyDescent="0.35">
      <c r="B810" s="1"/>
      <c r="C810" s="2"/>
    </row>
    <row r="811" spans="2:3" ht="14.25" customHeight="1" x14ac:dyDescent="0.35">
      <c r="B811" s="1"/>
      <c r="C811" s="2"/>
    </row>
    <row r="812" spans="2:3" ht="14.25" customHeight="1" x14ac:dyDescent="0.35">
      <c r="B812" s="1"/>
      <c r="C812" s="2"/>
    </row>
    <row r="813" spans="2:3" ht="14.25" customHeight="1" x14ac:dyDescent="0.35">
      <c r="B813" s="1"/>
      <c r="C813" s="2"/>
    </row>
    <row r="814" spans="2:3" ht="14.25" customHeight="1" x14ac:dyDescent="0.35">
      <c r="B814" s="1"/>
      <c r="C814" s="2"/>
    </row>
    <row r="815" spans="2:3" ht="14.25" customHeight="1" x14ac:dyDescent="0.35">
      <c r="B815" s="1"/>
      <c r="C815" s="2"/>
    </row>
    <row r="816" spans="2:3" ht="14.25" customHeight="1" x14ac:dyDescent="0.35">
      <c r="B816" s="1"/>
      <c r="C816" s="2"/>
    </row>
    <row r="817" spans="2:3" ht="14.25" customHeight="1" x14ac:dyDescent="0.35">
      <c r="B817" s="1"/>
      <c r="C817" s="2"/>
    </row>
    <row r="818" spans="2:3" ht="14.25" customHeight="1" x14ac:dyDescent="0.35">
      <c r="B818" s="1"/>
      <c r="C818" s="2"/>
    </row>
    <row r="819" spans="2:3" ht="14.25" customHeight="1" x14ac:dyDescent="0.35">
      <c r="B819" s="1"/>
      <c r="C819" s="2"/>
    </row>
    <row r="820" spans="2:3" ht="14.25" customHeight="1" x14ac:dyDescent="0.35">
      <c r="B820" s="1"/>
      <c r="C820" s="2"/>
    </row>
    <row r="821" spans="2:3" ht="14.25" customHeight="1" x14ac:dyDescent="0.35">
      <c r="B821" s="1"/>
      <c r="C821" s="2"/>
    </row>
    <row r="822" spans="2:3" ht="14.25" customHeight="1" x14ac:dyDescent="0.35">
      <c r="B822" s="1"/>
      <c r="C822" s="2"/>
    </row>
    <row r="823" spans="2:3" ht="14.25" customHeight="1" x14ac:dyDescent="0.35">
      <c r="B823" s="1"/>
      <c r="C823" s="2"/>
    </row>
    <row r="824" spans="2:3" ht="14.25" customHeight="1" x14ac:dyDescent="0.35">
      <c r="B824" s="1"/>
      <c r="C824" s="2"/>
    </row>
    <row r="825" spans="2:3" ht="14.25" customHeight="1" x14ac:dyDescent="0.35">
      <c r="B825" s="1"/>
      <c r="C825" s="2"/>
    </row>
    <row r="826" spans="2:3" ht="14.25" customHeight="1" x14ac:dyDescent="0.35">
      <c r="B826" s="1"/>
      <c r="C826" s="2"/>
    </row>
    <row r="827" spans="2:3" ht="14.25" customHeight="1" x14ac:dyDescent="0.35">
      <c r="B827" s="1"/>
      <c r="C827" s="2"/>
    </row>
    <row r="828" spans="2:3" ht="14.25" customHeight="1" x14ac:dyDescent="0.35">
      <c r="B828" s="1"/>
      <c r="C828" s="2"/>
    </row>
    <row r="829" spans="2:3" ht="14.25" customHeight="1" x14ac:dyDescent="0.35">
      <c r="B829" s="1"/>
      <c r="C829" s="2"/>
    </row>
    <row r="830" spans="2:3" ht="14.25" customHeight="1" x14ac:dyDescent="0.35">
      <c r="B830" s="1"/>
      <c r="C830" s="2"/>
    </row>
    <row r="831" spans="2:3" ht="14.25" customHeight="1" x14ac:dyDescent="0.35">
      <c r="B831" s="1"/>
      <c r="C831" s="2"/>
    </row>
    <row r="832" spans="2:3" ht="14.25" customHeight="1" x14ac:dyDescent="0.35">
      <c r="B832" s="1"/>
      <c r="C832" s="2"/>
    </row>
    <row r="833" spans="2:3" ht="14.25" customHeight="1" x14ac:dyDescent="0.35">
      <c r="B833" s="1"/>
      <c r="C833" s="2"/>
    </row>
    <row r="834" spans="2:3" ht="14.25" customHeight="1" x14ac:dyDescent="0.35">
      <c r="B834" s="1"/>
      <c r="C834" s="2"/>
    </row>
    <row r="835" spans="2:3" ht="14.25" customHeight="1" x14ac:dyDescent="0.35">
      <c r="B835" s="1"/>
      <c r="C835" s="2"/>
    </row>
    <row r="836" spans="2:3" ht="14.25" customHeight="1" x14ac:dyDescent="0.35">
      <c r="B836" s="1"/>
      <c r="C836" s="2"/>
    </row>
    <row r="837" spans="2:3" ht="14.25" customHeight="1" x14ac:dyDescent="0.35">
      <c r="B837" s="1"/>
      <c r="C837" s="2"/>
    </row>
    <row r="838" spans="2:3" ht="14.25" customHeight="1" x14ac:dyDescent="0.35">
      <c r="B838" s="1"/>
      <c r="C838" s="2"/>
    </row>
    <row r="839" spans="2:3" ht="14.25" customHeight="1" x14ac:dyDescent="0.35">
      <c r="B839" s="1"/>
      <c r="C839" s="2"/>
    </row>
    <row r="840" spans="2:3" ht="14.25" customHeight="1" x14ac:dyDescent="0.35">
      <c r="B840" s="1"/>
      <c r="C840" s="2"/>
    </row>
    <row r="841" spans="2:3" ht="14.25" customHeight="1" x14ac:dyDescent="0.35">
      <c r="B841" s="1"/>
      <c r="C841" s="2"/>
    </row>
    <row r="842" spans="2:3" ht="14.25" customHeight="1" x14ac:dyDescent="0.35">
      <c r="B842" s="1"/>
      <c r="C842" s="2"/>
    </row>
    <row r="843" spans="2:3" ht="14.25" customHeight="1" x14ac:dyDescent="0.35">
      <c r="B843" s="1"/>
      <c r="C843" s="2"/>
    </row>
    <row r="844" spans="2:3" ht="14.25" customHeight="1" x14ac:dyDescent="0.35">
      <c r="B844" s="1"/>
      <c r="C844" s="2"/>
    </row>
    <row r="845" spans="2:3" ht="14.25" customHeight="1" x14ac:dyDescent="0.35">
      <c r="B845" s="1"/>
      <c r="C845" s="2"/>
    </row>
    <row r="846" spans="2:3" ht="14.25" customHeight="1" x14ac:dyDescent="0.35">
      <c r="B846" s="1"/>
      <c r="C846" s="2"/>
    </row>
    <row r="847" spans="2:3" ht="14.25" customHeight="1" x14ac:dyDescent="0.35">
      <c r="B847" s="1"/>
      <c r="C847" s="2"/>
    </row>
    <row r="848" spans="2:3" ht="14.25" customHeight="1" x14ac:dyDescent="0.35">
      <c r="B848" s="1"/>
      <c r="C848" s="2"/>
    </row>
    <row r="849" spans="2:3" ht="14.25" customHeight="1" x14ac:dyDescent="0.35">
      <c r="B849" s="1"/>
      <c r="C849" s="2"/>
    </row>
    <row r="850" spans="2:3" ht="14.25" customHeight="1" x14ac:dyDescent="0.35">
      <c r="B850" s="1"/>
      <c r="C850" s="2"/>
    </row>
    <row r="851" spans="2:3" ht="14.25" customHeight="1" x14ac:dyDescent="0.35">
      <c r="B851" s="1"/>
      <c r="C851" s="2"/>
    </row>
    <row r="852" spans="2:3" ht="14.25" customHeight="1" x14ac:dyDescent="0.35">
      <c r="B852" s="1"/>
      <c r="C852" s="2"/>
    </row>
    <row r="853" spans="2:3" ht="14.25" customHeight="1" x14ac:dyDescent="0.35">
      <c r="B853" s="1"/>
      <c r="C853" s="2"/>
    </row>
    <row r="854" spans="2:3" ht="14.25" customHeight="1" x14ac:dyDescent="0.35">
      <c r="B854" s="1"/>
      <c r="C854" s="2"/>
    </row>
    <row r="855" spans="2:3" ht="14.25" customHeight="1" x14ac:dyDescent="0.35">
      <c r="B855" s="1"/>
      <c r="C855" s="2"/>
    </row>
    <row r="856" spans="2:3" ht="14.25" customHeight="1" x14ac:dyDescent="0.35">
      <c r="B856" s="1"/>
      <c r="C856" s="2"/>
    </row>
    <row r="857" spans="2:3" ht="14.25" customHeight="1" x14ac:dyDescent="0.35">
      <c r="B857" s="1"/>
      <c r="C857" s="2"/>
    </row>
    <row r="858" spans="2:3" ht="14.25" customHeight="1" x14ac:dyDescent="0.35">
      <c r="B858" s="1"/>
      <c r="C858" s="2"/>
    </row>
    <row r="859" spans="2:3" ht="14.25" customHeight="1" x14ac:dyDescent="0.35">
      <c r="B859" s="1"/>
      <c r="C859" s="2"/>
    </row>
    <row r="860" spans="2:3" ht="14.25" customHeight="1" x14ac:dyDescent="0.35">
      <c r="B860" s="1"/>
      <c r="C860" s="2"/>
    </row>
    <row r="861" spans="2:3" ht="14.25" customHeight="1" x14ac:dyDescent="0.35">
      <c r="B861" s="1"/>
      <c r="C861" s="2"/>
    </row>
    <row r="862" spans="2:3" ht="14.25" customHeight="1" x14ac:dyDescent="0.35">
      <c r="B862" s="1"/>
      <c r="C862" s="2"/>
    </row>
    <row r="863" spans="2:3" ht="14.25" customHeight="1" x14ac:dyDescent="0.35">
      <c r="B863" s="1"/>
      <c r="C863" s="2"/>
    </row>
    <row r="864" spans="2:3" ht="14.25" customHeight="1" x14ac:dyDescent="0.35">
      <c r="B864" s="1"/>
      <c r="C864" s="2"/>
    </row>
    <row r="865" spans="2:3" ht="14.25" customHeight="1" x14ac:dyDescent="0.35">
      <c r="B865" s="1"/>
      <c r="C865" s="2"/>
    </row>
    <row r="866" spans="2:3" ht="14.25" customHeight="1" x14ac:dyDescent="0.35">
      <c r="B866" s="1"/>
      <c r="C866" s="2"/>
    </row>
    <row r="867" spans="2:3" ht="14.25" customHeight="1" x14ac:dyDescent="0.35">
      <c r="B867" s="1"/>
      <c r="C867" s="2"/>
    </row>
    <row r="868" spans="2:3" ht="14.25" customHeight="1" x14ac:dyDescent="0.35">
      <c r="B868" s="1"/>
      <c r="C868" s="2"/>
    </row>
    <row r="869" spans="2:3" ht="14.25" customHeight="1" x14ac:dyDescent="0.35">
      <c r="B869" s="1"/>
      <c r="C869" s="2"/>
    </row>
    <row r="870" spans="2:3" ht="14.25" customHeight="1" x14ac:dyDescent="0.35">
      <c r="B870" s="1"/>
      <c r="C870" s="2"/>
    </row>
    <row r="871" spans="2:3" ht="14.25" customHeight="1" x14ac:dyDescent="0.35">
      <c r="B871" s="1"/>
      <c r="C871" s="2"/>
    </row>
    <row r="872" spans="2:3" ht="14.25" customHeight="1" x14ac:dyDescent="0.35">
      <c r="B872" s="1"/>
      <c r="C872" s="2"/>
    </row>
    <row r="873" spans="2:3" ht="14.25" customHeight="1" x14ac:dyDescent="0.35">
      <c r="B873" s="1"/>
      <c r="C873" s="2"/>
    </row>
    <row r="874" spans="2:3" ht="14.25" customHeight="1" x14ac:dyDescent="0.35">
      <c r="B874" s="1"/>
      <c r="C874" s="2"/>
    </row>
    <row r="875" spans="2:3" ht="14.25" customHeight="1" x14ac:dyDescent="0.35">
      <c r="B875" s="1"/>
      <c r="C875" s="2"/>
    </row>
    <row r="876" spans="2:3" ht="14.25" customHeight="1" x14ac:dyDescent="0.35">
      <c r="B876" s="1"/>
      <c r="C876" s="2"/>
    </row>
    <row r="877" spans="2:3" ht="14.25" customHeight="1" x14ac:dyDescent="0.35">
      <c r="B877" s="1"/>
      <c r="C877" s="2"/>
    </row>
    <row r="878" spans="2:3" ht="14.25" customHeight="1" x14ac:dyDescent="0.35">
      <c r="B878" s="1"/>
      <c r="C878" s="2"/>
    </row>
    <row r="879" spans="2:3" ht="14.25" customHeight="1" x14ac:dyDescent="0.35">
      <c r="B879" s="1"/>
      <c r="C879" s="2"/>
    </row>
    <row r="880" spans="2:3" ht="14.25" customHeight="1" x14ac:dyDescent="0.35">
      <c r="B880" s="1"/>
      <c r="C880" s="2"/>
    </row>
    <row r="881" spans="2:3" ht="14.25" customHeight="1" x14ac:dyDescent="0.35">
      <c r="B881" s="1"/>
      <c r="C881" s="2"/>
    </row>
    <row r="882" spans="2:3" ht="14.25" customHeight="1" x14ac:dyDescent="0.35">
      <c r="B882" s="1"/>
      <c r="C882" s="2"/>
    </row>
    <row r="883" spans="2:3" ht="14.25" customHeight="1" x14ac:dyDescent="0.35">
      <c r="B883" s="1"/>
      <c r="C883" s="2"/>
    </row>
    <row r="884" spans="2:3" ht="14.25" customHeight="1" x14ac:dyDescent="0.35">
      <c r="B884" s="1"/>
      <c r="C884" s="2"/>
    </row>
    <row r="885" spans="2:3" ht="14.25" customHeight="1" x14ac:dyDescent="0.35">
      <c r="B885" s="1"/>
      <c r="C885" s="2"/>
    </row>
    <row r="886" spans="2:3" ht="14.25" customHeight="1" x14ac:dyDescent="0.35">
      <c r="B886" s="1"/>
      <c r="C886" s="2"/>
    </row>
    <row r="887" spans="2:3" ht="14.25" customHeight="1" x14ac:dyDescent="0.35">
      <c r="B887" s="1"/>
      <c r="C887" s="2"/>
    </row>
    <row r="888" spans="2:3" ht="14.25" customHeight="1" x14ac:dyDescent="0.35">
      <c r="B888" s="1"/>
      <c r="C888" s="2"/>
    </row>
    <row r="889" spans="2:3" ht="14.25" customHeight="1" x14ac:dyDescent="0.35">
      <c r="B889" s="1"/>
      <c r="C889" s="2"/>
    </row>
    <row r="890" spans="2:3" ht="14.25" customHeight="1" x14ac:dyDescent="0.35">
      <c r="B890" s="1"/>
      <c r="C890" s="2"/>
    </row>
    <row r="891" spans="2:3" ht="14.25" customHeight="1" x14ac:dyDescent="0.35">
      <c r="B891" s="1"/>
      <c r="C891" s="2"/>
    </row>
    <row r="892" spans="2:3" ht="14.25" customHeight="1" x14ac:dyDescent="0.35">
      <c r="B892" s="1"/>
      <c r="C892" s="2"/>
    </row>
    <row r="893" spans="2:3" ht="14.25" customHeight="1" x14ac:dyDescent="0.35">
      <c r="B893" s="1"/>
      <c r="C893" s="2"/>
    </row>
    <row r="894" spans="2:3" ht="14.25" customHeight="1" x14ac:dyDescent="0.35">
      <c r="B894" s="1"/>
      <c r="C894" s="2"/>
    </row>
    <row r="895" spans="2:3" ht="14.25" customHeight="1" x14ac:dyDescent="0.35">
      <c r="B895" s="1"/>
      <c r="C895" s="2"/>
    </row>
    <row r="896" spans="2:3" ht="14.25" customHeight="1" x14ac:dyDescent="0.35">
      <c r="B896" s="1"/>
      <c r="C896" s="2"/>
    </row>
    <row r="897" spans="2:3" ht="14.25" customHeight="1" x14ac:dyDescent="0.35">
      <c r="B897" s="1"/>
      <c r="C897" s="2"/>
    </row>
    <row r="898" spans="2:3" ht="14.25" customHeight="1" x14ac:dyDescent="0.35">
      <c r="B898" s="1"/>
      <c r="C898" s="2"/>
    </row>
  </sheetData>
  <mergeCells count="10">
    <mergeCell ref="C36:D36"/>
    <mergeCell ref="B37:C37"/>
    <mergeCell ref="E37:E38"/>
    <mergeCell ref="B38:C38"/>
    <mergeCell ref="B8:E9"/>
    <mergeCell ref="B32:E32"/>
    <mergeCell ref="B34:B35"/>
    <mergeCell ref="C34:C35"/>
    <mergeCell ref="D34:D35"/>
    <mergeCell ref="E34:E35"/>
  </mergeCells>
  <phoneticPr fontId="12" type="noConversion"/>
  <pageMargins left="0.7" right="0.7" top="0.75" bottom="0.75" header="0" footer="0"/>
  <pageSetup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FA4CF-843F-4E23-A32D-E21FF8F584CD}">
  <dimension ref="B7:I56"/>
  <sheetViews>
    <sheetView topLeftCell="A24" zoomScale="92" zoomScaleNormal="92" workbookViewId="0">
      <selection activeCell="D32" sqref="D32"/>
    </sheetView>
  </sheetViews>
  <sheetFormatPr defaultColWidth="9.1796875" defaultRowHeight="14.5" x14ac:dyDescent="0.35"/>
  <cols>
    <col min="2" max="7" width="12.54296875" customWidth="1"/>
    <col min="8" max="8" width="37.7265625" customWidth="1"/>
    <col min="9" max="9" width="10.81640625" customWidth="1"/>
    <col min="10" max="10" width="13.1796875" customWidth="1"/>
    <col min="11" max="11" width="11.81640625" customWidth="1"/>
    <col min="12" max="12" width="11.1796875" customWidth="1"/>
  </cols>
  <sheetData>
    <row r="7" spans="2:9" ht="15" thickBot="1" x14ac:dyDescent="0.4"/>
    <row r="8" spans="2:9" x14ac:dyDescent="0.35">
      <c r="B8" s="104"/>
      <c r="C8" s="105"/>
      <c r="D8" s="105"/>
      <c r="E8" s="105"/>
      <c r="F8" s="105"/>
      <c r="G8" s="105"/>
      <c r="H8" s="105"/>
      <c r="I8" s="106"/>
    </row>
    <row r="9" spans="2:9" x14ac:dyDescent="0.35">
      <c r="B9" s="107"/>
      <c r="C9" s="108"/>
      <c r="D9" s="108"/>
      <c r="E9" s="108"/>
      <c r="F9" s="108"/>
      <c r="G9" s="108"/>
      <c r="H9" s="108"/>
      <c r="I9" s="109"/>
    </row>
    <row r="10" spans="2:9" x14ac:dyDescent="0.35">
      <c r="B10" s="107"/>
      <c r="C10" s="108"/>
      <c r="D10" s="108"/>
      <c r="E10" s="108"/>
      <c r="F10" s="108"/>
      <c r="G10" s="108"/>
      <c r="H10" s="108"/>
      <c r="I10" s="109"/>
    </row>
    <row r="11" spans="2:9" ht="15" thickBot="1" x14ac:dyDescent="0.4">
      <c r="B11" s="110"/>
      <c r="C11" s="111"/>
      <c r="D11" s="111"/>
      <c r="E11" s="111"/>
      <c r="F11" s="111"/>
      <c r="G11" s="111"/>
      <c r="H11" s="111"/>
      <c r="I11" s="112"/>
    </row>
    <row r="12" spans="2:9" ht="15" thickBot="1" x14ac:dyDescent="0.4">
      <c r="B12" s="113"/>
      <c r="C12" s="101"/>
      <c r="D12" s="101"/>
      <c r="E12" s="101"/>
      <c r="F12" s="113"/>
      <c r="G12" s="101"/>
      <c r="H12" s="101"/>
      <c r="I12" s="115"/>
    </row>
    <row r="13" spans="2:9" ht="19" thickBot="1" x14ac:dyDescent="0.5">
      <c r="B13" s="114"/>
      <c r="C13" s="114"/>
      <c r="D13" s="114"/>
      <c r="E13" s="114"/>
      <c r="F13" s="116" t="s">
        <v>147</v>
      </c>
      <c r="G13" s="98"/>
      <c r="H13" s="117"/>
      <c r="I13" s="32" t="s">
        <v>4</v>
      </c>
    </row>
    <row r="14" spans="2:9" ht="15" thickBot="1" x14ac:dyDescent="0.4">
      <c r="B14" s="101"/>
      <c r="C14" s="101"/>
      <c r="D14" s="101"/>
      <c r="E14" s="101"/>
      <c r="F14" s="113"/>
      <c r="G14" s="101"/>
      <c r="H14" s="101"/>
      <c r="I14" s="118"/>
    </row>
    <row r="15" spans="2:9" ht="19" thickBot="1" x14ac:dyDescent="0.4">
      <c r="B15" s="119" t="s">
        <v>11</v>
      </c>
      <c r="C15" s="98"/>
      <c r="D15" s="99"/>
      <c r="E15" s="97" t="s">
        <v>12</v>
      </c>
      <c r="F15" s="98"/>
      <c r="G15" s="99"/>
      <c r="H15" s="97" t="s">
        <v>13</v>
      </c>
      <c r="I15" s="117"/>
    </row>
    <row r="16" spans="2:9" ht="15.5" x14ac:dyDescent="0.35">
      <c r="B16" s="33" t="s">
        <v>14</v>
      </c>
      <c r="C16" s="34" t="s">
        <v>75</v>
      </c>
      <c r="D16" s="34" t="s">
        <v>74</v>
      </c>
      <c r="E16" s="35" t="s">
        <v>17</v>
      </c>
      <c r="F16" s="35" t="s">
        <v>18</v>
      </c>
      <c r="G16" s="35" t="s">
        <v>19</v>
      </c>
      <c r="H16" s="34" t="s">
        <v>20</v>
      </c>
      <c r="I16" s="36" t="s">
        <v>21</v>
      </c>
    </row>
    <row r="17" spans="2:9" ht="15.5" x14ac:dyDescent="0.35">
      <c r="B17" s="22">
        <f>C17-D17</f>
        <v>-86058</v>
      </c>
      <c r="C17" s="41"/>
      <c r="D17" s="22">
        <v>86058</v>
      </c>
      <c r="E17" s="18">
        <f>F17-G17</f>
        <v>800</v>
      </c>
      <c r="F17" s="44">
        <v>800</v>
      </c>
      <c r="G17" s="44"/>
      <c r="H17" s="17" t="s">
        <v>148</v>
      </c>
      <c r="I17" s="21" t="s">
        <v>78</v>
      </c>
    </row>
    <row r="18" spans="2:9" ht="15.5" x14ac:dyDescent="0.35">
      <c r="B18" s="22">
        <f t="shared" ref="B18:B45" si="0">B17+C18-D18</f>
        <v>-32251</v>
      </c>
      <c r="C18" s="42">
        <v>53807</v>
      </c>
      <c r="D18" s="22"/>
      <c r="E18" s="18">
        <f t="shared" ref="E18:E45" si="1">E17+F18-G18</f>
        <v>300</v>
      </c>
      <c r="F18" s="44"/>
      <c r="G18" s="22">
        <v>500</v>
      </c>
      <c r="H18" s="47" t="s">
        <v>158</v>
      </c>
      <c r="I18" s="21" t="s">
        <v>149</v>
      </c>
    </row>
    <row r="19" spans="2:9" ht="15.5" x14ac:dyDescent="0.35">
      <c r="B19" s="22">
        <f t="shared" si="0"/>
        <v>-32251</v>
      </c>
      <c r="C19" s="42"/>
      <c r="D19" s="22"/>
      <c r="E19" s="18">
        <f t="shared" si="1"/>
        <v>3.8999999999987267E-2</v>
      </c>
      <c r="F19" s="44"/>
      <c r="G19" s="22">
        <v>299.96100000000001</v>
      </c>
      <c r="H19" s="47" t="s">
        <v>268</v>
      </c>
      <c r="I19" s="21" t="s">
        <v>267</v>
      </c>
    </row>
    <row r="20" spans="2:9" ht="15.5" x14ac:dyDescent="0.35">
      <c r="B20" s="22">
        <f t="shared" si="0"/>
        <v>-2251</v>
      </c>
      <c r="C20" s="42">
        <v>30000</v>
      </c>
      <c r="D20" s="18"/>
      <c r="E20" s="18">
        <f t="shared" si="1"/>
        <v>3.8999999999987267E-2</v>
      </c>
      <c r="F20" s="26"/>
      <c r="G20" s="18"/>
      <c r="H20" s="17" t="s">
        <v>269</v>
      </c>
      <c r="I20" s="21" t="s">
        <v>261</v>
      </c>
    </row>
    <row r="21" spans="2:9" ht="15.5" x14ac:dyDescent="0.35">
      <c r="B21" s="22">
        <f t="shared" si="0"/>
        <v>61349</v>
      </c>
      <c r="C21" s="42">
        <v>63600</v>
      </c>
      <c r="D21" s="17"/>
      <c r="E21" s="18">
        <f t="shared" si="1"/>
        <v>-607.46100000000001</v>
      </c>
      <c r="F21" s="18"/>
      <c r="G21" s="18">
        <v>607.5</v>
      </c>
      <c r="H21" s="17" t="s">
        <v>275</v>
      </c>
      <c r="I21" s="21" t="s">
        <v>270</v>
      </c>
    </row>
    <row r="22" spans="2:9" ht="15.5" x14ac:dyDescent="0.35">
      <c r="B22" s="24">
        <f t="shared" si="0"/>
        <v>59699</v>
      </c>
      <c r="C22" s="43"/>
      <c r="D22" s="8">
        <v>1650</v>
      </c>
      <c r="E22" s="18">
        <f t="shared" si="1"/>
        <v>-607.46100000000001</v>
      </c>
      <c r="F22" s="23"/>
      <c r="G22" s="23"/>
      <c r="H22" s="8" t="s">
        <v>314</v>
      </c>
      <c r="I22" s="21" t="s">
        <v>313</v>
      </c>
    </row>
    <row r="23" spans="2:9" ht="15.5" x14ac:dyDescent="0.35">
      <c r="B23" s="24">
        <f t="shared" si="0"/>
        <v>-66401</v>
      </c>
      <c r="C23" s="42"/>
      <c r="D23" s="17">
        <v>126100</v>
      </c>
      <c r="E23" s="18">
        <f t="shared" si="1"/>
        <v>607.53899999999999</v>
      </c>
      <c r="F23" s="18">
        <v>1215</v>
      </c>
      <c r="G23" s="18"/>
      <c r="H23" s="17" t="s">
        <v>333</v>
      </c>
      <c r="I23" s="21" t="s">
        <v>313</v>
      </c>
    </row>
    <row r="24" spans="2:9" ht="15.5" x14ac:dyDescent="0.35">
      <c r="B24" s="24">
        <f>B23+C24-D24</f>
        <v>-64951</v>
      </c>
      <c r="C24" s="42">
        <v>1450</v>
      </c>
      <c r="D24" s="17"/>
      <c r="E24" s="18">
        <f>E23+F24-G24</f>
        <v>607.53899999999999</v>
      </c>
      <c r="F24" s="18"/>
      <c r="G24" s="18"/>
      <c r="H24" s="17" t="s">
        <v>337</v>
      </c>
      <c r="I24" s="21" t="s">
        <v>313</v>
      </c>
    </row>
    <row r="25" spans="2:9" ht="15.5" x14ac:dyDescent="0.35">
      <c r="B25" s="24">
        <f t="shared" si="0"/>
        <v>-128601</v>
      </c>
      <c r="C25" s="42"/>
      <c r="D25" s="17">
        <v>63650</v>
      </c>
      <c r="E25" s="18">
        <f t="shared" si="1"/>
        <v>1215.039</v>
      </c>
      <c r="F25" s="18">
        <v>607.5</v>
      </c>
      <c r="G25" s="18"/>
      <c r="H25" s="17" t="s">
        <v>359</v>
      </c>
      <c r="I25" s="21" t="s">
        <v>331</v>
      </c>
    </row>
    <row r="26" spans="2:9" ht="15.5" x14ac:dyDescent="0.35">
      <c r="B26" s="24">
        <f t="shared" si="0"/>
        <v>-51651</v>
      </c>
      <c r="C26" s="42">
        <v>76950</v>
      </c>
      <c r="D26" s="17"/>
      <c r="E26" s="18">
        <f t="shared" si="1"/>
        <v>486.03899999999999</v>
      </c>
      <c r="F26" s="18"/>
      <c r="G26" s="18">
        <v>729</v>
      </c>
      <c r="H26" s="17" t="s">
        <v>383</v>
      </c>
      <c r="I26" s="21" t="s">
        <v>363</v>
      </c>
    </row>
    <row r="27" spans="2:9" ht="15.5" x14ac:dyDescent="0.35">
      <c r="B27" s="24">
        <f t="shared" si="0"/>
        <v>-128631</v>
      </c>
      <c r="C27" s="42"/>
      <c r="D27" s="17">
        <v>76980</v>
      </c>
      <c r="E27" s="18">
        <f t="shared" si="1"/>
        <v>1215.039</v>
      </c>
      <c r="F27" s="18">
        <v>729</v>
      </c>
      <c r="G27" s="18"/>
      <c r="H27" s="17" t="s">
        <v>384</v>
      </c>
      <c r="I27" s="21" t="s">
        <v>363</v>
      </c>
    </row>
    <row r="28" spans="2:9" ht="15.5" x14ac:dyDescent="0.35">
      <c r="B28" s="24">
        <f t="shared" si="0"/>
        <v>-2431</v>
      </c>
      <c r="C28" s="42">
        <v>126200</v>
      </c>
      <c r="D28" s="17"/>
      <c r="E28" s="18">
        <f t="shared" si="1"/>
        <v>3.8999999999987267E-2</v>
      </c>
      <c r="F28" s="18"/>
      <c r="G28" s="18">
        <v>1215</v>
      </c>
      <c r="H28" s="17" t="s">
        <v>437</v>
      </c>
      <c r="I28" s="21" t="s">
        <v>387</v>
      </c>
    </row>
    <row r="29" spans="2:9" ht="15.5" x14ac:dyDescent="0.35">
      <c r="B29" s="24">
        <f t="shared" si="0"/>
        <v>125219</v>
      </c>
      <c r="C29" s="42">
        <v>127650</v>
      </c>
      <c r="D29" s="17"/>
      <c r="E29" s="18">
        <f t="shared" si="1"/>
        <v>-1214.961</v>
      </c>
      <c r="F29" s="18"/>
      <c r="G29" s="18">
        <v>1215</v>
      </c>
      <c r="H29" s="17" t="s">
        <v>453</v>
      </c>
      <c r="I29" s="21" t="s">
        <v>450</v>
      </c>
    </row>
    <row r="30" spans="2:9" ht="15.5" x14ac:dyDescent="0.35">
      <c r="B30" s="24">
        <f t="shared" si="0"/>
        <v>62169</v>
      </c>
      <c r="C30" s="42"/>
      <c r="D30" s="17">
        <v>63050</v>
      </c>
      <c r="E30" s="18">
        <f t="shared" si="1"/>
        <v>-607.46100000000001</v>
      </c>
      <c r="F30" s="18">
        <v>607.5</v>
      </c>
      <c r="G30" s="18"/>
      <c r="H30" s="17" t="s">
        <v>479</v>
      </c>
      <c r="I30" s="21" t="s">
        <v>471</v>
      </c>
    </row>
    <row r="31" spans="2:9" ht="15.5" x14ac:dyDescent="0.35">
      <c r="B31" s="24">
        <f t="shared" si="0"/>
        <v>-1306</v>
      </c>
      <c r="C31" s="42"/>
      <c r="D31" s="17">
        <v>63475</v>
      </c>
      <c r="E31" s="18">
        <f t="shared" si="1"/>
        <v>3.8999999999987267E-2</v>
      </c>
      <c r="F31" s="18">
        <v>607.5</v>
      </c>
      <c r="G31" s="18"/>
      <c r="H31" s="17" t="s">
        <v>487</v>
      </c>
      <c r="I31" s="21" t="s">
        <v>471</v>
      </c>
    </row>
    <row r="32" spans="2:9" ht="15.5" x14ac:dyDescent="0.35">
      <c r="B32" s="24">
        <f t="shared" si="0"/>
        <v>-1306</v>
      </c>
      <c r="C32" s="42"/>
      <c r="D32" s="17"/>
      <c r="E32" s="18">
        <f t="shared" si="1"/>
        <v>3.8999999999987267E-2</v>
      </c>
      <c r="F32" s="18"/>
      <c r="G32" s="18"/>
      <c r="H32" s="17"/>
      <c r="I32" s="21" t="s">
        <v>181</v>
      </c>
    </row>
    <row r="33" spans="2:9" ht="15.5" x14ac:dyDescent="0.35">
      <c r="B33" s="24">
        <f t="shared" si="0"/>
        <v>-1306</v>
      </c>
      <c r="C33" s="42"/>
      <c r="D33" s="17"/>
      <c r="E33" s="18">
        <f t="shared" si="1"/>
        <v>3.8999999999987267E-2</v>
      </c>
      <c r="F33" s="18"/>
      <c r="G33" s="18"/>
      <c r="H33" s="17"/>
      <c r="I33" s="21" t="s">
        <v>181</v>
      </c>
    </row>
    <row r="34" spans="2:9" ht="15.5" x14ac:dyDescent="0.35">
      <c r="B34" s="24">
        <f t="shared" si="0"/>
        <v>-1306</v>
      </c>
      <c r="C34" s="42"/>
      <c r="D34" s="17"/>
      <c r="E34" s="18">
        <f t="shared" si="1"/>
        <v>3.8999999999987267E-2</v>
      </c>
      <c r="F34" s="18"/>
      <c r="G34" s="18"/>
      <c r="H34" s="17"/>
      <c r="I34" s="21" t="s">
        <v>181</v>
      </c>
    </row>
    <row r="35" spans="2:9" ht="15.5" x14ac:dyDescent="0.35">
      <c r="B35" s="22">
        <f t="shared" si="0"/>
        <v>-1306</v>
      </c>
      <c r="C35" s="42"/>
      <c r="D35" s="17"/>
      <c r="E35" s="18">
        <f t="shared" si="1"/>
        <v>3.8999999999987267E-2</v>
      </c>
      <c r="F35" s="18"/>
      <c r="G35" s="18"/>
      <c r="H35" s="17"/>
      <c r="I35" s="21" t="s">
        <v>181</v>
      </c>
    </row>
    <row r="36" spans="2:9" ht="15.5" x14ac:dyDescent="0.35">
      <c r="B36" s="22">
        <f t="shared" si="0"/>
        <v>-1306</v>
      </c>
      <c r="C36" s="17"/>
      <c r="D36" s="17"/>
      <c r="E36" s="18">
        <f t="shared" si="1"/>
        <v>3.8999999999987267E-2</v>
      </c>
      <c r="F36" s="18"/>
      <c r="G36" s="18"/>
      <c r="H36" s="17"/>
      <c r="I36" s="21" t="s">
        <v>181</v>
      </c>
    </row>
    <row r="37" spans="2:9" ht="15.5" x14ac:dyDescent="0.35">
      <c r="B37" s="22">
        <f t="shared" si="0"/>
        <v>-1306</v>
      </c>
      <c r="C37" s="17"/>
      <c r="D37" s="17"/>
      <c r="E37" s="18">
        <f t="shared" si="1"/>
        <v>3.8999999999987267E-2</v>
      </c>
      <c r="F37" s="18"/>
      <c r="G37" s="18"/>
      <c r="H37" s="17"/>
      <c r="I37" s="21" t="s">
        <v>181</v>
      </c>
    </row>
    <row r="38" spans="2:9" ht="15.5" x14ac:dyDescent="0.35">
      <c r="B38" s="22">
        <f t="shared" si="0"/>
        <v>-1306</v>
      </c>
      <c r="C38" s="17"/>
      <c r="D38" s="17"/>
      <c r="E38" s="18">
        <f t="shared" si="1"/>
        <v>3.8999999999987267E-2</v>
      </c>
      <c r="F38" s="18"/>
      <c r="G38" s="18"/>
      <c r="H38" s="17"/>
      <c r="I38" s="21" t="s">
        <v>181</v>
      </c>
    </row>
    <row r="39" spans="2:9" ht="15.5" x14ac:dyDescent="0.35">
      <c r="B39" s="22">
        <f t="shared" si="0"/>
        <v>-1306</v>
      </c>
      <c r="C39" s="17"/>
      <c r="D39" s="17"/>
      <c r="E39" s="18">
        <f t="shared" si="1"/>
        <v>3.8999999999987267E-2</v>
      </c>
      <c r="F39" s="18"/>
      <c r="G39" s="18"/>
      <c r="H39" s="17"/>
      <c r="I39" s="21" t="s">
        <v>181</v>
      </c>
    </row>
    <row r="40" spans="2:9" ht="15.5" x14ac:dyDescent="0.35">
      <c r="B40" s="22">
        <f t="shared" si="0"/>
        <v>-1306</v>
      </c>
      <c r="C40" s="17"/>
      <c r="D40" s="17"/>
      <c r="E40" s="18">
        <f t="shared" si="1"/>
        <v>3.8999999999987267E-2</v>
      </c>
      <c r="F40" s="18"/>
      <c r="G40" s="18"/>
      <c r="H40" s="17"/>
      <c r="I40" s="21" t="s">
        <v>57</v>
      </c>
    </row>
    <row r="41" spans="2:9" ht="15.5" x14ac:dyDescent="0.35">
      <c r="B41" s="22">
        <f t="shared" si="0"/>
        <v>-1306</v>
      </c>
      <c r="C41" s="17"/>
      <c r="D41" s="17"/>
      <c r="E41" s="18">
        <f t="shared" si="1"/>
        <v>3.8999999999987267E-2</v>
      </c>
      <c r="F41" s="18"/>
      <c r="G41" s="18"/>
      <c r="H41" s="17"/>
      <c r="I41" s="21" t="s">
        <v>57</v>
      </c>
    </row>
    <row r="42" spans="2:9" ht="15.5" x14ac:dyDescent="0.35">
      <c r="B42" s="22">
        <f t="shared" si="0"/>
        <v>-1306</v>
      </c>
      <c r="C42" s="17"/>
      <c r="D42" s="17"/>
      <c r="E42" s="18">
        <f t="shared" si="1"/>
        <v>3.8999999999987267E-2</v>
      </c>
      <c r="F42" s="18"/>
      <c r="G42" s="18"/>
      <c r="H42" s="17"/>
      <c r="I42" s="21" t="s">
        <v>57</v>
      </c>
    </row>
    <row r="43" spans="2:9" ht="15.5" x14ac:dyDescent="0.35">
      <c r="B43" s="22">
        <f t="shared" si="0"/>
        <v>-1306</v>
      </c>
      <c r="C43" s="17"/>
      <c r="D43" s="17"/>
      <c r="E43" s="18">
        <f t="shared" si="1"/>
        <v>3.8999999999987267E-2</v>
      </c>
      <c r="F43" s="18"/>
      <c r="G43" s="18"/>
      <c r="H43" s="17"/>
      <c r="I43" s="21" t="s">
        <v>57</v>
      </c>
    </row>
    <row r="44" spans="2:9" ht="15.5" x14ac:dyDescent="0.35">
      <c r="B44" s="22">
        <f t="shared" si="0"/>
        <v>-1306</v>
      </c>
      <c r="C44" s="17"/>
      <c r="D44" s="17"/>
      <c r="E44" s="18">
        <f t="shared" si="1"/>
        <v>3.8999999999987267E-2</v>
      </c>
      <c r="F44" s="18"/>
      <c r="G44" s="18"/>
      <c r="H44" s="17"/>
      <c r="I44" s="21" t="s">
        <v>57</v>
      </c>
    </row>
    <row r="45" spans="2:9" ht="15.5" x14ac:dyDescent="0.35">
      <c r="B45" s="22">
        <f t="shared" si="0"/>
        <v>-1306</v>
      </c>
      <c r="C45" s="17"/>
      <c r="D45" s="17"/>
      <c r="E45" s="18">
        <f t="shared" si="1"/>
        <v>3.8999999999987267E-2</v>
      </c>
      <c r="F45" s="18"/>
      <c r="G45" s="18"/>
      <c r="H45" s="17"/>
      <c r="I45" s="21" t="s">
        <v>57</v>
      </c>
    </row>
    <row r="46" spans="2:9" x14ac:dyDescent="0.35">
      <c r="B46" s="100"/>
      <c r="C46" s="101"/>
      <c r="D46" s="101"/>
      <c r="E46" s="101"/>
      <c r="F46" s="101"/>
      <c r="G46" s="101"/>
      <c r="H46" s="101"/>
      <c r="I46" s="102"/>
    </row>
    <row r="47" spans="2:9" ht="21" x14ac:dyDescent="0.5">
      <c r="B47" s="25">
        <f>B45</f>
        <v>-1306</v>
      </c>
      <c r="C47" s="19" t="str">
        <f>IF(B47&gt;=0,"دالرجمع","دالرباقی")</f>
        <v>دالرباقی</v>
      </c>
      <c r="D47" s="27"/>
      <c r="E47" s="16">
        <f>E45</f>
        <v>3.8999999999987267E-2</v>
      </c>
      <c r="F47" s="20" t="str">
        <f>IF(E47&gt;=0,"گرام جمع","گرام باقی")</f>
        <v>گرام جمع</v>
      </c>
      <c r="G47" s="28"/>
      <c r="H47" s="103"/>
      <c r="I47" s="102"/>
    </row>
    <row r="49" spans="6:9" ht="15.5" x14ac:dyDescent="0.35">
      <c r="F49" s="88" t="s">
        <v>35</v>
      </c>
      <c r="G49" s="88" t="s">
        <v>35</v>
      </c>
      <c r="H49" s="88" t="s">
        <v>35</v>
      </c>
      <c r="I49" s="88" t="s">
        <v>38</v>
      </c>
    </row>
    <row r="50" spans="6:9" ht="15.5" x14ac:dyDescent="0.35">
      <c r="F50" s="49"/>
      <c r="G50" s="50"/>
      <c r="H50" s="51"/>
      <c r="I50" s="52">
        <v>1</v>
      </c>
    </row>
    <row r="51" spans="6:9" ht="15.5" x14ac:dyDescent="0.35">
      <c r="F51" s="87">
        <f>B47</f>
        <v>-1306</v>
      </c>
      <c r="G51" s="50">
        <f>E47</f>
        <v>3.8999999999987267E-2</v>
      </c>
      <c r="H51" s="53" t="s">
        <v>119</v>
      </c>
      <c r="I51" s="52">
        <v>2</v>
      </c>
    </row>
    <row r="52" spans="6:9" x14ac:dyDescent="0.35">
      <c r="F52" s="170"/>
      <c r="G52" s="171"/>
      <c r="H52" s="171"/>
      <c r="I52" s="172"/>
    </row>
    <row r="53" spans="6:9" ht="15.5" x14ac:dyDescent="0.35">
      <c r="F53" s="56" t="s">
        <v>39</v>
      </c>
      <c r="G53" s="57" t="s">
        <v>40</v>
      </c>
      <c r="H53" s="63" t="s">
        <v>41</v>
      </c>
      <c r="I53" s="58" t="s">
        <v>42</v>
      </c>
    </row>
    <row r="54" spans="6:9" ht="15.5" x14ac:dyDescent="0.35">
      <c r="F54" s="58">
        <f>SUM(F50:F53)</f>
        <v>-1306</v>
      </c>
      <c r="G54" s="59">
        <f>SUM(G50:G53)</f>
        <v>3.8999999999987267E-2</v>
      </c>
      <c r="H54" s="64">
        <f>G54/12.15*I54</f>
        <v>4.060493827159168</v>
      </c>
      <c r="I54" s="59">
        <v>1265</v>
      </c>
    </row>
    <row r="55" spans="6:9" x14ac:dyDescent="0.35">
      <c r="F55" s="60" t="s">
        <v>43</v>
      </c>
      <c r="G55" s="173">
        <f>H54+F54</f>
        <v>-1301.9395061728408</v>
      </c>
      <c r="H55" s="174"/>
      <c r="I55" s="175"/>
    </row>
    <row r="56" spans="6:9" ht="18.5" x14ac:dyDescent="0.45">
      <c r="F56" s="62" t="s">
        <v>44</v>
      </c>
      <c r="G56" s="176" t="str">
        <f>IF(G55&gt;=0,"ضرر","مفاد")</f>
        <v>مفاد</v>
      </c>
      <c r="H56" s="176"/>
      <c r="I56" s="176"/>
    </row>
  </sheetData>
  <mergeCells count="13">
    <mergeCell ref="B46:I46"/>
    <mergeCell ref="H47:I47"/>
    <mergeCell ref="F52:I52"/>
    <mergeCell ref="G55:I55"/>
    <mergeCell ref="G56:I56"/>
    <mergeCell ref="B15:D15"/>
    <mergeCell ref="E15:G15"/>
    <mergeCell ref="H15:I15"/>
    <mergeCell ref="B8:I11"/>
    <mergeCell ref="B12:E14"/>
    <mergeCell ref="F12:I12"/>
    <mergeCell ref="F13:H13"/>
    <mergeCell ref="F14:I14"/>
  </mergeCells>
  <hyperlinks>
    <hyperlink ref="I51" location="'روزنامچه '!A1" display="'روزنامچه '!A1" xr:uid="{8367E855-A240-47F4-8AD1-F46C6849D2BD}"/>
    <hyperlink ref="I50" location="'فرهاد وکیل زاده و برکی صاحب'!A1" display="'فرهاد وکیل زاده و برکی صاحب'!A1" xr:uid="{1D273A28-A230-4E07-9086-1C976AAB330A}"/>
  </hyperlinks>
  <pageMargins left="0.7" right="0.7" top="0.75" bottom="0.75" header="0.3" footer="0.3"/>
  <pageSetup scale="68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7AD4C-CB61-4EFE-84EB-DCDFE44F422F}">
  <dimension ref="B7:I56"/>
  <sheetViews>
    <sheetView topLeftCell="A29" zoomScale="115" zoomScaleNormal="115" workbookViewId="0">
      <selection activeCell="C18" sqref="C18"/>
    </sheetView>
  </sheetViews>
  <sheetFormatPr defaultColWidth="9.1796875" defaultRowHeight="14.5" x14ac:dyDescent="0.35"/>
  <cols>
    <col min="2" max="7" width="12.54296875" customWidth="1"/>
    <col min="8" max="8" width="37.7265625" customWidth="1"/>
    <col min="9" max="9" width="10.81640625" customWidth="1"/>
    <col min="10" max="10" width="13.1796875" customWidth="1"/>
    <col min="11" max="11" width="11.81640625" customWidth="1"/>
    <col min="12" max="12" width="11.1796875" customWidth="1"/>
  </cols>
  <sheetData>
    <row r="7" spans="2:9" ht="15" thickBot="1" x14ac:dyDescent="0.4"/>
    <row r="8" spans="2:9" x14ac:dyDescent="0.35">
      <c r="B8" s="104"/>
      <c r="C8" s="105"/>
      <c r="D8" s="105"/>
      <c r="E8" s="105"/>
      <c r="F8" s="105"/>
      <c r="G8" s="105"/>
      <c r="H8" s="105"/>
      <c r="I8" s="106"/>
    </row>
    <row r="9" spans="2:9" x14ac:dyDescent="0.35">
      <c r="B9" s="107"/>
      <c r="C9" s="108"/>
      <c r="D9" s="108"/>
      <c r="E9" s="108"/>
      <c r="F9" s="108"/>
      <c r="G9" s="108"/>
      <c r="H9" s="108"/>
      <c r="I9" s="109"/>
    </row>
    <row r="10" spans="2:9" x14ac:dyDescent="0.35">
      <c r="B10" s="107"/>
      <c r="C10" s="108"/>
      <c r="D10" s="108"/>
      <c r="E10" s="108"/>
      <c r="F10" s="108"/>
      <c r="G10" s="108"/>
      <c r="H10" s="108"/>
      <c r="I10" s="109"/>
    </row>
    <row r="11" spans="2:9" ht="15" thickBot="1" x14ac:dyDescent="0.4">
      <c r="B11" s="110"/>
      <c r="C11" s="111"/>
      <c r="D11" s="111"/>
      <c r="E11" s="111"/>
      <c r="F11" s="111"/>
      <c r="G11" s="111"/>
      <c r="H11" s="111"/>
      <c r="I11" s="112"/>
    </row>
    <row r="12" spans="2:9" ht="15" thickBot="1" x14ac:dyDescent="0.4">
      <c r="B12" s="113"/>
      <c r="C12" s="101"/>
      <c r="D12" s="101"/>
      <c r="E12" s="101"/>
      <c r="F12" s="113"/>
      <c r="G12" s="101"/>
      <c r="H12" s="101"/>
      <c r="I12" s="115"/>
    </row>
    <row r="13" spans="2:9" ht="19" thickBot="1" x14ac:dyDescent="0.5">
      <c r="B13" s="114"/>
      <c r="C13" s="114"/>
      <c r="D13" s="114"/>
      <c r="E13" s="114"/>
      <c r="F13" s="116" t="s">
        <v>106</v>
      </c>
      <c r="G13" s="98"/>
      <c r="H13" s="117"/>
      <c r="I13" s="32" t="s">
        <v>4</v>
      </c>
    </row>
    <row r="14" spans="2:9" ht="15" thickBot="1" x14ac:dyDescent="0.4">
      <c r="B14" s="101"/>
      <c r="C14" s="101"/>
      <c r="D14" s="101"/>
      <c r="E14" s="101"/>
      <c r="F14" s="113"/>
      <c r="G14" s="101"/>
      <c r="H14" s="101"/>
      <c r="I14" s="118"/>
    </row>
    <row r="15" spans="2:9" ht="19" thickBot="1" x14ac:dyDescent="0.4">
      <c r="B15" s="119" t="s">
        <v>11</v>
      </c>
      <c r="C15" s="98"/>
      <c r="D15" s="99"/>
      <c r="E15" s="97" t="s">
        <v>12</v>
      </c>
      <c r="F15" s="98"/>
      <c r="G15" s="99"/>
      <c r="H15" s="97" t="s">
        <v>13</v>
      </c>
      <c r="I15" s="117"/>
    </row>
    <row r="16" spans="2:9" ht="15.5" x14ac:dyDescent="0.35">
      <c r="B16" s="33" t="s">
        <v>14</v>
      </c>
      <c r="C16" s="34" t="s">
        <v>75</v>
      </c>
      <c r="D16" s="34" t="s">
        <v>74</v>
      </c>
      <c r="E16" s="35" t="s">
        <v>17</v>
      </c>
      <c r="F16" s="35" t="s">
        <v>18</v>
      </c>
      <c r="G16" s="35" t="s">
        <v>19</v>
      </c>
      <c r="H16" s="34" t="s">
        <v>20</v>
      </c>
      <c r="I16" s="36" t="s">
        <v>21</v>
      </c>
    </row>
    <row r="17" spans="2:9" ht="15.5" x14ac:dyDescent="0.35">
      <c r="B17" s="22">
        <f>C17-D17</f>
        <v>-100</v>
      </c>
      <c r="C17" s="41"/>
      <c r="D17" s="22">
        <v>100</v>
      </c>
      <c r="E17" s="18">
        <f>F17-G17</f>
        <v>0</v>
      </c>
      <c r="F17" s="44"/>
      <c r="G17" s="44"/>
      <c r="H17" s="17" t="s">
        <v>139</v>
      </c>
      <c r="I17" s="21" t="s">
        <v>127</v>
      </c>
    </row>
    <row r="18" spans="2:9" ht="15.5" x14ac:dyDescent="0.35">
      <c r="B18" s="22">
        <f t="shared" ref="B18:B45" si="0">B17+C18-D18</f>
        <v>0</v>
      </c>
      <c r="C18" s="42">
        <v>100</v>
      </c>
      <c r="D18" s="22"/>
      <c r="E18" s="18">
        <f t="shared" ref="E18:E45" si="1">E17+F18-G18</f>
        <v>0</v>
      </c>
      <c r="F18" s="44"/>
      <c r="G18" s="22"/>
      <c r="H18" s="47" t="s">
        <v>231</v>
      </c>
      <c r="I18" s="21" t="s">
        <v>222</v>
      </c>
    </row>
    <row r="19" spans="2:9" ht="15.5" x14ac:dyDescent="0.35">
      <c r="B19" s="22">
        <f t="shared" si="0"/>
        <v>0</v>
      </c>
      <c r="C19" s="42"/>
      <c r="D19" s="22"/>
      <c r="E19" s="18">
        <f t="shared" si="1"/>
        <v>0</v>
      </c>
      <c r="F19" s="44"/>
      <c r="G19" s="22"/>
      <c r="H19" s="47"/>
      <c r="I19" s="21" t="s">
        <v>57</v>
      </c>
    </row>
    <row r="20" spans="2:9" ht="15.5" x14ac:dyDescent="0.35">
      <c r="B20" s="22">
        <f t="shared" si="0"/>
        <v>0</v>
      </c>
      <c r="C20" s="42"/>
      <c r="D20" s="18"/>
      <c r="E20" s="18">
        <f t="shared" si="1"/>
        <v>0</v>
      </c>
      <c r="F20" s="26"/>
      <c r="G20" s="18"/>
      <c r="H20" s="17"/>
      <c r="I20" s="21" t="s">
        <v>57</v>
      </c>
    </row>
    <row r="21" spans="2:9" ht="15.5" x14ac:dyDescent="0.35">
      <c r="B21" s="22">
        <f t="shared" si="0"/>
        <v>0</v>
      </c>
      <c r="C21" s="42"/>
      <c r="D21" s="17"/>
      <c r="E21" s="18">
        <f t="shared" si="1"/>
        <v>0</v>
      </c>
      <c r="F21" s="18"/>
      <c r="G21" s="18"/>
      <c r="H21" s="17"/>
      <c r="I21" s="21" t="s">
        <v>57</v>
      </c>
    </row>
    <row r="22" spans="2:9" ht="15.5" x14ac:dyDescent="0.35">
      <c r="B22" s="24">
        <f t="shared" si="0"/>
        <v>0</v>
      </c>
      <c r="C22" s="43"/>
      <c r="D22" s="8"/>
      <c r="E22" s="18">
        <f t="shared" si="1"/>
        <v>0</v>
      </c>
      <c r="F22" s="23"/>
      <c r="G22" s="23"/>
      <c r="H22" s="8"/>
      <c r="I22" s="21" t="s">
        <v>57</v>
      </c>
    </row>
    <row r="23" spans="2:9" ht="15.5" x14ac:dyDescent="0.35">
      <c r="B23" s="24">
        <f t="shared" si="0"/>
        <v>0</v>
      </c>
      <c r="C23" s="42"/>
      <c r="D23" s="17"/>
      <c r="E23" s="18">
        <f t="shared" si="1"/>
        <v>0</v>
      </c>
      <c r="F23" s="18"/>
      <c r="G23" s="18"/>
      <c r="H23" s="17"/>
      <c r="I23" s="21" t="s">
        <v>57</v>
      </c>
    </row>
    <row r="24" spans="2:9" ht="15.5" x14ac:dyDescent="0.35">
      <c r="B24" s="24">
        <f>B23+C24-D24</f>
        <v>0</v>
      </c>
      <c r="C24" s="42"/>
      <c r="D24" s="17"/>
      <c r="E24" s="18">
        <f>E23+F24-G24</f>
        <v>0</v>
      </c>
      <c r="F24" s="18"/>
      <c r="G24" s="18"/>
      <c r="H24" s="17"/>
      <c r="I24" s="21" t="s">
        <v>57</v>
      </c>
    </row>
    <row r="25" spans="2:9" ht="15.5" x14ac:dyDescent="0.35">
      <c r="B25" s="24">
        <f t="shared" si="0"/>
        <v>0</v>
      </c>
      <c r="C25" s="42"/>
      <c r="D25" s="17"/>
      <c r="E25" s="18">
        <f t="shared" si="1"/>
        <v>0</v>
      </c>
      <c r="F25" s="18"/>
      <c r="G25" s="18"/>
      <c r="H25" s="17"/>
      <c r="I25" s="21" t="s">
        <v>57</v>
      </c>
    </row>
    <row r="26" spans="2:9" ht="15.5" x14ac:dyDescent="0.35">
      <c r="B26" s="24">
        <f t="shared" si="0"/>
        <v>0</v>
      </c>
      <c r="C26" s="42"/>
      <c r="D26" s="17"/>
      <c r="E26" s="18">
        <f t="shared" si="1"/>
        <v>0</v>
      </c>
      <c r="F26" s="18"/>
      <c r="G26" s="18"/>
      <c r="H26" s="17"/>
      <c r="I26" s="21" t="s">
        <v>57</v>
      </c>
    </row>
    <row r="27" spans="2:9" ht="15.5" x14ac:dyDescent="0.35">
      <c r="B27" s="24">
        <f t="shared" si="0"/>
        <v>0</v>
      </c>
      <c r="C27" s="42"/>
      <c r="D27" s="17"/>
      <c r="E27" s="18">
        <f t="shared" si="1"/>
        <v>0</v>
      </c>
      <c r="F27" s="18"/>
      <c r="G27" s="18"/>
      <c r="H27" s="17"/>
      <c r="I27" s="21" t="s">
        <v>57</v>
      </c>
    </row>
    <row r="28" spans="2:9" ht="15.5" x14ac:dyDescent="0.35">
      <c r="B28" s="24">
        <f t="shared" si="0"/>
        <v>0</v>
      </c>
      <c r="C28" s="42"/>
      <c r="D28" s="17"/>
      <c r="E28" s="18">
        <f t="shared" si="1"/>
        <v>0</v>
      </c>
      <c r="F28" s="18"/>
      <c r="G28" s="18"/>
      <c r="H28" s="17"/>
      <c r="I28" s="21" t="s">
        <v>57</v>
      </c>
    </row>
    <row r="29" spans="2:9" ht="15.5" x14ac:dyDescent="0.35">
      <c r="B29" s="24">
        <f t="shared" si="0"/>
        <v>0</v>
      </c>
      <c r="C29" s="42"/>
      <c r="D29" s="17"/>
      <c r="E29" s="18">
        <f t="shared" si="1"/>
        <v>0</v>
      </c>
      <c r="F29" s="18"/>
      <c r="G29" s="18"/>
      <c r="H29" s="17"/>
      <c r="I29" s="21" t="s">
        <v>57</v>
      </c>
    </row>
    <row r="30" spans="2:9" ht="15.5" x14ac:dyDescent="0.35">
      <c r="B30" s="24">
        <f t="shared" si="0"/>
        <v>0</v>
      </c>
      <c r="C30" s="42"/>
      <c r="D30" s="17"/>
      <c r="E30" s="18">
        <f t="shared" si="1"/>
        <v>0</v>
      </c>
      <c r="F30" s="18"/>
      <c r="G30" s="18"/>
      <c r="H30" s="17"/>
      <c r="I30" s="21" t="s">
        <v>57</v>
      </c>
    </row>
    <row r="31" spans="2:9" ht="15.5" x14ac:dyDescent="0.35">
      <c r="B31" s="24">
        <f t="shared" si="0"/>
        <v>0</v>
      </c>
      <c r="C31" s="42"/>
      <c r="D31" s="17"/>
      <c r="E31" s="18">
        <f t="shared" si="1"/>
        <v>0</v>
      </c>
      <c r="F31" s="18"/>
      <c r="G31" s="18"/>
      <c r="H31" s="17"/>
      <c r="I31" s="21" t="s">
        <v>57</v>
      </c>
    </row>
    <row r="32" spans="2:9" ht="15.5" x14ac:dyDescent="0.35">
      <c r="B32" s="24">
        <f t="shared" si="0"/>
        <v>0</v>
      </c>
      <c r="C32" s="42"/>
      <c r="D32" s="17"/>
      <c r="E32" s="18">
        <f t="shared" si="1"/>
        <v>0</v>
      </c>
      <c r="F32" s="18"/>
      <c r="G32" s="18"/>
      <c r="H32" s="17"/>
      <c r="I32" s="21" t="s">
        <v>57</v>
      </c>
    </row>
    <row r="33" spans="2:9" ht="15.5" x14ac:dyDescent="0.35">
      <c r="B33" s="24">
        <f t="shared" si="0"/>
        <v>0</v>
      </c>
      <c r="C33" s="42"/>
      <c r="D33" s="17"/>
      <c r="E33" s="18">
        <f t="shared" si="1"/>
        <v>0</v>
      </c>
      <c r="F33" s="18"/>
      <c r="G33" s="18"/>
      <c r="H33" s="17"/>
      <c r="I33" s="21" t="s">
        <v>57</v>
      </c>
    </row>
    <row r="34" spans="2:9" ht="15.5" x14ac:dyDescent="0.35">
      <c r="B34" s="24">
        <f t="shared" si="0"/>
        <v>0</v>
      </c>
      <c r="C34" s="42"/>
      <c r="D34" s="17"/>
      <c r="E34" s="18">
        <f t="shared" si="1"/>
        <v>0</v>
      </c>
      <c r="F34" s="18"/>
      <c r="G34" s="18"/>
      <c r="H34" s="17"/>
      <c r="I34" s="21" t="s">
        <v>57</v>
      </c>
    </row>
    <row r="35" spans="2:9" ht="15.5" x14ac:dyDescent="0.35">
      <c r="B35" s="22">
        <f t="shared" si="0"/>
        <v>0</v>
      </c>
      <c r="C35" s="42"/>
      <c r="D35" s="17"/>
      <c r="E35" s="18">
        <f t="shared" si="1"/>
        <v>0</v>
      </c>
      <c r="F35" s="18"/>
      <c r="G35" s="18"/>
      <c r="H35" s="17"/>
      <c r="I35" s="21" t="s">
        <v>57</v>
      </c>
    </row>
    <row r="36" spans="2:9" ht="15.5" x14ac:dyDescent="0.35">
      <c r="B36" s="22">
        <f t="shared" si="0"/>
        <v>0</v>
      </c>
      <c r="C36" s="17"/>
      <c r="D36" s="17"/>
      <c r="E36" s="18">
        <f t="shared" si="1"/>
        <v>0</v>
      </c>
      <c r="F36" s="18"/>
      <c r="G36" s="18"/>
      <c r="H36" s="17"/>
      <c r="I36" s="21" t="s">
        <v>57</v>
      </c>
    </row>
    <row r="37" spans="2:9" ht="15.5" x14ac:dyDescent="0.35">
      <c r="B37" s="22">
        <f t="shared" si="0"/>
        <v>0</v>
      </c>
      <c r="C37" s="17"/>
      <c r="D37" s="17"/>
      <c r="E37" s="18">
        <f t="shared" si="1"/>
        <v>0</v>
      </c>
      <c r="F37" s="18"/>
      <c r="G37" s="18"/>
      <c r="H37" s="17"/>
      <c r="I37" s="21" t="s">
        <v>57</v>
      </c>
    </row>
    <row r="38" spans="2:9" ht="15.5" x14ac:dyDescent="0.35">
      <c r="B38" s="22">
        <f t="shared" si="0"/>
        <v>0</v>
      </c>
      <c r="C38" s="17"/>
      <c r="D38" s="17"/>
      <c r="E38" s="18">
        <f t="shared" si="1"/>
        <v>0</v>
      </c>
      <c r="F38" s="18"/>
      <c r="G38" s="18"/>
      <c r="H38" s="17"/>
      <c r="I38" s="21" t="s">
        <v>57</v>
      </c>
    </row>
    <row r="39" spans="2:9" ht="15.5" x14ac:dyDescent="0.35">
      <c r="B39" s="22">
        <f t="shared" si="0"/>
        <v>0</v>
      </c>
      <c r="C39" s="17"/>
      <c r="D39" s="17"/>
      <c r="E39" s="18">
        <f t="shared" si="1"/>
        <v>0</v>
      </c>
      <c r="F39" s="18"/>
      <c r="G39" s="18"/>
      <c r="H39" s="17"/>
      <c r="I39" s="21" t="s">
        <v>57</v>
      </c>
    </row>
    <row r="40" spans="2:9" ht="15.5" x14ac:dyDescent="0.35">
      <c r="B40" s="22">
        <f t="shared" si="0"/>
        <v>0</v>
      </c>
      <c r="C40" s="17"/>
      <c r="D40" s="17"/>
      <c r="E40" s="18">
        <f t="shared" si="1"/>
        <v>0</v>
      </c>
      <c r="F40" s="18"/>
      <c r="G40" s="18"/>
      <c r="H40" s="17"/>
      <c r="I40" s="21" t="s">
        <v>57</v>
      </c>
    </row>
    <row r="41" spans="2:9" ht="15.5" x14ac:dyDescent="0.35">
      <c r="B41" s="22">
        <f t="shared" si="0"/>
        <v>0</v>
      </c>
      <c r="C41" s="17"/>
      <c r="D41" s="17"/>
      <c r="E41" s="18">
        <f t="shared" si="1"/>
        <v>0</v>
      </c>
      <c r="F41" s="18"/>
      <c r="G41" s="18"/>
      <c r="H41" s="17"/>
      <c r="I41" s="21" t="s">
        <v>57</v>
      </c>
    </row>
    <row r="42" spans="2:9" ht="15.5" x14ac:dyDescent="0.35">
      <c r="B42" s="22">
        <f t="shared" si="0"/>
        <v>0</v>
      </c>
      <c r="C42" s="17"/>
      <c r="D42" s="17"/>
      <c r="E42" s="18">
        <f t="shared" si="1"/>
        <v>0</v>
      </c>
      <c r="F42" s="18"/>
      <c r="G42" s="18"/>
      <c r="H42" s="17"/>
      <c r="I42" s="21" t="s">
        <v>57</v>
      </c>
    </row>
    <row r="43" spans="2:9" ht="15.5" x14ac:dyDescent="0.35">
      <c r="B43" s="22">
        <f t="shared" si="0"/>
        <v>0</v>
      </c>
      <c r="C43" s="17"/>
      <c r="D43" s="17"/>
      <c r="E43" s="18">
        <f t="shared" si="1"/>
        <v>0</v>
      </c>
      <c r="F43" s="18"/>
      <c r="G43" s="18"/>
      <c r="H43" s="17"/>
      <c r="I43" s="21" t="s">
        <v>57</v>
      </c>
    </row>
    <row r="44" spans="2:9" ht="15.5" x14ac:dyDescent="0.35">
      <c r="B44" s="22">
        <f t="shared" si="0"/>
        <v>0</v>
      </c>
      <c r="C44" s="17"/>
      <c r="D44" s="17"/>
      <c r="E44" s="18">
        <f t="shared" si="1"/>
        <v>0</v>
      </c>
      <c r="F44" s="18"/>
      <c r="G44" s="18"/>
      <c r="H44" s="17"/>
      <c r="I44" s="21" t="s">
        <v>57</v>
      </c>
    </row>
    <row r="45" spans="2:9" ht="15.5" x14ac:dyDescent="0.35">
      <c r="B45" s="22">
        <f t="shared" si="0"/>
        <v>0</v>
      </c>
      <c r="C45" s="17"/>
      <c r="D45" s="17"/>
      <c r="E45" s="18">
        <f t="shared" si="1"/>
        <v>0</v>
      </c>
      <c r="F45" s="18"/>
      <c r="G45" s="18"/>
      <c r="H45" s="17"/>
      <c r="I45" s="21" t="s">
        <v>57</v>
      </c>
    </row>
    <row r="46" spans="2:9" x14ac:dyDescent="0.35">
      <c r="B46" s="100"/>
      <c r="C46" s="101"/>
      <c r="D46" s="101"/>
      <c r="E46" s="101"/>
      <c r="F46" s="101"/>
      <c r="G46" s="101"/>
      <c r="H46" s="101"/>
      <c r="I46" s="102"/>
    </row>
    <row r="47" spans="2:9" ht="21" x14ac:dyDescent="0.5">
      <c r="B47" s="25">
        <f>B45</f>
        <v>0</v>
      </c>
      <c r="C47" s="19" t="str">
        <f>IF(B47&gt;=0,"دالرجمع","دالرباقی")</f>
        <v>دالرجمع</v>
      </c>
      <c r="D47" s="27"/>
      <c r="E47" s="16">
        <f>E45</f>
        <v>0</v>
      </c>
      <c r="F47" s="20" t="str">
        <f>IF(E47&gt;=0,"گرام جمع","گرام باقی")</f>
        <v>گرام جمع</v>
      </c>
      <c r="G47" s="28"/>
      <c r="H47" s="103"/>
      <c r="I47" s="102"/>
    </row>
    <row r="49" spans="6:9" ht="15.5" x14ac:dyDescent="0.35">
      <c r="F49" s="88" t="s">
        <v>35</v>
      </c>
      <c r="G49" s="88" t="s">
        <v>35</v>
      </c>
      <c r="H49" s="88" t="s">
        <v>35</v>
      </c>
      <c r="I49" s="88" t="s">
        <v>38</v>
      </c>
    </row>
    <row r="50" spans="6:9" ht="15.5" x14ac:dyDescent="0.35">
      <c r="F50" s="49"/>
      <c r="G50" s="50"/>
      <c r="H50" s="51"/>
      <c r="I50" s="52">
        <v>1</v>
      </c>
    </row>
    <row r="51" spans="6:9" ht="15.5" x14ac:dyDescent="0.35">
      <c r="F51" s="87">
        <f>B47</f>
        <v>0</v>
      </c>
      <c r="G51" s="50">
        <f>E47</f>
        <v>0</v>
      </c>
      <c r="H51" s="53" t="s">
        <v>122</v>
      </c>
      <c r="I51" s="52">
        <v>2</v>
      </c>
    </row>
    <row r="52" spans="6:9" x14ac:dyDescent="0.35">
      <c r="F52" s="170"/>
      <c r="G52" s="171"/>
      <c r="H52" s="171"/>
      <c r="I52" s="172"/>
    </row>
    <row r="53" spans="6:9" ht="15.5" x14ac:dyDescent="0.35">
      <c r="F53" s="56" t="s">
        <v>39</v>
      </c>
      <c r="G53" s="57" t="s">
        <v>40</v>
      </c>
      <c r="H53" s="63" t="s">
        <v>41</v>
      </c>
      <c r="I53" s="58" t="s">
        <v>42</v>
      </c>
    </row>
    <row r="54" spans="6:9" ht="15.5" x14ac:dyDescent="0.35">
      <c r="F54" s="58">
        <f>SUM(F50:F53)</f>
        <v>0</v>
      </c>
      <c r="G54" s="59">
        <f>SUM(G50:G53)</f>
        <v>0</v>
      </c>
      <c r="H54" s="64">
        <f>G54/12.15*I54</f>
        <v>0</v>
      </c>
      <c r="I54" s="59">
        <v>1158</v>
      </c>
    </row>
    <row r="55" spans="6:9" x14ac:dyDescent="0.35">
      <c r="F55" s="60" t="s">
        <v>43</v>
      </c>
      <c r="G55" s="173">
        <f>H54+F54</f>
        <v>0</v>
      </c>
      <c r="H55" s="174"/>
      <c r="I55" s="175"/>
    </row>
    <row r="56" spans="6:9" ht="18.5" x14ac:dyDescent="0.45">
      <c r="F56" s="62" t="s">
        <v>44</v>
      </c>
      <c r="G56" s="176" t="str">
        <f>IF(G55&gt;=0,"ضرر","مفاد")</f>
        <v>ضرر</v>
      </c>
      <c r="H56" s="176"/>
      <c r="I56" s="176"/>
    </row>
  </sheetData>
  <mergeCells count="13">
    <mergeCell ref="B46:I46"/>
    <mergeCell ref="H47:I47"/>
    <mergeCell ref="F52:I52"/>
    <mergeCell ref="G55:I55"/>
    <mergeCell ref="G56:I56"/>
    <mergeCell ref="B15:D15"/>
    <mergeCell ref="E15:G15"/>
    <mergeCell ref="H15:I15"/>
    <mergeCell ref="B8:I11"/>
    <mergeCell ref="B12:E14"/>
    <mergeCell ref="F12:I12"/>
    <mergeCell ref="F13:H13"/>
    <mergeCell ref="F14:I14"/>
  </mergeCells>
  <hyperlinks>
    <hyperlink ref="I51" location="'روزنامچه '!A1" display="'روزنامچه '!A1" xr:uid="{F57118E2-667C-43DC-AE9B-7C5E62AE5471}"/>
    <hyperlink ref="I50" location="'فرهاد وکیل زاده و برکی صاحب'!A1" display="'فرهاد وکیل زاده و برکی صاحب'!A1" xr:uid="{0E230734-D45A-4DDE-8F65-128AD4A304F5}"/>
  </hyperlinks>
  <pageMargins left="0.7" right="0.7" top="0.75" bottom="0.75" header="0.3" footer="0.3"/>
  <pageSetup scale="68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A27EE-80E7-4615-9E1E-89421401AC6D}">
  <dimension ref="B7:I56"/>
  <sheetViews>
    <sheetView topLeftCell="A11" zoomScale="115" zoomScaleNormal="115" workbookViewId="0">
      <selection activeCell="C20" sqref="C20"/>
    </sheetView>
  </sheetViews>
  <sheetFormatPr defaultColWidth="9.1796875" defaultRowHeight="14.5" x14ac:dyDescent="0.35"/>
  <cols>
    <col min="2" max="7" width="12.54296875" customWidth="1"/>
    <col min="8" max="8" width="37.7265625" customWidth="1"/>
    <col min="9" max="9" width="10.81640625" customWidth="1"/>
    <col min="10" max="10" width="13.1796875" customWidth="1"/>
    <col min="11" max="11" width="11.81640625" customWidth="1"/>
    <col min="12" max="12" width="11.1796875" customWidth="1"/>
  </cols>
  <sheetData>
    <row r="7" spans="2:9" ht="15" thickBot="1" x14ac:dyDescent="0.4"/>
    <row r="8" spans="2:9" x14ac:dyDescent="0.35">
      <c r="B8" s="104"/>
      <c r="C8" s="105"/>
      <c r="D8" s="105"/>
      <c r="E8" s="105"/>
      <c r="F8" s="105"/>
      <c r="G8" s="105"/>
      <c r="H8" s="105"/>
      <c r="I8" s="106"/>
    </row>
    <row r="9" spans="2:9" x14ac:dyDescent="0.35">
      <c r="B9" s="107"/>
      <c r="C9" s="108"/>
      <c r="D9" s="108"/>
      <c r="E9" s="108"/>
      <c r="F9" s="108"/>
      <c r="G9" s="108"/>
      <c r="H9" s="108"/>
      <c r="I9" s="109"/>
    </row>
    <row r="10" spans="2:9" x14ac:dyDescent="0.35">
      <c r="B10" s="107"/>
      <c r="C10" s="108"/>
      <c r="D10" s="108"/>
      <c r="E10" s="108"/>
      <c r="F10" s="108"/>
      <c r="G10" s="108"/>
      <c r="H10" s="108"/>
      <c r="I10" s="109"/>
    </row>
    <row r="11" spans="2:9" ht="15" thickBot="1" x14ac:dyDescent="0.4">
      <c r="B11" s="110"/>
      <c r="C11" s="111"/>
      <c r="D11" s="111"/>
      <c r="E11" s="111"/>
      <c r="F11" s="111"/>
      <c r="G11" s="111"/>
      <c r="H11" s="111"/>
      <c r="I11" s="112"/>
    </row>
    <row r="12" spans="2:9" ht="15" thickBot="1" x14ac:dyDescent="0.4">
      <c r="B12" s="113"/>
      <c r="C12" s="101"/>
      <c r="D12" s="101"/>
      <c r="E12" s="101"/>
      <c r="F12" s="113"/>
      <c r="G12" s="101"/>
      <c r="H12" s="101"/>
      <c r="I12" s="115"/>
    </row>
    <row r="13" spans="2:9" ht="19" thickBot="1" x14ac:dyDescent="0.5">
      <c r="B13" s="114"/>
      <c r="C13" s="114"/>
      <c r="D13" s="114"/>
      <c r="E13" s="114"/>
      <c r="F13" s="116" t="s">
        <v>152</v>
      </c>
      <c r="G13" s="98"/>
      <c r="H13" s="117"/>
      <c r="I13" s="32" t="s">
        <v>4</v>
      </c>
    </row>
    <row r="14" spans="2:9" ht="15" thickBot="1" x14ac:dyDescent="0.4">
      <c r="B14" s="101"/>
      <c r="C14" s="101"/>
      <c r="D14" s="101"/>
      <c r="E14" s="101"/>
      <c r="F14" s="113"/>
      <c r="G14" s="101"/>
      <c r="H14" s="101"/>
      <c r="I14" s="118"/>
    </row>
    <row r="15" spans="2:9" ht="19" thickBot="1" x14ac:dyDescent="0.4">
      <c r="B15" s="119" t="s">
        <v>11</v>
      </c>
      <c r="C15" s="98"/>
      <c r="D15" s="99"/>
      <c r="E15" s="97" t="s">
        <v>12</v>
      </c>
      <c r="F15" s="98"/>
      <c r="G15" s="99"/>
      <c r="H15" s="97" t="s">
        <v>13</v>
      </c>
      <c r="I15" s="117"/>
    </row>
    <row r="16" spans="2:9" ht="15.5" x14ac:dyDescent="0.35">
      <c r="B16" s="33" t="s">
        <v>14</v>
      </c>
      <c r="C16" s="34" t="s">
        <v>75</v>
      </c>
      <c r="D16" s="34" t="s">
        <v>74</v>
      </c>
      <c r="E16" s="35" t="s">
        <v>17</v>
      </c>
      <c r="F16" s="35" t="s">
        <v>18</v>
      </c>
      <c r="G16" s="35" t="s">
        <v>19</v>
      </c>
      <c r="H16" s="34" t="s">
        <v>20</v>
      </c>
      <c r="I16" s="36" t="s">
        <v>21</v>
      </c>
    </row>
    <row r="17" spans="2:9" ht="15.5" x14ac:dyDescent="0.35">
      <c r="B17" s="22">
        <f>C17-D17</f>
        <v>40000</v>
      </c>
      <c r="C17" s="41">
        <v>40000</v>
      </c>
      <c r="D17" s="22"/>
      <c r="E17" s="18">
        <f>F17-G17</f>
        <v>0</v>
      </c>
      <c r="F17" s="44"/>
      <c r="G17" s="44"/>
      <c r="H17" s="17" t="s">
        <v>136</v>
      </c>
      <c r="I17" s="21" t="s">
        <v>107</v>
      </c>
    </row>
    <row r="18" spans="2:9" ht="15.5" x14ac:dyDescent="0.35">
      <c r="B18" s="22">
        <f t="shared" ref="B18:B45" si="0">B17+C18-D18</f>
        <v>-13807</v>
      </c>
      <c r="C18" s="42"/>
      <c r="D18" s="22">
        <v>53807</v>
      </c>
      <c r="E18" s="18">
        <f t="shared" ref="E18:E45" si="1">E17+F18-G18</f>
        <v>0</v>
      </c>
      <c r="F18" s="44"/>
      <c r="G18" s="22"/>
      <c r="H18" s="47" t="s">
        <v>153</v>
      </c>
      <c r="I18" s="21" t="s">
        <v>149</v>
      </c>
    </row>
    <row r="19" spans="2:9" ht="15.5" x14ac:dyDescent="0.35">
      <c r="B19" s="22">
        <f t="shared" si="0"/>
        <v>0</v>
      </c>
      <c r="C19" s="42">
        <v>13807</v>
      </c>
      <c r="D19" s="22"/>
      <c r="E19" s="18">
        <f t="shared" si="1"/>
        <v>0</v>
      </c>
      <c r="F19" s="44"/>
      <c r="G19" s="22"/>
      <c r="H19" s="47" t="s">
        <v>166</v>
      </c>
      <c r="I19" s="21" t="s">
        <v>165</v>
      </c>
    </row>
    <row r="20" spans="2:9" ht="15.5" x14ac:dyDescent="0.35">
      <c r="B20" s="22">
        <f t="shared" si="0"/>
        <v>0</v>
      </c>
      <c r="C20" s="42"/>
      <c r="D20" s="18"/>
      <c r="E20" s="18">
        <f t="shared" si="1"/>
        <v>0</v>
      </c>
      <c r="F20" s="26"/>
      <c r="G20" s="18"/>
      <c r="H20" s="17"/>
      <c r="I20" s="21" t="s">
        <v>57</v>
      </c>
    </row>
    <row r="21" spans="2:9" ht="15.5" x14ac:dyDescent="0.35">
      <c r="B21" s="22">
        <f t="shared" si="0"/>
        <v>0</v>
      </c>
      <c r="C21" s="42"/>
      <c r="D21" s="17"/>
      <c r="E21" s="18">
        <f t="shared" si="1"/>
        <v>0</v>
      </c>
      <c r="F21" s="18"/>
      <c r="G21" s="18"/>
      <c r="H21" s="17"/>
      <c r="I21" s="21" t="s">
        <v>57</v>
      </c>
    </row>
    <row r="22" spans="2:9" ht="15.5" x14ac:dyDescent="0.35">
      <c r="B22" s="24">
        <f t="shared" si="0"/>
        <v>0</v>
      </c>
      <c r="C22" s="43"/>
      <c r="D22" s="8"/>
      <c r="E22" s="18">
        <f t="shared" si="1"/>
        <v>0</v>
      </c>
      <c r="F22" s="23"/>
      <c r="G22" s="23"/>
      <c r="H22" s="8"/>
      <c r="I22" s="21" t="s">
        <v>57</v>
      </c>
    </row>
    <row r="23" spans="2:9" ht="15.5" x14ac:dyDescent="0.35">
      <c r="B23" s="24">
        <f t="shared" si="0"/>
        <v>0</v>
      </c>
      <c r="C23" s="42"/>
      <c r="D23" s="17"/>
      <c r="E23" s="18">
        <f t="shared" si="1"/>
        <v>0</v>
      </c>
      <c r="F23" s="18"/>
      <c r="G23" s="18"/>
      <c r="H23" s="17"/>
      <c r="I23" s="21" t="s">
        <v>57</v>
      </c>
    </row>
    <row r="24" spans="2:9" ht="15.5" x14ac:dyDescent="0.35">
      <c r="B24" s="24">
        <f>B23+C24-D24</f>
        <v>0</v>
      </c>
      <c r="C24" s="42"/>
      <c r="D24" s="17"/>
      <c r="E24" s="18">
        <f>E23+F24-G24</f>
        <v>0</v>
      </c>
      <c r="F24" s="18"/>
      <c r="G24" s="18"/>
      <c r="H24" s="17"/>
      <c r="I24" s="21" t="s">
        <v>57</v>
      </c>
    </row>
    <row r="25" spans="2:9" ht="15.5" x14ac:dyDescent="0.35">
      <c r="B25" s="24">
        <f t="shared" si="0"/>
        <v>0</v>
      </c>
      <c r="C25" s="42"/>
      <c r="D25" s="17"/>
      <c r="E25" s="18">
        <f t="shared" si="1"/>
        <v>0</v>
      </c>
      <c r="F25" s="18"/>
      <c r="G25" s="18"/>
      <c r="H25" s="17"/>
      <c r="I25" s="21" t="s">
        <v>57</v>
      </c>
    </row>
    <row r="26" spans="2:9" ht="15.5" x14ac:dyDescent="0.35">
      <c r="B26" s="24">
        <f t="shared" si="0"/>
        <v>0</v>
      </c>
      <c r="C26" s="42"/>
      <c r="D26" s="17"/>
      <c r="E26" s="18">
        <f t="shared" si="1"/>
        <v>0</v>
      </c>
      <c r="F26" s="18"/>
      <c r="G26" s="18"/>
      <c r="H26" s="17"/>
      <c r="I26" s="21" t="s">
        <v>57</v>
      </c>
    </row>
    <row r="27" spans="2:9" ht="15.5" x14ac:dyDescent="0.35">
      <c r="B27" s="24">
        <f t="shared" si="0"/>
        <v>0</v>
      </c>
      <c r="C27" s="42"/>
      <c r="D27" s="17"/>
      <c r="E27" s="18">
        <f t="shared" si="1"/>
        <v>0</v>
      </c>
      <c r="F27" s="18"/>
      <c r="G27" s="18"/>
      <c r="H27" s="17"/>
      <c r="I27" s="21" t="s">
        <v>57</v>
      </c>
    </row>
    <row r="28" spans="2:9" ht="15.5" x14ac:dyDescent="0.35">
      <c r="B28" s="24">
        <f t="shared" si="0"/>
        <v>0</v>
      </c>
      <c r="C28" s="42"/>
      <c r="D28" s="17"/>
      <c r="E28" s="18">
        <f t="shared" si="1"/>
        <v>0</v>
      </c>
      <c r="F28" s="18"/>
      <c r="G28" s="18"/>
      <c r="H28" s="17"/>
      <c r="I28" s="21" t="s">
        <v>57</v>
      </c>
    </row>
    <row r="29" spans="2:9" ht="15.5" x14ac:dyDescent="0.35">
      <c r="B29" s="24">
        <f t="shared" si="0"/>
        <v>0</v>
      </c>
      <c r="C29" s="42"/>
      <c r="D29" s="17"/>
      <c r="E29" s="18">
        <f t="shared" si="1"/>
        <v>0</v>
      </c>
      <c r="F29" s="18"/>
      <c r="G29" s="18"/>
      <c r="H29" s="17"/>
      <c r="I29" s="21" t="s">
        <v>57</v>
      </c>
    </row>
    <row r="30" spans="2:9" ht="15.5" x14ac:dyDescent="0.35">
      <c r="B30" s="24">
        <f t="shared" si="0"/>
        <v>0</v>
      </c>
      <c r="C30" s="42"/>
      <c r="D30" s="17"/>
      <c r="E30" s="18">
        <f t="shared" si="1"/>
        <v>0</v>
      </c>
      <c r="F30" s="18"/>
      <c r="G30" s="18"/>
      <c r="H30" s="17"/>
      <c r="I30" s="21" t="s">
        <v>57</v>
      </c>
    </row>
    <row r="31" spans="2:9" ht="15.5" x14ac:dyDescent="0.35">
      <c r="B31" s="24">
        <f t="shared" si="0"/>
        <v>0</v>
      </c>
      <c r="C31" s="42"/>
      <c r="D31" s="17"/>
      <c r="E31" s="18">
        <f t="shared" si="1"/>
        <v>0</v>
      </c>
      <c r="F31" s="18"/>
      <c r="G31" s="18"/>
      <c r="H31" s="17"/>
      <c r="I31" s="21" t="s">
        <v>57</v>
      </c>
    </row>
    <row r="32" spans="2:9" ht="15.5" x14ac:dyDescent="0.35">
      <c r="B32" s="24">
        <f t="shared" si="0"/>
        <v>0</v>
      </c>
      <c r="C32" s="42"/>
      <c r="D32" s="17"/>
      <c r="E32" s="18">
        <f t="shared" si="1"/>
        <v>0</v>
      </c>
      <c r="F32" s="18"/>
      <c r="G32" s="18"/>
      <c r="H32" s="17"/>
      <c r="I32" s="21" t="s">
        <v>57</v>
      </c>
    </row>
    <row r="33" spans="2:9" ht="15.5" x14ac:dyDescent="0.35">
      <c r="B33" s="24">
        <f t="shared" si="0"/>
        <v>0</v>
      </c>
      <c r="C33" s="42"/>
      <c r="D33" s="17"/>
      <c r="E33" s="18">
        <f t="shared" si="1"/>
        <v>0</v>
      </c>
      <c r="F33" s="18"/>
      <c r="G33" s="18"/>
      <c r="H33" s="17"/>
      <c r="I33" s="21" t="s">
        <v>57</v>
      </c>
    </row>
    <row r="34" spans="2:9" ht="15.5" x14ac:dyDescent="0.35">
      <c r="B34" s="24">
        <f t="shared" si="0"/>
        <v>0</v>
      </c>
      <c r="C34" s="42"/>
      <c r="D34" s="17"/>
      <c r="E34" s="18">
        <f t="shared" si="1"/>
        <v>0</v>
      </c>
      <c r="F34" s="18"/>
      <c r="G34" s="18"/>
      <c r="H34" s="17"/>
      <c r="I34" s="21" t="s">
        <v>57</v>
      </c>
    </row>
    <row r="35" spans="2:9" ht="15.5" x14ac:dyDescent="0.35">
      <c r="B35" s="22">
        <f t="shared" si="0"/>
        <v>0</v>
      </c>
      <c r="C35" s="42"/>
      <c r="D35" s="17"/>
      <c r="E35" s="18">
        <f t="shared" si="1"/>
        <v>0</v>
      </c>
      <c r="F35" s="18"/>
      <c r="G35" s="18"/>
      <c r="H35" s="17"/>
      <c r="I35" s="21" t="s">
        <v>57</v>
      </c>
    </row>
    <row r="36" spans="2:9" ht="15.5" x14ac:dyDescent="0.35">
      <c r="B36" s="22">
        <f t="shared" si="0"/>
        <v>0</v>
      </c>
      <c r="C36" s="17"/>
      <c r="D36" s="17"/>
      <c r="E36" s="18">
        <f t="shared" si="1"/>
        <v>0</v>
      </c>
      <c r="F36" s="18"/>
      <c r="G36" s="18"/>
      <c r="H36" s="17"/>
      <c r="I36" s="21" t="s">
        <v>57</v>
      </c>
    </row>
    <row r="37" spans="2:9" ht="15.5" x14ac:dyDescent="0.35">
      <c r="B37" s="22">
        <f t="shared" si="0"/>
        <v>0</v>
      </c>
      <c r="C37" s="17"/>
      <c r="D37" s="17"/>
      <c r="E37" s="18">
        <f t="shared" si="1"/>
        <v>0</v>
      </c>
      <c r="F37" s="18"/>
      <c r="G37" s="18"/>
      <c r="H37" s="17"/>
      <c r="I37" s="21" t="s">
        <v>57</v>
      </c>
    </row>
    <row r="38" spans="2:9" ht="15.5" x14ac:dyDescent="0.35">
      <c r="B38" s="22">
        <f t="shared" si="0"/>
        <v>0</v>
      </c>
      <c r="C38" s="17"/>
      <c r="D38" s="17"/>
      <c r="E38" s="18">
        <f t="shared" si="1"/>
        <v>0</v>
      </c>
      <c r="F38" s="18"/>
      <c r="G38" s="18"/>
      <c r="H38" s="17"/>
      <c r="I38" s="21" t="s">
        <v>57</v>
      </c>
    </row>
    <row r="39" spans="2:9" ht="15.5" x14ac:dyDescent="0.35">
      <c r="B39" s="22">
        <f t="shared" si="0"/>
        <v>0</v>
      </c>
      <c r="C39" s="17"/>
      <c r="D39" s="17"/>
      <c r="E39" s="18">
        <f t="shared" si="1"/>
        <v>0</v>
      </c>
      <c r="F39" s="18"/>
      <c r="G39" s="18"/>
      <c r="H39" s="17"/>
      <c r="I39" s="21" t="s">
        <v>57</v>
      </c>
    </row>
    <row r="40" spans="2:9" ht="15.5" x14ac:dyDescent="0.35">
      <c r="B40" s="22">
        <f t="shared" si="0"/>
        <v>0</v>
      </c>
      <c r="C40" s="17"/>
      <c r="D40" s="17"/>
      <c r="E40" s="18">
        <f t="shared" si="1"/>
        <v>0</v>
      </c>
      <c r="F40" s="18"/>
      <c r="G40" s="18"/>
      <c r="H40" s="17"/>
      <c r="I40" s="21" t="s">
        <v>57</v>
      </c>
    </row>
    <row r="41" spans="2:9" ht="15.5" x14ac:dyDescent="0.35">
      <c r="B41" s="22">
        <f t="shared" si="0"/>
        <v>0</v>
      </c>
      <c r="C41" s="17"/>
      <c r="D41" s="17"/>
      <c r="E41" s="18">
        <f t="shared" si="1"/>
        <v>0</v>
      </c>
      <c r="F41" s="18"/>
      <c r="G41" s="18"/>
      <c r="H41" s="17"/>
      <c r="I41" s="21" t="s">
        <v>57</v>
      </c>
    </row>
    <row r="42" spans="2:9" ht="15.5" x14ac:dyDescent="0.35">
      <c r="B42" s="22">
        <f t="shared" si="0"/>
        <v>0</v>
      </c>
      <c r="C42" s="17"/>
      <c r="D42" s="17"/>
      <c r="E42" s="18">
        <f t="shared" si="1"/>
        <v>0</v>
      </c>
      <c r="F42" s="18"/>
      <c r="G42" s="18"/>
      <c r="H42" s="17"/>
      <c r="I42" s="21" t="s">
        <v>57</v>
      </c>
    </row>
    <row r="43" spans="2:9" ht="15.5" x14ac:dyDescent="0.35">
      <c r="B43" s="22">
        <f t="shared" si="0"/>
        <v>0</v>
      </c>
      <c r="C43" s="17"/>
      <c r="D43" s="17"/>
      <c r="E43" s="18">
        <f t="shared" si="1"/>
        <v>0</v>
      </c>
      <c r="F43" s="18"/>
      <c r="G43" s="18"/>
      <c r="H43" s="17"/>
      <c r="I43" s="21" t="s">
        <v>57</v>
      </c>
    </row>
    <row r="44" spans="2:9" ht="15.5" x14ac:dyDescent="0.35">
      <c r="B44" s="22">
        <f t="shared" si="0"/>
        <v>0</v>
      </c>
      <c r="C44" s="17"/>
      <c r="D44" s="17"/>
      <c r="E44" s="18">
        <f t="shared" si="1"/>
        <v>0</v>
      </c>
      <c r="F44" s="18"/>
      <c r="G44" s="18"/>
      <c r="H44" s="17"/>
      <c r="I44" s="21" t="s">
        <v>57</v>
      </c>
    </row>
    <row r="45" spans="2:9" ht="15.5" x14ac:dyDescent="0.35">
      <c r="B45" s="22">
        <f t="shared" si="0"/>
        <v>0</v>
      </c>
      <c r="C45" s="17"/>
      <c r="D45" s="17"/>
      <c r="E45" s="18">
        <f t="shared" si="1"/>
        <v>0</v>
      </c>
      <c r="F45" s="18"/>
      <c r="G45" s="18"/>
      <c r="H45" s="17"/>
      <c r="I45" s="21" t="s">
        <v>57</v>
      </c>
    </row>
    <row r="46" spans="2:9" x14ac:dyDescent="0.35">
      <c r="B46" s="100"/>
      <c r="C46" s="101"/>
      <c r="D46" s="101"/>
      <c r="E46" s="101"/>
      <c r="F46" s="101"/>
      <c r="G46" s="101"/>
      <c r="H46" s="101"/>
      <c r="I46" s="102"/>
    </row>
    <row r="47" spans="2:9" ht="21" x14ac:dyDescent="0.5">
      <c r="B47" s="25">
        <f>B45</f>
        <v>0</v>
      </c>
      <c r="C47" s="19" t="str">
        <f>IF(B47&gt;=0,"دالرجمع","دالرباقی")</f>
        <v>دالرجمع</v>
      </c>
      <c r="D47" s="27"/>
      <c r="E47" s="16">
        <f>E45</f>
        <v>0</v>
      </c>
      <c r="F47" s="20" t="str">
        <f>IF(E47&gt;=0,"گرام جمع","گرام باقی")</f>
        <v>گرام جمع</v>
      </c>
      <c r="G47" s="28"/>
      <c r="H47" s="103"/>
      <c r="I47" s="102"/>
    </row>
    <row r="49" spans="6:9" ht="15.5" x14ac:dyDescent="0.35">
      <c r="F49" s="88" t="s">
        <v>35</v>
      </c>
      <c r="G49" s="88" t="s">
        <v>35</v>
      </c>
      <c r="H49" s="88" t="s">
        <v>35</v>
      </c>
      <c r="I49" s="88" t="s">
        <v>38</v>
      </c>
    </row>
    <row r="50" spans="6:9" ht="15.5" x14ac:dyDescent="0.35">
      <c r="F50" s="49"/>
      <c r="G50" s="50"/>
      <c r="H50" s="51"/>
      <c r="I50" s="52">
        <v>1</v>
      </c>
    </row>
    <row r="51" spans="6:9" ht="15.5" x14ac:dyDescent="0.35">
      <c r="F51" s="87">
        <f>B47</f>
        <v>0</v>
      </c>
      <c r="G51" s="50">
        <f>E47</f>
        <v>0</v>
      </c>
      <c r="H51" s="53" t="s">
        <v>122</v>
      </c>
      <c r="I51" s="52">
        <v>2</v>
      </c>
    </row>
    <row r="52" spans="6:9" x14ac:dyDescent="0.35">
      <c r="F52" s="170"/>
      <c r="G52" s="171"/>
      <c r="H52" s="171"/>
      <c r="I52" s="172"/>
    </row>
    <row r="53" spans="6:9" ht="15.5" x14ac:dyDescent="0.35">
      <c r="F53" s="56" t="s">
        <v>39</v>
      </c>
      <c r="G53" s="57" t="s">
        <v>40</v>
      </c>
      <c r="H53" s="63" t="s">
        <v>41</v>
      </c>
      <c r="I53" s="58" t="s">
        <v>42</v>
      </c>
    </row>
    <row r="54" spans="6:9" ht="15.5" x14ac:dyDescent="0.35">
      <c r="F54" s="58">
        <f>SUM(F50:F53)</f>
        <v>0</v>
      </c>
      <c r="G54" s="59">
        <f>SUM(G50:G53)</f>
        <v>0</v>
      </c>
      <c r="H54" s="64">
        <f>G54/12.15*I54</f>
        <v>0</v>
      </c>
      <c r="I54" s="59">
        <v>1158</v>
      </c>
    </row>
    <row r="55" spans="6:9" x14ac:dyDescent="0.35">
      <c r="F55" s="60" t="s">
        <v>43</v>
      </c>
      <c r="G55" s="173">
        <f>H54+F54</f>
        <v>0</v>
      </c>
      <c r="H55" s="174"/>
      <c r="I55" s="175"/>
    </row>
    <row r="56" spans="6:9" ht="18.5" x14ac:dyDescent="0.45">
      <c r="F56" s="62" t="s">
        <v>44</v>
      </c>
      <c r="G56" s="176" t="str">
        <f>IF(G55&gt;=0,"ضرر","مفاد")</f>
        <v>ضرر</v>
      </c>
      <c r="H56" s="176"/>
      <c r="I56" s="176"/>
    </row>
  </sheetData>
  <mergeCells count="13">
    <mergeCell ref="B46:I46"/>
    <mergeCell ref="H47:I47"/>
    <mergeCell ref="F52:I52"/>
    <mergeCell ref="G55:I55"/>
    <mergeCell ref="G56:I56"/>
    <mergeCell ref="B15:D15"/>
    <mergeCell ref="E15:G15"/>
    <mergeCell ref="H15:I15"/>
    <mergeCell ref="B8:I11"/>
    <mergeCell ref="B12:E14"/>
    <mergeCell ref="F12:I12"/>
    <mergeCell ref="F13:H13"/>
    <mergeCell ref="F14:I14"/>
  </mergeCells>
  <hyperlinks>
    <hyperlink ref="I51" location="'روزنامچه '!A1" display="'روزنامچه '!A1" xr:uid="{84F9FD04-13AA-4653-991C-ED1B9A81A39E}"/>
    <hyperlink ref="I50" location="'فرهاد وکیل زاده و برکی صاحب'!A1" display="'فرهاد وکیل زاده و برکی صاحب'!A1" xr:uid="{4A5C1809-946E-4E05-9127-67E12C03366E}"/>
  </hyperlinks>
  <pageMargins left="0.7" right="0.7" top="0.75" bottom="0.75" header="0.3" footer="0.3"/>
  <pageSetup scale="68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B46FF-8A2B-4538-A947-E20C15221CD0}">
  <dimension ref="B7:I56"/>
  <sheetViews>
    <sheetView topLeftCell="A18" zoomScale="115" zoomScaleNormal="115" workbookViewId="0">
      <selection activeCell="D19" sqref="D19"/>
    </sheetView>
  </sheetViews>
  <sheetFormatPr defaultColWidth="9.1796875" defaultRowHeight="14.5" x14ac:dyDescent="0.35"/>
  <cols>
    <col min="2" max="7" width="12.54296875" customWidth="1"/>
    <col min="8" max="8" width="37.7265625" customWidth="1"/>
    <col min="9" max="9" width="10.81640625" customWidth="1"/>
    <col min="10" max="10" width="13.1796875" customWidth="1"/>
    <col min="11" max="11" width="11.81640625" customWidth="1"/>
    <col min="12" max="12" width="11.1796875" customWidth="1"/>
  </cols>
  <sheetData>
    <row r="7" spans="2:9" ht="15" thickBot="1" x14ac:dyDescent="0.4"/>
    <row r="8" spans="2:9" x14ac:dyDescent="0.35">
      <c r="B8" s="104"/>
      <c r="C8" s="105"/>
      <c r="D8" s="105"/>
      <c r="E8" s="105"/>
      <c r="F8" s="105"/>
      <c r="G8" s="105"/>
      <c r="H8" s="105"/>
      <c r="I8" s="106"/>
    </row>
    <row r="9" spans="2:9" x14ac:dyDescent="0.35">
      <c r="B9" s="107"/>
      <c r="C9" s="108"/>
      <c r="D9" s="108"/>
      <c r="E9" s="108"/>
      <c r="F9" s="108"/>
      <c r="G9" s="108"/>
      <c r="H9" s="108"/>
      <c r="I9" s="109"/>
    </row>
    <row r="10" spans="2:9" x14ac:dyDescent="0.35">
      <c r="B10" s="107"/>
      <c r="C10" s="108"/>
      <c r="D10" s="108"/>
      <c r="E10" s="108"/>
      <c r="F10" s="108"/>
      <c r="G10" s="108"/>
      <c r="H10" s="108"/>
      <c r="I10" s="109"/>
    </row>
    <row r="11" spans="2:9" ht="15" thickBot="1" x14ac:dyDescent="0.4">
      <c r="B11" s="110"/>
      <c r="C11" s="111"/>
      <c r="D11" s="111"/>
      <c r="E11" s="111"/>
      <c r="F11" s="111"/>
      <c r="G11" s="111"/>
      <c r="H11" s="111"/>
      <c r="I11" s="112"/>
    </row>
    <row r="12" spans="2:9" ht="15" thickBot="1" x14ac:dyDescent="0.4">
      <c r="B12" s="113"/>
      <c r="C12" s="101"/>
      <c r="D12" s="101"/>
      <c r="E12" s="101"/>
      <c r="F12" s="113"/>
      <c r="G12" s="101"/>
      <c r="H12" s="101"/>
      <c r="I12" s="115"/>
    </row>
    <row r="13" spans="2:9" ht="19" thickBot="1" x14ac:dyDescent="0.5">
      <c r="B13" s="114"/>
      <c r="C13" s="114"/>
      <c r="D13" s="114"/>
      <c r="E13" s="114"/>
      <c r="F13" s="116" t="s">
        <v>106</v>
      </c>
      <c r="G13" s="98"/>
      <c r="H13" s="117"/>
      <c r="I13" s="32" t="s">
        <v>4</v>
      </c>
    </row>
    <row r="14" spans="2:9" ht="15" thickBot="1" x14ac:dyDescent="0.4">
      <c r="B14" s="101"/>
      <c r="C14" s="101"/>
      <c r="D14" s="101"/>
      <c r="E14" s="101"/>
      <c r="F14" s="113"/>
      <c r="G14" s="101"/>
      <c r="H14" s="101"/>
      <c r="I14" s="118"/>
    </row>
    <row r="15" spans="2:9" ht="19" thickBot="1" x14ac:dyDescent="0.4">
      <c r="B15" s="119" t="s">
        <v>11</v>
      </c>
      <c r="C15" s="98"/>
      <c r="D15" s="99"/>
      <c r="E15" s="97" t="s">
        <v>12</v>
      </c>
      <c r="F15" s="98"/>
      <c r="G15" s="99"/>
      <c r="H15" s="97" t="s">
        <v>13</v>
      </c>
      <c r="I15" s="117"/>
    </row>
    <row r="16" spans="2:9" ht="15.5" x14ac:dyDescent="0.35">
      <c r="B16" s="33" t="s">
        <v>14</v>
      </c>
      <c r="C16" s="34" t="s">
        <v>75</v>
      </c>
      <c r="D16" s="34" t="s">
        <v>74</v>
      </c>
      <c r="E16" s="35" t="s">
        <v>17</v>
      </c>
      <c r="F16" s="35" t="s">
        <v>18</v>
      </c>
      <c r="G16" s="35" t="s">
        <v>19</v>
      </c>
      <c r="H16" s="34" t="s">
        <v>20</v>
      </c>
      <c r="I16" s="36" t="s">
        <v>21</v>
      </c>
    </row>
    <row r="17" spans="2:9" ht="15.5" x14ac:dyDescent="0.35">
      <c r="B17" s="22">
        <f>C17-D17</f>
        <v>-329</v>
      </c>
      <c r="C17" s="41"/>
      <c r="D17" s="22">
        <v>329</v>
      </c>
      <c r="E17" s="18">
        <f>F17-G17</f>
        <v>0</v>
      </c>
      <c r="F17" s="44"/>
      <c r="G17" s="44"/>
      <c r="H17" s="17" t="s">
        <v>108</v>
      </c>
      <c r="I17" s="21" t="s">
        <v>107</v>
      </c>
    </row>
    <row r="18" spans="2:9" ht="15.5" x14ac:dyDescent="0.35">
      <c r="B18" s="22">
        <f t="shared" ref="B18:B45" si="0">B17+C18-D18</f>
        <v>-343</v>
      </c>
      <c r="C18" s="42"/>
      <c r="D18" s="22">
        <v>14</v>
      </c>
      <c r="E18" s="18">
        <f t="shared" ref="E18:E45" si="1">E17+F18-G18</f>
        <v>0</v>
      </c>
      <c r="F18" s="44"/>
      <c r="G18" s="22"/>
      <c r="H18" s="47" t="s">
        <v>150</v>
      </c>
      <c r="I18" s="21" t="s">
        <v>149</v>
      </c>
    </row>
    <row r="19" spans="2:9" ht="15.5" x14ac:dyDescent="0.35">
      <c r="B19" s="22">
        <f t="shared" si="0"/>
        <v>-343</v>
      </c>
      <c r="C19" s="42"/>
      <c r="D19" s="22"/>
      <c r="E19" s="18">
        <f t="shared" si="1"/>
        <v>0</v>
      </c>
      <c r="F19" s="44"/>
      <c r="G19" s="22"/>
      <c r="H19" s="47"/>
      <c r="I19" s="21" t="s">
        <v>57</v>
      </c>
    </row>
    <row r="20" spans="2:9" ht="15.5" x14ac:dyDescent="0.35">
      <c r="B20" s="22">
        <f t="shared" si="0"/>
        <v>-343</v>
      </c>
      <c r="C20" s="42"/>
      <c r="D20" s="18"/>
      <c r="E20" s="18">
        <f t="shared" si="1"/>
        <v>0</v>
      </c>
      <c r="F20" s="26"/>
      <c r="G20" s="18"/>
      <c r="H20" s="17"/>
      <c r="I20" s="21" t="s">
        <v>57</v>
      </c>
    </row>
    <row r="21" spans="2:9" ht="15.5" x14ac:dyDescent="0.35">
      <c r="B21" s="22">
        <f t="shared" si="0"/>
        <v>-343</v>
      </c>
      <c r="C21" s="42"/>
      <c r="D21" s="17"/>
      <c r="E21" s="18">
        <f t="shared" si="1"/>
        <v>0</v>
      </c>
      <c r="F21" s="18"/>
      <c r="G21" s="18"/>
      <c r="H21" s="17"/>
      <c r="I21" s="21" t="s">
        <v>57</v>
      </c>
    </row>
    <row r="22" spans="2:9" ht="15.5" x14ac:dyDescent="0.35">
      <c r="B22" s="24">
        <f t="shared" si="0"/>
        <v>-343</v>
      </c>
      <c r="C22" s="43"/>
      <c r="D22" s="8"/>
      <c r="E22" s="18">
        <f t="shared" si="1"/>
        <v>0</v>
      </c>
      <c r="F22" s="23"/>
      <c r="G22" s="23"/>
      <c r="H22" s="8"/>
      <c r="I22" s="21" t="s">
        <v>57</v>
      </c>
    </row>
    <row r="23" spans="2:9" ht="15.5" x14ac:dyDescent="0.35">
      <c r="B23" s="24">
        <f t="shared" si="0"/>
        <v>-343</v>
      </c>
      <c r="C23" s="42"/>
      <c r="D23" s="17"/>
      <c r="E23" s="18">
        <f t="shared" si="1"/>
        <v>0</v>
      </c>
      <c r="F23" s="18"/>
      <c r="G23" s="18"/>
      <c r="H23" s="17"/>
      <c r="I23" s="21" t="s">
        <v>57</v>
      </c>
    </row>
    <row r="24" spans="2:9" ht="15.5" x14ac:dyDescent="0.35">
      <c r="B24" s="24">
        <f>B23+C24-D24</f>
        <v>-343</v>
      </c>
      <c r="C24" s="42"/>
      <c r="D24" s="17"/>
      <c r="E24" s="18">
        <f>E23+F24-G24</f>
        <v>0</v>
      </c>
      <c r="F24" s="18"/>
      <c r="G24" s="18"/>
      <c r="H24" s="17"/>
      <c r="I24" s="21" t="s">
        <v>57</v>
      </c>
    </row>
    <row r="25" spans="2:9" ht="15.5" x14ac:dyDescent="0.35">
      <c r="B25" s="24">
        <f t="shared" si="0"/>
        <v>-343</v>
      </c>
      <c r="C25" s="42"/>
      <c r="D25" s="17"/>
      <c r="E25" s="18">
        <f t="shared" si="1"/>
        <v>0</v>
      </c>
      <c r="F25" s="18"/>
      <c r="G25" s="18"/>
      <c r="H25" s="17"/>
      <c r="I25" s="21" t="s">
        <v>57</v>
      </c>
    </row>
    <row r="26" spans="2:9" ht="15.5" x14ac:dyDescent="0.35">
      <c r="B26" s="24">
        <f t="shared" si="0"/>
        <v>-343</v>
      </c>
      <c r="C26" s="42"/>
      <c r="D26" s="17"/>
      <c r="E26" s="18">
        <f t="shared" si="1"/>
        <v>0</v>
      </c>
      <c r="F26" s="18"/>
      <c r="G26" s="18"/>
      <c r="H26" s="17"/>
      <c r="I26" s="21" t="s">
        <v>57</v>
      </c>
    </row>
    <row r="27" spans="2:9" ht="15.5" x14ac:dyDescent="0.35">
      <c r="B27" s="24">
        <f t="shared" si="0"/>
        <v>-343</v>
      </c>
      <c r="C27" s="42"/>
      <c r="D27" s="17"/>
      <c r="E27" s="18">
        <f t="shared" si="1"/>
        <v>0</v>
      </c>
      <c r="F27" s="18"/>
      <c r="G27" s="18"/>
      <c r="H27" s="17"/>
      <c r="I27" s="21" t="s">
        <v>57</v>
      </c>
    </row>
    <row r="28" spans="2:9" ht="15.5" x14ac:dyDescent="0.35">
      <c r="B28" s="24">
        <f t="shared" si="0"/>
        <v>-343</v>
      </c>
      <c r="C28" s="42"/>
      <c r="D28" s="17"/>
      <c r="E28" s="18">
        <f t="shared" si="1"/>
        <v>0</v>
      </c>
      <c r="F28" s="18"/>
      <c r="G28" s="18"/>
      <c r="H28" s="17"/>
      <c r="I28" s="21" t="s">
        <v>57</v>
      </c>
    </row>
    <row r="29" spans="2:9" ht="15.5" x14ac:dyDescent="0.35">
      <c r="B29" s="24">
        <f t="shared" si="0"/>
        <v>-343</v>
      </c>
      <c r="C29" s="42"/>
      <c r="D29" s="17"/>
      <c r="E29" s="18">
        <f t="shared" si="1"/>
        <v>0</v>
      </c>
      <c r="F29" s="18"/>
      <c r="G29" s="18"/>
      <c r="H29" s="17"/>
      <c r="I29" s="21" t="s">
        <v>57</v>
      </c>
    </row>
    <row r="30" spans="2:9" ht="15.5" x14ac:dyDescent="0.35">
      <c r="B30" s="24">
        <f t="shared" si="0"/>
        <v>-343</v>
      </c>
      <c r="C30" s="42"/>
      <c r="D30" s="17"/>
      <c r="E30" s="18">
        <f t="shared" si="1"/>
        <v>0</v>
      </c>
      <c r="F30" s="18"/>
      <c r="G30" s="18"/>
      <c r="H30" s="17"/>
      <c r="I30" s="21" t="s">
        <v>57</v>
      </c>
    </row>
    <row r="31" spans="2:9" ht="15.5" x14ac:dyDescent="0.35">
      <c r="B31" s="24">
        <f t="shared" si="0"/>
        <v>-343</v>
      </c>
      <c r="C31" s="42"/>
      <c r="D31" s="17"/>
      <c r="E31" s="18">
        <f t="shared" si="1"/>
        <v>0</v>
      </c>
      <c r="F31" s="18"/>
      <c r="G31" s="18"/>
      <c r="H31" s="17"/>
      <c r="I31" s="21" t="s">
        <v>57</v>
      </c>
    </row>
    <row r="32" spans="2:9" ht="15.5" x14ac:dyDescent="0.35">
      <c r="B32" s="24">
        <f t="shared" si="0"/>
        <v>-343</v>
      </c>
      <c r="C32" s="42"/>
      <c r="D32" s="17"/>
      <c r="E32" s="18">
        <f t="shared" si="1"/>
        <v>0</v>
      </c>
      <c r="F32" s="18"/>
      <c r="G32" s="18"/>
      <c r="H32" s="17"/>
      <c r="I32" s="21" t="s">
        <v>57</v>
      </c>
    </row>
    <row r="33" spans="2:9" ht="15.5" x14ac:dyDescent="0.35">
      <c r="B33" s="24">
        <f t="shared" si="0"/>
        <v>-343</v>
      </c>
      <c r="C33" s="42"/>
      <c r="D33" s="17"/>
      <c r="E33" s="18">
        <f t="shared" si="1"/>
        <v>0</v>
      </c>
      <c r="F33" s="18"/>
      <c r="G33" s="18"/>
      <c r="H33" s="17"/>
      <c r="I33" s="21" t="s">
        <v>57</v>
      </c>
    </row>
    <row r="34" spans="2:9" ht="15.5" x14ac:dyDescent="0.35">
      <c r="B34" s="24">
        <f t="shared" si="0"/>
        <v>-343</v>
      </c>
      <c r="C34" s="42"/>
      <c r="D34" s="17"/>
      <c r="E34" s="18">
        <f t="shared" si="1"/>
        <v>0</v>
      </c>
      <c r="F34" s="18"/>
      <c r="G34" s="18"/>
      <c r="H34" s="17"/>
      <c r="I34" s="21" t="s">
        <v>57</v>
      </c>
    </row>
    <row r="35" spans="2:9" ht="15.5" x14ac:dyDescent="0.35">
      <c r="B35" s="22">
        <f t="shared" si="0"/>
        <v>-343</v>
      </c>
      <c r="C35" s="42"/>
      <c r="D35" s="17"/>
      <c r="E35" s="18">
        <f t="shared" si="1"/>
        <v>0</v>
      </c>
      <c r="F35" s="18"/>
      <c r="G35" s="18"/>
      <c r="H35" s="17"/>
      <c r="I35" s="21" t="s">
        <v>57</v>
      </c>
    </row>
    <row r="36" spans="2:9" ht="15.5" x14ac:dyDescent="0.35">
      <c r="B36" s="22">
        <f t="shared" si="0"/>
        <v>-343</v>
      </c>
      <c r="C36" s="17"/>
      <c r="D36" s="17"/>
      <c r="E36" s="18">
        <f t="shared" si="1"/>
        <v>0</v>
      </c>
      <c r="F36" s="18"/>
      <c r="G36" s="18"/>
      <c r="H36" s="17"/>
      <c r="I36" s="21" t="s">
        <v>57</v>
      </c>
    </row>
    <row r="37" spans="2:9" ht="15.5" x14ac:dyDescent="0.35">
      <c r="B37" s="22">
        <f t="shared" si="0"/>
        <v>-343</v>
      </c>
      <c r="C37" s="17"/>
      <c r="D37" s="17"/>
      <c r="E37" s="18">
        <f t="shared" si="1"/>
        <v>0</v>
      </c>
      <c r="F37" s="18"/>
      <c r="G37" s="18"/>
      <c r="H37" s="17"/>
      <c r="I37" s="21" t="s">
        <v>57</v>
      </c>
    </row>
    <row r="38" spans="2:9" ht="15.5" x14ac:dyDescent="0.35">
      <c r="B38" s="22">
        <f t="shared" si="0"/>
        <v>-343</v>
      </c>
      <c r="C38" s="17"/>
      <c r="D38" s="17"/>
      <c r="E38" s="18">
        <f t="shared" si="1"/>
        <v>0</v>
      </c>
      <c r="F38" s="18"/>
      <c r="G38" s="18"/>
      <c r="H38" s="17"/>
      <c r="I38" s="21" t="s">
        <v>57</v>
      </c>
    </row>
    <row r="39" spans="2:9" ht="15.5" x14ac:dyDescent="0.35">
      <c r="B39" s="22">
        <f t="shared" si="0"/>
        <v>-343</v>
      </c>
      <c r="C39" s="17"/>
      <c r="D39" s="17"/>
      <c r="E39" s="18">
        <f t="shared" si="1"/>
        <v>0</v>
      </c>
      <c r="F39" s="18"/>
      <c r="G39" s="18"/>
      <c r="H39" s="17"/>
      <c r="I39" s="21" t="s">
        <v>57</v>
      </c>
    </row>
    <row r="40" spans="2:9" ht="15.5" x14ac:dyDescent="0.35">
      <c r="B40" s="22">
        <f t="shared" si="0"/>
        <v>-343</v>
      </c>
      <c r="C40" s="17"/>
      <c r="D40" s="17"/>
      <c r="E40" s="18">
        <f t="shared" si="1"/>
        <v>0</v>
      </c>
      <c r="F40" s="18"/>
      <c r="G40" s="18"/>
      <c r="H40" s="17"/>
      <c r="I40" s="21" t="s">
        <v>57</v>
      </c>
    </row>
    <row r="41" spans="2:9" ht="15.5" x14ac:dyDescent="0.35">
      <c r="B41" s="22">
        <f t="shared" si="0"/>
        <v>-343</v>
      </c>
      <c r="C41" s="17"/>
      <c r="D41" s="17"/>
      <c r="E41" s="18">
        <f t="shared" si="1"/>
        <v>0</v>
      </c>
      <c r="F41" s="18"/>
      <c r="G41" s="18"/>
      <c r="H41" s="17"/>
      <c r="I41" s="21" t="s">
        <v>57</v>
      </c>
    </row>
    <row r="42" spans="2:9" ht="15.5" x14ac:dyDescent="0.35">
      <c r="B42" s="22">
        <f t="shared" si="0"/>
        <v>-343</v>
      </c>
      <c r="C42" s="17"/>
      <c r="D42" s="17"/>
      <c r="E42" s="18">
        <f t="shared" si="1"/>
        <v>0</v>
      </c>
      <c r="F42" s="18"/>
      <c r="G42" s="18"/>
      <c r="H42" s="17"/>
      <c r="I42" s="21" t="s">
        <v>57</v>
      </c>
    </row>
    <row r="43" spans="2:9" ht="15.5" x14ac:dyDescent="0.35">
      <c r="B43" s="22">
        <f t="shared" si="0"/>
        <v>-343</v>
      </c>
      <c r="C43" s="17"/>
      <c r="D43" s="17"/>
      <c r="E43" s="18">
        <f t="shared" si="1"/>
        <v>0</v>
      </c>
      <c r="F43" s="18"/>
      <c r="G43" s="18"/>
      <c r="H43" s="17"/>
      <c r="I43" s="21" t="s">
        <v>57</v>
      </c>
    </row>
    <row r="44" spans="2:9" ht="15.5" x14ac:dyDescent="0.35">
      <c r="B44" s="22">
        <f t="shared" si="0"/>
        <v>-343</v>
      </c>
      <c r="C44" s="17"/>
      <c r="D44" s="17"/>
      <c r="E44" s="18">
        <f t="shared" si="1"/>
        <v>0</v>
      </c>
      <c r="F44" s="18"/>
      <c r="G44" s="18"/>
      <c r="H44" s="17"/>
      <c r="I44" s="21" t="s">
        <v>57</v>
      </c>
    </row>
    <row r="45" spans="2:9" ht="15.5" x14ac:dyDescent="0.35">
      <c r="B45" s="22">
        <f t="shared" si="0"/>
        <v>-343</v>
      </c>
      <c r="C45" s="17"/>
      <c r="D45" s="17"/>
      <c r="E45" s="18">
        <f t="shared" si="1"/>
        <v>0</v>
      </c>
      <c r="F45" s="18"/>
      <c r="G45" s="18"/>
      <c r="H45" s="17"/>
      <c r="I45" s="21" t="s">
        <v>57</v>
      </c>
    </row>
    <row r="46" spans="2:9" x14ac:dyDescent="0.35">
      <c r="B46" s="100"/>
      <c r="C46" s="101"/>
      <c r="D46" s="101"/>
      <c r="E46" s="101"/>
      <c r="F46" s="101"/>
      <c r="G46" s="101"/>
      <c r="H46" s="101"/>
      <c r="I46" s="102"/>
    </row>
    <row r="47" spans="2:9" ht="21" x14ac:dyDescent="0.5">
      <c r="B47" s="25">
        <f>B45</f>
        <v>-343</v>
      </c>
      <c r="C47" s="19" t="str">
        <f>IF(B47&gt;=0,"دالرجمع","دالرباقی")</f>
        <v>دالرباقی</v>
      </c>
      <c r="D47" s="27"/>
      <c r="E47" s="16">
        <f>E45</f>
        <v>0</v>
      </c>
      <c r="F47" s="20" t="str">
        <f>IF(E47&gt;=0,"گرام جمع","گرام باقی")</f>
        <v>گرام جمع</v>
      </c>
      <c r="G47" s="28"/>
      <c r="H47" s="103"/>
      <c r="I47" s="102"/>
    </row>
    <row r="49" spans="6:9" ht="15.5" x14ac:dyDescent="0.35">
      <c r="F49" s="88" t="s">
        <v>35</v>
      </c>
      <c r="G49" s="88" t="s">
        <v>35</v>
      </c>
      <c r="H49" s="88" t="s">
        <v>35</v>
      </c>
      <c r="I49" s="88" t="s">
        <v>38</v>
      </c>
    </row>
    <row r="50" spans="6:9" ht="15.5" x14ac:dyDescent="0.35">
      <c r="F50" s="49"/>
      <c r="G50" s="50"/>
      <c r="H50" s="51"/>
      <c r="I50" s="52">
        <v>1</v>
      </c>
    </row>
    <row r="51" spans="6:9" ht="15.5" x14ac:dyDescent="0.35">
      <c r="F51" s="87">
        <f>B47</f>
        <v>-343</v>
      </c>
      <c r="G51" s="50">
        <f>E47</f>
        <v>0</v>
      </c>
      <c r="H51" s="53" t="s">
        <v>122</v>
      </c>
      <c r="I51" s="52">
        <v>2</v>
      </c>
    </row>
    <row r="52" spans="6:9" x14ac:dyDescent="0.35">
      <c r="F52" s="170"/>
      <c r="G52" s="171"/>
      <c r="H52" s="171"/>
      <c r="I52" s="172"/>
    </row>
    <row r="53" spans="6:9" ht="15.5" x14ac:dyDescent="0.35">
      <c r="F53" s="56" t="s">
        <v>39</v>
      </c>
      <c r="G53" s="57" t="s">
        <v>40</v>
      </c>
      <c r="H53" s="63" t="s">
        <v>41</v>
      </c>
      <c r="I53" s="58" t="s">
        <v>42</v>
      </c>
    </row>
    <row r="54" spans="6:9" ht="15.5" x14ac:dyDescent="0.35">
      <c r="F54" s="58">
        <f>SUM(F50:F53)</f>
        <v>-343</v>
      </c>
      <c r="G54" s="59">
        <f>SUM(G50:G53)</f>
        <v>0</v>
      </c>
      <c r="H54" s="64">
        <f>G54/12.15*I54</f>
        <v>0</v>
      </c>
      <c r="I54" s="59">
        <v>1158</v>
      </c>
    </row>
    <row r="55" spans="6:9" x14ac:dyDescent="0.35">
      <c r="F55" s="60" t="s">
        <v>43</v>
      </c>
      <c r="G55" s="173">
        <f>H54+F54</f>
        <v>-343</v>
      </c>
      <c r="H55" s="174"/>
      <c r="I55" s="175"/>
    </row>
    <row r="56" spans="6:9" ht="18.5" x14ac:dyDescent="0.45">
      <c r="F56" s="62" t="s">
        <v>44</v>
      </c>
      <c r="G56" s="176" t="str">
        <f>IF(G55&gt;=0,"ضرر","مفاد")</f>
        <v>مفاد</v>
      </c>
      <c r="H56" s="176"/>
      <c r="I56" s="176"/>
    </row>
  </sheetData>
  <mergeCells count="13">
    <mergeCell ref="B46:I46"/>
    <mergeCell ref="H47:I47"/>
    <mergeCell ref="F52:I52"/>
    <mergeCell ref="G55:I55"/>
    <mergeCell ref="G56:I56"/>
    <mergeCell ref="B15:D15"/>
    <mergeCell ref="E15:G15"/>
    <mergeCell ref="H15:I15"/>
    <mergeCell ref="B8:I11"/>
    <mergeCell ref="B12:E14"/>
    <mergeCell ref="F12:I12"/>
    <mergeCell ref="F13:H13"/>
    <mergeCell ref="F14:I14"/>
  </mergeCells>
  <hyperlinks>
    <hyperlink ref="I51" location="'روزنامچه '!A1" display="'روزنامچه '!A1" xr:uid="{54EFFF52-5C8D-43EE-B3F9-D63703A378B6}"/>
    <hyperlink ref="I50" location="'فرهاد وکیل زاده و برکی صاحب'!A1" display="'فرهاد وکیل زاده و برکی صاحب'!A1" xr:uid="{FA34612D-B787-4017-B2F5-2731847C4750}"/>
  </hyperlinks>
  <pageMargins left="0.7" right="0.7" top="0.75" bottom="0.75" header="0.3" footer="0.3"/>
  <pageSetup scale="68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18DF9-069D-4C11-B72D-A7FB9E844F1A}">
  <dimension ref="B7:I56"/>
  <sheetViews>
    <sheetView topLeftCell="A23" zoomScale="115" zoomScaleNormal="115" workbookViewId="0">
      <selection activeCell="C26" sqref="C26"/>
    </sheetView>
  </sheetViews>
  <sheetFormatPr defaultColWidth="9.1796875" defaultRowHeight="14.5" x14ac:dyDescent="0.35"/>
  <cols>
    <col min="2" max="7" width="12.54296875" customWidth="1"/>
    <col min="8" max="8" width="37.7265625" customWidth="1"/>
    <col min="9" max="9" width="10.81640625" customWidth="1"/>
    <col min="10" max="10" width="13.1796875" customWidth="1"/>
    <col min="11" max="11" width="11.81640625" customWidth="1"/>
    <col min="12" max="12" width="11.1796875" customWidth="1"/>
  </cols>
  <sheetData>
    <row r="7" spans="2:9" ht="15" thickBot="1" x14ac:dyDescent="0.4"/>
    <row r="8" spans="2:9" x14ac:dyDescent="0.35">
      <c r="B8" s="104"/>
      <c r="C8" s="105"/>
      <c r="D8" s="105"/>
      <c r="E8" s="105"/>
      <c r="F8" s="105"/>
      <c r="G8" s="105"/>
      <c r="H8" s="105"/>
      <c r="I8" s="106"/>
    </row>
    <row r="9" spans="2:9" x14ac:dyDescent="0.35">
      <c r="B9" s="107"/>
      <c r="C9" s="108"/>
      <c r="D9" s="108"/>
      <c r="E9" s="108"/>
      <c r="F9" s="108"/>
      <c r="G9" s="108"/>
      <c r="H9" s="108"/>
      <c r="I9" s="109"/>
    </row>
    <row r="10" spans="2:9" x14ac:dyDescent="0.35">
      <c r="B10" s="107"/>
      <c r="C10" s="108"/>
      <c r="D10" s="108"/>
      <c r="E10" s="108"/>
      <c r="F10" s="108"/>
      <c r="G10" s="108"/>
      <c r="H10" s="108"/>
      <c r="I10" s="109"/>
    </row>
    <row r="11" spans="2:9" ht="15" thickBot="1" x14ac:dyDescent="0.4">
      <c r="B11" s="110"/>
      <c r="C11" s="111"/>
      <c r="D11" s="111"/>
      <c r="E11" s="111"/>
      <c r="F11" s="111"/>
      <c r="G11" s="111"/>
      <c r="H11" s="111"/>
      <c r="I11" s="112"/>
    </row>
    <row r="12" spans="2:9" ht="15" thickBot="1" x14ac:dyDescent="0.4">
      <c r="B12" s="113"/>
      <c r="C12" s="101"/>
      <c r="D12" s="101"/>
      <c r="E12" s="101"/>
      <c r="F12" s="113"/>
      <c r="G12" s="101"/>
      <c r="H12" s="101"/>
      <c r="I12" s="115"/>
    </row>
    <row r="13" spans="2:9" ht="19" thickBot="1" x14ac:dyDescent="0.5">
      <c r="B13" s="114"/>
      <c r="C13" s="114"/>
      <c r="D13" s="114"/>
      <c r="E13" s="114"/>
      <c r="F13" s="116" t="s">
        <v>52</v>
      </c>
      <c r="G13" s="98"/>
      <c r="H13" s="117"/>
      <c r="I13" s="32" t="s">
        <v>4</v>
      </c>
    </row>
    <row r="14" spans="2:9" ht="15" thickBot="1" x14ac:dyDescent="0.4">
      <c r="B14" s="101"/>
      <c r="C14" s="101"/>
      <c r="D14" s="101"/>
      <c r="E14" s="101"/>
      <c r="F14" s="113"/>
      <c r="G14" s="101"/>
      <c r="H14" s="101"/>
      <c r="I14" s="118"/>
    </row>
    <row r="15" spans="2:9" ht="19" thickBot="1" x14ac:dyDescent="0.4">
      <c r="B15" s="119" t="s">
        <v>11</v>
      </c>
      <c r="C15" s="98"/>
      <c r="D15" s="99"/>
      <c r="E15" s="97" t="s">
        <v>12</v>
      </c>
      <c r="F15" s="98"/>
      <c r="G15" s="99"/>
      <c r="H15" s="97" t="s">
        <v>13</v>
      </c>
      <c r="I15" s="117"/>
    </row>
    <row r="16" spans="2:9" ht="15.5" x14ac:dyDescent="0.35">
      <c r="B16" s="33" t="s">
        <v>14</v>
      </c>
      <c r="C16" s="34" t="s">
        <v>15</v>
      </c>
      <c r="D16" s="34" t="s">
        <v>34</v>
      </c>
      <c r="E16" s="35" t="s">
        <v>17</v>
      </c>
      <c r="F16" s="35" t="s">
        <v>18</v>
      </c>
      <c r="G16" s="35" t="s">
        <v>19</v>
      </c>
      <c r="H16" s="34" t="s">
        <v>20</v>
      </c>
      <c r="I16" s="36" t="s">
        <v>21</v>
      </c>
    </row>
    <row r="17" spans="2:9" ht="15.5" x14ac:dyDescent="0.35">
      <c r="B17" s="22">
        <f>C17-D17</f>
        <v>-107819</v>
      </c>
      <c r="C17" s="41"/>
      <c r="D17" s="22">
        <v>107819</v>
      </c>
      <c r="E17" s="18">
        <f>F17-G17</f>
        <v>1000</v>
      </c>
      <c r="F17" s="44">
        <v>1000</v>
      </c>
      <c r="G17" s="44"/>
      <c r="H17" s="17" t="s">
        <v>125</v>
      </c>
      <c r="I17" s="21" t="s">
        <v>78</v>
      </c>
    </row>
    <row r="18" spans="2:9" ht="15.5" x14ac:dyDescent="0.35">
      <c r="B18" s="22">
        <f t="shared" ref="B18:B45" si="0">B17+C18-D18</f>
        <v>-7819</v>
      </c>
      <c r="C18" s="42">
        <v>100000</v>
      </c>
      <c r="D18" s="22"/>
      <c r="E18" s="18">
        <f t="shared" ref="E18:E45" si="1">E17+F18-G18</f>
        <v>0</v>
      </c>
      <c r="F18" s="44"/>
      <c r="G18" s="22">
        <v>1000</v>
      </c>
      <c r="H18" s="47" t="s">
        <v>131</v>
      </c>
      <c r="I18" s="21" t="s">
        <v>78</v>
      </c>
    </row>
    <row r="19" spans="2:9" ht="15.5" x14ac:dyDescent="0.35">
      <c r="B19" s="22">
        <f t="shared" si="0"/>
        <v>0</v>
      </c>
      <c r="C19" s="42">
        <v>7819</v>
      </c>
      <c r="D19" s="22"/>
      <c r="E19" s="18">
        <f t="shared" si="1"/>
        <v>0</v>
      </c>
      <c r="F19" s="44"/>
      <c r="G19" s="22"/>
      <c r="H19" s="47" t="s">
        <v>141</v>
      </c>
      <c r="I19" s="21" t="s">
        <v>133</v>
      </c>
    </row>
    <row r="20" spans="2:9" ht="15.5" x14ac:dyDescent="0.35">
      <c r="B20" s="22">
        <f t="shared" si="0"/>
        <v>129550</v>
      </c>
      <c r="C20" s="42">
        <v>129550</v>
      </c>
      <c r="D20" s="18"/>
      <c r="E20" s="18">
        <f t="shared" si="1"/>
        <v>-1215</v>
      </c>
      <c r="F20" s="26"/>
      <c r="G20" s="18">
        <v>1215</v>
      </c>
      <c r="H20" s="17" t="s">
        <v>145</v>
      </c>
      <c r="I20" s="21" t="s">
        <v>133</v>
      </c>
    </row>
    <row r="21" spans="2:9" ht="15.5" x14ac:dyDescent="0.35">
      <c r="B21" s="22">
        <f t="shared" si="0"/>
        <v>129550</v>
      </c>
      <c r="C21" s="42"/>
      <c r="D21" s="17"/>
      <c r="E21" s="18">
        <f t="shared" si="1"/>
        <v>-117.72000000000003</v>
      </c>
      <c r="F21" s="18">
        <v>1097.28</v>
      </c>
      <c r="G21" s="18"/>
      <c r="H21" s="17" t="s">
        <v>184</v>
      </c>
      <c r="I21" s="21" t="s">
        <v>182</v>
      </c>
    </row>
    <row r="22" spans="2:9" ht="15.5" x14ac:dyDescent="0.35">
      <c r="B22" s="24">
        <f t="shared" si="0"/>
        <v>29550</v>
      </c>
      <c r="C22" s="43"/>
      <c r="D22" s="8">
        <v>100000</v>
      </c>
      <c r="E22" s="18">
        <f t="shared" si="1"/>
        <v>-117.72000000000003</v>
      </c>
      <c r="F22" s="23"/>
      <c r="G22" s="23"/>
      <c r="H22" s="8" t="s">
        <v>190</v>
      </c>
      <c r="I22" s="21" t="s">
        <v>182</v>
      </c>
    </row>
    <row r="23" spans="2:9" ht="15.5" x14ac:dyDescent="0.35">
      <c r="B23" s="24">
        <f t="shared" si="0"/>
        <v>29550</v>
      </c>
      <c r="C23" s="42"/>
      <c r="D23" s="17"/>
      <c r="E23" s="18">
        <f t="shared" si="1"/>
        <v>-2.8421709430404007E-14</v>
      </c>
      <c r="F23" s="18">
        <v>117.72</v>
      </c>
      <c r="G23" s="18"/>
      <c r="H23" s="17" t="s">
        <v>198</v>
      </c>
      <c r="I23" s="21" t="s">
        <v>194</v>
      </c>
    </row>
    <row r="24" spans="2:9" ht="15.5" x14ac:dyDescent="0.35">
      <c r="B24" s="24">
        <f>B23+C24-D24</f>
        <v>0</v>
      </c>
      <c r="C24" s="42"/>
      <c r="D24" s="17">
        <v>29550</v>
      </c>
      <c r="E24" s="18">
        <f>E23+F24-G24</f>
        <v>-2.8421709430404007E-14</v>
      </c>
      <c r="F24" s="18"/>
      <c r="G24" s="18"/>
      <c r="H24" s="17" t="s">
        <v>200</v>
      </c>
      <c r="I24" s="21" t="s">
        <v>194</v>
      </c>
    </row>
    <row r="25" spans="2:9" ht="15.5" x14ac:dyDescent="0.35">
      <c r="B25" s="24">
        <f t="shared" si="0"/>
        <v>0</v>
      </c>
      <c r="C25" s="42"/>
      <c r="D25" s="17"/>
      <c r="E25" s="18">
        <f t="shared" si="1"/>
        <v>-2.8421709430404007E-14</v>
      </c>
      <c r="F25" s="18"/>
      <c r="G25" s="18"/>
      <c r="H25" s="17" t="s">
        <v>316</v>
      </c>
      <c r="I25" s="21" t="s">
        <v>313</v>
      </c>
    </row>
    <row r="26" spans="2:9" ht="15.5" x14ac:dyDescent="0.35">
      <c r="B26" s="24">
        <f t="shared" si="0"/>
        <v>-100</v>
      </c>
      <c r="C26" s="42"/>
      <c r="D26" s="17">
        <v>100</v>
      </c>
      <c r="E26" s="18">
        <f t="shared" si="1"/>
        <v>-2.8421709430404007E-14</v>
      </c>
      <c r="F26" s="18"/>
      <c r="G26" s="18"/>
      <c r="H26" s="17" t="s">
        <v>360</v>
      </c>
      <c r="I26" s="21" t="s">
        <v>331</v>
      </c>
    </row>
    <row r="27" spans="2:9" ht="15.5" x14ac:dyDescent="0.35">
      <c r="B27" s="24">
        <f t="shared" si="0"/>
        <v>128400</v>
      </c>
      <c r="C27" s="42">
        <v>128500</v>
      </c>
      <c r="D27" s="17"/>
      <c r="E27" s="18">
        <f t="shared" si="1"/>
        <v>-1215</v>
      </c>
      <c r="F27" s="18"/>
      <c r="G27" s="18">
        <v>1215</v>
      </c>
      <c r="H27" s="17" t="s">
        <v>390</v>
      </c>
      <c r="I27" s="21" t="s">
        <v>387</v>
      </c>
    </row>
    <row r="28" spans="2:9" ht="15.5" x14ac:dyDescent="0.35">
      <c r="B28" s="24">
        <f t="shared" si="0"/>
        <v>-128850</v>
      </c>
      <c r="C28" s="42"/>
      <c r="D28" s="17">
        <v>257250</v>
      </c>
      <c r="E28" s="18">
        <f t="shared" si="1"/>
        <v>1215</v>
      </c>
      <c r="F28" s="18">
        <v>2430</v>
      </c>
      <c r="G28" s="18"/>
      <c r="H28" s="17" t="s">
        <v>391</v>
      </c>
      <c r="I28" s="21" t="s">
        <v>387</v>
      </c>
    </row>
    <row r="29" spans="2:9" ht="15.5" x14ac:dyDescent="0.35">
      <c r="B29" s="24">
        <f t="shared" si="0"/>
        <v>-256600</v>
      </c>
      <c r="C29" s="42"/>
      <c r="D29" s="17">
        <v>127750</v>
      </c>
      <c r="E29" s="18">
        <f t="shared" si="1"/>
        <v>2430</v>
      </c>
      <c r="F29" s="18">
        <v>1215</v>
      </c>
      <c r="G29" s="18"/>
      <c r="H29" s="17" t="s">
        <v>409</v>
      </c>
      <c r="I29" s="21" t="s">
        <v>387</v>
      </c>
    </row>
    <row r="30" spans="2:9" ht="15.5" x14ac:dyDescent="0.35">
      <c r="B30" s="24">
        <f t="shared" si="0"/>
        <v>-127850</v>
      </c>
      <c r="C30" s="42">
        <v>128750</v>
      </c>
      <c r="D30" s="17"/>
      <c r="E30" s="18">
        <f t="shared" si="1"/>
        <v>1215</v>
      </c>
      <c r="F30" s="18"/>
      <c r="G30" s="18">
        <v>1215</v>
      </c>
      <c r="H30" s="17" t="s">
        <v>416</v>
      </c>
      <c r="I30" s="21" t="s">
        <v>413</v>
      </c>
    </row>
    <row r="31" spans="2:9" ht="15.5" x14ac:dyDescent="0.35">
      <c r="B31" s="24">
        <f t="shared" si="0"/>
        <v>650</v>
      </c>
      <c r="C31" s="42">
        <v>128500</v>
      </c>
      <c r="D31" s="17"/>
      <c r="E31" s="18">
        <f t="shared" si="1"/>
        <v>0</v>
      </c>
      <c r="F31" s="18"/>
      <c r="G31" s="18">
        <v>1215</v>
      </c>
      <c r="H31" s="17" t="s">
        <v>419</v>
      </c>
      <c r="I31" s="21" t="s">
        <v>418</v>
      </c>
    </row>
    <row r="32" spans="2:9" ht="15.5" x14ac:dyDescent="0.35">
      <c r="B32" s="24">
        <f t="shared" si="0"/>
        <v>64350</v>
      </c>
      <c r="C32" s="42">
        <v>63700</v>
      </c>
      <c r="D32" s="17"/>
      <c r="E32" s="18">
        <f t="shared" si="1"/>
        <v>-607.5</v>
      </c>
      <c r="F32" s="18"/>
      <c r="G32" s="18">
        <v>607.5</v>
      </c>
      <c r="H32" s="17" t="s">
        <v>444</v>
      </c>
      <c r="I32" s="21" t="s">
        <v>418</v>
      </c>
    </row>
    <row r="33" spans="2:9" ht="15.5" x14ac:dyDescent="0.35">
      <c r="B33" s="24">
        <f t="shared" si="0"/>
        <v>400</v>
      </c>
      <c r="C33" s="42"/>
      <c r="D33" s="17">
        <v>63950</v>
      </c>
      <c r="E33" s="18">
        <f t="shared" si="1"/>
        <v>0</v>
      </c>
      <c r="F33" s="18">
        <v>607.5</v>
      </c>
      <c r="G33" s="18"/>
      <c r="H33" s="17" t="s">
        <v>473</v>
      </c>
      <c r="I33" s="21" t="s">
        <v>471</v>
      </c>
    </row>
    <row r="34" spans="2:9" ht="15.5" x14ac:dyDescent="0.35">
      <c r="B34" s="24">
        <f t="shared" si="0"/>
        <v>0</v>
      </c>
      <c r="C34" s="42"/>
      <c r="D34" s="17">
        <v>400</v>
      </c>
      <c r="E34" s="18">
        <f t="shared" si="1"/>
        <v>0</v>
      </c>
      <c r="F34" s="18"/>
      <c r="G34" s="18"/>
      <c r="H34" s="17" t="s">
        <v>513</v>
      </c>
      <c r="I34" s="21" t="s">
        <v>489</v>
      </c>
    </row>
    <row r="35" spans="2:9" ht="15.5" x14ac:dyDescent="0.35">
      <c r="B35" s="22">
        <f t="shared" si="0"/>
        <v>0</v>
      </c>
      <c r="C35" s="42"/>
      <c r="D35" s="17"/>
      <c r="E35" s="18">
        <f t="shared" si="1"/>
        <v>0</v>
      </c>
      <c r="F35" s="18"/>
      <c r="G35" s="18"/>
      <c r="H35" s="17"/>
      <c r="I35" s="21" t="s">
        <v>181</v>
      </c>
    </row>
    <row r="36" spans="2:9" ht="15.5" x14ac:dyDescent="0.35">
      <c r="B36" s="22">
        <f t="shared" si="0"/>
        <v>0</v>
      </c>
      <c r="C36" s="17"/>
      <c r="D36" s="17"/>
      <c r="E36" s="18">
        <f t="shared" si="1"/>
        <v>0</v>
      </c>
      <c r="F36" s="18"/>
      <c r="G36" s="18"/>
      <c r="H36" s="17"/>
      <c r="I36" s="21" t="s">
        <v>181</v>
      </c>
    </row>
    <row r="37" spans="2:9" ht="15.5" x14ac:dyDescent="0.35">
      <c r="B37" s="22">
        <f t="shared" si="0"/>
        <v>0</v>
      </c>
      <c r="C37" s="17"/>
      <c r="D37" s="17"/>
      <c r="E37" s="18">
        <f t="shared" si="1"/>
        <v>0</v>
      </c>
      <c r="F37" s="18"/>
      <c r="G37" s="18"/>
      <c r="H37" s="17"/>
      <c r="I37" s="21" t="s">
        <v>181</v>
      </c>
    </row>
    <row r="38" spans="2:9" ht="15.5" x14ac:dyDescent="0.35">
      <c r="B38" s="22">
        <f t="shared" si="0"/>
        <v>0</v>
      </c>
      <c r="C38" s="17"/>
      <c r="D38" s="17"/>
      <c r="E38" s="18">
        <f t="shared" si="1"/>
        <v>0</v>
      </c>
      <c r="F38" s="18"/>
      <c r="G38" s="18"/>
      <c r="H38" s="17"/>
      <c r="I38" s="21" t="s">
        <v>57</v>
      </c>
    </row>
    <row r="39" spans="2:9" ht="15.5" x14ac:dyDescent="0.35">
      <c r="B39" s="22">
        <f t="shared" si="0"/>
        <v>0</v>
      </c>
      <c r="C39" s="17"/>
      <c r="D39" s="17"/>
      <c r="E39" s="18">
        <f t="shared" si="1"/>
        <v>0</v>
      </c>
      <c r="F39" s="18"/>
      <c r="G39" s="18"/>
      <c r="H39" s="17"/>
      <c r="I39" s="21" t="s">
        <v>57</v>
      </c>
    </row>
    <row r="40" spans="2:9" ht="15.5" x14ac:dyDescent="0.35">
      <c r="B40" s="22">
        <f t="shared" si="0"/>
        <v>0</v>
      </c>
      <c r="C40" s="17"/>
      <c r="D40" s="17"/>
      <c r="E40" s="18">
        <f t="shared" si="1"/>
        <v>0</v>
      </c>
      <c r="F40" s="18"/>
      <c r="G40" s="18"/>
      <c r="H40" s="17"/>
      <c r="I40" s="21" t="s">
        <v>57</v>
      </c>
    </row>
    <row r="41" spans="2:9" ht="15.5" x14ac:dyDescent="0.35">
      <c r="B41" s="22">
        <f t="shared" si="0"/>
        <v>0</v>
      </c>
      <c r="C41" s="17"/>
      <c r="D41" s="17"/>
      <c r="E41" s="18">
        <f t="shared" si="1"/>
        <v>0</v>
      </c>
      <c r="F41" s="18"/>
      <c r="G41" s="18"/>
      <c r="H41" s="17"/>
      <c r="I41" s="21" t="s">
        <v>57</v>
      </c>
    </row>
    <row r="42" spans="2:9" ht="15.5" x14ac:dyDescent="0.35">
      <c r="B42" s="22">
        <f t="shared" si="0"/>
        <v>0</v>
      </c>
      <c r="C42" s="17"/>
      <c r="D42" s="17"/>
      <c r="E42" s="18">
        <f t="shared" si="1"/>
        <v>0</v>
      </c>
      <c r="F42" s="18"/>
      <c r="G42" s="18"/>
      <c r="H42" s="17"/>
      <c r="I42" s="21" t="s">
        <v>57</v>
      </c>
    </row>
    <row r="43" spans="2:9" ht="15.5" x14ac:dyDescent="0.35">
      <c r="B43" s="22">
        <f t="shared" si="0"/>
        <v>0</v>
      </c>
      <c r="C43" s="17"/>
      <c r="D43" s="17"/>
      <c r="E43" s="18">
        <f t="shared" si="1"/>
        <v>0</v>
      </c>
      <c r="F43" s="18"/>
      <c r="G43" s="18"/>
      <c r="H43" s="17"/>
      <c r="I43" s="21" t="s">
        <v>57</v>
      </c>
    </row>
    <row r="44" spans="2:9" ht="15.5" x14ac:dyDescent="0.35">
      <c r="B44" s="22">
        <f t="shared" si="0"/>
        <v>0</v>
      </c>
      <c r="C44" s="17"/>
      <c r="D44" s="17"/>
      <c r="E44" s="18">
        <f t="shared" si="1"/>
        <v>0</v>
      </c>
      <c r="F44" s="18"/>
      <c r="G44" s="18"/>
      <c r="H44" s="17"/>
      <c r="I44" s="21" t="s">
        <v>57</v>
      </c>
    </row>
    <row r="45" spans="2:9" ht="15.5" x14ac:dyDescent="0.35">
      <c r="B45" s="22">
        <f t="shared" si="0"/>
        <v>0</v>
      </c>
      <c r="C45" s="17"/>
      <c r="D45" s="17"/>
      <c r="E45" s="18">
        <f t="shared" si="1"/>
        <v>0</v>
      </c>
      <c r="F45" s="18"/>
      <c r="G45" s="18"/>
      <c r="H45" s="17"/>
      <c r="I45" s="21" t="s">
        <v>57</v>
      </c>
    </row>
    <row r="46" spans="2:9" x14ac:dyDescent="0.35">
      <c r="B46" s="100"/>
      <c r="C46" s="101"/>
      <c r="D46" s="101"/>
      <c r="E46" s="101"/>
      <c r="F46" s="101"/>
      <c r="G46" s="101"/>
      <c r="H46" s="101"/>
      <c r="I46" s="102"/>
    </row>
    <row r="47" spans="2:9" ht="21" x14ac:dyDescent="0.5">
      <c r="B47" s="25">
        <f>B45</f>
        <v>0</v>
      </c>
      <c r="C47" s="19" t="str">
        <f>IF(B47&gt;=0,"دالرجمع","دالرباقی")</f>
        <v>دالرجمع</v>
      </c>
      <c r="D47" s="27"/>
      <c r="E47" s="16">
        <f>E45</f>
        <v>0</v>
      </c>
      <c r="F47" s="20" t="str">
        <f>IF(E47&gt;=0,"گرام جمع","گرام باقی")</f>
        <v>گرام جمع</v>
      </c>
      <c r="G47" s="28"/>
      <c r="H47" s="103"/>
      <c r="I47" s="102"/>
    </row>
    <row r="49" spans="6:9" ht="15.5" x14ac:dyDescent="0.35">
      <c r="F49" s="88" t="s">
        <v>35</v>
      </c>
      <c r="G49" s="88" t="s">
        <v>35</v>
      </c>
      <c r="H49" s="88" t="s">
        <v>35</v>
      </c>
      <c r="I49" s="88" t="s">
        <v>38</v>
      </c>
    </row>
    <row r="50" spans="6:9" ht="15.5" x14ac:dyDescent="0.35">
      <c r="F50" s="49"/>
      <c r="G50" s="50"/>
      <c r="H50" s="51"/>
      <c r="I50" s="52">
        <v>1</v>
      </c>
    </row>
    <row r="51" spans="6:9" ht="15.5" x14ac:dyDescent="0.35">
      <c r="F51" s="87">
        <f>B47</f>
        <v>0</v>
      </c>
      <c r="G51" s="50">
        <f>E47</f>
        <v>0</v>
      </c>
      <c r="H51" s="53" t="s">
        <v>121</v>
      </c>
      <c r="I51" s="52">
        <v>2</v>
      </c>
    </row>
    <row r="52" spans="6:9" x14ac:dyDescent="0.35">
      <c r="F52" s="170"/>
      <c r="G52" s="171"/>
      <c r="H52" s="171"/>
      <c r="I52" s="172"/>
    </row>
    <row r="53" spans="6:9" ht="15.5" x14ac:dyDescent="0.35">
      <c r="F53" s="56" t="s">
        <v>39</v>
      </c>
      <c r="G53" s="57" t="s">
        <v>40</v>
      </c>
      <c r="H53" s="63" t="s">
        <v>41</v>
      </c>
      <c r="I53" s="58" t="s">
        <v>42</v>
      </c>
    </row>
    <row r="54" spans="6:9" ht="15.5" x14ac:dyDescent="0.35">
      <c r="F54" s="58">
        <f>SUM(F50:F53)</f>
        <v>0</v>
      </c>
      <c r="G54" s="59">
        <f>SUM(G50:G53)</f>
        <v>0</v>
      </c>
      <c r="H54" s="64">
        <f>G54/12.15*I54</f>
        <v>0</v>
      </c>
      <c r="I54" s="59">
        <v>1265</v>
      </c>
    </row>
    <row r="55" spans="6:9" x14ac:dyDescent="0.35">
      <c r="F55" s="60" t="s">
        <v>43</v>
      </c>
      <c r="G55" s="173">
        <f>H54+F54</f>
        <v>0</v>
      </c>
      <c r="H55" s="174"/>
      <c r="I55" s="175"/>
    </row>
    <row r="56" spans="6:9" ht="18.5" x14ac:dyDescent="0.45">
      <c r="F56" s="62" t="s">
        <v>44</v>
      </c>
      <c r="G56" s="176" t="str">
        <f>IF(G55&gt;=0,"ضرر","مفاد")</f>
        <v>ضرر</v>
      </c>
      <c r="H56" s="176"/>
      <c r="I56" s="176"/>
    </row>
  </sheetData>
  <mergeCells count="13">
    <mergeCell ref="B15:D15"/>
    <mergeCell ref="E15:G15"/>
    <mergeCell ref="H15:I15"/>
    <mergeCell ref="B8:I11"/>
    <mergeCell ref="B12:E14"/>
    <mergeCell ref="F12:I12"/>
    <mergeCell ref="F13:H13"/>
    <mergeCell ref="F14:I14"/>
    <mergeCell ref="B46:I46"/>
    <mergeCell ref="H47:I47"/>
    <mergeCell ref="F52:I52"/>
    <mergeCell ref="G55:I55"/>
    <mergeCell ref="G56:I56"/>
  </mergeCells>
  <hyperlinks>
    <hyperlink ref="I51" location="'روزنامچه '!A1" display="'روزنامچه '!A1" xr:uid="{F27ABED5-1141-44F8-8035-7A06308A40EA}"/>
    <hyperlink ref="I50" location="'فرهاد وکیل زاده و برکی صاحب'!A1" display="'فرهاد وکیل زاده و برکی صاحب'!A1" xr:uid="{F91040EE-491E-4D13-8156-A9691FC24535}"/>
  </hyperlinks>
  <pageMargins left="0.7" right="0.7" top="0.75" bottom="0.75" header="0.3" footer="0.3"/>
  <pageSetup scale="68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08D55-4DB4-4B63-A5BE-EEAEC5505D41}">
  <dimension ref="B7:I56"/>
  <sheetViews>
    <sheetView topLeftCell="A42" zoomScale="115" zoomScaleNormal="115" workbookViewId="0">
      <selection activeCell="J53" sqref="J53"/>
    </sheetView>
  </sheetViews>
  <sheetFormatPr defaultColWidth="9.1796875" defaultRowHeight="14.5" x14ac:dyDescent="0.35"/>
  <cols>
    <col min="2" max="7" width="12.54296875" customWidth="1"/>
    <col min="8" max="8" width="37.7265625" customWidth="1"/>
    <col min="9" max="9" width="10.81640625" customWidth="1"/>
    <col min="10" max="10" width="13.1796875" customWidth="1"/>
    <col min="11" max="11" width="11.81640625" customWidth="1"/>
    <col min="12" max="12" width="11.1796875" customWidth="1"/>
  </cols>
  <sheetData>
    <row r="7" spans="2:9" ht="15" thickBot="1" x14ac:dyDescent="0.4"/>
    <row r="8" spans="2:9" x14ac:dyDescent="0.35">
      <c r="B8" s="104"/>
      <c r="C8" s="105"/>
      <c r="D8" s="105"/>
      <c r="E8" s="105"/>
      <c r="F8" s="105"/>
      <c r="G8" s="105"/>
      <c r="H8" s="105"/>
      <c r="I8" s="106"/>
    </row>
    <row r="9" spans="2:9" x14ac:dyDescent="0.35">
      <c r="B9" s="107"/>
      <c r="C9" s="108"/>
      <c r="D9" s="108"/>
      <c r="E9" s="108"/>
      <c r="F9" s="108"/>
      <c r="G9" s="108"/>
      <c r="H9" s="108"/>
      <c r="I9" s="109"/>
    </row>
    <row r="10" spans="2:9" x14ac:dyDescent="0.35">
      <c r="B10" s="107"/>
      <c r="C10" s="108"/>
      <c r="D10" s="108"/>
      <c r="E10" s="108"/>
      <c r="F10" s="108"/>
      <c r="G10" s="108"/>
      <c r="H10" s="108"/>
      <c r="I10" s="109"/>
    </row>
    <row r="11" spans="2:9" ht="15" thickBot="1" x14ac:dyDescent="0.4">
      <c r="B11" s="110"/>
      <c r="C11" s="111"/>
      <c r="D11" s="111"/>
      <c r="E11" s="111"/>
      <c r="F11" s="111"/>
      <c r="G11" s="111"/>
      <c r="H11" s="111"/>
      <c r="I11" s="112"/>
    </row>
    <row r="12" spans="2:9" ht="15" thickBot="1" x14ac:dyDescent="0.4">
      <c r="B12" s="113"/>
      <c r="C12" s="101"/>
      <c r="D12" s="101"/>
      <c r="E12" s="101"/>
      <c r="F12" s="113"/>
      <c r="G12" s="101"/>
      <c r="H12" s="101"/>
      <c r="I12" s="115"/>
    </row>
    <row r="13" spans="2:9" ht="19" thickBot="1" x14ac:dyDescent="0.5">
      <c r="B13" s="114"/>
      <c r="C13" s="114"/>
      <c r="D13" s="114"/>
      <c r="E13" s="114"/>
      <c r="F13" s="116" t="s">
        <v>112</v>
      </c>
      <c r="G13" s="98"/>
      <c r="H13" s="117"/>
      <c r="I13" s="32" t="s">
        <v>4</v>
      </c>
    </row>
    <row r="14" spans="2:9" ht="15" thickBot="1" x14ac:dyDescent="0.4">
      <c r="B14" s="101"/>
      <c r="C14" s="101"/>
      <c r="D14" s="101"/>
      <c r="E14" s="101"/>
      <c r="F14" s="113"/>
      <c r="G14" s="101"/>
      <c r="H14" s="101"/>
      <c r="I14" s="118"/>
    </row>
    <row r="15" spans="2:9" ht="19" thickBot="1" x14ac:dyDescent="0.4">
      <c r="B15" s="119" t="s">
        <v>11</v>
      </c>
      <c r="C15" s="98"/>
      <c r="D15" s="99"/>
      <c r="E15" s="97" t="s">
        <v>12</v>
      </c>
      <c r="F15" s="98"/>
      <c r="G15" s="99"/>
      <c r="H15" s="97" t="s">
        <v>13</v>
      </c>
      <c r="I15" s="117"/>
    </row>
    <row r="16" spans="2:9" ht="15.5" x14ac:dyDescent="0.35">
      <c r="B16" s="33" t="s">
        <v>14</v>
      </c>
      <c r="C16" s="34" t="s">
        <v>15</v>
      </c>
      <c r="D16" s="34" t="s">
        <v>34</v>
      </c>
      <c r="E16" s="35" t="s">
        <v>17</v>
      </c>
      <c r="F16" s="35" t="s">
        <v>18</v>
      </c>
      <c r="G16" s="35" t="s">
        <v>19</v>
      </c>
      <c r="H16" s="34" t="s">
        <v>20</v>
      </c>
      <c r="I16" s="36" t="s">
        <v>21</v>
      </c>
    </row>
    <row r="17" spans="2:9" ht="15.5" x14ac:dyDescent="0.35">
      <c r="B17" s="22">
        <f>C17-D17</f>
        <v>85877</v>
      </c>
      <c r="C17" s="41">
        <v>85877</v>
      </c>
      <c r="D17" s="22"/>
      <c r="E17" s="18">
        <f>F17-G17</f>
        <v>-800</v>
      </c>
      <c r="F17" s="44"/>
      <c r="G17" s="44">
        <v>800</v>
      </c>
      <c r="H17" s="17" t="s">
        <v>113</v>
      </c>
      <c r="I17" s="21" t="s">
        <v>78</v>
      </c>
    </row>
    <row r="18" spans="2:9" ht="15.5" x14ac:dyDescent="0.35">
      <c r="B18" s="22">
        <f t="shared" ref="B18:B45" si="0">B17+C18-D18</f>
        <v>20377</v>
      </c>
      <c r="C18" s="42"/>
      <c r="D18" s="22">
        <v>65500</v>
      </c>
      <c r="E18" s="18">
        <f t="shared" ref="E18:E45" si="1">E17+F18-G18</f>
        <v>-192.5</v>
      </c>
      <c r="F18" s="44">
        <v>607.5</v>
      </c>
      <c r="G18" s="22"/>
      <c r="H18" s="47" t="s">
        <v>167</v>
      </c>
      <c r="I18" s="21" t="s">
        <v>149</v>
      </c>
    </row>
    <row r="19" spans="2:9" ht="15.5" x14ac:dyDescent="0.35">
      <c r="B19" s="22">
        <f t="shared" si="0"/>
        <v>20377</v>
      </c>
      <c r="C19" s="42"/>
      <c r="D19" s="22"/>
      <c r="E19" s="18">
        <f t="shared" si="1"/>
        <v>-192.5</v>
      </c>
      <c r="F19" s="44"/>
      <c r="G19" s="22"/>
      <c r="H19" s="47" t="s">
        <v>168</v>
      </c>
      <c r="I19" s="21" t="s">
        <v>165</v>
      </c>
    </row>
    <row r="20" spans="2:9" ht="15.5" x14ac:dyDescent="0.35">
      <c r="B20" s="22">
        <f t="shared" si="0"/>
        <v>377</v>
      </c>
      <c r="C20" s="42"/>
      <c r="D20" s="18">
        <v>20000</v>
      </c>
      <c r="E20" s="18">
        <f t="shared" si="1"/>
        <v>-192.5</v>
      </c>
      <c r="F20" s="26"/>
      <c r="G20" s="18"/>
      <c r="H20" s="17" t="s">
        <v>169</v>
      </c>
      <c r="I20" s="21" t="s">
        <v>165</v>
      </c>
    </row>
    <row r="21" spans="2:9" ht="15.5" x14ac:dyDescent="0.35">
      <c r="B21" s="22">
        <f t="shared" si="0"/>
        <v>26796</v>
      </c>
      <c r="C21" s="42">
        <v>26419</v>
      </c>
      <c r="D21" s="17"/>
      <c r="E21" s="18">
        <f t="shared" si="1"/>
        <v>-442.5</v>
      </c>
      <c r="F21" s="18"/>
      <c r="G21" s="18">
        <v>250</v>
      </c>
      <c r="H21" s="17" t="s">
        <v>174</v>
      </c>
      <c r="I21" s="21" t="s">
        <v>165</v>
      </c>
    </row>
    <row r="22" spans="2:9" ht="15.5" x14ac:dyDescent="0.35">
      <c r="B22" s="24">
        <f t="shared" si="0"/>
        <v>26796</v>
      </c>
      <c r="C22" s="43"/>
      <c r="D22" s="8"/>
      <c r="E22" s="18">
        <f t="shared" si="1"/>
        <v>-336.15899999999999</v>
      </c>
      <c r="F22" s="23">
        <v>106.34099999999999</v>
      </c>
      <c r="G22" s="23"/>
      <c r="H22" s="8" t="s">
        <v>175</v>
      </c>
      <c r="I22" s="21" t="s">
        <v>57</v>
      </c>
    </row>
    <row r="23" spans="2:9" ht="15.5" x14ac:dyDescent="0.35">
      <c r="B23" s="24">
        <f t="shared" si="0"/>
        <v>685</v>
      </c>
      <c r="C23" s="42"/>
      <c r="D23" s="17">
        <v>26111</v>
      </c>
      <c r="E23" s="18">
        <f t="shared" si="1"/>
        <v>-336.15899999999999</v>
      </c>
      <c r="F23" s="18"/>
      <c r="G23" s="18"/>
      <c r="H23" s="17" t="s">
        <v>176</v>
      </c>
      <c r="I23" s="21" t="s">
        <v>57</v>
      </c>
    </row>
    <row r="24" spans="2:9" ht="15.5" x14ac:dyDescent="0.35">
      <c r="B24" s="24">
        <f>B23+C24-D24</f>
        <v>685</v>
      </c>
      <c r="C24" s="42"/>
      <c r="D24" s="17"/>
      <c r="E24" s="18">
        <f>E23+F24-G24</f>
        <v>-71.379000000000019</v>
      </c>
      <c r="F24" s="18">
        <v>264.77999999999997</v>
      </c>
      <c r="G24" s="18"/>
      <c r="H24" s="17" t="s">
        <v>196</v>
      </c>
      <c r="I24" s="21" t="s">
        <v>165</v>
      </c>
    </row>
    <row r="25" spans="2:9" ht="15.5" x14ac:dyDescent="0.35">
      <c r="B25" s="24">
        <f t="shared" si="0"/>
        <v>685</v>
      </c>
      <c r="C25" s="42"/>
      <c r="D25" s="17"/>
      <c r="E25" s="18">
        <f t="shared" si="1"/>
        <v>58.770999999999987</v>
      </c>
      <c r="F25" s="18">
        <v>130.15</v>
      </c>
      <c r="G25" s="18"/>
      <c r="H25" s="17" t="s">
        <v>197</v>
      </c>
      <c r="I25" s="21" t="s">
        <v>194</v>
      </c>
    </row>
    <row r="26" spans="2:9" ht="15.5" x14ac:dyDescent="0.35">
      <c r="B26" s="24">
        <f t="shared" si="0"/>
        <v>-7149</v>
      </c>
      <c r="C26" s="42"/>
      <c r="D26" s="17">
        <v>7834</v>
      </c>
      <c r="E26" s="18">
        <f t="shared" si="1"/>
        <v>58.770999999999987</v>
      </c>
      <c r="F26" s="18"/>
      <c r="G26" s="18"/>
      <c r="H26" s="17" t="s">
        <v>203</v>
      </c>
      <c r="I26" s="21" t="s">
        <v>194</v>
      </c>
    </row>
    <row r="27" spans="2:9" ht="15.5" x14ac:dyDescent="0.35">
      <c r="B27" s="24">
        <f t="shared" si="0"/>
        <v>-7149</v>
      </c>
      <c r="C27" s="42"/>
      <c r="D27" s="17"/>
      <c r="E27" s="18">
        <f t="shared" si="1"/>
        <v>2176.8110000000001</v>
      </c>
      <c r="F27" s="18">
        <v>2118.04</v>
      </c>
      <c r="G27" s="18"/>
      <c r="H27" s="17" t="s">
        <v>229</v>
      </c>
      <c r="I27" s="21" t="s">
        <v>228</v>
      </c>
    </row>
    <row r="28" spans="2:9" ht="15.5" x14ac:dyDescent="0.35">
      <c r="B28" s="24">
        <f t="shared" si="0"/>
        <v>-7149</v>
      </c>
      <c r="C28" s="42"/>
      <c r="D28" s="17"/>
      <c r="E28" s="18">
        <f t="shared" si="1"/>
        <v>1387.0610000000001</v>
      </c>
      <c r="F28" s="18"/>
      <c r="G28" s="18">
        <v>789.75</v>
      </c>
      <c r="H28" s="17" t="s">
        <v>230</v>
      </c>
      <c r="I28" s="21" t="s">
        <v>228</v>
      </c>
    </row>
    <row r="29" spans="2:9" ht="15.5" x14ac:dyDescent="0.35">
      <c r="B29" s="24">
        <f t="shared" si="0"/>
        <v>-7149</v>
      </c>
      <c r="C29" s="42"/>
      <c r="D29" s="17"/>
      <c r="E29" s="18">
        <f t="shared" si="1"/>
        <v>792.28100000000018</v>
      </c>
      <c r="F29" s="18"/>
      <c r="G29" s="18">
        <v>594.78</v>
      </c>
      <c r="H29" s="17" t="s">
        <v>241</v>
      </c>
      <c r="I29" s="21" t="s">
        <v>238</v>
      </c>
    </row>
    <row r="30" spans="2:9" ht="15.5" x14ac:dyDescent="0.35">
      <c r="B30" s="24">
        <f t="shared" si="0"/>
        <v>70913</v>
      </c>
      <c r="C30" s="42">
        <v>78062</v>
      </c>
      <c r="D30" s="17"/>
      <c r="E30" s="18">
        <f t="shared" si="1"/>
        <v>49.996000000000208</v>
      </c>
      <c r="F30" s="18"/>
      <c r="G30" s="18">
        <v>742.28499999999997</v>
      </c>
      <c r="H30" s="17" t="s">
        <v>242</v>
      </c>
      <c r="I30" s="21" t="s">
        <v>238</v>
      </c>
    </row>
    <row r="31" spans="2:9" ht="15.5" x14ac:dyDescent="0.35">
      <c r="B31" s="24">
        <f t="shared" si="0"/>
        <v>-87</v>
      </c>
      <c r="C31" s="42"/>
      <c r="D31" s="17">
        <v>71000</v>
      </c>
      <c r="E31" s="18">
        <f t="shared" si="1"/>
        <v>49.996000000000208</v>
      </c>
      <c r="F31" s="18"/>
      <c r="G31" s="18"/>
      <c r="H31" s="17" t="s">
        <v>251</v>
      </c>
      <c r="I31" s="21" t="s">
        <v>238</v>
      </c>
    </row>
    <row r="32" spans="2:9" ht="15.5" x14ac:dyDescent="0.35">
      <c r="B32" s="24">
        <f t="shared" si="0"/>
        <v>-87</v>
      </c>
      <c r="C32" s="42"/>
      <c r="D32" s="17"/>
      <c r="E32" s="18">
        <f t="shared" si="1"/>
        <v>2.0605739337042905E-13</v>
      </c>
      <c r="F32" s="18"/>
      <c r="G32" s="18">
        <v>49.996000000000002</v>
      </c>
      <c r="H32" s="17" t="s">
        <v>256</v>
      </c>
      <c r="I32" s="21" t="s">
        <v>255</v>
      </c>
    </row>
    <row r="33" spans="2:9" ht="15.5" x14ac:dyDescent="0.35">
      <c r="B33" s="24">
        <f t="shared" si="0"/>
        <v>62813</v>
      </c>
      <c r="C33" s="42">
        <v>62900</v>
      </c>
      <c r="D33" s="17"/>
      <c r="E33" s="18">
        <f t="shared" si="1"/>
        <v>-607.49999999999977</v>
      </c>
      <c r="F33" s="18"/>
      <c r="G33" s="18">
        <v>607.5</v>
      </c>
      <c r="H33" s="17" t="s">
        <v>302</v>
      </c>
      <c r="I33" s="21" t="s">
        <v>282</v>
      </c>
    </row>
    <row r="34" spans="2:9" ht="15.5" x14ac:dyDescent="0.35">
      <c r="B34" s="24">
        <f t="shared" si="0"/>
        <v>-72</v>
      </c>
      <c r="C34" s="42"/>
      <c r="D34" s="17">
        <v>62885</v>
      </c>
      <c r="E34" s="18">
        <f t="shared" si="1"/>
        <v>-0.14599999999973079</v>
      </c>
      <c r="F34" s="18">
        <v>607.35400000000004</v>
      </c>
      <c r="G34" s="18"/>
      <c r="H34" s="17" t="s">
        <v>303</v>
      </c>
      <c r="I34" s="21" t="s">
        <v>282</v>
      </c>
    </row>
    <row r="35" spans="2:9" ht="15.5" x14ac:dyDescent="0.35">
      <c r="B35" s="22">
        <f t="shared" si="0"/>
        <v>-1494</v>
      </c>
      <c r="C35" s="42"/>
      <c r="D35" s="17">
        <v>1422</v>
      </c>
      <c r="E35" s="18">
        <f t="shared" si="1"/>
        <v>-0.14599999999973079</v>
      </c>
      <c r="F35" s="18"/>
      <c r="G35" s="18"/>
      <c r="H35" s="17" t="s">
        <v>304</v>
      </c>
      <c r="I35" s="21" t="s">
        <v>282</v>
      </c>
    </row>
    <row r="36" spans="2:9" ht="15.5" x14ac:dyDescent="0.35">
      <c r="B36" s="22">
        <f t="shared" si="0"/>
        <v>-2944</v>
      </c>
      <c r="C36" s="17"/>
      <c r="D36" s="17">
        <v>1450</v>
      </c>
      <c r="E36" s="18">
        <f t="shared" si="1"/>
        <v>-0.14599999999973079</v>
      </c>
      <c r="F36" s="18"/>
      <c r="G36" s="18"/>
      <c r="H36" s="17" t="s">
        <v>315</v>
      </c>
      <c r="I36" s="21" t="s">
        <v>313</v>
      </c>
    </row>
    <row r="37" spans="2:9" ht="15.5" x14ac:dyDescent="0.35">
      <c r="B37" s="22">
        <f t="shared" si="0"/>
        <v>123606</v>
      </c>
      <c r="C37" s="17">
        <v>126550</v>
      </c>
      <c r="D37" s="17"/>
      <c r="E37" s="18">
        <f t="shared" si="1"/>
        <v>-1215.1459999999997</v>
      </c>
      <c r="F37" s="18"/>
      <c r="G37" s="18">
        <v>1215</v>
      </c>
      <c r="H37" s="17" t="s">
        <v>334</v>
      </c>
      <c r="I37" s="21" t="s">
        <v>313</v>
      </c>
    </row>
    <row r="38" spans="2:9" ht="15.5" x14ac:dyDescent="0.35">
      <c r="B38" s="22">
        <f t="shared" si="0"/>
        <v>123606</v>
      </c>
      <c r="C38" s="17"/>
      <c r="D38" s="17"/>
      <c r="E38" s="18">
        <f t="shared" si="1"/>
        <v>-0.14599999999973079</v>
      </c>
      <c r="F38" s="18">
        <v>1215</v>
      </c>
      <c r="G38" s="18"/>
      <c r="H38" s="17" t="s">
        <v>338</v>
      </c>
      <c r="I38" s="21" t="s">
        <v>331</v>
      </c>
    </row>
    <row r="39" spans="2:9" ht="15.5" x14ac:dyDescent="0.35">
      <c r="B39" s="22">
        <f t="shared" si="0"/>
        <v>113606</v>
      </c>
      <c r="C39" s="17"/>
      <c r="D39" s="17">
        <v>10000</v>
      </c>
      <c r="E39" s="18">
        <f t="shared" si="1"/>
        <v>-0.14599999999973079</v>
      </c>
      <c r="F39" s="18"/>
      <c r="G39" s="18"/>
      <c r="H39" s="17" t="s">
        <v>355</v>
      </c>
      <c r="I39" s="21" t="s">
        <v>344</v>
      </c>
    </row>
    <row r="40" spans="2:9" ht="15.5" x14ac:dyDescent="0.35">
      <c r="B40" s="22">
        <f t="shared" si="0"/>
        <v>111606</v>
      </c>
      <c r="C40" s="17"/>
      <c r="D40" s="17">
        <v>2000</v>
      </c>
      <c r="E40" s="18">
        <f t="shared" si="1"/>
        <v>-0.14599999999973079</v>
      </c>
      <c r="F40" s="18"/>
      <c r="G40" s="18"/>
      <c r="H40" s="17" t="s">
        <v>356</v>
      </c>
      <c r="I40" s="21" t="s">
        <v>331</v>
      </c>
    </row>
    <row r="41" spans="2:9" ht="15.5" x14ac:dyDescent="0.35">
      <c r="B41" s="22">
        <f t="shared" si="0"/>
        <v>1606</v>
      </c>
      <c r="C41" s="17"/>
      <c r="D41" s="17">
        <v>110000</v>
      </c>
      <c r="E41" s="18">
        <f t="shared" si="1"/>
        <v>-0.14599999999973079</v>
      </c>
      <c r="F41" s="18"/>
      <c r="G41" s="18"/>
      <c r="H41" s="17" t="s">
        <v>373</v>
      </c>
      <c r="I41" s="21" t="s">
        <v>363</v>
      </c>
    </row>
    <row r="42" spans="2:9" ht="15.5" x14ac:dyDescent="0.35">
      <c r="B42" s="22">
        <f t="shared" si="0"/>
        <v>1306</v>
      </c>
      <c r="C42" s="17"/>
      <c r="D42" s="17">
        <v>300</v>
      </c>
      <c r="E42" s="18">
        <f t="shared" si="1"/>
        <v>-0.14599999999973079</v>
      </c>
      <c r="F42" s="18"/>
      <c r="G42" s="18"/>
      <c r="H42" s="17" t="s">
        <v>389</v>
      </c>
      <c r="I42" s="21" t="s">
        <v>363</v>
      </c>
    </row>
    <row r="43" spans="2:9" ht="15.5" x14ac:dyDescent="0.35">
      <c r="B43" s="22">
        <f t="shared" si="0"/>
        <v>1306</v>
      </c>
      <c r="C43" s="17"/>
      <c r="D43" s="17"/>
      <c r="E43" s="18">
        <f t="shared" si="1"/>
        <v>-0.14599999999973079</v>
      </c>
      <c r="F43" s="18"/>
      <c r="G43" s="18"/>
      <c r="H43" s="17"/>
      <c r="I43" s="21" t="s">
        <v>181</v>
      </c>
    </row>
    <row r="44" spans="2:9" ht="15.5" x14ac:dyDescent="0.35">
      <c r="B44" s="22">
        <f t="shared" si="0"/>
        <v>1306</v>
      </c>
      <c r="C44" s="17"/>
      <c r="D44" s="17"/>
      <c r="E44" s="18">
        <f t="shared" si="1"/>
        <v>-0.14599999999973079</v>
      </c>
      <c r="F44" s="18"/>
      <c r="G44" s="18"/>
      <c r="H44" s="17"/>
      <c r="I44" s="21" t="s">
        <v>181</v>
      </c>
    </row>
    <row r="45" spans="2:9" ht="15.5" x14ac:dyDescent="0.35">
      <c r="B45" s="22">
        <f t="shared" si="0"/>
        <v>1306</v>
      </c>
      <c r="C45" s="17"/>
      <c r="D45" s="17"/>
      <c r="E45" s="18">
        <f t="shared" si="1"/>
        <v>-0.14599999999973079</v>
      </c>
      <c r="F45" s="18"/>
      <c r="G45" s="18"/>
      <c r="H45" s="17"/>
      <c r="I45" s="21" t="s">
        <v>57</v>
      </c>
    </row>
    <row r="46" spans="2:9" x14ac:dyDescent="0.35">
      <c r="B46" s="100"/>
      <c r="C46" s="101"/>
      <c r="D46" s="101"/>
      <c r="E46" s="101"/>
      <c r="F46" s="101"/>
      <c r="G46" s="101"/>
      <c r="H46" s="101"/>
      <c r="I46" s="102"/>
    </row>
    <row r="47" spans="2:9" ht="21" x14ac:dyDescent="0.5">
      <c r="B47" s="25">
        <f>B45</f>
        <v>1306</v>
      </c>
      <c r="C47" s="19" t="str">
        <f>IF(B47&gt;=0,"دالرجمع","دالرباقی")</f>
        <v>دالرجمع</v>
      </c>
      <c r="D47" s="27"/>
      <c r="E47" s="16">
        <f>E45</f>
        <v>-0.14599999999973079</v>
      </c>
      <c r="F47" s="20" t="str">
        <f>IF(E47&gt;=0,"گرام جمع","گرام باقی")</f>
        <v>گرام باقی</v>
      </c>
      <c r="G47" s="28"/>
      <c r="H47" s="103"/>
      <c r="I47" s="102"/>
    </row>
    <row r="49" spans="6:9" ht="15.5" x14ac:dyDescent="0.35">
      <c r="F49" s="88" t="s">
        <v>35</v>
      </c>
      <c r="G49" s="88" t="s">
        <v>35</v>
      </c>
      <c r="H49" s="88" t="s">
        <v>35</v>
      </c>
      <c r="I49" s="88" t="s">
        <v>38</v>
      </c>
    </row>
    <row r="50" spans="6:9" ht="15.5" x14ac:dyDescent="0.35">
      <c r="F50" s="49"/>
      <c r="G50" s="50"/>
      <c r="H50" s="51"/>
      <c r="I50" s="52">
        <v>1</v>
      </c>
    </row>
    <row r="51" spans="6:9" ht="15.5" x14ac:dyDescent="0.35">
      <c r="F51" s="87">
        <f>B47</f>
        <v>1306</v>
      </c>
      <c r="G51" s="50">
        <f>E47</f>
        <v>-0.14599999999973079</v>
      </c>
      <c r="H51" s="53" t="s">
        <v>55</v>
      </c>
      <c r="I51" s="52">
        <v>2</v>
      </c>
    </row>
    <row r="52" spans="6:9" x14ac:dyDescent="0.35">
      <c r="F52" s="170"/>
      <c r="G52" s="171"/>
      <c r="H52" s="171"/>
      <c r="I52" s="172"/>
    </row>
    <row r="53" spans="6:9" ht="15.5" x14ac:dyDescent="0.35">
      <c r="F53" s="56" t="s">
        <v>39</v>
      </c>
      <c r="G53" s="57" t="s">
        <v>40</v>
      </c>
      <c r="H53" s="63" t="s">
        <v>41</v>
      </c>
      <c r="I53" s="58" t="s">
        <v>42</v>
      </c>
    </row>
    <row r="54" spans="6:9" ht="15.5" x14ac:dyDescent="0.35">
      <c r="F54" s="58">
        <f>SUM(F50:F53)</f>
        <v>1306</v>
      </c>
      <c r="G54" s="59">
        <f>SUM(G50:G53)</f>
        <v>-0.14599999999973079</v>
      </c>
      <c r="H54" s="64">
        <f>G54/12.15*I54</f>
        <v>-15.200823045239462</v>
      </c>
      <c r="I54" s="59">
        <v>1265</v>
      </c>
    </row>
    <row r="55" spans="6:9" x14ac:dyDescent="0.35">
      <c r="F55" s="60" t="s">
        <v>43</v>
      </c>
      <c r="G55" s="173">
        <f>H54+F54</f>
        <v>1290.7991769547605</v>
      </c>
      <c r="H55" s="174"/>
      <c r="I55" s="175"/>
    </row>
    <row r="56" spans="6:9" ht="18.5" x14ac:dyDescent="0.45">
      <c r="F56" s="62" t="s">
        <v>44</v>
      </c>
      <c r="G56" s="176" t="str">
        <f>IF(G55&gt;=0,"ضرر","مفاد")</f>
        <v>ضرر</v>
      </c>
      <c r="H56" s="176"/>
      <c r="I56" s="176"/>
    </row>
  </sheetData>
  <mergeCells count="13">
    <mergeCell ref="B15:D15"/>
    <mergeCell ref="E15:G15"/>
    <mergeCell ref="H15:I15"/>
    <mergeCell ref="B8:I11"/>
    <mergeCell ref="B12:E14"/>
    <mergeCell ref="F12:I12"/>
    <mergeCell ref="F13:H13"/>
    <mergeCell ref="F14:I14"/>
    <mergeCell ref="B46:I46"/>
    <mergeCell ref="H47:I47"/>
    <mergeCell ref="F52:I52"/>
    <mergeCell ref="G55:I55"/>
    <mergeCell ref="G56:I56"/>
  </mergeCells>
  <hyperlinks>
    <hyperlink ref="I51" location="'روزنامچه '!A1" display="'روزنامچه '!A1" xr:uid="{DE72544F-9DC6-43D8-AFF5-7BBC07682FB8}"/>
    <hyperlink ref="I50" location="'فرهاد وکیل زاده و برکی صاحب'!A1" display="'فرهاد وکیل زاده و برکی صاحب'!A1" xr:uid="{05E88CD3-3501-4166-97CB-5951A991F0AB}"/>
  </hyperlinks>
  <pageMargins left="0.7" right="0.7" top="0.75" bottom="0.75" header="0.3" footer="0.3"/>
  <pageSetup scale="68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7A155-9D7E-4908-88BE-BBC7215830A2}">
  <dimension ref="A7:I56"/>
  <sheetViews>
    <sheetView topLeftCell="A26" zoomScale="86" zoomScaleNormal="86" workbookViewId="0">
      <selection activeCell="D42" sqref="D42"/>
    </sheetView>
  </sheetViews>
  <sheetFormatPr defaultColWidth="9.1796875" defaultRowHeight="14.5" x14ac:dyDescent="0.35"/>
  <cols>
    <col min="2" max="7" width="12.54296875" customWidth="1"/>
    <col min="8" max="8" width="37.7265625" customWidth="1"/>
    <col min="9" max="9" width="10.81640625" customWidth="1"/>
    <col min="10" max="10" width="13.1796875" customWidth="1"/>
    <col min="11" max="11" width="11.81640625" customWidth="1"/>
    <col min="12" max="12" width="11.1796875" customWidth="1"/>
  </cols>
  <sheetData>
    <row r="7" spans="1:9" ht="15" thickBot="1" x14ac:dyDescent="0.4"/>
    <row r="8" spans="1:9" x14ac:dyDescent="0.35">
      <c r="B8" s="104"/>
      <c r="C8" s="105"/>
      <c r="D8" s="105"/>
      <c r="E8" s="105"/>
      <c r="F8" s="105"/>
      <c r="G8" s="105"/>
      <c r="H8" s="105"/>
      <c r="I8" s="106"/>
    </row>
    <row r="9" spans="1:9" x14ac:dyDescent="0.35">
      <c r="A9" t="s">
        <v>142</v>
      </c>
      <c r="B9" s="107"/>
      <c r="C9" s="108"/>
      <c r="D9" s="108"/>
      <c r="E9" s="108"/>
      <c r="F9" s="108"/>
      <c r="G9" s="108"/>
      <c r="H9" s="108"/>
      <c r="I9" s="109"/>
    </row>
    <row r="10" spans="1:9" x14ac:dyDescent="0.35">
      <c r="B10" s="107"/>
      <c r="C10" s="108"/>
      <c r="D10" s="108"/>
      <c r="E10" s="108"/>
      <c r="F10" s="108"/>
      <c r="G10" s="108"/>
      <c r="H10" s="108"/>
      <c r="I10" s="109"/>
    </row>
    <row r="11" spans="1:9" ht="15" thickBot="1" x14ac:dyDescent="0.4">
      <c r="B11" s="110"/>
      <c r="C11" s="111"/>
      <c r="D11" s="111"/>
      <c r="E11" s="111"/>
      <c r="F11" s="111"/>
      <c r="G11" s="111"/>
      <c r="H11" s="111"/>
      <c r="I11" s="112"/>
    </row>
    <row r="12" spans="1:9" ht="15" thickBot="1" x14ac:dyDescent="0.4">
      <c r="B12" s="113"/>
      <c r="C12" s="101"/>
      <c r="D12" s="101"/>
      <c r="E12" s="101"/>
      <c r="F12" s="113"/>
      <c r="G12" s="101"/>
      <c r="H12" s="101"/>
      <c r="I12" s="115"/>
    </row>
    <row r="13" spans="1:9" ht="19" thickBot="1" x14ac:dyDescent="0.5">
      <c r="B13" s="114"/>
      <c r="C13" s="114"/>
      <c r="D13" s="114"/>
      <c r="E13" s="114"/>
      <c r="F13" s="116" t="s">
        <v>110</v>
      </c>
      <c r="G13" s="98"/>
      <c r="H13" s="117"/>
      <c r="I13" s="32" t="s">
        <v>4</v>
      </c>
    </row>
    <row r="14" spans="1:9" ht="15" thickBot="1" x14ac:dyDescent="0.4">
      <c r="B14" s="101"/>
      <c r="C14" s="101"/>
      <c r="D14" s="101"/>
      <c r="E14" s="101"/>
      <c r="F14" s="113"/>
      <c r="G14" s="101"/>
      <c r="H14" s="101"/>
      <c r="I14" s="118"/>
    </row>
    <row r="15" spans="1:9" ht="19" thickBot="1" x14ac:dyDescent="0.4">
      <c r="B15" s="119" t="s">
        <v>11</v>
      </c>
      <c r="C15" s="98"/>
      <c r="D15" s="99"/>
      <c r="E15" s="97" t="s">
        <v>12</v>
      </c>
      <c r="F15" s="98"/>
      <c r="G15" s="99"/>
      <c r="H15" s="97" t="s">
        <v>13</v>
      </c>
      <c r="I15" s="117"/>
    </row>
    <row r="16" spans="1:9" ht="15.5" x14ac:dyDescent="0.35">
      <c r="B16" s="33" t="s">
        <v>14</v>
      </c>
      <c r="C16" s="34" t="s">
        <v>15</v>
      </c>
      <c r="D16" s="34" t="s">
        <v>34</v>
      </c>
      <c r="E16" s="35" t="s">
        <v>17</v>
      </c>
      <c r="F16" s="35" t="s">
        <v>18</v>
      </c>
      <c r="G16" s="35" t="s">
        <v>19</v>
      </c>
      <c r="H16" s="34" t="s">
        <v>20</v>
      </c>
      <c r="I16" s="36" t="s">
        <v>21</v>
      </c>
    </row>
    <row r="17" spans="2:9" ht="15.5" x14ac:dyDescent="0.35">
      <c r="B17" s="22">
        <f>C17-D17</f>
        <v>130600</v>
      </c>
      <c r="C17" s="41">
        <v>130600</v>
      </c>
      <c r="D17" s="22"/>
      <c r="E17" s="18">
        <f>F17-G17</f>
        <v>-1215</v>
      </c>
      <c r="F17" s="44"/>
      <c r="G17" s="44">
        <v>1215</v>
      </c>
      <c r="H17" s="17" t="s">
        <v>111</v>
      </c>
      <c r="I17" s="21" t="s">
        <v>78</v>
      </c>
    </row>
    <row r="18" spans="2:9" ht="15.5" x14ac:dyDescent="0.35">
      <c r="B18" s="22">
        <f t="shared" ref="B18:B45" si="0">B17+C18-D18</f>
        <v>261250</v>
      </c>
      <c r="C18" s="42">
        <v>130650</v>
      </c>
      <c r="D18" s="22"/>
      <c r="E18" s="18">
        <f t="shared" ref="E18:E45" si="1">E17+F18-G18</f>
        <v>-2430</v>
      </c>
      <c r="F18" s="44"/>
      <c r="G18" s="22">
        <v>1215</v>
      </c>
      <c r="H18" s="47" t="s">
        <v>114</v>
      </c>
      <c r="I18" s="21" t="s">
        <v>58</v>
      </c>
    </row>
    <row r="19" spans="2:9" ht="15.5" x14ac:dyDescent="0.35">
      <c r="B19" s="22">
        <f t="shared" si="0"/>
        <v>130650</v>
      </c>
      <c r="C19" s="42"/>
      <c r="D19" s="22">
        <v>130600</v>
      </c>
      <c r="E19" s="18">
        <f t="shared" si="1"/>
        <v>-2430</v>
      </c>
      <c r="F19" s="44"/>
      <c r="G19" s="22"/>
      <c r="H19" s="47" t="s">
        <v>117</v>
      </c>
      <c r="I19" s="21" t="s">
        <v>132</v>
      </c>
    </row>
    <row r="20" spans="2:9" ht="15.5" x14ac:dyDescent="0.35">
      <c r="B20" s="22">
        <f t="shared" si="0"/>
        <v>70650</v>
      </c>
      <c r="C20" s="42"/>
      <c r="D20" s="18">
        <v>60000</v>
      </c>
      <c r="E20" s="18">
        <f t="shared" si="1"/>
        <v>-2430</v>
      </c>
      <c r="F20" s="26"/>
      <c r="G20" s="18"/>
      <c r="H20" s="17" t="s">
        <v>134</v>
      </c>
      <c r="I20" s="21" t="s">
        <v>133</v>
      </c>
    </row>
    <row r="21" spans="2:9" ht="15.5" x14ac:dyDescent="0.35">
      <c r="B21" s="22">
        <f t="shared" si="0"/>
        <v>30650</v>
      </c>
      <c r="C21" s="42"/>
      <c r="D21" s="17">
        <v>40000</v>
      </c>
      <c r="E21" s="18">
        <f t="shared" si="1"/>
        <v>-2430</v>
      </c>
      <c r="F21" s="18"/>
      <c r="G21" s="18"/>
      <c r="H21" s="17" t="s">
        <v>135</v>
      </c>
      <c r="I21" s="21" t="s">
        <v>133</v>
      </c>
    </row>
    <row r="22" spans="2:9" ht="15.5" x14ac:dyDescent="0.35">
      <c r="B22" s="24">
        <f t="shared" si="0"/>
        <v>30650</v>
      </c>
      <c r="C22" s="43"/>
      <c r="D22" s="8"/>
      <c r="E22" s="18">
        <f t="shared" si="1"/>
        <v>-1929.62</v>
      </c>
      <c r="F22" s="23">
        <v>500.38</v>
      </c>
      <c r="G22" s="23"/>
      <c r="H22" s="8" t="s">
        <v>157</v>
      </c>
      <c r="I22" s="21" t="s">
        <v>149</v>
      </c>
    </row>
    <row r="23" spans="2:9" ht="15.5" x14ac:dyDescent="0.35">
      <c r="B23" s="24">
        <f t="shared" si="0"/>
        <v>-33600</v>
      </c>
      <c r="C23" s="42"/>
      <c r="D23" s="17">
        <v>64250</v>
      </c>
      <c r="E23" s="18">
        <f t="shared" si="1"/>
        <v>-1322.12</v>
      </c>
      <c r="F23" s="18">
        <v>607.5</v>
      </c>
      <c r="G23" s="18"/>
      <c r="H23" s="17" t="s">
        <v>179</v>
      </c>
      <c r="I23" s="21" t="s">
        <v>165</v>
      </c>
    </row>
    <row r="24" spans="2:9" ht="15.5" x14ac:dyDescent="0.35">
      <c r="B24" s="24">
        <f>B23+C24-D24</f>
        <v>0</v>
      </c>
      <c r="C24" s="42">
        <v>33600</v>
      </c>
      <c r="D24" s="17"/>
      <c r="E24" s="18">
        <f>E23+F24-G24</f>
        <v>-1322.12</v>
      </c>
      <c r="F24" s="18"/>
      <c r="G24" s="18"/>
      <c r="H24" s="17" t="s">
        <v>180</v>
      </c>
      <c r="I24" s="21" t="s">
        <v>165</v>
      </c>
    </row>
    <row r="25" spans="2:9" ht="15.5" x14ac:dyDescent="0.35">
      <c r="B25" s="24">
        <f t="shared" si="0"/>
        <v>100000</v>
      </c>
      <c r="C25" s="42">
        <v>100000</v>
      </c>
      <c r="D25" s="17"/>
      <c r="E25" s="18">
        <f t="shared" si="1"/>
        <v>-1322.12</v>
      </c>
      <c r="F25" s="18"/>
      <c r="G25" s="18"/>
      <c r="H25" s="17" t="s">
        <v>188</v>
      </c>
      <c r="I25" s="21" t="s">
        <v>182</v>
      </c>
    </row>
    <row r="26" spans="2:9" ht="15.5" x14ac:dyDescent="0.35">
      <c r="B26" s="24">
        <f t="shared" si="0"/>
        <v>100000</v>
      </c>
      <c r="C26" s="42"/>
      <c r="D26" s="17"/>
      <c r="E26" s="18">
        <f t="shared" si="1"/>
        <v>-2419.3999999999996</v>
      </c>
      <c r="F26" s="18"/>
      <c r="G26" s="18">
        <v>1097.28</v>
      </c>
      <c r="H26" s="17" t="s">
        <v>189</v>
      </c>
      <c r="I26" s="21" t="s">
        <v>182</v>
      </c>
    </row>
    <row r="27" spans="2:9" ht="15.5" x14ac:dyDescent="0.35">
      <c r="B27" s="24">
        <f t="shared" si="0"/>
        <v>100000</v>
      </c>
      <c r="C27" s="42"/>
      <c r="D27" s="17"/>
      <c r="E27" s="18">
        <f t="shared" si="1"/>
        <v>-2537.1199999999994</v>
      </c>
      <c r="F27" s="18"/>
      <c r="G27" s="18">
        <v>117.72</v>
      </c>
      <c r="H27" s="17" t="s">
        <v>199</v>
      </c>
      <c r="I27" s="21" t="s">
        <v>194</v>
      </c>
    </row>
    <row r="28" spans="2:9" ht="15.5" x14ac:dyDescent="0.35">
      <c r="B28" s="24">
        <f t="shared" si="0"/>
        <v>129550</v>
      </c>
      <c r="C28" s="42">
        <v>29550</v>
      </c>
      <c r="D28" s="17"/>
      <c r="E28" s="18">
        <f t="shared" si="1"/>
        <v>-1429.6299999999994</v>
      </c>
      <c r="F28" s="18">
        <v>1107.49</v>
      </c>
      <c r="G28" s="18"/>
      <c r="H28" s="17" t="s">
        <v>199</v>
      </c>
      <c r="I28" s="21" t="s">
        <v>194</v>
      </c>
    </row>
    <row r="29" spans="2:9" ht="15.5" x14ac:dyDescent="0.35">
      <c r="B29" s="24">
        <f t="shared" si="0"/>
        <v>650</v>
      </c>
      <c r="C29" s="42"/>
      <c r="D29" s="17">
        <v>128900</v>
      </c>
      <c r="E29" s="18">
        <f t="shared" si="1"/>
        <v>-214.62999999999943</v>
      </c>
      <c r="F29" s="18">
        <v>1215</v>
      </c>
      <c r="G29" s="18"/>
      <c r="H29" s="17" t="s">
        <v>227</v>
      </c>
      <c r="I29" s="21" t="s">
        <v>222</v>
      </c>
    </row>
    <row r="30" spans="2:9" ht="15.5" x14ac:dyDescent="0.35">
      <c r="B30" s="24">
        <f t="shared" si="0"/>
        <v>128550</v>
      </c>
      <c r="C30" s="42">
        <v>127900</v>
      </c>
      <c r="D30" s="17"/>
      <c r="E30" s="18">
        <f t="shared" si="1"/>
        <v>-1429.6299999999994</v>
      </c>
      <c r="F30" s="18"/>
      <c r="G30" s="18">
        <v>1215</v>
      </c>
      <c r="H30" s="17" t="s">
        <v>244</v>
      </c>
      <c r="I30" s="21" t="s">
        <v>238</v>
      </c>
    </row>
    <row r="31" spans="2:9" ht="15.5" x14ac:dyDescent="0.35">
      <c r="B31" s="24">
        <f t="shared" si="0"/>
        <v>64500</v>
      </c>
      <c r="C31" s="42"/>
      <c r="D31" s="17">
        <v>64050</v>
      </c>
      <c r="E31" s="18">
        <f t="shared" si="1"/>
        <v>-822.12999999999943</v>
      </c>
      <c r="F31" s="18">
        <v>607.5</v>
      </c>
      <c r="G31" s="18"/>
      <c r="H31" s="17" t="s">
        <v>263</v>
      </c>
      <c r="I31" s="21" t="s">
        <v>261</v>
      </c>
    </row>
    <row r="32" spans="2:9" ht="15.5" x14ac:dyDescent="0.35">
      <c r="B32" s="24">
        <f t="shared" si="0"/>
        <v>-40850</v>
      </c>
      <c r="C32" s="42"/>
      <c r="D32" s="17">
        <v>105350</v>
      </c>
      <c r="E32" s="18">
        <f t="shared" si="1"/>
        <v>177.87000000000057</v>
      </c>
      <c r="F32" s="18">
        <v>1000</v>
      </c>
      <c r="G32" s="18"/>
      <c r="H32" s="17" t="s">
        <v>274</v>
      </c>
      <c r="I32" s="21" t="s">
        <v>270</v>
      </c>
    </row>
    <row r="33" spans="2:9" ht="15.5" x14ac:dyDescent="0.35">
      <c r="B33" s="24">
        <f t="shared" si="0"/>
        <v>-40850</v>
      </c>
      <c r="C33" s="42"/>
      <c r="D33" s="17"/>
      <c r="E33" s="18">
        <f t="shared" si="1"/>
        <v>-14.509999999999422</v>
      </c>
      <c r="F33" s="18"/>
      <c r="G33" s="18">
        <v>192.38</v>
      </c>
      <c r="H33" s="17" t="s">
        <v>307</v>
      </c>
      <c r="I33" s="21" t="s">
        <v>298</v>
      </c>
    </row>
    <row r="34" spans="2:9" ht="15.5" x14ac:dyDescent="0.35">
      <c r="B34" s="24">
        <f t="shared" si="0"/>
        <v>-20850</v>
      </c>
      <c r="C34" s="42">
        <v>20000</v>
      </c>
      <c r="D34" s="17"/>
      <c r="E34" s="18">
        <f t="shared" si="1"/>
        <v>-14.509999999999422</v>
      </c>
      <c r="F34" s="18"/>
      <c r="G34" s="18"/>
      <c r="H34" s="17" t="s">
        <v>335</v>
      </c>
      <c r="I34" s="21" t="s">
        <v>313</v>
      </c>
    </row>
    <row r="35" spans="2:9" ht="15.5" x14ac:dyDescent="0.35">
      <c r="B35" s="22">
        <f t="shared" si="0"/>
        <v>-850</v>
      </c>
      <c r="C35" s="42">
        <v>20000</v>
      </c>
      <c r="D35" s="17"/>
      <c r="E35" s="18">
        <f t="shared" si="1"/>
        <v>-14.509999999999422</v>
      </c>
      <c r="F35" s="18"/>
      <c r="G35" s="18"/>
      <c r="H35" s="17" t="s">
        <v>336</v>
      </c>
      <c r="I35" s="21" t="s">
        <v>298</v>
      </c>
    </row>
    <row r="36" spans="2:9" ht="15.5" x14ac:dyDescent="0.35">
      <c r="B36" s="22">
        <f t="shared" si="0"/>
        <v>-65200</v>
      </c>
      <c r="C36" s="17"/>
      <c r="D36" s="17">
        <v>64350</v>
      </c>
      <c r="E36" s="18">
        <f t="shared" si="1"/>
        <v>592.99000000000058</v>
      </c>
      <c r="F36" s="18">
        <v>607.5</v>
      </c>
      <c r="G36" s="18"/>
      <c r="H36" s="17" t="s">
        <v>402</v>
      </c>
      <c r="I36" s="21" t="s">
        <v>387</v>
      </c>
    </row>
    <row r="37" spans="2:9" ht="15.5" x14ac:dyDescent="0.35">
      <c r="B37" s="22">
        <f t="shared" si="0"/>
        <v>-837</v>
      </c>
      <c r="C37" s="17">
        <v>64363</v>
      </c>
      <c r="D37" s="17"/>
      <c r="E37" s="18">
        <f t="shared" si="1"/>
        <v>-14.509999999999422</v>
      </c>
      <c r="F37" s="18"/>
      <c r="G37" s="18">
        <v>607.5</v>
      </c>
      <c r="H37" s="17" t="s">
        <v>406</v>
      </c>
      <c r="I37" s="21" t="s">
        <v>387</v>
      </c>
    </row>
    <row r="38" spans="2:9" ht="15.5" x14ac:dyDescent="0.35">
      <c r="B38" s="22">
        <f t="shared" si="0"/>
        <v>136744</v>
      </c>
      <c r="C38" s="17">
        <v>137581</v>
      </c>
      <c r="D38" s="17"/>
      <c r="E38" s="18">
        <f t="shared" si="1"/>
        <v>-1326.7499999999995</v>
      </c>
      <c r="F38" s="18"/>
      <c r="G38" s="18">
        <v>1312.24</v>
      </c>
      <c r="H38" s="17" t="s">
        <v>452</v>
      </c>
      <c r="I38" s="21" t="s">
        <v>450</v>
      </c>
    </row>
    <row r="39" spans="2:9" ht="15.5" x14ac:dyDescent="0.35">
      <c r="B39" s="22">
        <f t="shared" si="0"/>
        <v>9694</v>
      </c>
      <c r="C39" s="17"/>
      <c r="D39" s="17">
        <v>127050</v>
      </c>
      <c r="E39" s="18">
        <f t="shared" si="1"/>
        <v>-88.497999999999593</v>
      </c>
      <c r="F39" s="18">
        <v>1238.252</v>
      </c>
      <c r="G39" s="18"/>
      <c r="H39" s="17"/>
      <c r="I39" s="21" t="s">
        <v>450</v>
      </c>
    </row>
    <row r="40" spans="2:9" ht="15.5" x14ac:dyDescent="0.35">
      <c r="B40" s="22">
        <f t="shared" si="0"/>
        <v>136894</v>
      </c>
      <c r="C40" s="17">
        <v>127200</v>
      </c>
      <c r="D40" s="17"/>
      <c r="E40" s="18">
        <f t="shared" si="1"/>
        <v>-1303.4979999999996</v>
      </c>
      <c r="F40" s="18"/>
      <c r="G40" s="18">
        <v>1215</v>
      </c>
      <c r="H40" s="17" t="s">
        <v>464</v>
      </c>
      <c r="I40" s="21" t="s">
        <v>450</v>
      </c>
    </row>
    <row r="41" spans="2:9" ht="15.5" x14ac:dyDescent="0.35">
      <c r="B41" s="22">
        <f t="shared" si="0"/>
        <v>9694</v>
      </c>
      <c r="C41" s="17"/>
      <c r="D41" s="17">
        <v>127200</v>
      </c>
      <c r="E41" s="18">
        <f t="shared" si="1"/>
        <v>-88.497999999999593</v>
      </c>
      <c r="F41" s="18">
        <v>1215</v>
      </c>
      <c r="G41" s="18"/>
      <c r="H41" s="17" t="s">
        <v>475</v>
      </c>
      <c r="I41" s="21" t="s">
        <v>471</v>
      </c>
    </row>
    <row r="42" spans="2:9" ht="15.5" x14ac:dyDescent="0.35">
      <c r="B42" s="22">
        <f t="shared" si="0"/>
        <v>9694</v>
      </c>
      <c r="C42" s="17"/>
      <c r="D42" s="17"/>
      <c r="E42" s="18">
        <f t="shared" si="1"/>
        <v>-88.497999999999593</v>
      </c>
      <c r="F42" s="18"/>
      <c r="G42" s="18"/>
      <c r="H42" s="17"/>
      <c r="I42" s="21" t="s">
        <v>181</v>
      </c>
    </row>
    <row r="43" spans="2:9" ht="15.5" x14ac:dyDescent="0.35">
      <c r="B43" s="22">
        <f t="shared" si="0"/>
        <v>9694</v>
      </c>
      <c r="C43" s="17"/>
      <c r="D43" s="17"/>
      <c r="E43" s="18">
        <f t="shared" si="1"/>
        <v>-88.497999999999593</v>
      </c>
      <c r="F43" s="18"/>
      <c r="G43" s="18"/>
      <c r="H43" s="17"/>
      <c r="I43" s="21" t="s">
        <v>57</v>
      </c>
    </row>
    <row r="44" spans="2:9" ht="15.5" x14ac:dyDescent="0.35">
      <c r="B44" s="22">
        <f t="shared" si="0"/>
        <v>9694</v>
      </c>
      <c r="C44" s="17"/>
      <c r="D44" s="17"/>
      <c r="E44" s="18">
        <f t="shared" si="1"/>
        <v>-88.497999999999593</v>
      </c>
      <c r="F44" s="18"/>
      <c r="G44" s="18"/>
      <c r="H44" s="17"/>
      <c r="I44" s="21" t="s">
        <v>57</v>
      </c>
    </row>
    <row r="45" spans="2:9" ht="15.5" x14ac:dyDescent="0.35">
      <c r="B45" s="22">
        <f t="shared" si="0"/>
        <v>9694</v>
      </c>
      <c r="C45" s="17"/>
      <c r="D45" s="17"/>
      <c r="E45" s="18">
        <f t="shared" si="1"/>
        <v>-88.497999999999593</v>
      </c>
      <c r="F45" s="18"/>
      <c r="G45" s="18"/>
      <c r="H45" s="17"/>
      <c r="I45" s="21" t="s">
        <v>57</v>
      </c>
    </row>
    <row r="46" spans="2:9" x14ac:dyDescent="0.35">
      <c r="B46" s="100"/>
      <c r="C46" s="101"/>
      <c r="D46" s="101"/>
      <c r="E46" s="101"/>
      <c r="F46" s="101"/>
      <c r="G46" s="101"/>
      <c r="H46" s="101"/>
      <c r="I46" s="102"/>
    </row>
    <row r="47" spans="2:9" ht="21" x14ac:dyDescent="0.5">
      <c r="B47" s="25">
        <f>B45</f>
        <v>9694</v>
      </c>
      <c r="C47" s="19" t="str">
        <f>IF(B47&gt;=0,"دالرجمع","دالرباقی")</f>
        <v>دالرجمع</v>
      </c>
      <c r="D47" s="27"/>
      <c r="E47" s="16">
        <f>E45</f>
        <v>-88.497999999999593</v>
      </c>
      <c r="F47" s="20" t="str">
        <f>IF(E47&gt;=0,"گرام جمع","گرام باقی")</f>
        <v>گرام باقی</v>
      </c>
      <c r="G47" s="28"/>
      <c r="H47" s="103"/>
      <c r="I47" s="102"/>
    </row>
    <row r="49" spans="6:9" ht="15.5" x14ac:dyDescent="0.35">
      <c r="F49" s="88" t="s">
        <v>35</v>
      </c>
      <c r="G49" s="88" t="s">
        <v>35</v>
      </c>
      <c r="H49" s="88" t="s">
        <v>35</v>
      </c>
      <c r="I49" s="88" t="s">
        <v>38</v>
      </c>
    </row>
    <row r="50" spans="6:9" ht="15.5" x14ac:dyDescent="0.35">
      <c r="F50" s="49"/>
      <c r="G50" s="50"/>
      <c r="H50" s="51"/>
      <c r="I50" s="52">
        <v>1</v>
      </c>
    </row>
    <row r="51" spans="6:9" ht="15.5" x14ac:dyDescent="0.35">
      <c r="F51" s="87">
        <f>B47</f>
        <v>9694</v>
      </c>
      <c r="G51" s="50">
        <f>E47</f>
        <v>-88.497999999999593</v>
      </c>
      <c r="H51" s="53" t="s">
        <v>55</v>
      </c>
      <c r="I51" s="52">
        <v>2</v>
      </c>
    </row>
    <row r="52" spans="6:9" x14ac:dyDescent="0.35">
      <c r="F52" s="170"/>
      <c r="G52" s="171"/>
      <c r="H52" s="171"/>
      <c r="I52" s="172"/>
    </row>
    <row r="53" spans="6:9" ht="15.5" x14ac:dyDescent="0.35">
      <c r="F53" s="56" t="s">
        <v>39</v>
      </c>
      <c r="G53" s="57" t="s">
        <v>40</v>
      </c>
      <c r="H53" s="63" t="s">
        <v>41</v>
      </c>
      <c r="I53" s="58" t="s">
        <v>42</v>
      </c>
    </row>
    <row r="54" spans="6:9" ht="15.5" x14ac:dyDescent="0.35">
      <c r="F54" s="58">
        <f>SUM(F50:F53)</f>
        <v>9694</v>
      </c>
      <c r="G54" s="59">
        <f>SUM(G50:G53)</f>
        <v>-88.497999999999593</v>
      </c>
      <c r="H54" s="64">
        <f>G54/12.15*I54</f>
        <v>-9213.9893004114801</v>
      </c>
      <c r="I54" s="59">
        <v>1265</v>
      </c>
    </row>
    <row r="55" spans="6:9" x14ac:dyDescent="0.35">
      <c r="F55" s="60" t="s">
        <v>43</v>
      </c>
      <c r="G55" s="173">
        <f>H54+F54</f>
        <v>480.01069958851986</v>
      </c>
      <c r="H55" s="174"/>
      <c r="I55" s="175"/>
    </row>
    <row r="56" spans="6:9" ht="18.5" x14ac:dyDescent="0.45">
      <c r="F56" s="62" t="s">
        <v>44</v>
      </c>
      <c r="G56" s="176" t="str">
        <f>IF(G55&gt;=0,"ضرر","مفاد")</f>
        <v>ضرر</v>
      </c>
      <c r="H56" s="176"/>
      <c r="I56" s="176"/>
    </row>
  </sheetData>
  <mergeCells count="13">
    <mergeCell ref="B15:D15"/>
    <mergeCell ref="E15:G15"/>
    <mergeCell ref="H15:I15"/>
    <mergeCell ref="B8:I11"/>
    <mergeCell ref="B12:E14"/>
    <mergeCell ref="F12:I12"/>
    <mergeCell ref="F13:H13"/>
    <mergeCell ref="F14:I14"/>
    <mergeCell ref="B46:I46"/>
    <mergeCell ref="H47:I47"/>
    <mergeCell ref="F52:I52"/>
    <mergeCell ref="G55:I55"/>
    <mergeCell ref="G56:I56"/>
  </mergeCells>
  <hyperlinks>
    <hyperlink ref="I51" location="'روزنامچه '!A1" display="'روزنامچه '!A1" xr:uid="{9F7633F6-7519-4BF8-A4F9-78BDFBEFCE9F}"/>
    <hyperlink ref="I50" location="'فرهاد وکیل زاده و برکی صاحب'!A1" display="'فرهاد وکیل زاده و برکی صاحب'!A1" xr:uid="{C526B450-7E2B-45CC-9842-BB133B675DB8}"/>
  </hyperlinks>
  <pageMargins left="0.7" right="0.7" top="0.75" bottom="0.75" header="0.3" footer="0.3"/>
  <pageSetup scale="68" orientation="portrait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06CD5-FE8E-418A-8B48-680441069291}">
  <dimension ref="B7:I56"/>
  <sheetViews>
    <sheetView topLeftCell="A15" zoomScale="115" zoomScaleNormal="115" workbookViewId="0">
      <selection activeCell="D21" sqref="D21"/>
    </sheetView>
  </sheetViews>
  <sheetFormatPr defaultColWidth="9.1796875" defaultRowHeight="14.5" x14ac:dyDescent="0.35"/>
  <cols>
    <col min="2" max="7" width="12.54296875" customWidth="1"/>
    <col min="8" max="8" width="37.7265625" customWidth="1"/>
    <col min="9" max="9" width="10.81640625" customWidth="1"/>
    <col min="10" max="10" width="13.1796875" customWidth="1"/>
    <col min="11" max="11" width="11.81640625" customWidth="1"/>
    <col min="12" max="12" width="11.1796875" customWidth="1"/>
  </cols>
  <sheetData>
    <row r="7" spans="2:9" ht="15" thickBot="1" x14ac:dyDescent="0.4"/>
    <row r="8" spans="2:9" x14ac:dyDescent="0.35">
      <c r="B8" s="104"/>
      <c r="C8" s="105"/>
      <c r="D8" s="105"/>
      <c r="E8" s="105"/>
      <c r="F8" s="105"/>
      <c r="G8" s="105"/>
      <c r="H8" s="105"/>
      <c r="I8" s="106"/>
    </row>
    <row r="9" spans="2:9" x14ac:dyDescent="0.35">
      <c r="B9" s="107"/>
      <c r="C9" s="108"/>
      <c r="D9" s="108"/>
      <c r="E9" s="108"/>
      <c r="F9" s="108"/>
      <c r="G9" s="108"/>
      <c r="H9" s="108"/>
      <c r="I9" s="109"/>
    </row>
    <row r="10" spans="2:9" x14ac:dyDescent="0.35">
      <c r="B10" s="107"/>
      <c r="C10" s="108"/>
      <c r="D10" s="108"/>
      <c r="E10" s="108"/>
      <c r="F10" s="108"/>
      <c r="G10" s="108"/>
      <c r="H10" s="108"/>
      <c r="I10" s="109"/>
    </row>
    <row r="11" spans="2:9" ht="15" thickBot="1" x14ac:dyDescent="0.4">
      <c r="B11" s="110"/>
      <c r="C11" s="111"/>
      <c r="D11" s="111"/>
      <c r="E11" s="111"/>
      <c r="F11" s="111"/>
      <c r="G11" s="111"/>
      <c r="H11" s="111"/>
      <c r="I11" s="112"/>
    </row>
    <row r="12" spans="2:9" ht="15" thickBot="1" x14ac:dyDescent="0.4">
      <c r="B12" s="113"/>
      <c r="C12" s="101"/>
      <c r="D12" s="101"/>
      <c r="E12" s="101"/>
      <c r="F12" s="113"/>
      <c r="G12" s="101"/>
      <c r="H12" s="101"/>
      <c r="I12" s="115"/>
    </row>
    <row r="13" spans="2:9" ht="19" thickBot="1" x14ac:dyDescent="0.5">
      <c r="B13" s="114"/>
      <c r="C13" s="114"/>
      <c r="D13" s="114"/>
      <c r="E13" s="114"/>
      <c r="F13" s="116" t="s">
        <v>76</v>
      </c>
      <c r="G13" s="98"/>
      <c r="H13" s="117"/>
      <c r="I13" s="32" t="s">
        <v>4</v>
      </c>
    </row>
    <row r="14" spans="2:9" ht="15" thickBot="1" x14ac:dyDescent="0.4">
      <c r="B14" s="101"/>
      <c r="C14" s="101"/>
      <c r="D14" s="101"/>
      <c r="E14" s="101"/>
      <c r="F14" s="113"/>
      <c r="G14" s="101"/>
      <c r="H14" s="101"/>
      <c r="I14" s="118"/>
    </row>
    <row r="15" spans="2:9" ht="19" thickBot="1" x14ac:dyDescent="0.4">
      <c r="B15" s="119" t="s">
        <v>11</v>
      </c>
      <c r="C15" s="98"/>
      <c r="D15" s="99"/>
      <c r="E15" s="97" t="s">
        <v>12</v>
      </c>
      <c r="F15" s="98"/>
      <c r="G15" s="99"/>
      <c r="H15" s="97" t="s">
        <v>13</v>
      </c>
      <c r="I15" s="117"/>
    </row>
    <row r="16" spans="2:9" ht="15.5" x14ac:dyDescent="0.35">
      <c r="B16" s="33" t="s">
        <v>14</v>
      </c>
      <c r="C16" s="34" t="s">
        <v>75</v>
      </c>
      <c r="D16" s="34" t="s">
        <v>74</v>
      </c>
      <c r="E16" s="35" t="s">
        <v>17</v>
      </c>
      <c r="F16" s="35" t="s">
        <v>18</v>
      </c>
      <c r="G16" s="35" t="s">
        <v>19</v>
      </c>
      <c r="H16" s="34" t="s">
        <v>20</v>
      </c>
      <c r="I16" s="36" t="s">
        <v>21</v>
      </c>
    </row>
    <row r="17" spans="2:9" ht="15.5" x14ac:dyDescent="0.35">
      <c r="B17" s="22">
        <f>C17-D17</f>
        <v>6000</v>
      </c>
      <c r="C17" s="41">
        <v>6000</v>
      </c>
      <c r="D17" s="22"/>
      <c r="E17" s="18">
        <f>F17-G17</f>
        <v>0</v>
      </c>
      <c r="F17" s="44"/>
      <c r="G17" s="44"/>
      <c r="H17" s="17" t="s">
        <v>77</v>
      </c>
      <c r="I17" s="21" t="s">
        <v>58</v>
      </c>
    </row>
    <row r="18" spans="2:9" ht="15.5" x14ac:dyDescent="0.35">
      <c r="B18" s="22">
        <f t="shared" ref="B18:B45" si="0">B17+C18-D18</f>
        <v>4000</v>
      </c>
      <c r="C18" s="42"/>
      <c r="D18" s="22">
        <v>2000</v>
      </c>
      <c r="E18" s="18">
        <f t="shared" ref="E18:E45" si="1">E17+F18-G18</f>
        <v>0</v>
      </c>
      <c r="F18" s="44"/>
      <c r="G18" s="22"/>
      <c r="H18" s="47" t="s">
        <v>79</v>
      </c>
      <c r="I18" s="21" t="s">
        <v>78</v>
      </c>
    </row>
    <row r="19" spans="2:9" ht="15.5" x14ac:dyDescent="0.35">
      <c r="B19" s="22">
        <f t="shared" si="0"/>
        <v>3000</v>
      </c>
      <c r="C19" s="42"/>
      <c r="D19" s="22">
        <v>1000</v>
      </c>
      <c r="E19" s="18">
        <f t="shared" si="1"/>
        <v>0</v>
      </c>
      <c r="F19" s="44"/>
      <c r="G19" s="22"/>
      <c r="H19" s="47" t="s">
        <v>305</v>
      </c>
      <c r="I19" s="21" t="s">
        <v>298</v>
      </c>
    </row>
    <row r="20" spans="2:9" ht="15.5" x14ac:dyDescent="0.35">
      <c r="B20" s="22">
        <f t="shared" si="0"/>
        <v>2500</v>
      </c>
      <c r="C20" s="42"/>
      <c r="D20" s="18">
        <v>500</v>
      </c>
      <c r="E20" s="18">
        <f t="shared" si="1"/>
        <v>0</v>
      </c>
      <c r="F20" s="26"/>
      <c r="G20" s="18"/>
      <c r="H20" s="17" t="s">
        <v>523</v>
      </c>
      <c r="I20" s="21" t="s">
        <v>514</v>
      </c>
    </row>
    <row r="21" spans="2:9" ht="15.5" x14ac:dyDescent="0.35">
      <c r="B21" s="22">
        <f t="shared" si="0"/>
        <v>2500</v>
      </c>
      <c r="C21" s="42"/>
      <c r="D21" s="17"/>
      <c r="E21" s="18">
        <f t="shared" si="1"/>
        <v>0</v>
      </c>
      <c r="F21" s="18"/>
      <c r="G21" s="18"/>
      <c r="H21" s="17"/>
      <c r="I21" s="21" t="s">
        <v>57</v>
      </c>
    </row>
    <row r="22" spans="2:9" ht="15.5" x14ac:dyDescent="0.35">
      <c r="B22" s="24">
        <f t="shared" si="0"/>
        <v>2500</v>
      </c>
      <c r="C22" s="43"/>
      <c r="D22" s="8"/>
      <c r="E22" s="18">
        <f t="shared" si="1"/>
        <v>0</v>
      </c>
      <c r="F22" s="23"/>
      <c r="G22" s="23"/>
      <c r="H22" s="8"/>
      <c r="I22" s="21" t="s">
        <v>57</v>
      </c>
    </row>
    <row r="23" spans="2:9" ht="15.5" x14ac:dyDescent="0.35">
      <c r="B23" s="24">
        <f t="shared" si="0"/>
        <v>2500</v>
      </c>
      <c r="C23" s="42"/>
      <c r="D23" s="17"/>
      <c r="E23" s="18">
        <f t="shared" si="1"/>
        <v>0</v>
      </c>
      <c r="F23" s="18"/>
      <c r="G23" s="18"/>
      <c r="H23" s="17"/>
      <c r="I23" s="21" t="s">
        <v>57</v>
      </c>
    </row>
    <row r="24" spans="2:9" ht="15.5" x14ac:dyDescent="0.35">
      <c r="B24" s="24">
        <f>B23+C24-D24</f>
        <v>2500</v>
      </c>
      <c r="C24" s="42"/>
      <c r="D24" s="17"/>
      <c r="E24" s="18">
        <f>E23+F24-G24</f>
        <v>0</v>
      </c>
      <c r="F24" s="18"/>
      <c r="G24" s="18"/>
      <c r="H24" s="17"/>
      <c r="I24" s="21" t="s">
        <v>57</v>
      </c>
    </row>
    <row r="25" spans="2:9" ht="15.5" x14ac:dyDescent="0.35">
      <c r="B25" s="24">
        <f t="shared" si="0"/>
        <v>2500</v>
      </c>
      <c r="C25" s="42"/>
      <c r="D25" s="17"/>
      <c r="E25" s="18">
        <f t="shared" si="1"/>
        <v>0</v>
      </c>
      <c r="F25" s="18"/>
      <c r="G25" s="18"/>
      <c r="H25" s="17"/>
      <c r="I25" s="21" t="s">
        <v>57</v>
      </c>
    </row>
    <row r="26" spans="2:9" ht="15.5" x14ac:dyDescent="0.35">
      <c r="B26" s="24">
        <f t="shared" si="0"/>
        <v>2500</v>
      </c>
      <c r="C26" s="42"/>
      <c r="D26" s="17"/>
      <c r="E26" s="18">
        <f t="shared" si="1"/>
        <v>0</v>
      </c>
      <c r="F26" s="18"/>
      <c r="G26" s="18"/>
      <c r="H26" s="17"/>
      <c r="I26" s="21" t="s">
        <v>57</v>
      </c>
    </row>
    <row r="27" spans="2:9" ht="15.5" x14ac:dyDescent="0.35">
      <c r="B27" s="24">
        <f t="shared" si="0"/>
        <v>2500</v>
      </c>
      <c r="C27" s="42"/>
      <c r="D27" s="17"/>
      <c r="E27" s="18">
        <f t="shared" si="1"/>
        <v>0</v>
      </c>
      <c r="F27" s="18"/>
      <c r="G27" s="18"/>
      <c r="H27" s="17"/>
      <c r="I27" s="21" t="s">
        <v>57</v>
      </c>
    </row>
    <row r="28" spans="2:9" ht="15.5" x14ac:dyDescent="0.35">
      <c r="B28" s="24">
        <f t="shared" si="0"/>
        <v>2500</v>
      </c>
      <c r="C28" s="42"/>
      <c r="D28" s="17"/>
      <c r="E28" s="18">
        <f t="shared" si="1"/>
        <v>0</v>
      </c>
      <c r="F28" s="18"/>
      <c r="G28" s="18"/>
      <c r="H28" s="17"/>
      <c r="I28" s="21" t="s">
        <v>57</v>
      </c>
    </row>
    <row r="29" spans="2:9" ht="15.5" x14ac:dyDescent="0.35">
      <c r="B29" s="24">
        <f t="shared" si="0"/>
        <v>2500</v>
      </c>
      <c r="C29" s="42"/>
      <c r="D29" s="17"/>
      <c r="E29" s="18">
        <f t="shared" si="1"/>
        <v>0</v>
      </c>
      <c r="F29" s="18"/>
      <c r="G29" s="18"/>
      <c r="H29" s="17"/>
      <c r="I29" s="21" t="s">
        <v>57</v>
      </c>
    </row>
    <row r="30" spans="2:9" ht="15.5" x14ac:dyDescent="0.35">
      <c r="B30" s="24">
        <f t="shared" si="0"/>
        <v>2500</v>
      </c>
      <c r="C30" s="42"/>
      <c r="D30" s="17"/>
      <c r="E30" s="18">
        <f t="shared" si="1"/>
        <v>0</v>
      </c>
      <c r="F30" s="18"/>
      <c r="G30" s="18"/>
      <c r="H30" s="17"/>
      <c r="I30" s="21" t="s">
        <v>57</v>
      </c>
    </row>
    <row r="31" spans="2:9" ht="15.5" x14ac:dyDescent="0.35">
      <c r="B31" s="24">
        <f t="shared" si="0"/>
        <v>2500</v>
      </c>
      <c r="C31" s="42"/>
      <c r="D31" s="17"/>
      <c r="E31" s="18">
        <f t="shared" si="1"/>
        <v>0</v>
      </c>
      <c r="F31" s="18"/>
      <c r="G31" s="18"/>
      <c r="H31" s="17"/>
      <c r="I31" s="21" t="s">
        <v>57</v>
      </c>
    </row>
    <row r="32" spans="2:9" ht="15.5" x14ac:dyDescent="0.35">
      <c r="B32" s="24">
        <f t="shared" si="0"/>
        <v>2500</v>
      </c>
      <c r="C32" s="42"/>
      <c r="D32" s="17"/>
      <c r="E32" s="18">
        <f t="shared" si="1"/>
        <v>0</v>
      </c>
      <c r="F32" s="18"/>
      <c r="G32" s="18"/>
      <c r="H32" s="17"/>
      <c r="I32" s="21" t="s">
        <v>57</v>
      </c>
    </row>
    <row r="33" spans="2:9" ht="15.5" x14ac:dyDescent="0.35">
      <c r="B33" s="24">
        <f t="shared" si="0"/>
        <v>2500</v>
      </c>
      <c r="C33" s="42"/>
      <c r="D33" s="17"/>
      <c r="E33" s="18">
        <f t="shared" si="1"/>
        <v>0</v>
      </c>
      <c r="F33" s="18"/>
      <c r="G33" s="18"/>
      <c r="H33" s="17"/>
      <c r="I33" s="21" t="s">
        <v>57</v>
      </c>
    </row>
    <row r="34" spans="2:9" ht="15.5" x14ac:dyDescent="0.35">
      <c r="B34" s="24">
        <f t="shared" si="0"/>
        <v>2500</v>
      </c>
      <c r="C34" s="42"/>
      <c r="D34" s="17"/>
      <c r="E34" s="18">
        <f t="shared" si="1"/>
        <v>0</v>
      </c>
      <c r="F34" s="18"/>
      <c r="G34" s="18"/>
      <c r="H34" s="17"/>
      <c r="I34" s="21" t="s">
        <v>57</v>
      </c>
    </row>
    <row r="35" spans="2:9" ht="15.5" x14ac:dyDescent="0.35">
      <c r="B35" s="22">
        <f t="shared" si="0"/>
        <v>2500</v>
      </c>
      <c r="C35" s="42"/>
      <c r="D35" s="17"/>
      <c r="E35" s="18">
        <f t="shared" si="1"/>
        <v>0</v>
      </c>
      <c r="F35" s="18"/>
      <c r="G35" s="18"/>
      <c r="H35" s="17"/>
      <c r="I35" s="21" t="s">
        <v>57</v>
      </c>
    </row>
    <row r="36" spans="2:9" ht="15.5" x14ac:dyDescent="0.35">
      <c r="B36" s="22">
        <f t="shared" si="0"/>
        <v>2500</v>
      </c>
      <c r="C36" s="17"/>
      <c r="D36" s="17"/>
      <c r="E36" s="18">
        <f t="shared" si="1"/>
        <v>0</v>
      </c>
      <c r="F36" s="18"/>
      <c r="G36" s="18"/>
      <c r="H36" s="17"/>
      <c r="I36" s="21" t="s">
        <v>57</v>
      </c>
    </row>
    <row r="37" spans="2:9" ht="15.5" x14ac:dyDescent="0.35">
      <c r="B37" s="22">
        <f t="shared" si="0"/>
        <v>2500</v>
      </c>
      <c r="C37" s="17"/>
      <c r="D37" s="17"/>
      <c r="E37" s="18">
        <f t="shared" si="1"/>
        <v>0</v>
      </c>
      <c r="F37" s="18"/>
      <c r="G37" s="18"/>
      <c r="H37" s="17"/>
      <c r="I37" s="21" t="s">
        <v>57</v>
      </c>
    </row>
    <row r="38" spans="2:9" ht="15.5" x14ac:dyDescent="0.35">
      <c r="B38" s="22">
        <f t="shared" si="0"/>
        <v>2500</v>
      </c>
      <c r="C38" s="17"/>
      <c r="D38" s="17"/>
      <c r="E38" s="18">
        <f t="shared" si="1"/>
        <v>0</v>
      </c>
      <c r="F38" s="18"/>
      <c r="G38" s="18"/>
      <c r="H38" s="17"/>
      <c r="I38" s="21" t="s">
        <v>57</v>
      </c>
    </row>
    <row r="39" spans="2:9" ht="15.5" x14ac:dyDescent="0.35">
      <c r="B39" s="22">
        <f t="shared" si="0"/>
        <v>2500</v>
      </c>
      <c r="C39" s="17"/>
      <c r="D39" s="17"/>
      <c r="E39" s="18">
        <f t="shared" si="1"/>
        <v>0</v>
      </c>
      <c r="F39" s="18"/>
      <c r="G39" s="18"/>
      <c r="H39" s="17"/>
      <c r="I39" s="21" t="s">
        <v>57</v>
      </c>
    </row>
    <row r="40" spans="2:9" ht="15.5" x14ac:dyDescent="0.35">
      <c r="B40" s="22">
        <f t="shared" si="0"/>
        <v>2500</v>
      </c>
      <c r="C40" s="17"/>
      <c r="D40" s="17"/>
      <c r="E40" s="18">
        <f t="shared" si="1"/>
        <v>0</v>
      </c>
      <c r="F40" s="18"/>
      <c r="G40" s="18"/>
      <c r="H40" s="17"/>
      <c r="I40" s="21" t="s">
        <v>57</v>
      </c>
    </row>
    <row r="41" spans="2:9" ht="15.5" x14ac:dyDescent="0.35">
      <c r="B41" s="22">
        <f t="shared" si="0"/>
        <v>2500</v>
      </c>
      <c r="C41" s="17"/>
      <c r="D41" s="17"/>
      <c r="E41" s="18">
        <f t="shared" si="1"/>
        <v>0</v>
      </c>
      <c r="F41" s="18"/>
      <c r="G41" s="18"/>
      <c r="H41" s="17"/>
      <c r="I41" s="21" t="s">
        <v>57</v>
      </c>
    </row>
    <row r="42" spans="2:9" ht="15.5" x14ac:dyDescent="0.35">
      <c r="B42" s="22">
        <f t="shared" si="0"/>
        <v>2500</v>
      </c>
      <c r="C42" s="17"/>
      <c r="D42" s="17"/>
      <c r="E42" s="18">
        <f t="shared" si="1"/>
        <v>0</v>
      </c>
      <c r="F42" s="18"/>
      <c r="G42" s="18"/>
      <c r="H42" s="17"/>
      <c r="I42" s="21" t="s">
        <v>57</v>
      </c>
    </row>
    <row r="43" spans="2:9" ht="15.5" x14ac:dyDescent="0.35">
      <c r="B43" s="22">
        <f t="shared" si="0"/>
        <v>2500</v>
      </c>
      <c r="C43" s="17"/>
      <c r="D43" s="17"/>
      <c r="E43" s="18">
        <f t="shared" si="1"/>
        <v>0</v>
      </c>
      <c r="F43" s="18"/>
      <c r="G43" s="18"/>
      <c r="H43" s="17"/>
      <c r="I43" s="21" t="s">
        <v>57</v>
      </c>
    </row>
    <row r="44" spans="2:9" ht="15.5" x14ac:dyDescent="0.35">
      <c r="B44" s="22">
        <f t="shared" si="0"/>
        <v>2500</v>
      </c>
      <c r="C44" s="17"/>
      <c r="D44" s="17"/>
      <c r="E44" s="18">
        <f t="shared" si="1"/>
        <v>0</v>
      </c>
      <c r="F44" s="18"/>
      <c r="G44" s="18"/>
      <c r="H44" s="17"/>
      <c r="I44" s="21" t="s">
        <v>57</v>
      </c>
    </row>
    <row r="45" spans="2:9" ht="15.5" x14ac:dyDescent="0.35">
      <c r="B45" s="22">
        <f t="shared" si="0"/>
        <v>2500</v>
      </c>
      <c r="C45" s="17"/>
      <c r="D45" s="17"/>
      <c r="E45" s="18">
        <f t="shared" si="1"/>
        <v>0</v>
      </c>
      <c r="F45" s="18"/>
      <c r="G45" s="18"/>
      <c r="H45" s="17"/>
      <c r="I45" s="21" t="s">
        <v>57</v>
      </c>
    </row>
    <row r="46" spans="2:9" x14ac:dyDescent="0.35">
      <c r="B46" s="100"/>
      <c r="C46" s="101"/>
      <c r="D46" s="101"/>
      <c r="E46" s="101"/>
      <c r="F46" s="101"/>
      <c r="G46" s="101"/>
      <c r="H46" s="101"/>
      <c r="I46" s="102"/>
    </row>
    <row r="47" spans="2:9" ht="21" x14ac:dyDescent="0.5">
      <c r="B47" s="25">
        <f>B45</f>
        <v>2500</v>
      </c>
      <c r="C47" s="19" t="str">
        <f>IF(B47&gt;=0,"دالرجمع","دالرباقی")</f>
        <v>دالرجمع</v>
      </c>
      <c r="D47" s="27"/>
      <c r="E47" s="16">
        <f>E45</f>
        <v>0</v>
      </c>
      <c r="F47" s="20" t="str">
        <f>IF(E47&gt;=0,"گرام جمع","گرام باقی")</f>
        <v>گرام جمع</v>
      </c>
      <c r="G47" s="28"/>
      <c r="H47" s="103"/>
      <c r="I47" s="102"/>
    </row>
    <row r="49" spans="6:9" ht="15.5" x14ac:dyDescent="0.35">
      <c r="F49" s="88" t="s">
        <v>35</v>
      </c>
      <c r="G49" s="88" t="s">
        <v>35</v>
      </c>
      <c r="H49" s="88" t="s">
        <v>35</v>
      </c>
      <c r="I49" s="88" t="s">
        <v>38</v>
      </c>
    </row>
    <row r="50" spans="6:9" ht="15.5" x14ac:dyDescent="0.35">
      <c r="F50" s="49"/>
      <c r="G50" s="50"/>
      <c r="H50" s="51"/>
      <c r="I50" s="52">
        <v>1</v>
      </c>
    </row>
    <row r="51" spans="6:9" ht="15.5" x14ac:dyDescent="0.35">
      <c r="F51" s="87">
        <f>B47</f>
        <v>2500</v>
      </c>
      <c r="G51" s="50">
        <f>E47</f>
        <v>0</v>
      </c>
      <c r="H51" s="53" t="s">
        <v>53</v>
      </c>
      <c r="I51" s="52">
        <v>2</v>
      </c>
    </row>
    <row r="52" spans="6:9" x14ac:dyDescent="0.35">
      <c r="F52" s="170"/>
      <c r="G52" s="171"/>
      <c r="H52" s="171"/>
      <c r="I52" s="172"/>
    </row>
    <row r="53" spans="6:9" ht="15.5" x14ac:dyDescent="0.35">
      <c r="F53" s="56" t="s">
        <v>39</v>
      </c>
      <c r="G53" s="57" t="s">
        <v>40</v>
      </c>
      <c r="H53" s="63" t="s">
        <v>41</v>
      </c>
      <c r="I53" s="58" t="s">
        <v>42</v>
      </c>
    </row>
    <row r="54" spans="6:9" ht="15.5" x14ac:dyDescent="0.35">
      <c r="F54" s="58">
        <f>SUM(F50:F53)</f>
        <v>2500</v>
      </c>
      <c r="G54" s="59">
        <f>SUM(G50:G53)</f>
        <v>0</v>
      </c>
      <c r="H54" s="64">
        <f>G54/12.15*I54</f>
        <v>0</v>
      </c>
      <c r="I54" s="59">
        <v>1158</v>
      </c>
    </row>
    <row r="55" spans="6:9" x14ac:dyDescent="0.35">
      <c r="F55" s="60" t="s">
        <v>43</v>
      </c>
      <c r="G55" s="173">
        <f>H54+F54</f>
        <v>2500</v>
      </c>
      <c r="H55" s="174"/>
      <c r="I55" s="175"/>
    </row>
    <row r="56" spans="6:9" ht="18.5" x14ac:dyDescent="0.45">
      <c r="F56" s="62" t="s">
        <v>44</v>
      </c>
      <c r="G56" s="176" t="str">
        <f>IF(G55&gt;=0,"ضرر","مفاد")</f>
        <v>ضرر</v>
      </c>
      <c r="H56" s="176"/>
      <c r="I56" s="176"/>
    </row>
  </sheetData>
  <mergeCells count="13">
    <mergeCell ref="B46:I46"/>
    <mergeCell ref="H47:I47"/>
    <mergeCell ref="F52:I52"/>
    <mergeCell ref="G55:I55"/>
    <mergeCell ref="G56:I56"/>
    <mergeCell ref="B15:D15"/>
    <mergeCell ref="E15:G15"/>
    <mergeCell ref="H15:I15"/>
    <mergeCell ref="B8:I11"/>
    <mergeCell ref="B12:E14"/>
    <mergeCell ref="F12:I12"/>
    <mergeCell ref="F13:H13"/>
    <mergeCell ref="F14:I14"/>
  </mergeCells>
  <hyperlinks>
    <hyperlink ref="I51" location="'روزنامچه '!A1" display="'روزنامچه '!A1" xr:uid="{92182663-D03C-4AA9-A5A4-386CED231332}"/>
    <hyperlink ref="I50" location="'فرهاد وکیل زاده و برکی صاحب'!A1" display="'فرهاد وکیل زاده و برکی صاحب'!A1" xr:uid="{1061998A-358C-4456-BCD4-530FF19C3460}"/>
  </hyperlinks>
  <pageMargins left="0.7" right="0.7" top="0.75" bottom="0.75" header="0.3" footer="0.3"/>
  <pageSetup scale="68"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5F30E-4DB1-4789-BD4E-7D4FDF61EAFC}">
  <dimension ref="B7:F56"/>
  <sheetViews>
    <sheetView topLeftCell="A33" zoomScale="115" zoomScaleNormal="115" workbookViewId="0">
      <selection activeCell="F34" sqref="F34"/>
    </sheetView>
  </sheetViews>
  <sheetFormatPr defaultColWidth="9.1796875" defaultRowHeight="14.5" x14ac:dyDescent="0.35"/>
  <cols>
    <col min="2" max="2" width="12.54296875" customWidth="1"/>
    <col min="3" max="3" width="14.1796875" customWidth="1"/>
    <col min="4" max="4" width="12.54296875" customWidth="1"/>
    <col min="5" max="5" width="37.7265625" customWidth="1"/>
    <col min="6" max="6" width="10.81640625" customWidth="1"/>
    <col min="7" max="7" width="13.1796875" customWidth="1"/>
    <col min="8" max="8" width="11.81640625" customWidth="1"/>
    <col min="9" max="9" width="11.1796875" customWidth="1"/>
  </cols>
  <sheetData>
    <row r="7" spans="2:6" ht="15" thickBot="1" x14ac:dyDescent="0.4"/>
    <row r="8" spans="2:6" x14ac:dyDescent="0.35">
      <c r="B8" s="104"/>
      <c r="C8" s="105"/>
      <c r="D8" s="105"/>
      <c r="E8" s="105"/>
      <c r="F8" s="106"/>
    </row>
    <row r="9" spans="2:6" x14ac:dyDescent="0.35">
      <c r="B9" s="107"/>
      <c r="C9" s="108"/>
      <c r="D9" s="108"/>
      <c r="E9" s="108"/>
      <c r="F9" s="109"/>
    </row>
    <row r="10" spans="2:6" x14ac:dyDescent="0.35">
      <c r="B10" s="107"/>
      <c r="C10" s="108"/>
      <c r="D10" s="108"/>
      <c r="E10" s="108"/>
      <c r="F10" s="109"/>
    </row>
    <row r="11" spans="2:6" ht="15" thickBot="1" x14ac:dyDescent="0.4">
      <c r="B11" s="110"/>
      <c r="C11" s="111"/>
      <c r="D11" s="111"/>
      <c r="E11" s="111"/>
      <c r="F11" s="112"/>
    </row>
    <row r="12" spans="2:6" ht="15" thickBot="1" x14ac:dyDescent="0.4">
      <c r="B12" s="113"/>
      <c r="C12" s="101"/>
      <c r="D12" s="101"/>
      <c r="E12" s="101"/>
      <c r="F12" s="115"/>
    </row>
    <row r="13" spans="2:6" ht="19" thickBot="1" x14ac:dyDescent="0.5">
      <c r="B13" s="114"/>
      <c r="C13" s="114"/>
      <c r="D13" s="114"/>
      <c r="E13" s="89"/>
      <c r="F13" s="32" t="s">
        <v>4</v>
      </c>
    </row>
    <row r="14" spans="2:6" ht="15" thickBot="1" x14ac:dyDescent="0.4">
      <c r="B14" s="101"/>
      <c r="C14" s="101"/>
      <c r="D14" s="101"/>
      <c r="E14" s="101"/>
      <c r="F14" s="118"/>
    </row>
    <row r="15" spans="2:6" ht="19" thickBot="1" x14ac:dyDescent="0.4">
      <c r="B15" s="119" t="s">
        <v>11</v>
      </c>
      <c r="C15" s="98"/>
      <c r="D15" s="99"/>
      <c r="E15" s="97" t="s">
        <v>13</v>
      </c>
      <c r="F15" s="117"/>
    </row>
    <row r="16" spans="2:6" ht="15.5" x14ac:dyDescent="0.35">
      <c r="B16" s="33" t="s">
        <v>14</v>
      </c>
      <c r="C16" s="34" t="s">
        <v>75</v>
      </c>
      <c r="D16" s="34" t="s">
        <v>93</v>
      </c>
      <c r="E16" s="34" t="s">
        <v>20</v>
      </c>
      <c r="F16" s="36" t="s">
        <v>21</v>
      </c>
    </row>
    <row r="17" spans="2:6" ht="15.5" x14ac:dyDescent="0.35">
      <c r="B17" s="22">
        <f>C17-D17</f>
        <v>-3500</v>
      </c>
      <c r="C17" s="41"/>
      <c r="D17" s="22">
        <v>3500</v>
      </c>
      <c r="E17" s="17" t="s">
        <v>92</v>
      </c>
      <c r="F17" s="21" t="s">
        <v>57</v>
      </c>
    </row>
    <row r="18" spans="2:6" ht="15.5" x14ac:dyDescent="0.35">
      <c r="B18" s="22">
        <f t="shared" ref="B18:B45" si="0">B17+C18-D18</f>
        <v>-3600</v>
      </c>
      <c r="C18" s="42"/>
      <c r="D18" s="22">
        <v>100</v>
      </c>
      <c r="E18" s="47" t="s">
        <v>94</v>
      </c>
      <c r="F18" s="21" t="s">
        <v>57</v>
      </c>
    </row>
    <row r="19" spans="2:6" ht="15.5" x14ac:dyDescent="0.35">
      <c r="B19" s="22">
        <f t="shared" si="0"/>
        <v>-4035</v>
      </c>
      <c r="C19" s="42"/>
      <c r="D19" s="22">
        <v>435</v>
      </c>
      <c r="E19" s="47" t="s">
        <v>95</v>
      </c>
      <c r="F19" s="21" t="s">
        <v>57</v>
      </c>
    </row>
    <row r="20" spans="2:6" ht="15.5" x14ac:dyDescent="0.35">
      <c r="B20" s="22">
        <f t="shared" si="0"/>
        <v>-4155</v>
      </c>
      <c r="C20" s="42"/>
      <c r="D20" s="18">
        <v>120</v>
      </c>
      <c r="E20" s="17" t="s">
        <v>96</v>
      </c>
      <c r="F20" s="21" t="s">
        <v>57</v>
      </c>
    </row>
    <row r="21" spans="2:6" ht="15.5" x14ac:dyDescent="0.35">
      <c r="B21" s="22">
        <f t="shared" si="0"/>
        <v>-4667</v>
      </c>
      <c r="C21" s="42"/>
      <c r="D21" s="17">
        <v>512</v>
      </c>
      <c r="E21" s="17" t="s">
        <v>97</v>
      </c>
      <c r="F21" s="21" t="s">
        <v>57</v>
      </c>
    </row>
    <row r="22" spans="2:6" ht="15.5" x14ac:dyDescent="0.35">
      <c r="B22" s="24">
        <f t="shared" si="0"/>
        <v>-4775</v>
      </c>
      <c r="C22" s="43"/>
      <c r="D22" s="8">
        <v>108</v>
      </c>
      <c r="E22" s="8" t="s">
        <v>98</v>
      </c>
      <c r="F22" s="21" t="s">
        <v>57</v>
      </c>
    </row>
    <row r="23" spans="2:6" ht="15.5" x14ac:dyDescent="0.35">
      <c r="B23" s="24">
        <f t="shared" si="0"/>
        <v>-4841</v>
      </c>
      <c r="C23" s="42"/>
      <c r="D23" s="17">
        <v>66</v>
      </c>
      <c r="E23" s="17" t="s">
        <v>99</v>
      </c>
      <c r="F23" s="21" t="s">
        <v>57</v>
      </c>
    </row>
    <row r="24" spans="2:6" ht="15.5" x14ac:dyDescent="0.35">
      <c r="B24" s="24">
        <f>B23+C24-D24</f>
        <v>-5200</v>
      </c>
      <c r="C24" s="42"/>
      <c r="D24" s="17">
        <v>359</v>
      </c>
      <c r="E24" s="17" t="s">
        <v>100</v>
      </c>
      <c r="F24" s="21" t="s">
        <v>57</v>
      </c>
    </row>
    <row r="25" spans="2:6" ht="15.5" x14ac:dyDescent="0.35">
      <c r="B25" s="24">
        <f t="shared" si="0"/>
        <v>-5300</v>
      </c>
      <c r="C25" s="42"/>
      <c r="D25" s="17">
        <v>100</v>
      </c>
      <c r="E25" s="17" t="s">
        <v>101</v>
      </c>
      <c r="F25" s="21" t="s">
        <v>57</v>
      </c>
    </row>
    <row r="26" spans="2:6" ht="15.5" x14ac:dyDescent="0.35">
      <c r="B26" s="24">
        <f t="shared" si="0"/>
        <v>-5394</v>
      </c>
      <c r="C26" s="42"/>
      <c r="D26" s="17">
        <v>94</v>
      </c>
      <c r="E26" s="17" t="s">
        <v>102</v>
      </c>
      <c r="F26" s="21" t="s">
        <v>57</v>
      </c>
    </row>
    <row r="27" spans="2:6" ht="15.5" x14ac:dyDescent="0.35">
      <c r="B27" s="24">
        <f t="shared" si="0"/>
        <v>-5611</v>
      </c>
      <c r="C27" s="42"/>
      <c r="D27" s="17">
        <v>217</v>
      </c>
      <c r="E27" s="17" t="s">
        <v>103</v>
      </c>
      <c r="F27" s="21" t="s">
        <v>57</v>
      </c>
    </row>
    <row r="28" spans="2:6" ht="15.5" x14ac:dyDescent="0.35">
      <c r="B28" s="24">
        <f t="shared" si="0"/>
        <v>-5671</v>
      </c>
      <c r="C28" s="42"/>
      <c r="D28" s="17">
        <v>60</v>
      </c>
      <c r="E28" s="17" t="s">
        <v>104</v>
      </c>
      <c r="F28" s="21" t="s">
        <v>57</v>
      </c>
    </row>
    <row r="29" spans="2:6" ht="15.5" x14ac:dyDescent="0.35">
      <c r="B29" s="24">
        <f t="shared" si="0"/>
        <v>-5771</v>
      </c>
      <c r="C29" s="42"/>
      <c r="D29" s="17">
        <v>100</v>
      </c>
      <c r="E29" s="17" t="s">
        <v>105</v>
      </c>
      <c r="F29" s="21" t="s">
        <v>58</v>
      </c>
    </row>
    <row r="30" spans="2:6" ht="15.5" x14ac:dyDescent="0.35">
      <c r="B30" s="24">
        <f t="shared" si="0"/>
        <v>-5871</v>
      </c>
      <c r="C30" s="42"/>
      <c r="D30" s="17">
        <v>100</v>
      </c>
      <c r="E30" s="17" t="s">
        <v>143</v>
      </c>
      <c r="F30" s="21" t="s">
        <v>133</v>
      </c>
    </row>
    <row r="31" spans="2:6" ht="15.5" x14ac:dyDescent="0.35">
      <c r="B31" s="24">
        <f t="shared" si="0"/>
        <v>-5971</v>
      </c>
      <c r="C31" s="42"/>
      <c r="D31" s="17">
        <v>100</v>
      </c>
      <c r="E31" s="17" t="s">
        <v>151</v>
      </c>
      <c r="F31" s="21" t="s">
        <v>149</v>
      </c>
    </row>
    <row r="32" spans="2:6" ht="15.5" x14ac:dyDescent="0.35">
      <c r="B32" s="24">
        <f t="shared" si="0"/>
        <v>-6071</v>
      </c>
      <c r="C32" s="42"/>
      <c r="D32" s="17">
        <v>100</v>
      </c>
      <c r="E32" s="17" t="s">
        <v>185</v>
      </c>
      <c r="F32" s="21" t="s">
        <v>182</v>
      </c>
    </row>
    <row r="33" spans="2:6" ht="15.5" x14ac:dyDescent="0.35">
      <c r="B33" s="24">
        <f t="shared" si="0"/>
        <v>-6221</v>
      </c>
      <c r="C33" s="42"/>
      <c r="D33" s="17">
        <v>150</v>
      </c>
      <c r="E33" s="17" t="s">
        <v>186</v>
      </c>
      <c r="F33" s="21" t="s">
        <v>182</v>
      </c>
    </row>
    <row r="34" spans="2:6" ht="15.5" x14ac:dyDescent="0.35">
      <c r="B34" s="24">
        <f t="shared" si="0"/>
        <v>-6421</v>
      </c>
      <c r="C34" s="42"/>
      <c r="D34" s="17">
        <v>200</v>
      </c>
      <c r="E34" s="17" t="s">
        <v>187</v>
      </c>
      <c r="F34" s="21" t="s">
        <v>165</v>
      </c>
    </row>
    <row r="35" spans="2:6" ht="15.5" x14ac:dyDescent="0.35">
      <c r="B35" s="22">
        <f t="shared" si="0"/>
        <v>-6421</v>
      </c>
      <c r="C35" s="42"/>
      <c r="D35" s="17"/>
      <c r="E35" s="17"/>
      <c r="F35" s="21" t="s">
        <v>181</v>
      </c>
    </row>
    <row r="36" spans="2:6" ht="15.5" x14ac:dyDescent="0.35">
      <c r="B36" s="22">
        <f t="shared" si="0"/>
        <v>-6421</v>
      </c>
      <c r="C36" s="17"/>
      <c r="D36" s="17"/>
      <c r="E36" s="17"/>
      <c r="F36" s="21" t="s">
        <v>181</v>
      </c>
    </row>
    <row r="37" spans="2:6" ht="15.5" x14ac:dyDescent="0.35">
      <c r="B37" s="22">
        <f t="shared" si="0"/>
        <v>-6421</v>
      </c>
      <c r="C37" s="17"/>
      <c r="D37" s="17"/>
      <c r="E37" s="17"/>
      <c r="F37" s="21" t="s">
        <v>181</v>
      </c>
    </row>
    <row r="38" spans="2:6" ht="15.5" x14ac:dyDescent="0.35">
      <c r="B38" s="22">
        <f t="shared" si="0"/>
        <v>-6421</v>
      </c>
      <c r="C38" s="17"/>
      <c r="D38" s="17"/>
      <c r="E38" s="17"/>
      <c r="F38" s="21" t="s">
        <v>181</v>
      </c>
    </row>
    <row r="39" spans="2:6" ht="15.5" x14ac:dyDescent="0.35">
      <c r="B39" s="22">
        <f t="shared" si="0"/>
        <v>-6421</v>
      </c>
      <c r="C39" s="17"/>
      <c r="D39" s="17"/>
      <c r="E39" s="17"/>
      <c r="F39" s="21" t="s">
        <v>181</v>
      </c>
    </row>
    <row r="40" spans="2:6" ht="15.5" x14ac:dyDescent="0.35">
      <c r="B40" s="22">
        <f t="shared" si="0"/>
        <v>-6421</v>
      </c>
      <c r="C40" s="17"/>
      <c r="D40" s="17"/>
      <c r="E40" s="17"/>
      <c r="F40" s="21" t="s">
        <v>181</v>
      </c>
    </row>
    <row r="41" spans="2:6" ht="15.5" x14ac:dyDescent="0.35">
      <c r="B41" s="22">
        <f t="shared" si="0"/>
        <v>-6421</v>
      </c>
      <c r="C41" s="17"/>
      <c r="D41" s="17"/>
      <c r="E41" s="17"/>
      <c r="F41" s="21" t="s">
        <v>181</v>
      </c>
    </row>
    <row r="42" spans="2:6" ht="15.5" x14ac:dyDescent="0.35">
      <c r="B42" s="22">
        <f t="shared" si="0"/>
        <v>-6421</v>
      </c>
      <c r="C42" s="17"/>
      <c r="D42" s="17"/>
      <c r="E42" s="17"/>
      <c r="F42" s="21" t="s">
        <v>181</v>
      </c>
    </row>
    <row r="43" spans="2:6" ht="15.5" x14ac:dyDescent="0.35">
      <c r="B43" s="22">
        <f t="shared" si="0"/>
        <v>-6421</v>
      </c>
      <c r="C43" s="17"/>
      <c r="D43" s="17"/>
      <c r="E43" s="17"/>
      <c r="F43" s="21" t="s">
        <v>181</v>
      </c>
    </row>
    <row r="44" spans="2:6" ht="15.5" x14ac:dyDescent="0.35">
      <c r="B44" s="22">
        <f t="shared" si="0"/>
        <v>-6421</v>
      </c>
      <c r="C44" s="17"/>
      <c r="D44" s="17"/>
      <c r="E44" s="17"/>
      <c r="F44" s="21" t="s">
        <v>57</v>
      </c>
    </row>
    <row r="45" spans="2:6" ht="15.5" x14ac:dyDescent="0.35">
      <c r="B45" s="22">
        <f t="shared" si="0"/>
        <v>-6421</v>
      </c>
      <c r="C45" s="17"/>
      <c r="D45" s="17"/>
      <c r="E45" s="17"/>
      <c r="F45" s="21" t="s">
        <v>57</v>
      </c>
    </row>
    <row r="46" spans="2:6" x14ac:dyDescent="0.35">
      <c r="B46" s="100"/>
      <c r="C46" s="101"/>
      <c r="D46" s="101"/>
      <c r="E46" s="101"/>
      <c r="F46" s="102"/>
    </row>
    <row r="47" spans="2:6" ht="21" x14ac:dyDescent="0.5">
      <c r="B47" s="25">
        <f>B45</f>
        <v>-6421</v>
      </c>
      <c r="C47" s="19" t="str">
        <f>IF(B47&gt;=0,"دالرجمع","مصارف دالری")</f>
        <v>مصارف دالری</v>
      </c>
      <c r="D47" s="27"/>
      <c r="E47" s="103"/>
      <c r="F47" s="102"/>
    </row>
    <row r="49" spans="5:6" ht="15.5" x14ac:dyDescent="0.35">
      <c r="E49" s="88" t="s">
        <v>35</v>
      </c>
      <c r="F49" s="88" t="s">
        <v>38</v>
      </c>
    </row>
    <row r="50" spans="5:6" ht="15.5" x14ac:dyDescent="0.35">
      <c r="E50" s="51"/>
      <c r="F50" s="52">
        <v>1</v>
      </c>
    </row>
    <row r="51" spans="5:6" ht="15.5" x14ac:dyDescent="0.35">
      <c r="E51" s="53"/>
      <c r="F51" s="52">
        <v>2</v>
      </c>
    </row>
    <row r="52" spans="5:6" x14ac:dyDescent="0.35">
      <c r="E52" s="171"/>
      <c r="F52" s="172"/>
    </row>
    <row r="53" spans="5:6" ht="15.5" x14ac:dyDescent="0.35">
      <c r="E53" s="63" t="s">
        <v>41</v>
      </c>
      <c r="F53" s="58" t="s">
        <v>42</v>
      </c>
    </row>
    <row r="54" spans="5:6" ht="15.5" x14ac:dyDescent="0.35">
      <c r="E54" s="64" t="e">
        <f>#REF!/12.15*F54</f>
        <v>#REF!</v>
      </c>
      <c r="F54" s="59">
        <v>1158</v>
      </c>
    </row>
    <row r="55" spans="5:6" x14ac:dyDescent="0.35">
      <c r="E55" s="174"/>
      <c r="F55" s="175"/>
    </row>
    <row r="56" spans="5:6" ht="18.5" x14ac:dyDescent="0.45">
      <c r="E56" s="176"/>
      <c r="F56" s="176"/>
    </row>
  </sheetData>
  <mergeCells count="11">
    <mergeCell ref="B46:F46"/>
    <mergeCell ref="E47:F47"/>
    <mergeCell ref="E52:F52"/>
    <mergeCell ref="E55:F55"/>
    <mergeCell ref="E56:F56"/>
    <mergeCell ref="B15:D15"/>
    <mergeCell ref="E15:F15"/>
    <mergeCell ref="B8:F11"/>
    <mergeCell ref="B12:D14"/>
    <mergeCell ref="E12:F12"/>
    <mergeCell ref="E14:F14"/>
  </mergeCells>
  <hyperlinks>
    <hyperlink ref="F51" location="'روزنامچه '!A1" display="'روزنامچه '!A1" xr:uid="{8AE433F3-85B6-49B6-AA25-4372B6F85F67}"/>
    <hyperlink ref="F50" location="'فرهاد وکیل زاده و برکی صاحب'!A1" display="'فرهاد وکیل زاده و برکی صاحب'!A1" xr:uid="{54560324-9D56-4521-B451-F13FCF230155}"/>
  </hyperlinks>
  <pageMargins left="0.7" right="0.7" top="0.75" bottom="0.75" header="0.3" footer="0.3"/>
  <pageSetup scale="68"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D79EF-F644-40E0-8BC1-1D8346CA5BC0}">
  <dimension ref="B7:I56"/>
  <sheetViews>
    <sheetView topLeftCell="A44" zoomScale="115" zoomScaleNormal="115" workbookViewId="0">
      <selection activeCell="I22" sqref="I22"/>
    </sheetView>
  </sheetViews>
  <sheetFormatPr defaultColWidth="9.1796875" defaultRowHeight="14.5" x14ac:dyDescent="0.35"/>
  <cols>
    <col min="2" max="7" width="12.54296875" customWidth="1"/>
    <col min="8" max="8" width="37.7265625" customWidth="1"/>
    <col min="9" max="9" width="10.81640625" customWidth="1"/>
    <col min="10" max="10" width="13.1796875" customWidth="1"/>
    <col min="11" max="11" width="11.81640625" customWidth="1"/>
    <col min="12" max="12" width="11.1796875" customWidth="1"/>
  </cols>
  <sheetData>
    <row r="7" spans="2:9" ht="15" thickBot="1" x14ac:dyDescent="0.4"/>
    <row r="8" spans="2:9" x14ac:dyDescent="0.35">
      <c r="B8" s="104"/>
      <c r="C8" s="105"/>
      <c r="D8" s="105"/>
      <c r="E8" s="105"/>
      <c r="F8" s="105"/>
      <c r="G8" s="105"/>
      <c r="H8" s="105"/>
      <c r="I8" s="106"/>
    </row>
    <row r="9" spans="2:9" x14ac:dyDescent="0.35">
      <c r="B9" s="107"/>
      <c r="C9" s="108"/>
      <c r="D9" s="108"/>
      <c r="E9" s="108"/>
      <c r="F9" s="108"/>
      <c r="G9" s="108"/>
      <c r="H9" s="108"/>
      <c r="I9" s="109"/>
    </row>
    <row r="10" spans="2:9" x14ac:dyDescent="0.35">
      <c r="B10" s="107"/>
      <c r="C10" s="108"/>
      <c r="D10" s="108"/>
      <c r="E10" s="108"/>
      <c r="F10" s="108"/>
      <c r="G10" s="108"/>
      <c r="H10" s="108"/>
      <c r="I10" s="109"/>
    </row>
    <row r="11" spans="2:9" ht="15" thickBot="1" x14ac:dyDescent="0.4">
      <c r="B11" s="110"/>
      <c r="C11" s="111"/>
      <c r="D11" s="111"/>
      <c r="E11" s="111"/>
      <c r="F11" s="111"/>
      <c r="G11" s="111"/>
      <c r="H11" s="111"/>
      <c r="I11" s="112"/>
    </row>
    <row r="12" spans="2:9" ht="15" thickBot="1" x14ac:dyDescent="0.4">
      <c r="B12" s="113"/>
      <c r="C12" s="101"/>
      <c r="D12" s="101"/>
      <c r="E12" s="101"/>
      <c r="F12" s="113"/>
      <c r="G12" s="101"/>
      <c r="H12" s="101"/>
      <c r="I12" s="115"/>
    </row>
    <row r="13" spans="2:9" ht="19" thickBot="1" x14ac:dyDescent="0.5">
      <c r="B13" s="114"/>
      <c r="C13" s="114"/>
      <c r="D13" s="114"/>
      <c r="E13" s="114"/>
      <c r="F13" s="116" t="s">
        <v>69</v>
      </c>
      <c r="G13" s="98"/>
      <c r="H13" s="117"/>
      <c r="I13" s="32" t="s">
        <v>4</v>
      </c>
    </row>
    <row r="14" spans="2:9" ht="15" thickBot="1" x14ac:dyDescent="0.4">
      <c r="B14" s="101"/>
      <c r="C14" s="101"/>
      <c r="D14" s="101"/>
      <c r="E14" s="101"/>
      <c r="F14" s="113"/>
      <c r="G14" s="101"/>
      <c r="H14" s="101"/>
      <c r="I14" s="118"/>
    </row>
    <row r="15" spans="2:9" ht="19" thickBot="1" x14ac:dyDescent="0.4">
      <c r="B15" s="119" t="s">
        <v>11</v>
      </c>
      <c r="C15" s="98"/>
      <c r="D15" s="99"/>
      <c r="E15" s="97" t="s">
        <v>12</v>
      </c>
      <c r="F15" s="98"/>
      <c r="G15" s="99"/>
      <c r="H15" s="97" t="s">
        <v>13</v>
      </c>
      <c r="I15" s="117"/>
    </row>
    <row r="16" spans="2:9" ht="15.5" x14ac:dyDescent="0.35">
      <c r="B16" s="33" t="s">
        <v>14</v>
      </c>
      <c r="C16" s="34" t="s">
        <v>72</v>
      </c>
      <c r="D16" s="34" t="s">
        <v>71</v>
      </c>
      <c r="E16" s="35" t="s">
        <v>17</v>
      </c>
      <c r="F16" s="35" t="s">
        <v>18</v>
      </c>
      <c r="G16" s="35" t="s">
        <v>19</v>
      </c>
      <c r="H16" s="34" t="s">
        <v>20</v>
      </c>
      <c r="I16" s="36" t="s">
        <v>21</v>
      </c>
    </row>
    <row r="17" spans="2:9" ht="15.5" x14ac:dyDescent="0.35">
      <c r="B17" s="22">
        <f>C17-D17</f>
        <v>-200000</v>
      </c>
      <c r="C17" s="41"/>
      <c r="D17" s="22">
        <v>200000</v>
      </c>
      <c r="E17" s="18">
        <f>F17-G17</f>
        <v>0</v>
      </c>
      <c r="F17" s="44"/>
      <c r="G17" s="44"/>
      <c r="H17" s="17" t="s">
        <v>70</v>
      </c>
      <c r="I17" s="21" t="s">
        <v>87</v>
      </c>
    </row>
    <row r="18" spans="2:9" ht="15.5" x14ac:dyDescent="0.35">
      <c r="B18" s="22">
        <f t="shared" ref="B18:B45" si="0">B17+C18-D18</f>
        <v>-200132</v>
      </c>
      <c r="C18" s="42"/>
      <c r="D18" s="22">
        <v>132</v>
      </c>
      <c r="E18" s="18">
        <f t="shared" ref="E18:E45" si="1">E17+F18-G18</f>
        <v>0</v>
      </c>
      <c r="F18" s="44"/>
      <c r="G18" s="22"/>
      <c r="H18" s="47" t="s">
        <v>73</v>
      </c>
      <c r="I18" s="21" t="s">
        <v>87</v>
      </c>
    </row>
    <row r="19" spans="2:9" ht="15.5" x14ac:dyDescent="0.35">
      <c r="B19" s="22">
        <f t="shared" si="0"/>
        <v>-200273</v>
      </c>
      <c r="C19" s="42"/>
      <c r="D19" s="22">
        <v>141</v>
      </c>
      <c r="E19" s="18">
        <f t="shared" si="1"/>
        <v>0</v>
      </c>
      <c r="F19" s="44"/>
      <c r="G19" s="22"/>
      <c r="H19" s="47" t="s">
        <v>73</v>
      </c>
      <c r="I19" s="21" t="s">
        <v>58</v>
      </c>
    </row>
    <row r="20" spans="2:9" ht="15.5" x14ac:dyDescent="0.35">
      <c r="B20" s="22">
        <f t="shared" si="0"/>
        <v>-200654</v>
      </c>
      <c r="C20" s="42"/>
      <c r="D20" s="18">
        <v>381</v>
      </c>
      <c r="E20" s="18">
        <f t="shared" si="1"/>
        <v>0</v>
      </c>
      <c r="F20" s="26"/>
      <c r="G20" s="18"/>
      <c r="H20" s="17" t="s">
        <v>73</v>
      </c>
      <c r="I20" s="21" t="s">
        <v>58</v>
      </c>
    </row>
    <row r="21" spans="2:9" ht="15.5" x14ac:dyDescent="0.35">
      <c r="B21" s="22">
        <f t="shared" si="0"/>
        <v>-200704</v>
      </c>
      <c r="C21" s="42"/>
      <c r="D21" s="17">
        <v>50</v>
      </c>
      <c r="E21" s="18">
        <f t="shared" si="1"/>
        <v>0</v>
      </c>
      <c r="F21" s="18"/>
      <c r="G21" s="18"/>
      <c r="H21" s="17"/>
      <c r="I21" s="21" t="s">
        <v>78</v>
      </c>
    </row>
    <row r="22" spans="2:9" ht="15.5" x14ac:dyDescent="0.35">
      <c r="B22" s="24">
        <f t="shared" si="0"/>
        <v>-200807</v>
      </c>
      <c r="C22" s="43"/>
      <c r="D22" s="8">
        <v>103</v>
      </c>
      <c r="E22" s="18">
        <f t="shared" si="1"/>
        <v>0</v>
      </c>
      <c r="F22" s="23"/>
      <c r="G22" s="23"/>
      <c r="H22" s="8"/>
      <c r="I22" s="21" t="s">
        <v>133</v>
      </c>
    </row>
    <row r="23" spans="2:9" ht="15.5" x14ac:dyDescent="0.35">
      <c r="B23" s="24">
        <f t="shared" si="0"/>
        <v>-200807</v>
      </c>
      <c r="C23" s="42"/>
      <c r="D23" s="17"/>
      <c r="E23" s="18">
        <f t="shared" si="1"/>
        <v>0</v>
      </c>
      <c r="F23" s="18"/>
      <c r="G23" s="18"/>
      <c r="H23" s="17"/>
      <c r="I23" s="21" t="s">
        <v>57</v>
      </c>
    </row>
    <row r="24" spans="2:9" ht="15.5" x14ac:dyDescent="0.35">
      <c r="B24" s="24">
        <f>B23+C24-D24</f>
        <v>-200807</v>
      </c>
      <c r="C24" s="42"/>
      <c r="D24" s="17"/>
      <c r="E24" s="18">
        <f>E23+F24-G24</f>
        <v>0</v>
      </c>
      <c r="F24" s="18"/>
      <c r="G24" s="18"/>
      <c r="H24" s="17"/>
      <c r="I24" s="21" t="s">
        <v>57</v>
      </c>
    </row>
    <row r="25" spans="2:9" ht="15.5" x14ac:dyDescent="0.35">
      <c r="B25" s="24">
        <f t="shared" si="0"/>
        <v>-200807</v>
      </c>
      <c r="C25" s="42"/>
      <c r="D25" s="17"/>
      <c r="E25" s="18">
        <f t="shared" si="1"/>
        <v>0</v>
      </c>
      <c r="F25" s="18"/>
      <c r="G25" s="18"/>
      <c r="H25" s="17"/>
      <c r="I25" s="21" t="s">
        <v>57</v>
      </c>
    </row>
    <row r="26" spans="2:9" ht="15.5" x14ac:dyDescent="0.35">
      <c r="B26" s="24">
        <f t="shared" si="0"/>
        <v>-200807</v>
      </c>
      <c r="C26" s="42"/>
      <c r="D26" s="17"/>
      <c r="E26" s="18">
        <f t="shared" si="1"/>
        <v>0</v>
      </c>
      <c r="F26" s="18"/>
      <c r="G26" s="18"/>
      <c r="H26" s="17"/>
      <c r="I26" s="21" t="s">
        <v>57</v>
      </c>
    </row>
    <row r="27" spans="2:9" ht="15.5" x14ac:dyDescent="0.35">
      <c r="B27" s="24">
        <f t="shared" si="0"/>
        <v>-200807</v>
      </c>
      <c r="C27" s="42"/>
      <c r="D27" s="17"/>
      <c r="E27" s="18">
        <f t="shared" si="1"/>
        <v>0</v>
      </c>
      <c r="F27" s="18"/>
      <c r="G27" s="18"/>
      <c r="H27" s="17"/>
      <c r="I27" s="21" t="s">
        <v>57</v>
      </c>
    </row>
    <row r="28" spans="2:9" ht="15.5" x14ac:dyDescent="0.35">
      <c r="B28" s="24">
        <f t="shared" si="0"/>
        <v>-200807</v>
      </c>
      <c r="C28" s="42"/>
      <c r="D28" s="17"/>
      <c r="E28" s="18">
        <f t="shared" si="1"/>
        <v>0</v>
      </c>
      <c r="F28" s="18"/>
      <c r="G28" s="18"/>
      <c r="H28" s="17"/>
      <c r="I28" s="21" t="s">
        <v>57</v>
      </c>
    </row>
    <row r="29" spans="2:9" ht="15.5" x14ac:dyDescent="0.35">
      <c r="B29" s="24">
        <f t="shared" si="0"/>
        <v>-200807</v>
      </c>
      <c r="C29" s="42"/>
      <c r="D29" s="17"/>
      <c r="E29" s="18">
        <f t="shared" si="1"/>
        <v>0</v>
      </c>
      <c r="F29" s="18"/>
      <c r="G29" s="18"/>
      <c r="H29" s="17"/>
      <c r="I29" s="21" t="s">
        <v>57</v>
      </c>
    </row>
    <row r="30" spans="2:9" ht="15.5" x14ac:dyDescent="0.35">
      <c r="B30" s="24">
        <f t="shared" si="0"/>
        <v>-200807</v>
      </c>
      <c r="C30" s="42"/>
      <c r="D30" s="17"/>
      <c r="E30" s="18">
        <f t="shared" si="1"/>
        <v>0</v>
      </c>
      <c r="F30" s="18"/>
      <c r="G30" s="18"/>
      <c r="H30" s="17"/>
      <c r="I30" s="21" t="s">
        <v>57</v>
      </c>
    </row>
    <row r="31" spans="2:9" ht="15.5" x14ac:dyDescent="0.35">
      <c r="B31" s="24">
        <f t="shared" si="0"/>
        <v>-200807</v>
      </c>
      <c r="C31" s="42"/>
      <c r="D31" s="17"/>
      <c r="E31" s="18">
        <f t="shared" si="1"/>
        <v>0</v>
      </c>
      <c r="F31" s="18"/>
      <c r="G31" s="18"/>
      <c r="H31" s="17"/>
      <c r="I31" s="21" t="s">
        <v>57</v>
      </c>
    </row>
    <row r="32" spans="2:9" ht="15.5" x14ac:dyDescent="0.35">
      <c r="B32" s="24">
        <f t="shared" si="0"/>
        <v>-200807</v>
      </c>
      <c r="C32" s="42"/>
      <c r="D32" s="17"/>
      <c r="E32" s="18">
        <f t="shared" si="1"/>
        <v>0</v>
      </c>
      <c r="F32" s="18"/>
      <c r="G32" s="18"/>
      <c r="H32" s="17"/>
      <c r="I32" s="21" t="s">
        <v>57</v>
      </c>
    </row>
    <row r="33" spans="2:9" ht="15.5" x14ac:dyDescent="0.35">
      <c r="B33" s="24">
        <f t="shared" si="0"/>
        <v>-200807</v>
      </c>
      <c r="C33" s="42"/>
      <c r="D33" s="17"/>
      <c r="E33" s="18">
        <f t="shared" si="1"/>
        <v>0</v>
      </c>
      <c r="F33" s="18"/>
      <c r="G33" s="18"/>
      <c r="H33" s="17"/>
      <c r="I33" s="21" t="s">
        <v>57</v>
      </c>
    </row>
    <row r="34" spans="2:9" ht="15.5" x14ac:dyDescent="0.35">
      <c r="B34" s="24">
        <f t="shared" si="0"/>
        <v>-200807</v>
      </c>
      <c r="C34" s="42"/>
      <c r="D34" s="17"/>
      <c r="E34" s="18">
        <f t="shared" si="1"/>
        <v>0</v>
      </c>
      <c r="F34" s="18"/>
      <c r="G34" s="18"/>
      <c r="H34" s="17"/>
      <c r="I34" s="21" t="s">
        <v>57</v>
      </c>
    </row>
    <row r="35" spans="2:9" ht="15.5" x14ac:dyDescent="0.35">
      <c r="B35" s="22">
        <f t="shared" si="0"/>
        <v>-200807</v>
      </c>
      <c r="C35" s="42"/>
      <c r="D35" s="17"/>
      <c r="E35" s="18">
        <f t="shared" si="1"/>
        <v>0</v>
      </c>
      <c r="F35" s="18"/>
      <c r="G35" s="18"/>
      <c r="H35" s="17"/>
      <c r="I35" s="21" t="s">
        <v>57</v>
      </c>
    </row>
    <row r="36" spans="2:9" ht="15.5" x14ac:dyDescent="0.35">
      <c r="B36" s="22">
        <f t="shared" si="0"/>
        <v>-200807</v>
      </c>
      <c r="C36" s="17"/>
      <c r="D36" s="17"/>
      <c r="E36" s="18">
        <f t="shared" si="1"/>
        <v>0</v>
      </c>
      <c r="F36" s="18"/>
      <c r="G36" s="18"/>
      <c r="H36" s="17"/>
      <c r="I36" s="21" t="s">
        <v>57</v>
      </c>
    </row>
    <row r="37" spans="2:9" ht="15.5" x14ac:dyDescent="0.35">
      <c r="B37" s="22">
        <f t="shared" si="0"/>
        <v>-200807</v>
      </c>
      <c r="C37" s="17"/>
      <c r="D37" s="17"/>
      <c r="E37" s="18">
        <f t="shared" si="1"/>
        <v>0</v>
      </c>
      <c r="F37" s="18"/>
      <c r="G37" s="18"/>
      <c r="H37" s="17"/>
      <c r="I37" s="21" t="s">
        <v>57</v>
      </c>
    </row>
    <row r="38" spans="2:9" ht="15.5" x14ac:dyDescent="0.35">
      <c r="B38" s="22">
        <f t="shared" si="0"/>
        <v>-200807</v>
      </c>
      <c r="C38" s="17"/>
      <c r="D38" s="17"/>
      <c r="E38" s="18">
        <f t="shared" si="1"/>
        <v>0</v>
      </c>
      <c r="F38" s="18"/>
      <c r="G38" s="18"/>
      <c r="H38" s="17"/>
      <c r="I38" s="21" t="s">
        <v>57</v>
      </c>
    </row>
    <row r="39" spans="2:9" ht="15.5" x14ac:dyDescent="0.35">
      <c r="B39" s="22">
        <f t="shared" si="0"/>
        <v>-200807</v>
      </c>
      <c r="C39" s="17"/>
      <c r="D39" s="17"/>
      <c r="E39" s="18">
        <f t="shared" si="1"/>
        <v>0</v>
      </c>
      <c r="F39" s="18"/>
      <c r="G39" s="18"/>
      <c r="H39" s="17"/>
      <c r="I39" s="21" t="s">
        <v>57</v>
      </c>
    </row>
    <row r="40" spans="2:9" ht="15.5" x14ac:dyDescent="0.35">
      <c r="B40" s="22">
        <f t="shared" si="0"/>
        <v>-200807</v>
      </c>
      <c r="C40" s="17"/>
      <c r="D40" s="17"/>
      <c r="E40" s="18">
        <f t="shared" si="1"/>
        <v>0</v>
      </c>
      <c r="F40" s="18"/>
      <c r="G40" s="18"/>
      <c r="H40" s="17"/>
      <c r="I40" s="21" t="s">
        <v>57</v>
      </c>
    </row>
    <row r="41" spans="2:9" ht="15.5" x14ac:dyDescent="0.35">
      <c r="B41" s="22">
        <f t="shared" si="0"/>
        <v>-200807</v>
      </c>
      <c r="C41" s="17"/>
      <c r="D41" s="17"/>
      <c r="E41" s="18">
        <f t="shared" si="1"/>
        <v>0</v>
      </c>
      <c r="F41" s="18"/>
      <c r="G41" s="18"/>
      <c r="H41" s="17"/>
      <c r="I41" s="21" t="s">
        <v>57</v>
      </c>
    </row>
    <row r="42" spans="2:9" ht="15.5" x14ac:dyDescent="0.35">
      <c r="B42" s="22">
        <f t="shared" si="0"/>
        <v>-200807</v>
      </c>
      <c r="C42" s="17"/>
      <c r="D42" s="17"/>
      <c r="E42" s="18">
        <f t="shared" si="1"/>
        <v>0</v>
      </c>
      <c r="F42" s="18"/>
      <c r="G42" s="18"/>
      <c r="H42" s="17"/>
      <c r="I42" s="21" t="s">
        <v>57</v>
      </c>
    </row>
    <row r="43" spans="2:9" ht="15.5" x14ac:dyDescent="0.35">
      <c r="B43" s="22">
        <f t="shared" si="0"/>
        <v>-200807</v>
      </c>
      <c r="C43" s="17"/>
      <c r="D43" s="17"/>
      <c r="E43" s="18">
        <f t="shared" si="1"/>
        <v>0</v>
      </c>
      <c r="F43" s="18"/>
      <c r="G43" s="18"/>
      <c r="H43" s="17"/>
      <c r="I43" s="21" t="s">
        <v>57</v>
      </c>
    </row>
    <row r="44" spans="2:9" ht="15.5" x14ac:dyDescent="0.35">
      <c r="B44" s="22">
        <f t="shared" si="0"/>
        <v>-200807</v>
      </c>
      <c r="C44" s="17"/>
      <c r="D44" s="17"/>
      <c r="E44" s="18">
        <f t="shared" si="1"/>
        <v>0</v>
      </c>
      <c r="F44" s="18"/>
      <c r="G44" s="18"/>
      <c r="H44" s="17"/>
      <c r="I44" s="21" t="s">
        <v>57</v>
      </c>
    </row>
    <row r="45" spans="2:9" ht="15.5" x14ac:dyDescent="0.35">
      <c r="B45" s="22">
        <f t="shared" si="0"/>
        <v>-200807</v>
      </c>
      <c r="C45" s="17"/>
      <c r="D45" s="17"/>
      <c r="E45" s="18">
        <f t="shared" si="1"/>
        <v>0</v>
      </c>
      <c r="F45" s="18"/>
      <c r="G45" s="18"/>
      <c r="H45" s="17"/>
      <c r="I45" s="21" t="s">
        <v>57</v>
      </c>
    </row>
    <row r="46" spans="2:9" x14ac:dyDescent="0.35">
      <c r="B46" s="100"/>
      <c r="C46" s="101"/>
      <c r="D46" s="101"/>
      <c r="E46" s="101"/>
      <c r="F46" s="101"/>
      <c r="G46" s="101"/>
      <c r="H46" s="101"/>
      <c r="I46" s="102"/>
    </row>
    <row r="47" spans="2:9" ht="21" x14ac:dyDescent="0.5">
      <c r="B47" s="25">
        <f>B45</f>
        <v>-200807</v>
      </c>
      <c r="C47" s="19" t="str">
        <f>IF(B47&gt;=0,"دالرجمع","دالرباقی")</f>
        <v>دالرباقی</v>
      </c>
      <c r="D47" s="27"/>
      <c r="E47" s="16">
        <f>E45</f>
        <v>0</v>
      </c>
      <c r="F47" s="20" t="str">
        <f>IF(E47&gt;=0,"گرام جمع","گرام باقی")</f>
        <v>گرام جمع</v>
      </c>
      <c r="G47" s="28"/>
      <c r="H47" s="103"/>
      <c r="I47" s="102"/>
    </row>
    <row r="49" spans="6:9" ht="15.5" x14ac:dyDescent="0.35">
      <c r="F49" s="88" t="s">
        <v>35</v>
      </c>
      <c r="G49" s="88" t="s">
        <v>35</v>
      </c>
      <c r="H49" s="88" t="s">
        <v>35</v>
      </c>
      <c r="I49" s="88" t="s">
        <v>38</v>
      </c>
    </row>
    <row r="50" spans="6:9" ht="15.5" x14ac:dyDescent="0.35">
      <c r="F50" s="49"/>
      <c r="G50" s="50"/>
      <c r="H50" s="51"/>
      <c r="I50" s="52">
        <v>1</v>
      </c>
    </row>
    <row r="51" spans="6:9" ht="15.5" x14ac:dyDescent="0.35">
      <c r="F51" s="87">
        <f>B47</f>
        <v>-200807</v>
      </c>
      <c r="G51" s="50">
        <f>E47</f>
        <v>0</v>
      </c>
      <c r="H51" s="53" t="s">
        <v>53</v>
      </c>
      <c r="I51" s="52">
        <v>2</v>
      </c>
    </row>
    <row r="52" spans="6:9" x14ac:dyDescent="0.35">
      <c r="F52" s="170"/>
      <c r="G52" s="171"/>
      <c r="H52" s="171"/>
      <c r="I52" s="172"/>
    </row>
    <row r="53" spans="6:9" ht="15.5" x14ac:dyDescent="0.35">
      <c r="F53" s="56" t="s">
        <v>39</v>
      </c>
      <c r="G53" s="57" t="s">
        <v>40</v>
      </c>
      <c r="H53" s="63" t="s">
        <v>41</v>
      </c>
      <c r="I53" s="58" t="s">
        <v>42</v>
      </c>
    </row>
    <row r="54" spans="6:9" ht="15.5" x14ac:dyDescent="0.35">
      <c r="F54" s="58">
        <f>SUM(F50:F53)</f>
        <v>-200807</v>
      </c>
      <c r="G54" s="59">
        <f>SUM(G50:G53)</f>
        <v>0</v>
      </c>
      <c r="H54" s="64">
        <f>G54/12.15*I54</f>
        <v>0</v>
      </c>
      <c r="I54" s="59">
        <v>1158</v>
      </c>
    </row>
    <row r="55" spans="6:9" x14ac:dyDescent="0.35">
      <c r="F55" s="60" t="s">
        <v>43</v>
      </c>
      <c r="G55" s="173">
        <f>H54+F54</f>
        <v>-200807</v>
      </c>
      <c r="H55" s="174"/>
      <c r="I55" s="175"/>
    </row>
    <row r="56" spans="6:9" ht="18.5" x14ac:dyDescent="0.45">
      <c r="F56" s="62" t="s">
        <v>44</v>
      </c>
      <c r="G56" s="176" t="str">
        <f>IF(G55&gt;=0,"ضرر","مفاد")</f>
        <v>مفاد</v>
      </c>
      <c r="H56" s="176"/>
      <c r="I56" s="176"/>
    </row>
  </sheetData>
  <mergeCells count="13">
    <mergeCell ref="B46:I46"/>
    <mergeCell ref="H47:I47"/>
    <mergeCell ref="F52:I52"/>
    <mergeCell ref="G55:I55"/>
    <mergeCell ref="G56:I56"/>
    <mergeCell ref="B15:D15"/>
    <mergeCell ref="E15:G15"/>
    <mergeCell ref="H15:I15"/>
    <mergeCell ref="B8:I11"/>
    <mergeCell ref="B12:E14"/>
    <mergeCell ref="F12:I12"/>
    <mergeCell ref="F13:H13"/>
    <mergeCell ref="F14:I14"/>
  </mergeCells>
  <hyperlinks>
    <hyperlink ref="I51" location="'روزنامچه '!A1" display="'روزنامچه '!A1" xr:uid="{70248D06-30DB-4A9C-9270-7B8004EEE33A}"/>
    <hyperlink ref="I50" location="'فرهاد وکیل زاده و برکی صاحب'!A1" display="'فرهاد وکیل زاده و برکی صاحب'!A1" xr:uid="{CBBD23C8-CF51-4F3A-A4C8-CC2DF206A9A4}"/>
  </hyperlinks>
  <pageMargins left="0.7" right="0.7" top="0.75" bottom="0.75" header="0.3" footer="0.3"/>
  <pageSetup scale="68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9"/>
  <dimension ref="C2:I40"/>
  <sheetViews>
    <sheetView topLeftCell="A7" zoomScaleNormal="100" workbookViewId="0">
      <selection activeCell="G9" sqref="G9"/>
    </sheetView>
  </sheetViews>
  <sheetFormatPr defaultRowHeight="14.5" x14ac:dyDescent="0.35"/>
  <cols>
    <col min="1" max="1" width="9" customWidth="1"/>
    <col min="2" max="2" width="14.7265625" customWidth="1"/>
    <col min="3" max="3" width="16.7265625" customWidth="1"/>
    <col min="4" max="4" width="18.7265625" customWidth="1"/>
    <col min="5" max="5" width="2" hidden="1" customWidth="1"/>
    <col min="6" max="6" width="25" customWidth="1"/>
    <col min="7" max="7" width="22.26953125" customWidth="1"/>
    <col min="8" max="8" width="35.1796875" customWidth="1"/>
    <col min="9" max="9" width="13.54296875" customWidth="1"/>
  </cols>
  <sheetData>
    <row r="2" spans="3:9" x14ac:dyDescent="0.35">
      <c r="F2" s="67"/>
    </row>
    <row r="3" spans="3:9" ht="15" thickBot="1" x14ac:dyDescent="0.4"/>
    <row r="4" spans="3:9" x14ac:dyDescent="0.35">
      <c r="C4" s="155" t="s">
        <v>123</v>
      </c>
      <c r="D4" s="156"/>
      <c r="E4" s="156"/>
      <c r="F4" s="156"/>
      <c r="G4" s="156"/>
      <c r="H4" s="156"/>
      <c r="I4" s="157"/>
    </row>
    <row r="5" spans="3:9" x14ac:dyDescent="0.35">
      <c r="C5" s="158"/>
      <c r="D5" s="159"/>
      <c r="E5" s="159"/>
      <c r="F5" s="159"/>
      <c r="G5" s="159"/>
      <c r="H5" s="159"/>
      <c r="I5" s="160"/>
    </row>
    <row r="6" spans="3:9" ht="9" customHeight="1" thickBot="1" x14ac:dyDescent="0.4">
      <c r="C6" s="161"/>
      <c r="D6" s="162"/>
      <c r="E6" s="162"/>
      <c r="F6" s="162"/>
      <c r="G6" s="162"/>
      <c r="H6" s="162"/>
      <c r="I6" s="163"/>
    </row>
    <row r="7" spans="3:9" ht="24.75" customHeight="1" x14ac:dyDescent="0.55000000000000004">
      <c r="C7" s="79" t="s">
        <v>45</v>
      </c>
      <c r="D7" s="78" t="s">
        <v>49</v>
      </c>
      <c r="E7" s="73"/>
      <c r="F7" s="77" t="s">
        <v>48</v>
      </c>
      <c r="G7" s="76" t="s">
        <v>46</v>
      </c>
      <c r="H7" s="76" t="s">
        <v>47</v>
      </c>
      <c r="I7" s="80" t="s">
        <v>3</v>
      </c>
    </row>
    <row r="8" spans="3:9" ht="27" customHeight="1" x14ac:dyDescent="0.45">
      <c r="C8" s="75">
        <f>F8/D8</f>
        <v>400000</v>
      </c>
      <c r="D8" s="74">
        <f>G8/12.15</f>
        <v>1</v>
      </c>
      <c r="E8" s="29"/>
      <c r="F8" s="68">
        <v>400000</v>
      </c>
      <c r="G8" s="66">
        <v>12.15</v>
      </c>
      <c r="H8" s="66" t="s">
        <v>51</v>
      </c>
      <c r="I8" s="69">
        <v>1</v>
      </c>
    </row>
    <row r="9" spans="3:9" ht="27" customHeight="1" x14ac:dyDescent="0.45">
      <c r="C9" s="75" t="e">
        <f t="shared" ref="C9:C40" si="0">F9/D9</f>
        <v>#REF!</v>
      </c>
      <c r="D9" s="74" t="e">
        <f t="shared" ref="D9:D40" si="1">G9/12.15</f>
        <v>#REF!</v>
      </c>
      <c r="E9" s="29"/>
      <c r="F9" s="68" t="e">
        <f>#REF!</f>
        <v>#REF!</v>
      </c>
      <c r="G9" s="66" t="e">
        <f>#REF!</f>
        <v>#REF!</v>
      </c>
      <c r="H9" s="66" t="s">
        <v>52</v>
      </c>
      <c r="I9" s="69">
        <v>2</v>
      </c>
    </row>
    <row r="10" spans="3:9" ht="27" customHeight="1" x14ac:dyDescent="0.45">
      <c r="C10" s="75" t="e">
        <f t="shared" si="0"/>
        <v>#REF!</v>
      </c>
      <c r="D10" s="74" t="e">
        <f t="shared" si="1"/>
        <v>#REF!</v>
      </c>
      <c r="E10" s="29"/>
      <c r="F10" s="68" t="e">
        <f>#REF!</f>
        <v>#REF!</v>
      </c>
      <c r="G10" s="66" t="e">
        <f>#REF!</f>
        <v>#REF!</v>
      </c>
      <c r="H10" s="66" t="s">
        <v>54</v>
      </c>
      <c r="I10" s="69">
        <v>3</v>
      </c>
    </row>
    <row r="11" spans="3:9" ht="27" customHeight="1" x14ac:dyDescent="0.45">
      <c r="C11" s="75" t="e">
        <f t="shared" si="0"/>
        <v>#REF!</v>
      </c>
      <c r="D11" s="74" t="e">
        <f t="shared" si="1"/>
        <v>#REF!</v>
      </c>
      <c r="E11" s="29"/>
      <c r="F11" s="68" t="e">
        <f>#REF!</f>
        <v>#REF!</v>
      </c>
      <c r="G11" s="66" t="e">
        <f>#REF!</f>
        <v>#REF!</v>
      </c>
      <c r="H11" s="66" t="s">
        <v>56</v>
      </c>
      <c r="I11" s="69">
        <v>4</v>
      </c>
    </row>
    <row r="12" spans="3:9" ht="27" customHeight="1" x14ac:dyDescent="0.45">
      <c r="C12" s="75" t="e">
        <f t="shared" si="0"/>
        <v>#REF!</v>
      </c>
      <c r="D12" s="74" t="e">
        <f t="shared" si="1"/>
        <v>#REF!</v>
      </c>
      <c r="E12" s="29"/>
      <c r="F12" s="68" t="e">
        <f>#REF!</f>
        <v>#REF!</v>
      </c>
      <c r="G12" s="66" t="e">
        <f>#REF!</f>
        <v>#REF!</v>
      </c>
      <c r="H12" s="66"/>
      <c r="I12" s="69">
        <v>5</v>
      </c>
    </row>
    <row r="13" spans="3:9" ht="27" customHeight="1" x14ac:dyDescent="0.45">
      <c r="C13" s="75" t="e">
        <f t="shared" si="0"/>
        <v>#REF!</v>
      </c>
      <c r="D13" s="74" t="e">
        <f t="shared" si="1"/>
        <v>#REF!</v>
      </c>
      <c r="E13" s="29"/>
      <c r="F13" s="68" t="e">
        <f>#REF!</f>
        <v>#REF!</v>
      </c>
      <c r="G13" s="66" t="e">
        <f>#REF!</f>
        <v>#REF!</v>
      </c>
      <c r="H13" s="66"/>
      <c r="I13" s="69">
        <v>6</v>
      </c>
    </row>
    <row r="14" spans="3:9" ht="27" customHeight="1" x14ac:dyDescent="0.45">
      <c r="C14" s="75" t="e">
        <f t="shared" si="0"/>
        <v>#REF!</v>
      </c>
      <c r="D14" s="74" t="e">
        <f t="shared" si="1"/>
        <v>#REF!</v>
      </c>
      <c r="E14" s="29"/>
      <c r="F14" s="68" t="e">
        <f>#REF!</f>
        <v>#REF!</v>
      </c>
      <c r="G14" s="66" t="e">
        <f>#REF!</f>
        <v>#REF!</v>
      </c>
      <c r="H14" s="66"/>
      <c r="I14" s="69">
        <v>7</v>
      </c>
    </row>
    <row r="15" spans="3:9" ht="27" customHeight="1" x14ac:dyDescent="0.45">
      <c r="C15" s="75" t="e">
        <f t="shared" si="0"/>
        <v>#REF!</v>
      </c>
      <c r="D15" s="74" t="e">
        <f t="shared" si="1"/>
        <v>#REF!</v>
      </c>
      <c r="E15" s="29"/>
      <c r="F15" s="68" t="e">
        <f>#REF!</f>
        <v>#REF!</v>
      </c>
      <c r="G15" s="66" t="e">
        <f>#REF!</f>
        <v>#REF!</v>
      </c>
      <c r="H15" s="66"/>
      <c r="I15" s="69">
        <v>8</v>
      </c>
    </row>
    <row r="16" spans="3:9" ht="27" customHeight="1" x14ac:dyDescent="0.45">
      <c r="C16" s="75" t="e">
        <f t="shared" si="0"/>
        <v>#REF!</v>
      </c>
      <c r="D16" s="74" t="e">
        <f t="shared" si="1"/>
        <v>#REF!</v>
      </c>
      <c r="E16" s="29"/>
      <c r="F16" s="68" t="e">
        <f>#REF!</f>
        <v>#REF!</v>
      </c>
      <c r="G16" s="66" t="e">
        <f>#REF!</f>
        <v>#REF!</v>
      </c>
      <c r="H16" s="66"/>
      <c r="I16" s="69">
        <v>9</v>
      </c>
    </row>
    <row r="17" spans="3:9" ht="27" customHeight="1" x14ac:dyDescent="0.45">
      <c r="C17" s="75" t="e">
        <f t="shared" si="0"/>
        <v>#REF!</v>
      </c>
      <c r="D17" s="74" t="e">
        <f t="shared" si="1"/>
        <v>#REF!</v>
      </c>
      <c r="E17" s="29"/>
      <c r="F17" s="68" t="e">
        <f>#REF!</f>
        <v>#REF!</v>
      </c>
      <c r="G17" s="66" t="e">
        <f>#REF!</f>
        <v>#REF!</v>
      </c>
      <c r="H17" s="66"/>
      <c r="I17" s="69">
        <v>10</v>
      </c>
    </row>
    <row r="18" spans="3:9" ht="27" customHeight="1" x14ac:dyDescent="0.45">
      <c r="C18" s="75" t="e">
        <f t="shared" si="0"/>
        <v>#REF!</v>
      </c>
      <c r="D18" s="74" t="e">
        <f t="shared" si="1"/>
        <v>#REF!</v>
      </c>
      <c r="E18" s="29"/>
      <c r="F18" s="68" t="e">
        <f>#REF!</f>
        <v>#REF!</v>
      </c>
      <c r="G18" s="66" t="e">
        <f>#REF!</f>
        <v>#REF!</v>
      </c>
      <c r="H18" s="66"/>
      <c r="I18" s="69">
        <v>11</v>
      </c>
    </row>
    <row r="19" spans="3:9" ht="27" customHeight="1" x14ac:dyDescent="0.45">
      <c r="C19" s="75" t="e">
        <f t="shared" si="0"/>
        <v>#REF!</v>
      </c>
      <c r="D19" s="74" t="e">
        <f t="shared" si="1"/>
        <v>#REF!</v>
      </c>
      <c r="E19" s="29"/>
      <c r="F19" s="68" t="e">
        <f>#REF!</f>
        <v>#REF!</v>
      </c>
      <c r="G19" s="66" t="e">
        <f>#REF!</f>
        <v>#REF!</v>
      </c>
      <c r="H19" s="66"/>
      <c r="I19" s="69">
        <v>12</v>
      </c>
    </row>
    <row r="20" spans="3:9" ht="27" customHeight="1" x14ac:dyDescent="0.45">
      <c r="C20" s="75" t="e">
        <f t="shared" si="0"/>
        <v>#REF!</v>
      </c>
      <c r="D20" s="74" t="e">
        <f t="shared" si="1"/>
        <v>#REF!</v>
      </c>
      <c r="E20" s="29"/>
      <c r="F20" s="68" t="e">
        <f>#REF!</f>
        <v>#REF!</v>
      </c>
      <c r="G20" s="66" t="e">
        <f>#REF!</f>
        <v>#REF!</v>
      </c>
      <c r="H20" s="66"/>
      <c r="I20" s="69">
        <v>13</v>
      </c>
    </row>
    <row r="21" spans="3:9" ht="27" customHeight="1" x14ac:dyDescent="0.45">
      <c r="C21" s="75" t="e">
        <f t="shared" si="0"/>
        <v>#REF!</v>
      </c>
      <c r="D21" s="74" t="e">
        <f t="shared" si="1"/>
        <v>#REF!</v>
      </c>
      <c r="E21" s="29"/>
      <c r="F21" s="68" t="e">
        <f>#REF!</f>
        <v>#REF!</v>
      </c>
      <c r="G21" s="66" t="e">
        <f>#REF!</f>
        <v>#REF!</v>
      </c>
      <c r="H21" s="66"/>
      <c r="I21" s="69">
        <v>14</v>
      </c>
    </row>
    <row r="22" spans="3:9" ht="27" customHeight="1" x14ac:dyDescent="0.45">
      <c r="C22" s="75" t="e">
        <f t="shared" si="0"/>
        <v>#REF!</v>
      </c>
      <c r="D22" s="74" t="e">
        <f t="shared" si="1"/>
        <v>#REF!</v>
      </c>
      <c r="E22" s="29"/>
      <c r="F22" s="68" t="e">
        <f>#REF!</f>
        <v>#REF!</v>
      </c>
      <c r="G22" s="66" t="e">
        <f>#REF!</f>
        <v>#REF!</v>
      </c>
      <c r="H22" s="66"/>
      <c r="I22" s="69">
        <v>15</v>
      </c>
    </row>
    <row r="23" spans="3:9" ht="27" customHeight="1" x14ac:dyDescent="0.45">
      <c r="C23" s="75" t="e">
        <f t="shared" si="0"/>
        <v>#REF!</v>
      </c>
      <c r="D23" s="74" t="e">
        <f t="shared" si="1"/>
        <v>#REF!</v>
      </c>
      <c r="E23" s="29"/>
      <c r="F23" s="68" t="e">
        <f>#REF!</f>
        <v>#REF!</v>
      </c>
      <c r="G23" s="66" t="e">
        <f>#REF!</f>
        <v>#REF!</v>
      </c>
      <c r="H23" s="66"/>
      <c r="I23" s="69">
        <v>16</v>
      </c>
    </row>
    <row r="24" spans="3:9" ht="27" customHeight="1" x14ac:dyDescent="0.45">
      <c r="C24" s="75" t="e">
        <f t="shared" si="0"/>
        <v>#REF!</v>
      </c>
      <c r="D24" s="74" t="e">
        <f t="shared" si="1"/>
        <v>#REF!</v>
      </c>
      <c r="E24" s="29"/>
      <c r="F24" s="68" t="e">
        <f>#REF!</f>
        <v>#REF!</v>
      </c>
      <c r="G24" s="66" t="e">
        <f>#REF!</f>
        <v>#REF!</v>
      </c>
      <c r="H24" s="66"/>
      <c r="I24" s="69">
        <v>17</v>
      </c>
    </row>
    <row r="25" spans="3:9" ht="27" customHeight="1" x14ac:dyDescent="0.45">
      <c r="C25" s="75" t="e">
        <f t="shared" si="0"/>
        <v>#REF!</v>
      </c>
      <c r="D25" s="74" t="e">
        <f t="shared" si="1"/>
        <v>#REF!</v>
      </c>
      <c r="E25" s="29"/>
      <c r="F25" s="68" t="e">
        <f>#REF!</f>
        <v>#REF!</v>
      </c>
      <c r="G25" s="66" t="e">
        <f>#REF!</f>
        <v>#REF!</v>
      </c>
      <c r="H25" s="66"/>
      <c r="I25" s="69">
        <v>18</v>
      </c>
    </row>
    <row r="26" spans="3:9" ht="27" customHeight="1" x14ac:dyDescent="0.45">
      <c r="C26" s="75" t="e">
        <f t="shared" si="0"/>
        <v>#REF!</v>
      </c>
      <c r="D26" s="74" t="e">
        <f t="shared" si="1"/>
        <v>#REF!</v>
      </c>
      <c r="E26" s="29"/>
      <c r="F26" s="68" t="e">
        <f>#REF!</f>
        <v>#REF!</v>
      </c>
      <c r="G26" s="66" t="e">
        <f>#REF!</f>
        <v>#REF!</v>
      </c>
      <c r="H26" s="66"/>
      <c r="I26" s="69">
        <v>19</v>
      </c>
    </row>
    <row r="27" spans="3:9" ht="27" customHeight="1" x14ac:dyDescent="0.45">
      <c r="C27" s="75" t="e">
        <f t="shared" si="0"/>
        <v>#REF!</v>
      </c>
      <c r="D27" s="74" t="e">
        <f t="shared" si="1"/>
        <v>#REF!</v>
      </c>
      <c r="E27" s="29"/>
      <c r="F27" s="68" t="e">
        <f>#REF!</f>
        <v>#REF!</v>
      </c>
      <c r="G27" s="66" t="e">
        <f>#REF!</f>
        <v>#REF!</v>
      </c>
      <c r="H27" s="66"/>
      <c r="I27" s="69">
        <v>20</v>
      </c>
    </row>
    <row r="28" spans="3:9" ht="27" customHeight="1" x14ac:dyDescent="0.45">
      <c r="C28" s="75" t="e">
        <f t="shared" si="0"/>
        <v>#REF!</v>
      </c>
      <c r="D28" s="74" t="e">
        <f t="shared" si="1"/>
        <v>#REF!</v>
      </c>
      <c r="E28" s="29"/>
      <c r="F28" s="68" t="e">
        <f>#REF!</f>
        <v>#REF!</v>
      </c>
      <c r="G28" s="66" t="e">
        <f>#REF!</f>
        <v>#REF!</v>
      </c>
      <c r="H28" s="66"/>
      <c r="I28" s="69">
        <v>21</v>
      </c>
    </row>
    <row r="29" spans="3:9" ht="27" customHeight="1" x14ac:dyDescent="0.45">
      <c r="C29" s="75">
        <f t="shared" si="0"/>
        <v>0</v>
      </c>
      <c r="D29" s="74">
        <f t="shared" si="1"/>
        <v>-292.70411522633748</v>
      </c>
      <c r="E29" s="29"/>
      <c r="F29" s="68"/>
      <c r="G29" s="66">
        <f>نتیجه!C34</f>
        <v>-3556.3550000000005</v>
      </c>
      <c r="H29" s="66"/>
      <c r="I29" s="69">
        <v>22</v>
      </c>
    </row>
    <row r="30" spans="3:9" ht="27" customHeight="1" x14ac:dyDescent="0.45">
      <c r="C30" s="75" t="e">
        <f t="shared" si="0"/>
        <v>#REF!</v>
      </c>
      <c r="D30" s="74" t="e">
        <f t="shared" si="1"/>
        <v>#REF!</v>
      </c>
      <c r="E30" s="29"/>
      <c r="F30" s="68" t="e">
        <f>#REF!</f>
        <v>#REF!</v>
      </c>
      <c r="G30" s="66" t="e">
        <f>#REF!</f>
        <v>#REF!</v>
      </c>
      <c r="H30" s="66"/>
      <c r="I30" s="69">
        <v>23</v>
      </c>
    </row>
    <row r="31" spans="3:9" ht="25.5" customHeight="1" x14ac:dyDescent="0.45">
      <c r="C31" s="75" t="e">
        <f t="shared" si="0"/>
        <v>#REF!</v>
      </c>
      <c r="D31" s="74" t="e">
        <f t="shared" si="1"/>
        <v>#REF!</v>
      </c>
      <c r="E31" s="29"/>
      <c r="F31" s="68" t="e">
        <f>#REF!</f>
        <v>#REF!</v>
      </c>
      <c r="G31" s="66" t="e">
        <f>#REF!</f>
        <v>#REF!</v>
      </c>
      <c r="H31" s="66"/>
      <c r="I31" s="69">
        <v>24</v>
      </c>
    </row>
    <row r="32" spans="3:9" ht="24.75" customHeight="1" x14ac:dyDescent="0.45">
      <c r="C32" s="75" t="e">
        <f t="shared" si="0"/>
        <v>#REF!</v>
      </c>
      <c r="D32" s="74" t="e">
        <f t="shared" si="1"/>
        <v>#REF!</v>
      </c>
      <c r="E32" s="29"/>
      <c r="F32" s="68" t="e">
        <f>#REF!</f>
        <v>#REF!</v>
      </c>
      <c r="G32" s="66" t="e">
        <f>#REF!</f>
        <v>#REF!</v>
      </c>
      <c r="H32" s="66"/>
      <c r="I32" s="69">
        <v>25</v>
      </c>
    </row>
    <row r="33" spans="3:9" ht="24.75" customHeight="1" x14ac:dyDescent="0.45">
      <c r="C33" s="75" t="e">
        <f t="shared" si="0"/>
        <v>#REF!</v>
      </c>
      <c r="D33" s="74" t="e">
        <f t="shared" si="1"/>
        <v>#REF!</v>
      </c>
      <c r="E33" s="29"/>
      <c r="F33" s="68" t="e">
        <f>نتیجه!#REF!</f>
        <v>#REF!</v>
      </c>
      <c r="G33" s="66" t="e">
        <f>نتیجه!#REF!</f>
        <v>#REF!</v>
      </c>
      <c r="H33" s="85"/>
      <c r="I33" s="86">
        <v>26</v>
      </c>
    </row>
    <row r="34" spans="3:9" ht="24.75" customHeight="1" x14ac:dyDescent="0.45">
      <c r="C34" s="75" t="e">
        <f t="shared" si="0"/>
        <v>#REF!</v>
      </c>
      <c r="D34" s="74" t="e">
        <f t="shared" si="1"/>
        <v>#REF!</v>
      </c>
      <c r="E34" s="29"/>
      <c r="F34" s="68" t="e">
        <f>نتیجه!#REF!</f>
        <v>#REF!</v>
      </c>
      <c r="G34" s="66" t="e">
        <f>نتیجه!#REF!</f>
        <v>#REF!</v>
      </c>
      <c r="H34" s="85"/>
      <c r="I34" s="86">
        <v>27</v>
      </c>
    </row>
    <row r="35" spans="3:9" ht="24.75" customHeight="1" x14ac:dyDescent="0.45">
      <c r="C35" s="75" t="e">
        <f t="shared" si="0"/>
        <v>#REF!</v>
      </c>
      <c r="D35" s="74" t="e">
        <f t="shared" si="1"/>
        <v>#REF!</v>
      </c>
      <c r="E35" s="29"/>
      <c r="F35" s="68" t="e">
        <f>نتیجه!#REF!</f>
        <v>#REF!</v>
      </c>
      <c r="G35" s="66" t="e">
        <f>نتیجه!#REF!</f>
        <v>#REF!</v>
      </c>
      <c r="H35" s="85"/>
      <c r="I35" s="86">
        <v>28</v>
      </c>
    </row>
    <row r="36" spans="3:9" ht="24.75" customHeight="1" x14ac:dyDescent="0.45">
      <c r="C36" s="75" t="e">
        <f t="shared" si="0"/>
        <v>#REF!</v>
      </c>
      <c r="D36" s="74" t="e">
        <f t="shared" si="1"/>
        <v>#REF!</v>
      </c>
      <c r="E36" s="29"/>
      <c r="F36" s="68" t="e">
        <f>#REF!</f>
        <v>#REF!</v>
      </c>
      <c r="G36" s="66" t="e">
        <f>#REF!</f>
        <v>#REF!</v>
      </c>
      <c r="H36" s="85"/>
      <c r="I36" s="86">
        <v>29</v>
      </c>
    </row>
    <row r="37" spans="3:9" ht="24.75" customHeight="1" x14ac:dyDescent="0.45">
      <c r="C37" s="75" t="e">
        <f t="shared" si="0"/>
        <v>#REF!</v>
      </c>
      <c r="D37" s="74" t="e">
        <f t="shared" si="1"/>
        <v>#REF!</v>
      </c>
      <c r="E37" s="29"/>
      <c r="F37" s="68" t="e">
        <f>#REF!</f>
        <v>#REF!</v>
      </c>
      <c r="G37" s="66" t="e">
        <f>#REF!</f>
        <v>#REF!</v>
      </c>
      <c r="H37" s="85"/>
      <c r="I37" s="86">
        <v>30</v>
      </c>
    </row>
    <row r="38" spans="3:9" ht="24.75" customHeight="1" x14ac:dyDescent="0.45">
      <c r="C38" s="75" t="e">
        <f t="shared" si="0"/>
        <v>#REF!</v>
      </c>
      <c r="D38" s="74" t="e">
        <f t="shared" si="1"/>
        <v>#REF!</v>
      </c>
      <c r="E38" s="29"/>
      <c r="F38" s="68" t="e">
        <f>#REF!</f>
        <v>#REF!</v>
      </c>
      <c r="G38" s="66" t="e">
        <f>#REF!</f>
        <v>#REF!</v>
      </c>
      <c r="H38" s="85"/>
      <c r="I38" s="86"/>
    </row>
    <row r="39" spans="3:9" ht="24.75" customHeight="1" x14ac:dyDescent="0.45">
      <c r="C39" s="75" t="e">
        <f t="shared" si="0"/>
        <v>#REF!</v>
      </c>
      <c r="D39" s="74" t="e">
        <f t="shared" si="1"/>
        <v>#REF!</v>
      </c>
      <c r="E39" s="29"/>
      <c r="F39" s="68" t="e">
        <f>#REF!</f>
        <v>#REF!</v>
      </c>
      <c r="G39" s="66" t="e">
        <f>#REF!</f>
        <v>#REF!</v>
      </c>
      <c r="H39" s="85"/>
      <c r="I39" s="86"/>
    </row>
    <row r="40" spans="3:9" ht="28.5" customHeight="1" thickBot="1" x14ac:dyDescent="0.5">
      <c r="C40" s="75" t="e">
        <f t="shared" si="0"/>
        <v>#REF!</v>
      </c>
      <c r="D40" s="74" t="e">
        <f t="shared" si="1"/>
        <v>#REF!</v>
      </c>
      <c r="E40" s="70"/>
      <c r="F40" s="68" t="e">
        <f>#REF!</f>
        <v>#REF!</v>
      </c>
      <c r="G40" s="66" t="e">
        <f>#REF!</f>
        <v>#REF!</v>
      </c>
      <c r="H40" s="71"/>
      <c r="I40" s="72"/>
    </row>
  </sheetData>
  <mergeCells count="1">
    <mergeCell ref="C4:I6"/>
  </mergeCells>
  <pageMargins left="0.7" right="0.7" top="0.75" bottom="0.75" header="0.3" footer="0.3"/>
  <pageSetup scale="55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53F4D-6237-4ADF-A536-022F1AB0AA29}">
  <dimension ref="B7:I63"/>
  <sheetViews>
    <sheetView topLeftCell="A35" zoomScale="109" zoomScaleNormal="80" workbookViewId="0">
      <selection activeCell="H40" sqref="H40"/>
    </sheetView>
  </sheetViews>
  <sheetFormatPr defaultColWidth="9.1796875" defaultRowHeight="14.5" x14ac:dyDescent="0.35"/>
  <cols>
    <col min="2" max="7" width="12.54296875" customWidth="1"/>
    <col min="8" max="8" width="37.7265625" customWidth="1"/>
    <col min="9" max="9" width="10.81640625" customWidth="1"/>
    <col min="10" max="10" width="13.1796875" customWidth="1"/>
    <col min="11" max="11" width="11.81640625" customWidth="1"/>
    <col min="12" max="12" width="11.1796875" customWidth="1"/>
  </cols>
  <sheetData>
    <row r="7" spans="2:9" ht="15" thickBot="1" x14ac:dyDescent="0.4"/>
    <row r="8" spans="2:9" x14ac:dyDescent="0.35">
      <c r="B8" s="104"/>
      <c r="C8" s="105"/>
      <c r="D8" s="105"/>
      <c r="E8" s="105"/>
      <c r="F8" s="105"/>
      <c r="G8" s="105"/>
      <c r="H8" s="105"/>
      <c r="I8" s="106"/>
    </row>
    <row r="9" spans="2:9" x14ac:dyDescent="0.35">
      <c r="B9" s="107"/>
      <c r="C9" s="108"/>
      <c r="D9" s="108"/>
      <c r="E9" s="108"/>
      <c r="F9" s="108"/>
      <c r="G9" s="108"/>
      <c r="H9" s="108"/>
      <c r="I9" s="109"/>
    </row>
    <row r="10" spans="2:9" x14ac:dyDescent="0.35">
      <c r="B10" s="107"/>
      <c r="C10" s="108"/>
      <c r="D10" s="108"/>
      <c r="E10" s="108"/>
      <c r="F10" s="108"/>
      <c r="G10" s="108"/>
      <c r="H10" s="108"/>
      <c r="I10" s="109"/>
    </row>
    <row r="11" spans="2:9" ht="15" thickBot="1" x14ac:dyDescent="0.4">
      <c r="B11" s="110"/>
      <c r="C11" s="111"/>
      <c r="D11" s="111"/>
      <c r="E11" s="111"/>
      <c r="F11" s="111"/>
      <c r="G11" s="111"/>
      <c r="H11" s="111"/>
      <c r="I11" s="112"/>
    </row>
    <row r="12" spans="2:9" ht="15" thickBot="1" x14ac:dyDescent="0.4">
      <c r="B12" s="113"/>
      <c r="C12" s="101"/>
      <c r="D12" s="101"/>
      <c r="E12" s="101"/>
      <c r="F12" s="113"/>
      <c r="G12" s="101"/>
      <c r="H12" s="101"/>
      <c r="I12" s="115"/>
    </row>
    <row r="13" spans="2:9" ht="19" thickBot="1" x14ac:dyDescent="0.5">
      <c r="B13" s="114"/>
      <c r="C13" s="114"/>
      <c r="D13" s="114"/>
      <c r="E13" s="114"/>
      <c r="F13" s="116" t="s">
        <v>86</v>
      </c>
      <c r="G13" s="98"/>
      <c r="H13" s="117"/>
      <c r="I13" s="32" t="s">
        <v>4</v>
      </c>
    </row>
    <row r="14" spans="2:9" ht="15" thickBot="1" x14ac:dyDescent="0.4">
      <c r="B14" s="101"/>
      <c r="C14" s="101"/>
      <c r="D14" s="101"/>
      <c r="E14" s="101"/>
      <c r="F14" s="113"/>
      <c r="G14" s="101"/>
      <c r="H14" s="101"/>
      <c r="I14" s="118"/>
    </row>
    <row r="15" spans="2:9" ht="19" thickBot="1" x14ac:dyDescent="0.4">
      <c r="B15" s="119" t="s">
        <v>11</v>
      </c>
      <c r="C15" s="98"/>
      <c r="D15" s="99"/>
      <c r="E15" s="97" t="s">
        <v>12</v>
      </c>
      <c r="F15" s="98"/>
      <c r="G15" s="99"/>
      <c r="H15" s="97" t="s">
        <v>13</v>
      </c>
      <c r="I15" s="117"/>
    </row>
    <row r="16" spans="2:9" ht="15.5" x14ac:dyDescent="0.35">
      <c r="B16" s="33" t="s">
        <v>14</v>
      </c>
      <c r="C16" s="34" t="s">
        <v>15</v>
      </c>
      <c r="D16" s="34" t="s">
        <v>34</v>
      </c>
      <c r="E16" s="35" t="s">
        <v>17</v>
      </c>
      <c r="F16" s="35" t="s">
        <v>18</v>
      </c>
      <c r="G16" s="35" t="s">
        <v>19</v>
      </c>
      <c r="H16" s="34" t="s">
        <v>20</v>
      </c>
      <c r="I16" s="36" t="s">
        <v>21</v>
      </c>
    </row>
    <row r="17" spans="2:9" ht="15.5" x14ac:dyDescent="0.35">
      <c r="B17" s="22">
        <f>C17-D17</f>
        <v>131400</v>
      </c>
      <c r="C17" s="41">
        <v>131400</v>
      </c>
      <c r="D17" s="22"/>
      <c r="E17" s="18">
        <f>F17-G17</f>
        <v>-1215</v>
      </c>
      <c r="F17" s="44"/>
      <c r="G17" s="44">
        <v>1215</v>
      </c>
      <c r="H17" s="17" t="s">
        <v>88</v>
      </c>
      <c r="I17" s="21" t="s">
        <v>58</v>
      </c>
    </row>
    <row r="18" spans="2:9" ht="15.5" x14ac:dyDescent="0.35">
      <c r="B18" s="22">
        <f t="shared" ref="B18:B52" si="0">B17+C18-D18</f>
        <v>77408</v>
      </c>
      <c r="C18" s="42"/>
      <c r="D18" s="22">
        <v>53992</v>
      </c>
      <c r="E18" s="18">
        <f t="shared" ref="E18:E52" si="1">E17+F18-G18</f>
        <v>-715</v>
      </c>
      <c r="F18" s="44">
        <v>500</v>
      </c>
      <c r="G18" s="22"/>
      <c r="H18" s="47" t="s">
        <v>89</v>
      </c>
      <c r="I18" s="21" t="s">
        <v>78</v>
      </c>
    </row>
    <row r="19" spans="2:9" ht="15.5" x14ac:dyDescent="0.35">
      <c r="B19" s="22">
        <f t="shared" si="0"/>
        <v>-53342</v>
      </c>
      <c r="C19" s="42"/>
      <c r="D19" s="22">
        <v>130750</v>
      </c>
      <c r="E19" s="18">
        <f t="shared" si="1"/>
        <v>500</v>
      </c>
      <c r="F19" s="44">
        <v>1215</v>
      </c>
      <c r="G19" s="22"/>
      <c r="H19" s="47" t="s">
        <v>115</v>
      </c>
      <c r="I19" s="21" t="s">
        <v>78</v>
      </c>
    </row>
    <row r="20" spans="2:9" ht="15.5" x14ac:dyDescent="0.35">
      <c r="B20" s="22">
        <f t="shared" si="0"/>
        <v>-184742</v>
      </c>
      <c r="C20" s="42"/>
      <c r="D20" s="18">
        <v>131400</v>
      </c>
      <c r="E20" s="18">
        <f t="shared" si="1"/>
        <v>1715</v>
      </c>
      <c r="F20" s="26">
        <v>1215</v>
      </c>
      <c r="G20" s="18"/>
      <c r="H20" s="17" t="s">
        <v>128</v>
      </c>
      <c r="I20" s="21" t="s">
        <v>127</v>
      </c>
    </row>
    <row r="21" spans="2:9" ht="15.5" x14ac:dyDescent="0.35">
      <c r="B21" s="22">
        <f t="shared" si="0"/>
        <v>-120342</v>
      </c>
      <c r="C21" s="42">
        <v>64400</v>
      </c>
      <c r="D21" s="17"/>
      <c r="E21" s="18">
        <f t="shared" si="1"/>
        <v>1107.5</v>
      </c>
      <c r="F21" s="18"/>
      <c r="G21" s="18">
        <v>607.5</v>
      </c>
      <c r="H21" s="17" t="s">
        <v>140</v>
      </c>
      <c r="I21" s="21" t="s">
        <v>133</v>
      </c>
    </row>
    <row r="22" spans="2:9" ht="15.5" x14ac:dyDescent="0.35">
      <c r="B22" s="24">
        <f t="shared" si="0"/>
        <v>-67502</v>
      </c>
      <c r="C22" s="43">
        <v>52840</v>
      </c>
      <c r="D22" s="8"/>
      <c r="E22" s="18">
        <f t="shared" si="1"/>
        <v>607.5</v>
      </c>
      <c r="F22" s="23"/>
      <c r="G22" s="23">
        <v>500</v>
      </c>
      <c r="H22" s="8" t="s">
        <v>155</v>
      </c>
      <c r="I22" s="21" t="s">
        <v>149</v>
      </c>
    </row>
    <row r="23" spans="2:9" ht="15.5" x14ac:dyDescent="0.35">
      <c r="B23" s="24">
        <f t="shared" si="0"/>
        <v>-2002</v>
      </c>
      <c r="C23" s="42">
        <v>65500</v>
      </c>
      <c r="D23" s="17"/>
      <c r="E23" s="18">
        <f t="shared" si="1"/>
        <v>0</v>
      </c>
      <c r="F23" s="18"/>
      <c r="G23" s="18">
        <v>607.5</v>
      </c>
      <c r="H23" s="17" t="s">
        <v>156</v>
      </c>
      <c r="I23" s="21" t="s">
        <v>149</v>
      </c>
    </row>
    <row r="24" spans="2:9" ht="15.5" x14ac:dyDescent="0.35">
      <c r="B24" s="24">
        <f>B23+C24-D24</f>
        <v>-66402</v>
      </c>
      <c r="C24" s="42"/>
      <c r="D24" s="17">
        <v>64400</v>
      </c>
      <c r="E24" s="18">
        <f>E23+F24-G24</f>
        <v>607.5</v>
      </c>
      <c r="F24" s="18">
        <v>607.5</v>
      </c>
      <c r="G24" s="18"/>
      <c r="H24" s="17" t="s">
        <v>177</v>
      </c>
      <c r="I24" s="21" t="s">
        <v>165</v>
      </c>
    </row>
    <row r="25" spans="2:9" ht="15.5" x14ac:dyDescent="0.35">
      <c r="B25" s="24">
        <f t="shared" si="0"/>
        <v>62798</v>
      </c>
      <c r="C25" s="42">
        <v>129200</v>
      </c>
      <c r="D25" s="17"/>
      <c r="E25" s="18">
        <f t="shared" si="1"/>
        <v>-607.5</v>
      </c>
      <c r="F25" s="18"/>
      <c r="G25" s="18">
        <v>1215</v>
      </c>
      <c r="H25" s="17" t="s">
        <v>183</v>
      </c>
      <c r="I25" s="21" t="s">
        <v>182</v>
      </c>
    </row>
    <row r="26" spans="2:9" ht="15.5" x14ac:dyDescent="0.35">
      <c r="B26" s="24">
        <f t="shared" si="0"/>
        <v>192598</v>
      </c>
      <c r="C26" s="42">
        <v>129800</v>
      </c>
      <c r="D26" s="17"/>
      <c r="E26" s="18">
        <f t="shared" si="1"/>
        <v>-1822.5</v>
      </c>
      <c r="F26" s="18"/>
      <c r="G26" s="18">
        <v>1215</v>
      </c>
      <c r="H26" s="17" t="s">
        <v>207</v>
      </c>
      <c r="I26" s="21" t="s">
        <v>194</v>
      </c>
    </row>
    <row r="27" spans="2:9" ht="15.5" x14ac:dyDescent="0.35">
      <c r="B27" s="24">
        <f t="shared" si="0"/>
        <v>64798</v>
      </c>
      <c r="C27" s="42"/>
      <c r="D27" s="17">
        <v>127800</v>
      </c>
      <c r="E27" s="18">
        <f t="shared" si="1"/>
        <v>-607.5</v>
      </c>
      <c r="F27" s="18">
        <v>1215</v>
      </c>
      <c r="G27" s="18"/>
      <c r="H27" s="17" t="s">
        <v>252</v>
      </c>
      <c r="I27" s="21" t="s">
        <v>222</v>
      </c>
    </row>
    <row r="28" spans="2:9" ht="15.5" x14ac:dyDescent="0.35">
      <c r="B28" s="24">
        <f t="shared" si="0"/>
        <v>64798</v>
      </c>
      <c r="C28" s="42"/>
      <c r="D28" s="17"/>
      <c r="E28" s="18">
        <f t="shared" si="1"/>
        <v>0</v>
      </c>
      <c r="F28" s="18">
        <v>607.5</v>
      </c>
      <c r="G28" s="18"/>
      <c r="H28" s="17" t="s">
        <v>253</v>
      </c>
      <c r="I28" s="21" t="s">
        <v>222</v>
      </c>
    </row>
    <row r="29" spans="2:9" ht="15.5" x14ac:dyDescent="0.35">
      <c r="B29" s="24">
        <f t="shared" si="0"/>
        <v>523</v>
      </c>
      <c r="C29" s="42"/>
      <c r="D29" s="17">
        <v>64275</v>
      </c>
      <c r="E29" s="18">
        <f t="shared" si="1"/>
        <v>0</v>
      </c>
      <c r="F29" s="18"/>
      <c r="G29" s="18"/>
      <c r="H29" s="17" t="s">
        <v>254</v>
      </c>
      <c r="I29" s="21" t="s">
        <v>222</v>
      </c>
    </row>
    <row r="30" spans="2:9" ht="15.5" x14ac:dyDescent="0.35">
      <c r="B30" s="24">
        <f t="shared" si="0"/>
        <v>128323</v>
      </c>
      <c r="C30" s="42">
        <v>127800</v>
      </c>
      <c r="D30" s="17"/>
      <c r="E30" s="18">
        <f t="shared" si="1"/>
        <v>-1215</v>
      </c>
      <c r="F30" s="18"/>
      <c r="G30" s="18">
        <v>1215</v>
      </c>
      <c r="H30" s="17" t="s">
        <v>377</v>
      </c>
      <c r="I30" s="21" t="s">
        <v>363</v>
      </c>
    </row>
    <row r="31" spans="2:9" ht="15.5" x14ac:dyDescent="0.35">
      <c r="B31" s="24">
        <f t="shared" si="0"/>
        <v>256523</v>
      </c>
      <c r="C31" s="42">
        <v>128200</v>
      </c>
      <c r="D31" s="17"/>
      <c r="E31" s="18">
        <f t="shared" si="1"/>
        <v>-2430</v>
      </c>
      <c r="F31" s="18"/>
      <c r="G31" s="18">
        <v>1215</v>
      </c>
      <c r="H31" s="17" t="s">
        <v>386</v>
      </c>
      <c r="I31" s="21" t="s">
        <v>363</v>
      </c>
    </row>
    <row r="32" spans="2:9" ht="15.5" x14ac:dyDescent="0.35">
      <c r="B32" s="24">
        <f t="shared" si="0"/>
        <v>384223</v>
      </c>
      <c r="C32" s="42">
        <v>127700</v>
      </c>
      <c r="D32" s="17"/>
      <c r="E32" s="18">
        <f t="shared" si="1"/>
        <v>-3645</v>
      </c>
      <c r="F32" s="18"/>
      <c r="G32" s="18">
        <v>1215</v>
      </c>
      <c r="H32" s="17" t="s">
        <v>407</v>
      </c>
      <c r="I32" s="21" t="s">
        <v>387</v>
      </c>
    </row>
    <row r="33" spans="2:9" ht="15.5" x14ac:dyDescent="0.35">
      <c r="B33" s="24">
        <f t="shared" si="0"/>
        <v>128373</v>
      </c>
      <c r="C33" s="42"/>
      <c r="D33" s="17">
        <v>255850</v>
      </c>
      <c r="E33" s="18">
        <f t="shared" si="1"/>
        <v>-1215</v>
      </c>
      <c r="F33" s="18">
        <v>2430</v>
      </c>
      <c r="G33" s="18"/>
      <c r="H33" s="17" t="s">
        <v>433</v>
      </c>
      <c r="I33" s="21" t="s">
        <v>418</v>
      </c>
    </row>
    <row r="34" spans="2:9" ht="15.5" x14ac:dyDescent="0.35">
      <c r="B34" s="24">
        <f t="shared" si="0"/>
        <v>1473</v>
      </c>
      <c r="C34" s="42"/>
      <c r="D34" s="17">
        <v>126900</v>
      </c>
      <c r="E34" s="18">
        <f t="shared" si="1"/>
        <v>0</v>
      </c>
      <c r="F34" s="18">
        <v>1215</v>
      </c>
      <c r="G34" s="18"/>
      <c r="H34" s="17" t="s">
        <v>436</v>
      </c>
      <c r="I34" s="21" t="s">
        <v>418</v>
      </c>
    </row>
    <row r="35" spans="2:9" ht="15.5" x14ac:dyDescent="0.35">
      <c r="B35" s="24">
        <f t="shared" si="0"/>
        <v>129073</v>
      </c>
      <c r="C35" s="42">
        <v>127600</v>
      </c>
      <c r="D35" s="17"/>
      <c r="E35" s="18">
        <f t="shared" si="1"/>
        <v>-1215</v>
      </c>
      <c r="F35" s="18"/>
      <c r="G35" s="18">
        <v>1215</v>
      </c>
      <c r="H35" s="17" t="s">
        <v>443</v>
      </c>
      <c r="I35" s="21" t="s">
        <v>418</v>
      </c>
    </row>
    <row r="36" spans="2:9" ht="15.5" x14ac:dyDescent="0.35">
      <c r="B36" s="24">
        <f t="shared" si="0"/>
        <v>1373</v>
      </c>
      <c r="C36" s="17"/>
      <c r="D36" s="17">
        <v>127700</v>
      </c>
      <c r="E36" s="18">
        <f t="shared" si="1"/>
        <v>0</v>
      </c>
      <c r="F36" s="18">
        <v>1215</v>
      </c>
      <c r="G36" s="18"/>
      <c r="H36" s="17" t="s">
        <v>454</v>
      </c>
      <c r="I36" s="21" t="s">
        <v>450</v>
      </c>
    </row>
    <row r="37" spans="2:9" ht="15.5" x14ac:dyDescent="0.35">
      <c r="B37" s="24">
        <f t="shared" si="0"/>
        <v>-125527</v>
      </c>
      <c r="C37" s="17"/>
      <c r="D37" s="17">
        <v>126900</v>
      </c>
      <c r="E37" s="18">
        <f t="shared" si="1"/>
        <v>1215</v>
      </c>
      <c r="F37" s="18">
        <v>1215</v>
      </c>
      <c r="G37" s="18"/>
      <c r="H37" s="17" t="s">
        <v>465</v>
      </c>
      <c r="I37" s="21" t="s">
        <v>450</v>
      </c>
    </row>
    <row r="38" spans="2:9" ht="15.5" x14ac:dyDescent="0.35">
      <c r="B38" s="24">
        <f t="shared" si="0"/>
        <v>-252377</v>
      </c>
      <c r="C38" s="17"/>
      <c r="D38" s="17">
        <v>126850</v>
      </c>
      <c r="E38" s="18">
        <f t="shared" si="1"/>
        <v>2430</v>
      </c>
      <c r="F38" s="18">
        <v>1215</v>
      </c>
      <c r="G38" s="18"/>
      <c r="H38" s="17" t="s">
        <v>466</v>
      </c>
      <c r="I38" s="21" t="s">
        <v>450</v>
      </c>
    </row>
    <row r="39" spans="2:9" ht="15.5" x14ac:dyDescent="0.35">
      <c r="B39" s="24">
        <f t="shared" si="0"/>
        <v>-316152</v>
      </c>
      <c r="C39" s="17"/>
      <c r="D39" s="17">
        <v>63775</v>
      </c>
      <c r="E39" s="18">
        <f t="shared" si="1"/>
        <v>3037.5</v>
      </c>
      <c r="F39" s="18">
        <v>607.5</v>
      </c>
      <c r="G39" s="18"/>
      <c r="H39" s="17" t="s">
        <v>494</v>
      </c>
      <c r="I39" s="21" t="s">
        <v>471</v>
      </c>
    </row>
    <row r="40" spans="2:9" ht="15.5" x14ac:dyDescent="0.35">
      <c r="B40" s="24">
        <f t="shared" si="0"/>
        <v>-442352</v>
      </c>
      <c r="C40" s="17"/>
      <c r="D40" s="17">
        <v>126200</v>
      </c>
      <c r="E40" s="18">
        <f t="shared" si="1"/>
        <v>4252.5</v>
      </c>
      <c r="F40" s="18">
        <v>1215</v>
      </c>
      <c r="G40" s="18"/>
      <c r="H40" s="17" t="s">
        <v>477</v>
      </c>
      <c r="I40" s="21" t="s">
        <v>471</v>
      </c>
    </row>
    <row r="41" spans="2:9" ht="15.5" x14ac:dyDescent="0.35">
      <c r="B41" s="24">
        <f t="shared" si="0"/>
        <v>-379302</v>
      </c>
      <c r="C41" s="17">
        <v>63050</v>
      </c>
      <c r="D41" s="17"/>
      <c r="E41" s="18">
        <f t="shared" si="1"/>
        <v>3645</v>
      </c>
      <c r="F41" s="18"/>
      <c r="G41" s="18">
        <v>607.5</v>
      </c>
      <c r="H41" s="17" t="s">
        <v>480</v>
      </c>
      <c r="I41" s="21" t="s">
        <v>471</v>
      </c>
    </row>
    <row r="42" spans="2:9" ht="15.5" x14ac:dyDescent="0.35">
      <c r="B42" s="24">
        <f t="shared" si="0"/>
        <v>-253202</v>
      </c>
      <c r="C42" s="17">
        <v>126100</v>
      </c>
      <c r="D42" s="17"/>
      <c r="E42" s="18">
        <f t="shared" si="1"/>
        <v>2430</v>
      </c>
      <c r="F42" s="18"/>
      <c r="G42" s="18">
        <v>1215</v>
      </c>
      <c r="H42" s="17" t="s">
        <v>482</v>
      </c>
      <c r="I42" s="21" t="s">
        <v>471</v>
      </c>
    </row>
    <row r="43" spans="2:9" ht="15.5" x14ac:dyDescent="0.35">
      <c r="B43" s="24">
        <f t="shared" si="0"/>
        <v>-189502</v>
      </c>
      <c r="C43" s="17">
        <v>63700</v>
      </c>
      <c r="D43" s="17"/>
      <c r="E43" s="18">
        <f t="shared" si="1"/>
        <v>1822.5</v>
      </c>
      <c r="F43" s="18"/>
      <c r="G43" s="18">
        <v>607.5</v>
      </c>
      <c r="H43" s="17" t="s">
        <v>490</v>
      </c>
      <c r="I43" s="21" t="s">
        <v>489</v>
      </c>
    </row>
    <row r="44" spans="2:9" ht="15.5" x14ac:dyDescent="0.35">
      <c r="B44" s="24">
        <f>B43+C44-D44</f>
        <v>-126102</v>
      </c>
      <c r="C44" s="17">
        <v>63400</v>
      </c>
      <c r="D44" s="17"/>
      <c r="E44" s="18">
        <f t="shared" si="1"/>
        <v>1215</v>
      </c>
      <c r="F44" s="18"/>
      <c r="G44" s="18">
        <v>607.5</v>
      </c>
      <c r="H44" s="17" t="s">
        <v>497</v>
      </c>
      <c r="I44" s="21" t="s">
        <v>489</v>
      </c>
    </row>
    <row r="45" spans="2:9" ht="15.5" x14ac:dyDescent="0.35">
      <c r="B45" s="24">
        <f t="shared" ref="B45:B49" si="2">B44+C45-D45</f>
        <v>648</v>
      </c>
      <c r="C45" s="17">
        <v>126750</v>
      </c>
      <c r="D45" s="17"/>
      <c r="E45" s="18">
        <f t="shared" si="1"/>
        <v>0</v>
      </c>
      <c r="F45" s="18"/>
      <c r="G45" s="18">
        <v>1215</v>
      </c>
      <c r="H45" s="17" t="s">
        <v>507</v>
      </c>
      <c r="I45" s="21" t="s">
        <v>489</v>
      </c>
    </row>
    <row r="46" spans="2:9" ht="15.5" x14ac:dyDescent="0.35">
      <c r="B46" s="24">
        <f t="shared" si="2"/>
        <v>128148</v>
      </c>
      <c r="C46" s="17">
        <v>127500</v>
      </c>
      <c r="D46" s="17"/>
      <c r="E46" s="18">
        <f t="shared" si="1"/>
        <v>-1215</v>
      </c>
      <c r="F46" s="18"/>
      <c r="G46" s="18">
        <v>1215</v>
      </c>
      <c r="H46" s="17" t="s">
        <v>508</v>
      </c>
      <c r="I46" s="21" t="s">
        <v>489</v>
      </c>
    </row>
    <row r="47" spans="2:9" ht="15.5" x14ac:dyDescent="0.35">
      <c r="B47" s="24">
        <f t="shared" si="2"/>
        <v>255598</v>
      </c>
      <c r="C47" s="17">
        <v>127450</v>
      </c>
      <c r="D47" s="17"/>
      <c r="E47" s="18">
        <f t="shared" si="1"/>
        <v>-2430</v>
      </c>
      <c r="F47" s="18"/>
      <c r="G47" s="18">
        <v>1215</v>
      </c>
      <c r="H47" s="17" t="s">
        <v>509</v>
      </c>
      <c r="I47" s="21" t="s">
        <v>489</v>
      </c>
    </row>
    <row r="48" spans="2:9" ht="15.5" x14ac:dyDescent="0.35">
      <c r="B48" s="24">
        <f t="shared" si="2"/>
        <v>127723</v>
      </c>
      <c r="C48" s="17"/>
      <c r="D48" s="17">
        <v>127875</v>
      </c>
      <c r="E48" s="18">
        <f t="shared" si="1"/>
        <v>-1215</v>
      </c>
      <c r="F48" s="18">
        <v>1215</v>
      </c>
      <c r="G48" s="18"/>
      <c r="H48" s="17" t="s">
        <v>518</v>
      </c>
      <c r="I48" s="21" t="s">
        <v>514</v>
      </c>
    </row>
    <row r="49" spans="2:9" ht="15.5" x14ac:dyDescent="0.35">
      <c r="B49" s="24">
        <f t="shared" si="2"/>
        <v>127723</v>
      </c>
      <c r="C49" s="17"/>
      <c r="D49" s="17"/>
      <c r="E49" s="18">
        <f t="shared" si="1"/>
        <v>-1215</v>
      </c>
      <c r="F49" s="18"/>
      <c r="G49" s="18"/>
      <c r="H49" s="17"/>
      <c r="I49" s="21" t="s">
        <v>181</v>
      </c>
    </row>
    <row r="50" spans="2:9" ht="15.5" x14ac:dyDescent="0.35">
      <c r="B50" s="24">
        <f t="shared" si="0"/>
        <v>127723</v>
      </c>
      <c r="C50" s="17"/>
      <c r="D50" s="17"/>
      <c r="E50" s="18">
        <f t="shared" si="1"/>
        <v>-1215</v>
      </c>
      <c r="F50" s="18"/>
      <c r="G50" s="18"/>
      <c r="H50" s="17"/>
      <c r="I50" s="21" t="s">
        <v>181</v>
      </c>
    </row>
    <row r="51" spans="2:9" ht="15.5" x14ac:dyDescent="0.35">
      <c r="B51" s="24">
        <f t="shared" si="0"/>
        <v>127723</v>
      </c>
      <c r="C51" s="17"/>
      <c r="D51" s="17"/>
      <c r="E51" s="18">
        <f t="shared" si="1"/>
        <v>-1215</v>
      </c>
      <c r="F51" s="18"/>
      <c r="G51" s="18"/>
      <c r="H51" s="17"/>
      <c r="I51" s="21" t="s">
        <v>181</v>
      </c>
    </row>
    <row r="52" spans="2:9" ht="15.5" x14ac:dyDescent="0.35">
      <c r="B52" s="24">
        <f t="shared" si="0"/>
        <v>127723</v>
      </c>
      <c r="C52" s="17"/>
      <c r="D52" s="17"/>
      <c r="E52" s="18">
        <f t="shared" si="1"/>
        <v>-1215</v>
      </c>
      <c r="F52" s="18"/>
      <c r="G52" s="18"/>
      <c r="H52" s="17"/>
      <c r="I52" s="21" t="s">
        <v>181</v>
      </c>
    </row>
    <row r="53" spans="2:9" x14ac:dyDescent="0.35">
      <c r="B53" s="100"/>
      <c r="C53" s="101"/>
      <c r="D53" s="101"/>
      <c r="E53" s="101"/>
      <c r="F53" s="101"/>
      <c r="G53" s="101"/>
      <c r="H53" s="101"/>
      <c r="I53" s="102"/>
    </row>
    <row r="54" spans="2:9" ht="21" x14ac:dyDescent="0.5">
      <c r="B54" s="25">
        <f>B52</f>
        <v>127723</v>
      </c>
      <c r="C54" s="19" t="str">
        <f>IF(B54&gt;=0,"دالرجمع","دالرباقی")</f>
        <v>دالرجمع</v>
      </c>
      <c r="D54" s="27"/>
      <c r="E54" s="16">
        <f>E52</f>
        <v>-1215</v>
      </c>
      <c r="F54" s="20" t="str">
        <f>IF(E54&gt;=0,"گرام جمع","گرام باقی")</f>
        <v>گرام باقی</v>
      </c>
      <c r="G54" s="28"/>
      <c r="H54" s="103"/>
      <c r="I54" s="102"/>
    </row>
    <row r="56" spans="2:9" ht="15.5" x14ac:dyDescent="0.35">
      <c r="F56" s="88" t="s">
        <v>35</v>
      </c>
      <c r="G56" s="88" t="s">
        <v>35</v>
      </c>
      <c r="H56" s="88" t="s">
        <v>35</v>
      </c>
      <c r="I56" s="88" t="s">
        <v>38</v>
      </c>
    </row>
    <row r="57" spans="2:9" ht="15.5" x14ac:dyDescent="0.35">
      <c r="F57" s="49"/>
      <c r="G57" s="50"/>
      <c r="H57" s="51"/>
      <c r="I57" s="52">
        <v>1</v>
      </c>
    </row>
    <row r="58" spans="2:9" ht="15.5" x14ac:dyDescent="0.35">
      <c r="F58" s="87">
        <f>B54</f>
        <v>127723</v>
      </c>
      <c r="G58" s="50">
        <f>E54</f>
        <v>-1215</v>
      </c>
      <c r="H58" s="53" t="s">
        <v>85</v>
      </c>
      <c r="I58" s="52">
        <v>2</v>
      </c>
    </row>
    <row r="59" spans="2:9" x14ac:dyDescent="0.35">
      <c r="F59" s="170"/>
      <c r="G59" s="171"/>
      <c r="H59" s="171"/>
      <c r="I59" s="172"/>
    </row>
    <row r="60" spans="2:9" ht="15.5" x14ac:dyDescent="0.35">
      <c r="F60" s="56" t="s">
        <v>39</v>
      </c>
      <c r="G60" s="57" t="s">
        <v>40</v>
      </c>
      <c r="H60" s="63" t="s">
        <v>41</v>
      </c>
      <c r="I60" s="58" t="s">
        <v>42</v>
      </c>
    </row>
    <row r="61" spans="2:9" ht="15.5" x14ac:dyDescent="0.35">
      <c r="F61" s="58">
        <f>SUM(F57:F60)</f>
        <v>127723</v>
      </c>
      <c r="G61" s="59">
        <f>SUM(G57:G60)</f>
        <v>-1215</v>
      </c>
      <c r="H61" s="64">
        <f>G61/12.15*I61</f>
        <v>-126500</v>
      </c>
      <c r="I61" s="59">
        <v>1265</v>
      </c>
    </row>
    <row r="62" spans="2:9" x14ac:dyDescent="0.35">
      <c r="F62" s="60" t="s">
        <v>43</v>
      </c>
      <c r="G62" s="173">
        <f>H61+F61</f>
        <v>1223</v>
      </c>
      <c r="H62" s="174"/>
      <c r="I62" s="175"/>
    </row>
    <row r="63" spans="2:9" ht="18.5" x14ac:dyDescent="0.45">
      <c r="F63" s="62" t="s">
        <v>44</v>
      </c>
      <c r="G63" s="176" t="str">
        <f>IF(G62&gt;=0,"ضرر","مفاد")</f>
        <v>ضرر</v>
      </c>
      <c r="H63" s="176"/>
      <c r="I63" s="176"/>
    </row>
  </sheetData>
  <mergeCells count="13">
    <mergeCell ref="B53:I53"/>
    <mergeCell ref="H54:I54"/>
    <mergeCell ref="F59:I59"/>
    <mergeCell ref="G62:I62"/>
    <mergeCell ref="G63:I63"/>
    <mergeCell ref="B15:D15"/>
    <mergeCell ref="E15:G15"/>
    <mergeCell ref="H15:I15"/>
    <mergeCell ref="B8:I11"/>
    <mergeCell ref="B12:E14"/>
    <mergeCell ref="F12:I12"/>
    <mergeCell ref="F13:H13"/>
    <mergeCell ref="F14:I14"/>
  </mergeCells>
  <phoneticPr fontId="29" type="noConversion"/>
  <hyperlinks>
    <hyperlink ref="I58" location="'روزنامچه '!A1" display="'روزنامچه '!A1" xr:uid="{F24877B0-DC96-4B70-862E-CB8230974AD1}"/>
    <hyperlink ref="I57" location="'فرهاد وکیل زاده و برکی صاحب'!A1" display="'فرهاد وکیل زاده و برکی صاحب'!A1" xr:uid="{0BB80C6A-931F-421A-9173-972B7D0CAF45}"/>
  </hyperlinks>
  <pageMargins left="0.7" right="0.7" top="0.75" bottom="0.75" header="0.3" footer="0.3"/>
  <pageSetup scale="68" orientation="portrait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A4106-C63D-4B6B-87BF-86EEA85F52D1}">
  <dimension ref="A7:J81"/>
  <sheetViews>
    <sheetView topLeftCell="A47" zoomScale="92" zoomScaleNormal="92" workbookViewId="0">
      <selection activeCell="D63" sqref="D63"/>
    </sheetView>
  </sheetViews>
  <sheetFormatPr defaultColWidth="9.1796875" defaultRowHeight="14.5" x14ac:dyDescent="0.35"/>
  <cols>
    <col min="2" max="7" width="12.54296875" customWidth="1"/>
    <col min="8" max="8" width="37.7265625" customWidth="1"/>
    <col min="9" max="9" width="10.81640625" customWidth="1"/>
    <col min="10" max="10" width="13.1796875" customWidth="1"/>
    <col min="11" max="11" width="11.81640625" customWidth="1"/>
    <col min="12" max="12" width="11.1796875" customWidth="1"/>
  </cols>
  <sheetData>
    <row r="7" spans="2:9" ht="15" thickBot="1" x14ac:dyDescent="0.4"/>
    <row r="8" spans="2:9" x14ac:dyDescent="0.35">
      <c r="B8" s="104"/>
      <c r="C8" s="105"/>
      <c r="D8" s="105"/>
      <c r="E8" s="105"/>
      <c r="F8" s="105"/>
      <c r="G8" s="105"/>
      <c r="H8" s="105"/>
      <c r="I8" s="106"/>
    </row>
    <row r="9" spans="2:9" x14ac:dyDescent="0.35">
      <c r="B9" s="107"/>
      <c r="C9" s="108"/>
      <c r="D9" s="108"/>
      <c r="E9" s="108"/>
      <c r="F9" s="108"/>
      <c r="G9" s="108"/>
      <c r="H9" s="108"/>
      <c r="I9" s="109"/>
    </row>
    <row r="10" spans="2:9" x14ac:dyDescent="0.35">
      <c r="B10" s="107"/>
      <c r="C10" s="108"/>
      <c r="D10" s="108"/>
      <c r="E10" s="108"/>
      <c r="F10" s="108"/>
      <c r="G10" s="108"/>
      <c r="H10" s="108"/>
      <c r="I10" s="109"/>
    </row>
    <row r="11" spans="2:9" ht="15" thickBot="1" x14ac:dyDescent="0.4">
      <c r="B11" s="110"/>
      <c r="C11" s="111"/>
      <c r="D11" s="111"/>
      <c r="E11" s="111"/>
      <c r="F11" s="111"/>
      <c r="G11" s="111"/>
      <c r="H11" s="111"/>
      <c r="I11" s="112"/>
    </row>
    <row r="12" spans="2:9" ht="15" thickBot="1" x14ac:dyDescent="0.4">
      <c r="B12" s="113"/>
      <c r="C12" s="101"/>
      <c r="D12" s="101"/>
      <c r="E12" s="101"/>
      <c r="F12" s="113"/>
      <c r="G12" s="101"/>
      <c r="H12" s="101"/>
      <c r="I12" s="115"/>
    </row>
    <row r="13" spans="2:9" ht="19" thickBot="1" x14ac:dyDescent="0.5">
      <c r="B13" s="114"/>
      <c r="C13" s="114"/>
      <c r="D13" s="114"/>
      <c r="E13" s="114"/>
      <c r="F13" s="116" t="s">
        <v>63</v>
      </c>
      <c r="G13" s="98"/>
      <c r="H13" s="117"/>
      <c r="I13" s="32" t="s">
        <v>4</v>
      </c>
    </row>
    <row r="14" spans="2:9" ht="15" thickBot="1" x14ac:dyDescent="0.4">
      <c r="B14" s="101"/>
      <c r="C14" s="101"/>
      <c r="D14" s="101"/>
      <c r="E14" s="101"/>
      <c r="F14" s="113"/>
      <c r="G14" s="101"/>
      <c r="H14" s="101"/>
      <c r="I14" s="118"/>
    </row>
    <row r="15" spans="2:9" ht="19" thickBot="1" x14ac:dyDescent="0.4">
      <c r="B15" s="119" t="s">
        <v>11</v>
      </c>
      <c r="C15" s="98"/>
      <c r="D15" s="99"/>
      <c r="E15" s="97" t="s">
        <v>12</v>
      </c>
      <c r="F15" s="98"/>
      <c r="G15" s="99"/>
      <c r="H15" s="97" t="s">
        <v>13</v>
      </c>
      <c r="I15" s="117"/>
    </row>
    <row r="16" spans="2:9" ht="15.5" x14ac:dyDescent="0.35">
      <c r="B16" s="33" t="s">
        <v>14</v>
      </c>
      <c r="C16" s="34" t="s">
        <v>15</v>
      </c>
      <c r="D16" s="34" t="s">
        <v>34</v>
      </c>
      <c r="E16" s="35" t="s">
        <v>17</v>
      </c>
      <c r="F16" s="35" t="s">
        <v>18</v>
      </c>
      <c r="G16" s="35" t="s">
        <v>19</v>
      </c>
      <c r="H16" s="34" t="s">
        <v>20</v>
      </c>
      <c r="I16" s="36" t="s">
        <v>21</v>
      </c>
    </row>
    <row r="17" spans="2:9" ht="15.5" x14ac:dyDescent="0.35">
      <c r="B17" s="22">
        <f>C17-D17</f>
        <v>-131100</v>
      </c>
      <c r="C17" s="41"/>
      <c r="D17" s="22">
        <v>131100</v>
      </c>
      <c r="E17" s="18">
        <f>F17-G17</f>
        <v>1215</v>
      </c>
      <c r="F17" s="44">
        <v>1215</v>
      </c>
      <c r="G17" s="44"/>
      <c r="H17" s="17" t="s">
        <v>64</v>
      </c>
      <c r="I17" s="21" t="s">
        <v>87</v>
      </c>
    </row>
    <row r="18" spans="2:9" ht="15.5" x14ac:dyDescent="0.35">
      <c r="B18" s="22">
        <f t="shared" ref="B18:B70" si="0">B17+C18-D18</f>
        <v>-50</v>
      </c>
      <c r="C18" s="42">
        <v>131050</v>
      </c>
      <c r="D18" s="22"/>
      <c r="E18" s="18">
        <f t="shared" ref="E18:E70" si="1">E17+F18-G18</f>
        <v>0</v>
      </c>
      <c r="F18" s="44"/>
      <c r="G18" s="22">
        <v>1215</v>
      </c>
      <c r="H18" s="47" t="s">
        <v>81</v>
      </c>
      <c r="I18" s="21" t="s">
        <v>58</v>
      </c>
    </row>
    <row r="19" spans="2:9" ht="15.5" x14ac:dyDescent="0.35">
      <c r="B19" s="22">
        <f t="shared" si="0"/>
        <v>-131550</v>
      </c>
      <c r="C19" s="42"/>
      <c r="D19" s="22">
        <v>131500</v>
      </c>
      <c r="E19" s="18">
        <f t="shared" si="1"/>
        <v>1215</v>
      </c>
      <c r="F19" s="44">
        <v>1215</v>
      </c>
      <c r="G19" s="22"/>
      <c r="H19" s="47" t="s">
        <v>90</v>
      </c>
      <c r="I19" s="21" t="s">
        <v>58</v>
      </c>
    </row>
    <row r="20" spans="2:9" ht="15.5" x14ac:dyDescent="0.35">
      <c r="B20" s="22">
        <f t="shared" si="0"/>
        <v>-77599</v>
      </c>
      <c r="C20" s="42">
        <v>53951</v>
      </c>
      <c r="D20" s="18"/>
      <c r="E20" s="18">
        <f t="shared" si="1"/>
        <v>715</v>
      </c>
      <c r="F20" s="26"/>
      <c r="G20" s="18">
        <v>500</v>
      </c>
      <c r="H20" s="17" t="s">
        <v>91</v>
      </c>
      <c r="I20" s="21" t="s">
        <v>78</v>
      </c>
    </row>
    <row r="21" spans="2:9" ht="15.5" x14ac:dyDescent="0.35">
      <c r="B21" s="22">
        <f t="shared" si="0"/>
        <v>-208299</v>
      </c>
      <c r="C21" s="42"/>
      <c r="D21" s="17">
        <v>130700</v>
      </c>
      <c r="E21" s="18">
        <f t="shared" si="1"/>
        <v>1930</v>
      </c>
      <c r="F21" s="18">
        <v>1215</v>
      </c>
      <c r="G21" s="18"/>
      <c r="H21" s="17" t="s">
        <v>109</v>
      </c>
      <c r="I21" s="21" t="s">
        <v>78</v>
      </c>
    </row>
    <row r="22" spans="2:9" ht="15.5" x14ac:dyDescent="0.35">
      <c r="B22" s="24">
        <f t="shared" si="0"/>
        <v>-76899</v>
      </c>
      <c r="C22" s="43">
        <v>131400</v>
      </c>
      <c r="D22" s="8"/>
      <c r="E22" s="18">
        <f t="shared" si="1"/>
        <v>715</v>
      </c>
      <c r="F22" s="23"/>
      <c r="G22" s="23">
        <v>1215</v>
      </c>
      <c r="H22" s="8" t="s">
        <v>129</v>
      </c>
      <c r="I22" s="21" t="s">
        <v>127</v>
      </c>
    </row>
    <row r="23" spans="2:9" ht="15.5" x14ac:dyDescent="0.35">
      <c r="B23" s="24">
        <f t="shared" si="0"/>
        <v>-12649</v>
      </c>
      <c r="C23" s="42">
        <v>64250</v>
      </c>
      <c r="D23" s="17"/>
      <c r="E23" s="18">
        <f t="shared" si="1"/>
        <v>107.5</v>
      </c>
      <c r="F23" s="18"/>
      <c r="G23" s="18">
        <v>607.5</v>
      </c>
      <c r="H23" s="17" t="s">
        <v>178</v>
      </c>
      <c r="I23" s="21" t="s">
        <v>165</v>
      </c>
    </row>
    <row r="24" spans="2:9" ht="15.5" x14ac:dyDescent="0.35">
      <c r="B24" s="24">
        <f>B23+C24-D24</f>
        <v>-152536</v>
      </c>
      <c r="C24" s="42"/>
      <c r="D24" s="17">
        <v>139887</v>
      </c>
      <c r="E24" s="18">
        <f>E23+F24-G24</f>
        <v>1416.92</v>
      </c>
      <c r="F24" s="18">
        <v>1309.42</v>
      </c>
      <c r="G24" s="18"/>
      <c r="H24" s="17" t="s">
        <v>205</v>
      </c>
      <c r="I24" s="21" t="s">
        <v>194</v>
      </c>
    </row>
    <row r="25" spans="2:9" ht="15.5" x14ac:dyDescent="0.35">
      <c r="B25" s="24">
        <f t="shared" si="0"/>
        <v>-23036</v>
      </c>
      <c r="C25" s="42">
        <v>129500</v>
      </c>
      <c r="D25" s="17"/>
      <c r="E25" s="18">
        <f t="shared" si="1"/>
        <v>201.92000000000007</v>
      </c>
      <c r="F25" s="18"/>
      <c r="G25" s="18">
        <v>1215</v>
      </c>
      <c r="H25" s="17" t="s">
        <v>206</v>
      </c>
      <c r="I25" s="21" t="s">
        <v>194</v>
      </c>
    </row>
    <row r="26" spans="2:9" ht="15.5" x14ac:dyDescent="0.35">
      <c r="B26" s="24">
        <f t="shared" si="0"/>
        <v>40764</v>
      </c>
      <c r="C26" s="42">
        <v>63800</v>
      </c>
      <c r="D26" s="17"/>
      <c r="E26" s="18">
        <f t="shared" si="1"/>
        <v>-405.57999999999993</v>
      </c>
      <c r="F26" s="18"/>
      <c r="G26" s="18">
        <v>607.5</v>
      </c>
      <c r="H26" s="17" t="s">
        <v>224</v>
      </c>
      <c r="I26" s="21" t="s">
        <v>222</v>
      </c>
    </row>
    <row r="27" spans="2:9" ht="15.5" x14ac:dyDescent="0.35">
      <c r="B27" s="24">
        <f t="shared" si="0"/>
        <v>40764</v>
      </c>
      <c r="C27" s="42"/>
      <c r="D27" s="17"/>
      <c r="E27" s="18">
        <f t="shared" si="1"/>
        <v>-1013.0799999999999</v>
      </c>
      <c r="F27" s="18"/>
      <c r="G27" s="18">
        <v>607.5</v>
      </c>
      <c r="H27" s="17" t="s">
        <v>225</v>
      </c>
      <c r="I27" s="21" t="s">
        <v>222</v>
      </c>
    </row>
    <row r="28" spans="2:9" ht="15.5" x14ac:dyDescent="0.35">
      <c r="B28" s="24">
        <f t="shared" si="0"/>
        <v>40764</v>
      </c>
      <c r="C28" s="42"/>
      <c r="D28" s="17"/>
      <c r="E28" s="18">
        <f t="shared" si="1"/>
        <v>-1013.0799999999999</v>
      </c>
      <c r="F28" s="18"/>
      <c r="G28" s="18"/>
      <c r="H28" s="17" t="s">
        <v>226</v>
      </c>
      <c r="I28" s="21" t="s">
        <v>181</v>
      </c>
    </row>
    <row r="29" spans="2:9" ht="15.5" x14ac:dyDescent="0.35">
      <c r="B29" s="24">
        <f t="shared" si="0"/>
        <v>104664</v>
      </c>
      <c r="C29" s="42">
        <v>63900</v>
      </c>
      <c r="D29" s="17"/>
      <c r="E29" s="18">
        <f t="shared" si="1"/>
        <v>-1620.58</v>
      </c>
      <c r="F29" s="18"/>
      <c r="G29" s="18">
        <v>607.5</v>
      </c>
      <c r="H29" s="17" t="s">
        <v>239</v>
      </c>
      <c r="I29" s="21" t="s">
        <v>238</v>
      </c>
    </row>
    <row r="30" spans="2:9" ht="15.5" x14ac:dyDescent="0.35">
      <c r="B30" s="24">
        <f t="shared" si="0"/>
        <v>90487</v>
      </c>
      <c r="C30" s="42"/>
      <c r="D30" s="17">
        <v>14177</v>
      </c>
      <c r="E30" s="18">
        <f t="shared" si="1"/>
        <v>-1485.7949999999998</v>
      </c>
      <c r="F30" s="18">
        <v>134.785</v>
      </c>
      <c r="G30" s="18"/>
      <c r="H30" s="17" t="s">
        <v>240</v>
      </c>
      <c r="I30" s="21" t="s">
        <v>238</v>
      </c>
    </row>
    <row r="31" spans="2:9" ht="15.5" x14ac:dyDescent="0.35">
      <c r="B31" s="24">
        <f t="shared" si="0"/>
        <v>90487</v>
      </c>
      <c r="C31" s="42"/>
      <c r="D31" s="17"/>
      <c r="E31" s="18">
        <f t="shared" si="1"/>
        <v>-891.01499999999987</v>
      </c>
      <c r="F31" s="18">
        <v>594.78</v>
      </c>
      <c r="G31" s="18"/>
      <c r="H31" s="17" t="s">
        <v>362</v>
      </c>
      <c r="I31" s="21" t="s">
        <v>238</v>
      </c>
    </row>
    <row r="32" spans="2:9" ht="15.5" x14ac:dyDescent="0.35">
      <c r="B32" s="24">
        <f t="shared" si="0"/>
        <v>-37113</v>
      </c>
      <c r="C32" s="42"/>
      <c r="D32" s="17">
        <v>127600</v>
      </c>
      <c r="E32" s="18">
        <f t="shared" si="1"/>
        <v>323.98500000000013</v>
      </c>
      <c r="F32" s="18">
        <v>1215</v>
      </c>
      <c r="G32" s="18"/>
      <c r="H32" s="17" t="s">
        <v>265</v>
      </c>
      <c r="I32" s="21" t="s">
        <v>261</v>
      </c>
    </row>
    <row r="33" spans="2:9" ht="15.5" x14ac:dyDescent="0.35">
      <c r="B33" s="24">
        <f t="shared" si="0"/>
        <v>26837</v>
      </c>
      <c r="C33" s="42">
        <v>63950</v>
      </c>
      <c r="D33" s="17"/>
      <c r="E33" s="18">
        <f t="shared" si="1"/>
        <v>-283.51499999999987</v>
      </c>
      <c r="F33" s="18"/>
      <c r="G33" s="18">
        <v>607.5</v>
      </c>
      <c r="H33" s="17" t="s">
        <v>306</v>
      </c>
      <c r="I33" s="21" t="s">
        <v>298</v>
      </c>
    </row>
    <row r="34" spans="2:9" ht="15.5" x14ac:dyDescent="0.35">
      <c r="B34" s="24">
        <f t="shared" si="0"/>
        <v>88570</v>
      </c>
      <c r="C34" s="42">
        <v>61733</v>
      </c>
      <c r="D34" s="17"/>
      <c r="E34" s="18">
        <f t="shared" si="1"/>
        <v>-91.134999999999877</v>
      </c>
      <c r="F34" s="18">
        <v>192.38</v>
      </c>
      <c r="G34" s="18"/>
      <c r="H34" s="17" t="s">
        <v>308</v>
      </c>
      <c r="I34" s="21" t="s">
        <v>298</v>
      </c>
    </row>
    <row r="35" spans="2:9" ht="15.5" x14ac:dyDescent="0.35">
      <c r="B35" s="22">
        <f t="shared" si="0"/>
        <v>-1430</v>
      </c>
      <c r="C35" s="42"/>
      <c r="D35" s="17">
        <v>90000</v>
      </c>
      <c r="E35" s="18">
        <f t="shared" si="1"/>
        <v>-698.63499999999988</v>
      </c>
      <c r="F35" s="18"/>
      <c r="G35" s="18">
        <v>607.5</v>
      </c>
      <c r="H35" s="17" t="s">
        <v>311</v>
      </c>
      <c r="I35" s="21" t="s">
        <v>298</v>
      </c>
    </row>
    <row r="36" spans="2:9" ht="15.5" x14ac:dyDescent="0.35">
      <c r="B36" s="22">
        <f t="shared" si="0"/>
        <v>-1430</v>
      </c>
      <c r="C36" s="17"/>
      <c r="D36" s="17"/>
      <c r="E36" s="18">
        <f t="shared" si="1"/>
        <v>1.1368683772161603E-13</v>
      </c>
      <c r="F36" s="18">
        <v>698.63499999999999</v>
      </c>
      <c r="G36" s="18"/>
      <c r="H36" s="17" t="s">
        <v>312</v>
      </c>
      <c r="I36" s="21" t="s">
        <v>298</v>
      </c>
    </row>
    <row r="37" spans="2:9" ht="15.5" x14ac:dyDescent="0.35">
      <c r="B37" s="22">
        <f t="shared" si="0"/>
        <v>-65080</v>
      </c>
      <c r="C37" s="17"/>
      <c r="D37" s="17">
        <v>63650</v>
      </c>
      <c r="E37" s="18">
        <f t="shared" si="1"/>
        <v>607.50000000000011</v>
      </c>
      <c r="F37" s="18">
        <v>607.5</v>
      </c>
      <c r="G37" s="18"/>
      <c r="H37" s="17" t="s">
        <v>346</v>
      </c>
      <c r="I37" s="21" t="s">
        <v>331</v>
      </c>
    </row>
    <row r="38" spans="2:9" ht="15.5" x14ac:dyDescent="0.35">
      <c r="B38" s="22">
        <f t="shared" si="0"/>
        <v>-1430</v>
      </c>
      <c r="C38" s="17">
        <v>63650</v>
      </c>
      <c r="D38" s="17"/>
      <c r="E38" s="18">
        <f t="shared" si="1"/>
        <v>0</v>
      </c>
      <c r="F38" s="18"/>
      <c r="G38" s="18">
        <v>607.5</v>
      </c>
      <c r="H38" s="17" t="s">
        <v>358</v>
      </c>
      <c r="I38" s="21" t="s">
        <v>331</v>
      </c>
    </row>
    <row r="39" spans="2:9" ht="15.5" x14ac:dyDescent="0.35">
      <c r="B39" s="22">
        <f t="shared" si="0"/>
        <v>254970</v>
      </c>
      <c r="C39" s="17">
        <v>256400</v>
      </c>
      <c r="D39" s="17"/>
      <c r="E39" s="18">
        <f t="shared" si="1"/>
        <v>-2430</v>
      </c>
      <c r="F39" s="18"/>
      <c r="G39" s="18">
        <v>2430</v>
      </c>
      <c r="H39" s="17" t="s">
        <v>364</v>
      </c>
      <c r="I39" s="21" t="s">
        <v>363</v>
      </c>
    </row>
    <row r="40" spans="2:9" ht="15.5" x14ac:dyDescent="0.35">
      <c r="B40" s="22">
        <f>B39+C40-D40</f>
        <v>254970</v>
      </c>
      <c r="C40" s="17"/>
      <c r="D40" s="17"/>
      <c r="E40" s="18">
        <f>E39+F40-G40</f>
        <v>-3037.5</v>
      </c>
      <c r="F40" s="18"/>
      <c r="G40" s="18">
        <v>607.5</v>
      </c>
      <c r="H40" s="17" t="s">
        <v>374</v>
      </c>
      <c r="I40" s="21" t="s">
        <v>363</v>
      </c>
    </row>
    <row r="41" spans="2:9" ht="15.5" x14ac:dyDescent="0.35">
      <c r="B41" s="22">
        <f>B40+C41-D41</f>
        <v>383520</v>
      </c>
      <c r="C41" s="17">
        <v>128550</v>
      </c>
      <c r="D41" s="17"/>
      <c r="E41" s="18">
        <f>E40+F41-G41</f>
        <v>-4252.5</v>
      </c>
      <c r="F41" s="18"/>
      <c r="G41" s="18">
        <v>1215</v>
      </c>
      <c r="H41" s="17" t="s">
        <v>388</v>
      </c>
      <c r="I41" s="21" t="s">
        <v>387</v>
      </c>
    </row>
    <row r="42" spans="2:9" ht="15.5" x14ac:dyDescent="0.35">
      <c r="B42" s="22">
        <f t="shared" si="0"/>
        <v>343520</v>
      </c>
      <c r="C42" s="17"/>
      <c r="D42" s="17">
        <v>40000</v>
      </c>
      <c r="E42" s="18">
        <f t="shared" si="1"/>
        <v>-4252.5</v>
      </c>
      <c r="F42" s="18"/>
      <c r="G42" s="18"/>
      <c r="H42" s="17" t="s">
        <v>405</v>
      </c>
      <c r="I42" s="21" t="s">
        <v>387</v>
      </c>
    </row>
    <row r="43" spans="2:9" ht="15.5" x14ac:dyDescent="0.35">
      <c r="B43" s="22">
        <f t="shared" si="0"/>
        <v>214770</v>
      </c>
      <c r="C43" s="17"/>
      <c r="D43" s="17">
        <v>128750</v>
      </c>
      <c r="E43" s="18">
        <f t="shared" si="1"/>
        <v>-3037.5</v>
      </c>
      <c r="F43" s="18">
        <v>1215</v>
      </c>
      <c r="G43" s="18"/>
      <c r="H43" s="17" t="s">
        <v>414</v>
      </c>
      <c r="I43" s="21" t="s">
        <v>413</v>
      </c>
    </row>
    <row r="44" spans="2:9" ht="15.5" x14ac:dyDescent="0.35">
      <c r="B44" s="22">
        <f t="shared" si="0"/>
        <v>284770</v>
      </c>
      <c r="C44" s="17">
        <v>70000</v>
      </c>
      <c r="D44" s="17"/>
      <c r="E44" s="18">
        <f t="shared" si="1"/>
        <v>-3037.5</v>
      </c>
      <c r="F44" s="18"/>
      <c r="G44" s="18"/>
      <c r="H44" s="17" t="s">
        <v>415</v>
      </c>
      <c r="I44" s="21" t="s">
        <v>413</v>
      </c>
    </row>
    <row r="45" spans="2:9" ht="15.5" x14ac:dyDescent="0.35">
      <c r="B45" s="22">
        <f t="shared" si="0"/>
        <v>284770</v>
      </c>
      <c r="C45" s="17"/>
      <c r="D45" s="17"/>
      <c r="E45" s="18">
        <f t="shared" si="1"/>
        <v>-504.07999999999993</v>
      </c>
      <c r="F45" s="18">
        <v>2533.42</v>
      </c>
      <c r="G45" s="18"/>
      <c r="H45" s="17" t="s">
        <v>432</v>
      </c>
      <c r="I45" s="21" t="s">
        <v>418</v>
      </c>
    </row>
    <row r="46" spans="2:9" ht="15.5" x14ac:dyDescent="0.35">
      <c r="B46" s="22">
        <f t="shared" si="0"/>
        <v>411620</v>
      </c>
      <c r="C46" s="17">
        <v>126850</v>
      </c>
      <c r="D46" s="17"/>
      <c r="E46" s="18">
        <f t="shared" si="1"/>
        <v>-1719.08</v>
      </c>
      <c r="F46" s="18"/>
      <c r="G46" s="18">
        <v>1215</v>
      </c>
      <c r="H46" s="17" t="s">
        <v>435</v>
      </c>
      <c r="I46" s="21" t="s">
        <v>418</v>
      </c>
    </row>
    <row r="47" spans="2:9" ht="15.5" x14ac:dyDescent="0.35">
      <c r="B47" s="22">
        <f t="shared" si="0"/>
        <v>667470</v>
      </c>
      <c r="C47" s="17">
        <v>255850</v>
      </c>
      <c r="D47" s="17"/>
      <c r="E47" s="18">
        <f t="shared" si="1"/>
        <v>-4149.08</v>
      </c>
      <c r="F47" s="18"/>
      <c r="G47" s="18">
        <v>2430</v>
      </c>
      <c r="H47" s="17" t="s">
        <v>440</v>
      </c>
      <c r="I47" s="21" t="s">
        <v>418</v>
      </c>
    </row>
    <row r="48" spans="2:9" ht="15.5" x14ac:dyDescent="0.35">
      <c r="B48" s="22">
        <f t="shared" si="0"/>
        <v>447470</v>
      </c>
      <c r="C48" s="17"/>
      <c r="D48" s="17">
        <v>220000</v>
      </c>
      <c r="E48" s="18">
        <f t="shared" si="1"/>
        <v>-4149.08</v>
      </c>
      <c r="F48" s="18"/>
      <c r="G48" s="18"/>
      <c r="H48" s="17" t="s">
        <v>441</v>
      </c>
      <c r="I48" s="21" t="s">
        <v>418</v>
      </c>
    </row>
    <row r="49" spans="1:10" ht="15.5" x14ac:dyDescent="0.35">
      <c r="B49" s="22">
        <f t="shared" si="0"/>
        <v>319295</v>
      </c>
      <c r="C49" s="17"/>
      <c r="D49" s="17">
        <v>128175</v>
      </c>
      <c r="E49" s="18">
        <f t="shared" si="1"/>
        <v>-2934.08</v>
      </c>
      <c r="F49" s="18">
        <v>1215</v>
      </c>
      <c r="G49" s="18"/>
      <c r="H49" s="17" t="s">
        <v>442</v>
      </c>
      <c r="I49" s="21" t="s">
        <v>418</v>
      </c>
    </row>
    <row r="50" spans="1:10" ht="15.5" x14ac:dyDescent="0.35">
      <c r="B50" s="22">
        <f t="shared" si="0"/>
        <v>181714</v>
      </c>
      <c r="C50" s="17"/>
      <c r="D50" s="17">
        <v>137581</v>
      </c>
      <c r="E50" s="18">
        <f t="shared" si="1"/>
        <v>-1621.84</v>
      </c>
      <c r="F50" s="18">
        <v>1312.24</v>
      </c>
      <c r="G50" s="18"/>
      <c r="H50" s="17" t="s">
        <v>451</v>
      </c>
      <c r="I50" s="21" t="s">
        <v>450</v>
      </c>
    </row>
    <row r="51" spans="1:10" ht="15.5" x14ac:dyDescent="0.35">
      <c r="B51" s="22">
        <f t="shared" si="0"/>
        <v>171714</v>
      </c>
      <c r="C51" s="17"/>
      <c r="D51" s="17">
        <v>10000</v>
      </c>
      <c r="E51" s="18">
        <f t="shared" si="1"/>
        <v>-1621.84</v>
      </c>
      <c r="F51" s="18"/>
      <c r="G51" s="18"/>
      <c r="H51" s="17" t="s">
        <v>457</v>
      </c>
      <c r="I51" s="21" t="s">
        <v>450</v>
      </c>
    </row>
    <row r="52" spans="1:10" ht="15.5" x14ac:dyDescent="0.35">
      <c r="B52" s="22">
        <f t="shared" si="0"/>
        <v>131714</v>
      </c>
      <c r="C52" s="17"/>
      <c r="D52" s="17">
        <v>40000</v>
      </c>
      <c r="E52" s="18">
        <f t="shared" si="1"/>
        <v>-1621.84</v>
      </c>
      <c r="F52" s="18"/>
      <c r="G52" s="18"/>
      <c r="H52" s="17" t="s">
        <v>458</v>
      </c>
      <c r="I52" s="21" t="s">
        <v>450</v>
      </c>
    </row>
    <row r="53" spans="1:10" ht="15.5" x14ac:dyDescent="0.35">
      <c r="B53" s="22">
        <f t="shared" si="0"/>
        <v>258814</v>
      </c>
      <c r="C53" s="17">
        <v>127100</v>
      </c>
      <c r="D53" s="17"/>
      <c r="E53" s="18">
        <f t="shared" si="1"/>
        <v>-2836.84</v>
      </c>
      <c r="F53" s="18"/>
      <c r="G53" s="18">
        <v>1215</v>
      </c>
      <c r="H53" s="17" t="s">
        <v>460</v>
      </c>
      <c r="I53" s="21" t="s">
        <v>450</v>
      </c>
    </row>
    <row r="54" spans="1:10" ht="15.5" x14ac:dyDescent="0.35">
      <c r="B54" s="22">
        <f t="shared" si="0"/>
        <v>153814</v>
      </c>
      <c r="C54" s="17"/>
      <c r="D54" s="17">
        <v>105000</v>
      </c>
      <c r="E54" s="18">
        <f t="shared" si="1"/>
        <v>-1787.3300000000002</v>
      </c>
      <c r="F54" s="18">
        <v>1049.51</v>
      </c>
      <c r="G54" s="18"/>
      <c r="H54" s="17" t="s">
        <v>463</v>
      </c>
      <c r="I54" s="21" t="s">
        <v>450</v>
      </c>
    </row>
    <row r="55" spans="1:10" ht="15.5" x14ac:dyDescent="0.35">
      <c r="B55" s="22">
        <f t="shared" si="0"/>
        <v>27064</v>
      </c>
      <c r="C55" s="17"/>
      <c r="D55" s="17">
        <v>126750</v>
      </c>
      <c r="E55" s="18">
        <f t="shared" si="1"/>
        <v>-572.33000000000015</v>
      </c>
      <c r="F55" s="18">
        <v>1215</v>
      </c>
      <c r="G55" s="18"/>
      <c r="H55" s="17" t="s">
        <v>499</v>
      </c>
      <c r="I55" s="21" t="s">
        <v>489</v>
      </c>
    </row>
    <row r="56" spans="1:10" ht="15.5" x14ac:dyDescent="0.35">
      <c r="A56" s="81" t="s">
        <v>502</v>
      </c>
      <c r="B56" s="96">
        <f t="shared" si="0"/>
        <v>154764</v>
      </c>
      <c r="C56" s="17">
        <v>127700</v>
      </c>
      <c r="D56" s="17"/>
      <c r="E56" s="18">
        <f t="shared" si="1"/>
        <v>-1787.3300000000002</v>
      </c>
      <c r="F56" s="18"/>
      <c r="G56" s="18">
        <v>1215</v>
      </c>
      <c r="H56" s="17" t="s">
        <v>500</v>
      </c>
      <c r="I56" s="95" t="s">
        <v>489</v>
      </c>
      <c r="J56" s="81" t="s">
        <v>501</v>
      </c>
    </row>
    <row r="57" spans="1:10" ht="15.5" x14ac:dyDescent="0.35">
      <c r="B57" s="22">
        <f t="shared" si="0"/>
        <v>259743</v>
      </c>
      <c r="C57" s="17">
        <v>104979</v>
      </c>
      <c r="D57" s="17"/>
      <c r="E57" s="18">
        <f t="shared" si="1"/>
        <v>-2787.33</v>
      </c>
      <c r="F57" s="18"/>
      <c r="G57" s="18">
        <v>1000</v>
      </c>
      <c r="H57" s="17" t="s">
        <v>505</v>
      </c>
      <c r="I57" s="21" t="s">
        <v>489</v>
      </c>
    </row>
    <row r="58" spans="1:10" ht="15.5" x14ac:dyDescent="0.35">
      <c r="B58" s="22">
        <f t="shared" si="0"/>
        <v>154722</v>
      </c>
      <c r="C58" s="17"/>
      <c r="D58" s="17">
        <v>105021</v>
      </c>
      <c r="E58" s="18">
        <f t="shared" si="1"/>
        <v>-1787.33</v>
      </c>
      <c r="F58" s="18">
        <v>1000</v>
      </c>
      <c r="G58" s="18"/>
      <c r="H58" s="17" t="s">
        <v>506</v>
      </c>
      <c r="I58" s="21" t="s">
        <v>489</v>
      </c>
    </row>
    <row r="59" spans="1:10" ht="15.5" x14ac:dyDescent="0.35">
      <c r="B59" s="22">
        <f t="shared" si="0"/>
        <v>282622</v>
      </c>
      <c r="C59" s="17">
        <v>127900</v>
      </c>
      <c r="D59" s="17"/>
      <c r="E59" s="18">
        <f t="shared" si="1"/>
        <v>-3002.33</v>
      </c>
      <c r="F59" s="18"/>
      <c r="G59" s="18">
        <v>1215</v>
      </c>
      <c r="H59" s="17" t="s">
        <v>515</v>
      </c>
      <c r="I59" s="21" t="s">
        <v>514</v>
      </c>
    </row>
    <row r="60" spans="1:10" ht="15.5" x14ac:dyDescent="0.35">
      <c r="B60" s="22">
        <f t="shared" si="0"/>
        <v>410422</v>
      </c>
      <c r="C60" s="17">
        <v>127800</v>
      </c>
      <c r="D60" s="17"/>
      <c r="E60" s="18">
        <f t="shared" si="1"/>
        <v>-4217.33</v>
      </c>
      <c r="F60" s="18"/>
      <c r="G60" s="18">
        <v>1215</v>
      </c>
      <c r="H60" s="17" t="s">
        <v>516</v>
      </c>
      <c r="I60" s="21" t="s">
        <v>514</v>
      </c>
    </row>
    <row r="61" spans="1:10" ht="15.5" x14ac:dyDescent="0.35">
      <c r="B61" s="22">
        <f t="shared" si="0"/>
        <v>538372</v>
      </c>
      <c r="C61" s="17">
        <v>127950</v>
      </c>
      <c r="D61" s="17"/>
      <c r="E61" s="18">
        <f t="shared" si="1"/>
        <v>-5432.33</v>
      </c>
      <c r="F61" s="18"/>
      <c r="G61" s="18">
        <v>1215</v>
      </c>
      <c r="H61" s="17" t="s">
        <v>517</v>
      </c>
      <c r="I61" s="21" t="s">
        <v>514</v>
      </c>
    </row>
    <row r="62" spans="1:10" ht="15.5" x14ac:dyDescent="0.35">
      <c r="B62" s="22">
        <f t="shared" si="0"/>
        <v>411872</v>
      </c>
      <c r="C62" s="17"/>
      <c r="D62" s="17">
        <v>126500</v>
      </c>
      <c r="E62" s="18">
        <f t="shared" si="1"/>
        <v>-4217.33</v>
      </c>
      <c r="F62" s="18">
        <v>1215</v>
      </c>
      <c r="G62" s="18"/>
      <c r="H62" s="17" t="s">
        <v>525</v>
      </c>
      <c r="I62" s="21" t="s">
        <v>524</v>
      </c>
    </row>
    <row r="63" spans="1:10" ht="15.5" x14ac:dyDescent="0.35">
      <c r="B63" s="22">
        <f t="shared" si="0"/>
        <v>411872</v>
      </c>
      <c r="C63" s="17"/>
      <c r="D63" s="17"/>
      <c r="E63" s="18">
        <f t="shared" si="1"/>
        <v>-4217.33</v>
      </c>
      <c r="F63" s="18"/>
      <c r="G63" s="18"/>
      <c r="H63" s="17"/>
      <c r="I63" s="21" t="s">
        <v>181</v>
      </c>
    </row>
    <row r="64" spans="1:10" ht="15.5" x14ac:dyDescent="0.35">
      <c r="B64" s="22">
        <f t="shared" si="0"/>
        <v>411872</v>
      </c>
      <c r="C64" s="17"/>
      <c r="D64" s="17"/>
      <c r="E64" s="18">
        <f t="shared" si="1"/>
        <v>-4217.33</v>
      </c>
      <c r="F64" s="18"/>
      <c r="G64" s="18"/>
      <c r="H64" s="17"/>
      <c r="I64" s="21" t="s">
        <v>181</v>
      </c>
    </row>
    <row r="65" spans="2:9" ht="15.5" x14ac:dyDescent="0.35">
      <c r="B65" s="22">
        <f t="shared" si="0"/>
        <v>411872</v>
      </c>
      <c r="C65" s="17"/>
      <c r="D65" s="17"/>
      <c r="E65" s="18">
        <f t="shared" si="1"/>
        <v>-4217.33</v>
      </c>
      <c r="F65" s="18"/>
      <c r="G65" s="18"/>
      <c r="H65" s="17"/>
      <c r="I65" s="21" t="s">
        <v>181</v>
      </c>
    </row>
    <row r="66" spans="2:9" ht="15.5" x14ac:dyDescent="0.35">
      <c r="B66" s="22">
        <f t="shared" si="0"/>
        <v>411872</v>
      </c>
      <c r="C66" s="17"/>
      <c r="D66" s="17"/>
      <c r="E66" s="18">
        <f t="shared" si="1"/>
        <v>-4217.33</v>
      </c>
      <c r="F66" s="18"/>
      <c r="G66" s="18"/>
      <c r="H66" s="17"/>
      <c r="I66" s="21" t="s">
        <v>181</v>
      </c>
    </row>
    <row r="67" spans="2:9" ht="15.5" x14ac:dyDescent="0.35">
      <c r="B67" s="22">
        <f t="shared" si="0"/>
        <v>411872</v>
      </c>
      <c r="C67" s="17"/>
      <c r="D67" s="17"/>
      <c r="E67" s="18">
        <f t="shared" si="1"/>
        <v>-4217.33</v>
      </c>
      <c r="F67" s="18"/>
      <c r="G67" s="18"/>
      <c r="H67" s="17"/>
      <c r="I67" s="21" t="s">
        <v>181</v>
      </c>
    </row>
    <row r="68" spans="2:9" ht="15.5" x14ac:dyDescent="0.35">
      <c r="B68" s="22">
        <f t="shared" si="0"/>
        <v>411872</v>
      </c>
      <c r="C68" s="17"/>
      <c r="D68" s="17"/>
      <c r="E68" s="18">
        <f t="shared" si="1"/>
        <v>-4217.33</v>
      </c>
      <c r="F68" s="18"/>
      <c r="G68" s="18"/>
      <c r="H68" s="17"/>
      <c r="I68" s="21" t="s">
        <v>181</v>
      </c>
    </row>
    <row r="69" spans="2:9" ht="15.5" x14ac:dyDescent="0.35">
      <c r="B69" s="22">
        <f>B54+C69-D69</f>
        <v>153814</v>
      </c>
      <c r="C69" s="17"/>
      <c r="D69" s="17"/>
      <c r="E69" s="18">
        <f t="shared" si="1"/>
        <v>-4217.33</v>
      </c>
      <c r="F69" s="18"/>
      <c r="G69" s="18"/>
      <c r="H69" s="17"/>
      <c r="I69" s="21" t="s">
        <v>181</v>
      </c>
    </row>
    <row r="70" spans="2:9" ht="15.5" x14ac:dyDescent="0.35">
      <c r="B70" s="22">
        <f t="shared" si="0"/>
        <v>153814</v>
      </c>
      <c r="C70" s="17"/>
      <c r="D70" s="17"/>
      <c r="E70" s="18">
        <f t="shared" si="1"/>
        <v>-4217.33</v>
      </c>
      <c r="F70" s="18"/>
      <c r="G70" s="18"/>
      <c r="H70" s="17"/>
      <c r="I70" s="21" t="s">
        <v>181</v>
      </c>
    </row>
    <row r="71" spans="2:9" x14ac:dyDescent="0.35">
      <c r="B71" s="100"/>
      <c r="C71" s="101"/>
      <c r="D71" s="101"/>
      <c r="E71" s="101"/>
      <c r="F71" s="101"/>
      <c r="G71" s="101"/>
      <c r="H71" s="101"/>
      <c r="I71" s="102"/>
    </row>
    <row r="72" spans="2:9" ht="21" x14ac:dyDescent="0.5">
      <c r="B72" s="25">
        <f>B70</f>
        <v>153814</v>
      </c>
      <c r="C72" s="19" t="str">
        <f>IF(B72&gt;=0,"دالرجمع","دالرباقی")</f>
        <v>دالرجمع</v>
      </c>
      <c r="D72" s="27"/>
      <c r="E72" s="16">
        <f>E70</f>
        <v>-4217.33</v>
      </c>
      <c r="F72" s="20" t="str">
        <f>IF(E72&gt;=0,"گرام جمع","گرام باقی")</f>
        <v>گرام باقی</v>
      </c>
      <c r="G72" s="28"/>
      <c r="H72" s="103"/>
      <c r="I72" s="102"/>
    </row>
    <row r="74" spans="2:9" ht="15.5" x14ac:dyDescent="0.35">
      <c r="F74" s="88" t="s">
        <v>35</v>
      </c>
      <c r="G74" s="88" t="s">
        <v>35</v>
      </c>
      <c r="H74" s="88" t="s">
        <v>35</v>
      </c>
      <c r="I74" s="88" t="s">
        <v>38</v>
      </c>
    </row>
    <row r="75" spans="2:9" ht="15.5" x14ac:dyDescent="0.35">
      <c r="F75" s="49"/>
      <c r="G75" s="50"/>
      <c r="H75" s="51"/>
      <c r="I75" s="52">
        <v>1</v>
      </c>
    </row>
    <row r="76" spans="2:9" ht="15.5" x14ac:dyDescent="0.35">
      <c r="F76" s="87">
        <f>B72</f>
        <v>153814</v>
      </c>
      <c r="G76" s="50">
        <f>E72</f>
        <v>-4217.33</v>
      </c>
      <c r="H76" s="53" t="s">
        <v>63</v>
      </c>
      <c r="I76" s="52">
        <v>2</v>
      </c>
    </row>
    <row r="77" spans="2:9" x14ac:dyDescent="0.35">
      <c r="F77" s="170"/>
      <c r="G77" s="171"/>
      <c r="H77" s="171"/>
      <c r="I77" s="172"/>
    </row>
    <row r="78" spans="2:9" ht="15.5" x14ac:dyDescent="0.35">
      <c r="F78" s="56" t="s">
        <v>39</v>
      </c>
      <c r="G78" s="57" t="s">
        <v>40</v>
      </c>
      <c r="H78" s="63" t="s">
        <v>41</v>
      </c>
      <c r="I78" s="58" t="s">
        <v>42</v>
      </c>
    </row>
    <row r="79" spans="2:9" ht="15.5" x14ac:dyDescent="0.35">
      <c r="F79" s="58">
        <f>SUM(F75:F78)</f>
        <v>153814</v>
      </c>
      <c r="G79" s="59">
        <f>SUM(G75:G78)</f>
        <v>-4217.33</v>
      </c>
      <c r="H79" s="64">
        <f>G79/12.15*I79</f>
        <v>-439088.26748971193</v>
      </c>
      <c r="I79" s="59">
        <v>1265</v>
      </c>
    </row>
    <row r="80" spans="2:9" x14ac:dyDescent="0.35">
      <c r="F80" s="60" t="s">
        <v>43</v>
      </c>
      <c r="G80" s="173">
        <f>H79+F79</f>
        <v>-285274.26748971193</v>
      </c>
      <c r="H80" s="174"/>
      <c r="I80" s="175"/>
    </row>
    <row r="81" spans="6:9" ht="18.5" x14ac:dyDescent="0.45">
      <c r="F81" s="62" t="s">
        <v>44</v>
      </c>
      <c r="G81" s="176" t="str">
        <f>IF(G80&gt;=0,"ضرر","مفاد")</f>
        <v>مفاد</v>
      </c>
      <c r="H81" s="176"/>
      <c r="I81" s="176"/>
    </row>
  </sheetData>
  <mergeCells count="13">
    <mergeCell ref="B71:I71"/>
    <mergeCell ref="H72:I72"/>
    <mergeCell ref="F77:I77"/>
    <mergeCell ref="G80:I80"/>
    <mergeCell ref="G81:I81"/>
    <mergeCell ref="B15:D15"/>
    <mergeCell ref="E15:G15"/>
    <mergeCell ref="H15:I15"/>
    <mergeCell ref="B8:I11"/>
    <mergeCell ref="B12:E14"/>
    <mergeCell ref="F12:I12"/>
    <mergeCell ref="F13:H13"/>
    <mergeCell ref="F14:I14"/>
  </mergeCells>
  <phoneticPr fontId="29" type="noConversion"/>
  <hyperlinks>
    <hyperlink ref="I76" location="'روزنامچه '!A1" display="'روزنامچه '!A1" xr:uid="{8B121C2E-1B69-48F8-89FA-55E3F84073D7}"/>
    <hyperlink ref="I75" location="'فرهاد وکیل زاده و برکی صاحب'!A1" display="'فرهاد وکیل زاده و برکی صاحب'!A1" xr:uid="{D168D2E5-3B62-45B4-8F8F-432BB4025A87}"/>
  </hyperlinks>
  <pageMargins left="0.7" right="0.7" top="0.75" bottom="0.75" header="0.3" footer="0.3"/>
  <pageSetup scale="68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83DB2-5C2F-4D4D-8131-E84FB43841C7}">
  <dimension ref="B7:I56"/>
  <sheetViews>
    <sheetView topLeftCell="A14" zoomScale="115" zoomScaleNormal="115" workbookViewId="0">
      <selection activeCell="D17" sqref="D17"/>
    </sheetView>
  </sheetViews>
  <sheetFormatPr defaultColWidth="9.1796875" defaultRowHeight="14.5" x14ac:dyDescent="0.35"/>
  <cols>
    <col min="2" max="7" width="12.54296875" customWidth="1"/>
    <col min="8" max="8" width="37.7265625" customWidth="1"/>
    <col min="9" max="9" width="10.81640625" customWidth="1"/>
    <col min="10" max="10" width="13.1796875" customWidth="1"/>
    <col min="11" max="11" width="11.81640625" customWidth="1"/>
    <col min="12" max="12" width="11.1796875" customWidth="1"/>
  </cols>
  <sheetData>
    <row r="7" spans="2:9" ht="15" thickBot="1" x14ac:dyDescent="0.4"/>
    <row r="8" spans="2:9" x14ac:dyDescent="0.35">
      <c r="B8" s="104"/>
      <c r="C8" s="105"/>
      <c r="D8" s="105"/>
      <c r="E8" s="105"/>
      <c r="F8" s="105"/>
      <c r="G8" s="105"/>
      <c r="H8" s="105"/>
      <c r="I8" s="106"/>
    </row>
    <row r="9" spans="2:9" x14ac:dyDescent="0.35">
      <c r="B9" s="107"/>
      <c r="C9" s="108"/>
      <c r="D9" s="108"/>
      <c r="E9" s="108"/>
      <c r="F9" s="108"/>
      <c r="G9" s="108"/>
      <c r="H9" s="108"/>
      <c r="I9" s="109"/>
    </row>
    <row r="10" spans="2:9" x14ac:dyDescent="0.35">
      <c r="B10" s="107"/>
      <c r="C10" s="108"/>
      <c r="D10" s="108"/>
      <c r="E10" s="108"/>
      <c r="F10" s="108"/>
      <c r="G10" s="108"/>
      <c r="H10" s="108"/>
      <c r="I10" s="109"/>
    </row>
    <row r="11" spans="2:9" ht="15" thickBot="1" x14ac:dyDescent="0.4">
      <c r="B11" s="110"/>
      <c r="C11" s="111"/>
      <c r="D11" s="111"/>
      <c r="E11" s="111"/>
      <c r="F11" s="111"/>
      <c r="G11" s="111"/>
      <c r="H11" s="111"/>
      <c r="I11" s="112"/>
    </row>
    <row r="12" spans="2:9" ht="15" thickBot="1" x14ac:dyDescent="0.4">
      <c r="B12" s="113"/>
      <c r="C12" s="101"/>
      <c r="D12" s="101"/>
      <c r="E12" s="101"/>
      <c r="F12" s="113"/>
      <c r="G12" s="101"/>
      <c r="H12" s="101"/>
      <c r="I12" s="115"/>
    </row>
    <row r="13" spans="2:9" ht="19" thickBot="1" x14ac:dyDescent="0.5">
      <c r="B13" s="114"/>
      <c r="C13" s="114"/>
      <c r="D13" s="114"/>
      <c r="E13" s="114"/>
      <c r="F13" s="116" t="s">
        <v>62</v>
      </c>
      <c r="G13" s="98"/>
      <c r="H13" s="117"/>
      <c r="I13" s="32" t="s">
        <v>4</v>
      </c>
    </row>
    <row r="14" spans="2:9" ht="15" thickBot="1" x14ac:dyDescent="0.4">
      <c r="B14" s="101"/>
      <c r="C14" s="101"/>
      <c r="D14" s="101"/>
      <c r="E14" s="101"/>
      <c r="F14" s="113"/>
      <c r="G14" s="101"/>
      <c r="H14" s="101"/>
      <c r="I14" s="118"/>
    </row>
    <row r="15" spans="2:9" ht="19" thickBot="1" x14ac:dyDescent="0.4">
      <c r="B15" s="119" t="s">
        <v>11</v>
      </c>
      <c r="C15" s="98"/>
      <c r="D15" s="99"/>
      <c r="E15" s="97" t="s">
        <v>12</v>
      </c>
      <c r="F15" s="98"/>
      <c r="G15" s="99"/>
      <c r="H15" s="97" t="s">
        <v>13</v>
      </c>
      <c r="I15" s="117"/>
    </row>
    <row r="16" spans="2:9" ht="15.5" x14ac:dyDescent="0.35">
      <c r="B16" s="33" t="s">
        <v>14</v>
      </c>
      <c r="C16" s="34" t="s">
        <v>15</v>
      </c>
      <c r="D16" s="34" t="s">
        <v>34</v>
      </c>
      <c r="E16" s="35" t="s">
        <v>17</v>
      </c>
      <c r="F16" s="35" t="s">
        <v>18</v>
      </c>
      <c r="G16" s="35" t="s">
        <v>19</v>
      </c>
      <c r="H16" s="34" t="s">
        <v>20</v>
      </c>
      <c r="I16" s="36" t="s">
        <v>21</v>
      </c>
    </row>
    <row r="17" spans="2:9" ht="15.5" x14ac:dyDescent="0.35">
      <c r="B17" s="22">
        <f>C17-D17</f>
        <v>0</v>
      </c>
      <c r="C17" s="41"/>
      <c r="D17" s="22"/>
      <c r="E17" s="18">
        <f>F17-G17</f>
        <v>0</v>
      </c>
      <c r="F17" s="44"/>
      <c r="G17" s="44"/>
      <c r="H17" s="17"/>
      <c r="I17" s="21" t="s">
        <v>87</v>
      </c>
    </row>
    <row r="18" spans="2:9" ht="15.5" x14ac:dyDescent="0.35">
      <c r="B18" s="22">
        <f t="shared" ref="B18:B45" si="0">B17+C18-D18</f>
        <v>0</v>
      </c>
      <c r="C18" s="42"/>
      <c r="D18" s="22"/>
      <c r="E18" s="18">
        <f t="shared" ref="E18:E45" si="1">E17+F18-G18</f>
        <v>0</v>
      </c>
      <c r="F18" s="44"/>
      <c r="G18" s="22"/>
      <c r="H18" s="47"/>
      <c r="I18" s="21" t="s">
        <v>78</v>
      </c>
    </row>
    <row r="19" spans="2:9" ht="15.5" x14ac:dyDescent="0.35">
      <c r="B19" s="22">
        <f t="shared" si="0"/>
        <v>0</v>
      </c>
      <c r="C19" s="42"/>
      <c r="D19" s="22"/>
      <c r="E19" s="18">
        <f t="shared" si="1"/>
        <v>0</v>
      </c>
      <c r="F19" s="44"/>
      <c r="G19" s="22"/>
      <c r="H19" s="47"/>
      <c r="I19" s="21" t="s">
        <v>133</v>
      </c>
    </row>
    <row r="20" spans="2:9" ht="15.5" x14ac:dyDescent="0.35">
      <c r="B20" s="22">
        <f t="shared" si="0"/>
        <v>0</v>
      </c>
      <c r="C20" s="42"/>
      <c r="D20" s="18"/>
      <c r="E20" s="18">
        <f t="shared" si="1"/>
        <v>0</v>
      </c>
      <c r="F20" s="26"/>
      <c r="G20" s="18"/>
      <c r="H20" s="17"/>
      <c r="I20" s="21" t="s">
        <v>133</v>
      </c>
    </row>
    <row r="21" spans="2:9" ht="15.5" x14ac:dyDescent="0.35">
      <c r="B21" s="22">
        <f t="shared" si="0"/>
        <v>0</v>
      </c>
      <c r="C21" s="42"/>
      <c r="D21" s="17"/>
      <c r="E21" s="18">
        <f t="shared" si="1"/>
        <v>0</v>
      </c>
      <c r="F21" s="18"/>
      <c r="G21" s="18"/>
      <c r="H21" s="17"/>
      <c r="I21" s="21" t="s">
        <v>194</v>
      </c>
    </row>
    <row r="22" spans="2:9" ht="15.5" x14ac:dyDescent="0.35">
      <c r="B22" s="24">
        <f t="shared" si="0"/>
        <v>0</v>
      </c>
      <c r="C22" s="43"/>
      <c r="D22" s="8"/>
      <c r="E22" s="18">
        <f t="shared" si="1"/>
        <v>0</v>
      </c>
      <c r="F22" s="23"/>
      <c r="G22" s="23"/>
      <c r="H22" s="8"/>
      <c r="I22" s="21" t="s">
        <v>194</v>
      </c>
    </row>
    <row r="23" spans="2:9" ht="15.5" x14ac:dyDescent="0.35">
      <c r="B23" s="24">
        <f t="shared" si="0"/>
        <v>0</v>
      </c>
      <c r="C23" s="42"/>
      <c r="D23" s="17"/>
      <c r="E23" s="18">
        <f t="shared" si="1"/>
        <v>0</v>
      </c>
      <c r="F23" s="18"/>
      <c r="G23" s="18"/>
      <c r="H23" s="17"/>
      <c r="I23" s="21" t="s">
        <v>194</v>
      </c>
    </row>
    <row r="24" spans="2:9" ht="15.5" x14ac:dyDescent="0.35">
      <c r="B24" s="24">
        <f>B23+C24-D24</f>
        <v>0</v>
      </c>
      <c r="C24" s="42"/>
      <c r="D24" s="17"/>
      <c r="E24" s="18">
        <f>E23+F24-G24</f>
        <v>0</v>
      </c>
      <c r="F24" s="18"/>
      <c r="G24" s="18"/>
      <c r="H24" s="17"/>
      <c r="I24" s="21" t="s">
        <v>181</v>
      </c>
    </row>
    <row r="25" spans="2:9" ht="15.5" x14ac:dyDescent="0.35">
      <c r="B25" s="24">
        <f t="shared" si="0"/>
        <v>0</v>
      </c>
      <c r="C25" s="42"/>
      <c r="D25" s="17"/>
      <c r="E25" s="18">
        <f t="shared" si="1"/>
        <v>0</v>
      </c>
      <c r="F25" s="18"/>
      <c r="G25" s="18"/>
      <c r="H25" s="17"/>
      <c r="I25" s="21" t="s">
        <v>181</v>
      </c>
    </row>
    <row r="26" spans="2:9" ht="15.5" x14ac:dyDescent="0.35">
      <c r="B26" s="24">
        <f t="shared" si="0"/>
        <v>0</v>
      </c>
      <c r="C26" s="42"/>
      <c r="D26" s="17"/>
      <c r="E26" s="18">
        <f t="shared" si="1"/>
        <v>0</v>
      </c>
      <c r="F26" s="18"/>
      <c r="G26" s="18"/>
      <c r="H26" s="17"/>
      <c r="I26" s="21" t="s">
        <v>181</v>
      </c>
    </row>
    <row r="27" spans="2:9" ht="15.5" x14ac:dyDescent="0.35">
      <c r="B27" s="24">
        <f t="shared" si="0"/>
        <v>0</v>
      </c>
      <c r="C27" s="42"/>
      <c r="D27" s="17"/>
      <c r="E27" s="18">
        <f t="shared" si="1"/>
        <v>0</v>
      </c>
      <c r="F27" s="18"/>
      <c r="G27" s="18"/>
      <c r="H27" s="17"/>
      <c r="I27" s="21" t="s">
        <v>181</v>
      </c>
    </row>
    <row r="28" spans="2:9" ht="15.5" x14ac:dyDescent="0.35">
      <c r="B28" s="24">
        <f t="shared" si="0"/>
        <v>0</v>
      </c>
      <c r="C28" s="42"/>
      <c r="D28" s="17"/>
      <c r="E28" s="18">
        <f t="shared" si="1"/>
        <v>0</v>
      </c>
      <c r="F28" s="18"/>
      <c r="G28" s="18"/>
      <c r="H28" s="17"/>
      <c r="I28" s="21" t="s">
        <v>181</v>
      </c>
    </row>
    <row r="29" spans="2:9" ht="15.5" x14ac:dyDescent="0.35">
      <c r="B29" s="24">
        <f t="shared" si="0"/>
        <v>0</v>
      </c>
      <c r="C29" s="42"/>
      <c r="D29" s="17"/>
      <c r="E29" s="18">
        <f t="shared" si="1"/>
        <v>0</v>
      </c>
      <c r="F29" s="18"/>
      <c r="G29" s="18"/>
      <c r="H29" s="17"/>
      <c r="I29" s="21" t="s">
        <v>181</v>
      </c>
    </row>
    <row r="30" spans="2:9" ht="15.5" x14ac:dyDescent="0.35">
      <c r="B30" s="24">
        <f t="shared" si="0"/>
        <v>0</v>
      </c>
      <c r="C30" s="42"/>
      <c r="D30" s="17"/>
      <c r="E30" s="18">
        <f t="shared" si="1"/>
        <v>0</v>
      </c>
      <c r="F30" s="18"/>
      <c r="G30" s="18"/>
      <c r="H30" s="17"/>
      <c r="I30" s="21" t="s">
        <v>181</v>
      </c>
    </row>
    <row r="31" spans="2:9" ht="15.5" x14ac:dyDescent="0.35">
      <c r="B31" s="24">
        <f t="shared" si="0"/>
        <v>0</v>
      </c>
      <c r="C31" s="42"/>
      <c r="D31" s="17"/>
      <c r="E31" s="18">
        <f t="shared" si="1"/>
        <v>0</v>
      </c>
      <c r="F31" s="18"/>
      <c r="G31" s="18"/>
      <c r="H31" s="17"/>
      <c r="I31" s="21" t="s">
        <v>181</v>
      </c>
    </row>
    <row r="32" spans="2:9" ht="15.5" x14ac:dyDescent="0.35">
      <c r="B32" s="24">
        <f t="shared" si="0"/>
        <v>0</v>
      </c>
      <c r="C32" s="42"/>
      <c r="D32" s="17"/>
      <c r="E32" s="18">
        <f t="shared" si="1"/>
        <v>0</v>
      </c>
      <c r="F32" s="18"/>
      <c r="G32" s="18"/>
      <c r="H32" s="17"/>
      <c r="I32" s="21" t="s">
        <v>181</v>
      </c>
    </row>
    <row r="33" spans="2:9" ht="15.5" x14ac:dyDescent="0.35">
      <c r="B33" s="24">
        <f t="shared" si="0"/>
        <v>0</v>
      </c>
      <c r="C33" s="42"/>
      <c r="D33" s="17"/>
      <c r="E33" s="18">
        <f t="shared" si="1"/>
        <v>0</v>
      </c>
      <c r="F33" s="18"/>
      <c r="G33" s="18"/>
      <c r="H33" s="17"/>
      <c r="I33" s="21" t="s">
        <v>181</v>
      </c>
    </row>
    <row r="34" spans="2:9" ht="15.5" x14ac:dyDescent="0.35">
      <c r="B34" s="24">
        <f t="shared" si="0"/>
        <v>0</v>
      </c>
      <c r="C34" s="42"/>
      <c r="D34" s="17"/>
      <c r="E34" s="18">
        <f t="shared" si="1"/>
        <v>0</v>
      </c>
      <c r="F34" s="18"/>
      <c r="G34" s="18"/>
      <c r="H34" s="17"/>
      <c r="I34" s="21" t="s">
        <v>181</v>
      </c>
    </row>
    <row r="35" spans="2:9" ht="15.5" x14ac:dyDescent="0.35">
      <c r="B35" s="22">
        <f t="shared" si="0"/>
        <v>0</v>
      </c>
      <c r="C35" s="42"/>
      <c r="D35" s="17"/>
      <c r="E35" s="18">
        <f t="shared" si="1"/>
        <v>0</v>
      </c>
      <c r="F35" s="18"/>
      <c r="G35" s="18"/>
      <c r="H35" s="17"/>
      <c r="I35" s="21" t="s">
        <v>181</v>
      </c>
    </row>
    <row r="36" spans="2:9" ht="15.5" x14ac:dyDescent="0.35">
      <c r="B36" s="22">
        <f t="shared" si="0"/>
        <v>0</v>
      </c>
      <c r="C36" s="17"/>
      <c r="D36" s="17"/>
      <c r="E36" s="18">
        <f t="shared" si="1"/>
        <v>0</v>
      </c>
      <c r="F36" s="18"/>
      <c r="G36" s="18"/>
      <c r="H36" s="17"/>
      <c r="I36" s="21" t="s">
        <v>181</v>
      </c>
    </row>
    <row r="37" spans="2:9" ht="15.5" x14ac:dyDescent="0.35">
      <c r="B37" s="22">
        <f t="shared" si="0"/>
        <v>0</v>
      </c>
      <c r="C37" s="17"/>
      <c r="D37" s="17"/>
      <c r="E37" s="18">
        <f t="shared" si="1"/>
        <v>0</v>
      </c>
      <c r="F37" s="18"/>
      <c r="G37" s="18"/>
      <c r="H37" s="17"/>
      <c r="I37" s="21" t="s">
        <v>181</v>
      </c>
    </row>
    <row r="38" spans="2:9" ht="15.5" x14ac:dyDescent="0.35">
      <c r="B38" s="22">
        <f t="shared" si="0"/>
        <v>0</v>
      </c>
      <c r="C38" s="17"/>
      <c r="D38" s="17"/>
      <c r="E38" s="18">
        <f t="shared" si="1"/>
        <v>0</v>
      </c>
      <c r="F38" s="18"/>
      <c r="G38" s="18"/>
      <c r="H38" s="17"/>
      <c r="I38" s="21" t="s">
        <v>181</v>
      </c>
    </row>
    <row r="39" spans="2:9" ht="15.5" x14ac:dyDescent="0.35">
      <c r="B39" s="22">
        <f t="shared" si="0"/>
        <v>0</v>
      </c>
      <c r="C39" s="17"/>
      <c r="D39" s="17"/>
      <c r="E39" s="18">
        <f t="shared" si="1"/>
        <v>0</v>
      </c>
      <c r="F39" s="18"/>
      <c r="G39" s="18"/>
      <c r="H39" s="17"/>
      <c r="I39" s="21" t="s">
        <v>181</v>
      </c>
    </row>
    <row r="40" spans="2:9" ht="15.5" x14ac:dyDescent="0.35">
      <c r="B40" s="22">
        <f t="shared" si="0"/>
        <v>0</v>
      </c>
      <c r="C40" s="17"/>
      <c r="D40" s="17"/>
      <c r="E40" s="18">
        <f t="shared" si="1"/>
        <v>0</v>
      </c>
      <c r="F40" s="18"/>
      <c r="G40" s="18"/>
      <c r="H40" s="17"/>
      <c r="I40" s="21" t="s">
        <v>181</v>
      </c>
    </row>
    <row r="41" spans="2:9" ht="15.5" x14ac:dyDescent="0.35">
      <c r="B41" s="22">
        <f t="shared" si="0"/>
        <v>0</v>
      </c>
      <c r="C41" s="17"/>
      <c r="D41" s="17"/>
      <c r="E41" s="18">
        <f t="shared" si="1"/>
        <v>0</v>
      </c>
      <c r="F41" s="18"/>
      <c r="G41" s="18"/>
      <c r="H41" s="17"/>
      <c r="I41" s="21" t="s">
        <v>181</v>
      </c>
    </row>
    <row r="42" spans="2:9" ht="15.5" x14ac:dyDescent="0.35">
      <c r="B42" s="22">
        <f t="shared" si="0"/>
        <v>0</v>
      </c>
      <c r="C42" s="17"/>
      <c r="D42" s="17"/>
      <c r="E42" s="18">
        <f t="shared" si="1"/>
        <v>0</v>
      </c>
      <c r="F42" s="18"/>
      <c r="G42" s="18"/>
      <c r="H42" s="17"/>
      <c r="I42" s="21" t="s">
        <v>57</v>
      </c>
    </row>
    <row r="43" spans="2:9" ht="15.5" x14ac:dyDescent="0.35">
      <c r="B43" s="22">
        <f t="shared" si="0"/>
        <v>0</v>
      </c>
      <c r="C43" s="17"/>
      <c r="D43" s="17"/>
      <c r="E43" s="18">
        <f t="shared" si="1"/>
        <v>0</v>
      </c>
      <c r="F43" s="18"/>
      <c r="G43" s="18"/>
      <c r="H43" s="17"/>
      <c r="I43" s="21" t="s">
        <v>57</v>
      </c>
    </row>
    <row r="44" spans="2:9" ht="15.5" x14ac:dyDescent="0.35">
      <c r="B44" s="22">
        <f t="shared" si="0"/>
        <v>0</v>
      </c>
      <c r="C44" s="17"/>
      <c r="D44" s="17"/>
      <c r="E44" s="18">
        <f t="shared" si="1"/>
        <v>0</v>
      </c>
      <c r="F44" s="18"/>
      <c r="G44" s="18"/>
      <c r="H44" s="17"/>
      <c r="I44" s="21" t="s">
        <v>57</v>
      </c>
    </row>
    <row r="45" spans="2:9" ht="15.5" x14ac:dyDescent="0.35">
      <c r="B45" s="22">
        <f t="shared" si="0"/>
        <v>0</v>
      </c>
      <c r="C45" s="17"/>
      <c r="D45" s="17"/>
      <c r="E45" s="18">
        <f t="shared" si="1"/>
        <v>0</v>
      </c>
      <c r="F45" s="18"/>
      <c r="G45" s="18"/>
      <c r="H45" s="17"/>
      <c r="I45" s="21" t="s">
        <v>57</v>
      </c>
    </row>
    <row r="46" spans="2:9" x14ac:dyDescent="0.35">
      <c r="B46" s="100"/>
      <c r="C46" s="101"/>
      <c r="D46" s="101"/>
      <c r="E46" s="101"/>
      <c r="F46" s="101"/>
      <c r="G46" s="101"/>
      <c r="H46" s="101"/>
      <c r="I46" s="102"/>
    </row>
    <row r="47" spans="2:9" ht="21" x14ac:dyDescent="0.5">
      <c r="B47" s="25">
        <f>B45</f>
        <v>0</v>
      </c>
      <c r="C47" s="19" t="str">
        <f>IF(B47&gt;=0,"دالرجمع","دالرباقی")</f>
        <v>دالرجمع</v>
      </c>
      <c r="D47" s="27"/>
      <c r="E47" s="16">
        <f>E45</f>
        <v>0</v>
      </c>
      <c r="F47" s="20" t="str">
        <f>IF(E47&gt;=0,"گرام جمع","گرام باقی")</f>
        <v>گرام جمع</v>
      </c>
      <c r="G47" s="28"/>
      <c r="H47" s="103"/>
      <c r="I47" s="102"/>
    </row>
    <row r="49" spans="6:9" ht="15.5" x14ac:dyDescent="0.35">
      <c r="F49" s="88" t="s">
        <v>35</v>
      </c>
      <c r="G49" s="88" t="s">
        <v>35</v>
      </c>
      <c r="H49" s="88" t="s">
        <v>35</v>
      </c>
      <c r="I49" s="88" t="s">
        <v>38</v>
      </c>
    </row>
    <row r="50" spans="6:9" ht="15.5" x14ac:dyDescent="0.35">
      <c r="F50" s="49"/>
      <c r="G50" s="50"/>
      <c r="H50" s="51"/>
      <c r="I50" s="52">
        <v>1</v>
      </c>
    </row>
    <row r="51" spans="6:9" ht="15.5" x14ac:dyDescent="0.35">
      <c r="F51" s="87">
        <f>B47</f>
        <v>0</v>
      </c>
      <c r="G51" s="50">
        <f>E47</f>
        <v>0</v>
      </c>
      <c r="H51" s="53" t="s">
        <v>67</v>
      </c>
      <c r="I51" s="52">
        <v>2</v>
      </c>
    </row>
    <row r="52" spans="6:9" x14ac:dyDescent="0.35">
      <c r="F52" s="170"/>
      <c r="G52" s="171"/>
      <c r="H52" s="171"/>
      <c r="I52" s="172"/>
    </row>
    <row r="53" spans="6:9" ht="15.5" x14ac:dyDescent="0.35">
      <c r="F53" s="56" t="s">
        <v>39</v>
      </c>
      <c r="G53" s="57" t="s">
        <v>40</v>
      </c>
      <c r="H53" s="63" t="s">
        <v>41</v>
      </c>
      <c r="I53" s="58" t="s">
        <v>42</v>
      </c>
    </row>
    <row r="54" spans="6:9" ht="15.5" x14ac:dyDescent="0.35">
      <c r="F54" s="58">
        <f>SUM(F50:F53)</f>
        <v>0</v>
      </c>
      <c r="G54" s="59">
        <f>SUM(G50:G53)</f>
        <v>0</v>
      </c>
      <c r="H54" s="64">
        <f>G54/12.15*I54</f>
        <v>0</v>
      </c>
      <c r="I54" s="59">
        <v>1158</v>
      </c>
    </row>
    <row r="55" spans="6:9" x14ac:dyDescent="0.35">
      <c r="F55" s="60" t="s">
        <v>43</v>
      </c>
      <c r="G55" s="173">
        <f>H54+F54</f>
        <v>0</v>
      </c>
      <c r="H55" s="174"/>
      <c r="I55" s="175"/>
    </row>
    <row r="56" spans="6:9" ht="18.5" x14ac:dyDescent="0.45">
      <c r="F56" s="62" t="s">
        <v>44</v>
      </c>
      <c r="G56" s="176" t="str">
        <f>IF(G55&gt;=0,"ضرر","مفاد")</f>
        <v>ضرر</v>
      </c>
      <c r="H56" s="176"/>
      <c r="I56" s="176"/>
    </row>
  </sheetData>
  <mergeCells count="13">
    <mergeCell ref="B46:I46"/>
    <mergeCell ref="H47:I47"/>
    <mergeCell ref="F52:I52"/>
    <mergeCell ref="G55:I55"/>
    <mergeCell ref="G56:I56"/>
    <mergeCell ref="B15:D15"/>
    <mergeCell ref="E15:G15"/>
    <mergeCell ref="H15:I15"/>
    <mergeCell ref="B8:I11"/>
    <mergeCell ref="B12:E14"/>
    <mergeCell ref="F12:I12"/>
    <mergeCell ref="F13:H13"/>
    <mergeCell ref="F14:I14"/>
  </mergeCells>
  <hyperlinks>
    <hyperlink ref="I51" location="'روزنامچه '!A1" display="'روزنامچه '!A1" xr:uid="{841049CD-E14C-4A97-9EBC-597C5A912EA8}"/>
    <hyperlink ref="I50" location="'فرهاد وکیل زاده و برکی صاحب'!A1" display="'فرهاد وکیل زاده و برکی صاحب'!A1" xr:uid="{406A2E4A-BD56-472C-97CF-C4C35CF51FDE}"/>
  </hyperlinks>
  <pageMargins left="0.7" right="0.7" top="0.75" bottom="0.75" header="0.3" footer="0.3"/>
  <pageSetup scale="68" orientation="portrait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529F8-29DA-42A0-86DC-2596D39A38E2}">
  <dimension ref="B7:I56"/>
  <sheetViews>
    <sheetView topLeftCell="B42" zoomScale="115" zoomScaleNormal="115" workbookViewId="0">
      <selection activeCell="J54" sqref="J54"/>
    </sheetView>
  </sheetViews>
  <sheetFormatPr defaultColWidth="9.1796875" defaultRowHeight="14.5" x14ac:dyDescent="0.35"/>
  <cols>
    <col min="2" max="7" width="12.54296875" customWidth="1"/>
    <col min="8" max="8" width="37.7265625" customWidth="1"/>
    <col min="9" max="9" width="10.81640625" customWidth="1"/>
    <col min="10" max="10" width="13.1796875" customWidth="1"/>
    <col min="11" max="11" width="11.81640625" customWidth="1"/>
    <col min="12" max="12" width="11.1796875" customWidth="1"/>
  </cols>
  <sheetData>
    <row r="7" spans="2:9" ht="15" thickBot="1" x14ac:dyDescent="0.4"/>
    <row r="8" spans="2:9" x14ac:dyDescent="0.35">
      <c r="B8" s="104"/>
      <c r="C8" s="105"/>
      <c r="D8" s="105"/>
      <c r="E8" s="105"/>
      <c r="F8" s="105"/>
      <c r="G8" s="105"/>
      <c r="H8" s="105"/>
      <c r="I8" s="106"/>
    </row>
    <row r="9" spans="2:9" x14ac:dyDescent="0.35">
      <c r="B9" s="107"/>
      <c r="C9" s="108"/>
      <c r="D9" s="108"/>
      <c r="E9" s="108"/>
      <c r="F9" s="108"/>
      <c r="G9" s="108"/>
      <c r="H9" s="108"/>
      <c r="I9" s="109"/>
    </row>
    <row r="10" spans="2:9" x14ac:dyDescent="0.35">
      <c r="B10" s="107"/>
      <c r="C10" s="108"/>
      <c r="D10" s="108"/>
      <c r="E10" s="108"/>
      <c r="F10" s="108"/>
      <c r="G10" s="108"/>
      <c r="H10" s="108"/>
      <c r="I10" s="109"/>
    </row>
    <row r="11" spans="2:9" ht="15" thickBot="1" x14ac:dyDescent="0.4">
      <c r="B11" s="110"/>
      <c r="C11" s="111"/>
      <c r="D11" s="111"/>
      <c r="E11" s="111"/>
      <c r="F11" s="111"/>
      <c r="G11" s="111"/>
      <c r="H11" s="111"/>
      <c r="I11" s="112"/>
    </row>
    <row r="12" spans="2:9" ht="15" thickBot="1" x14ac:dyDescent="0.4">
      <c r="B12" s="113"/>
      <c r="C12" s="101"/>
      <c r="D12" s="101"/>
      <c r="E12" s="101"/>
      <c r="F12" s="113"/>
      <c r="G12" s="101"/>
      <c r="H12" s="101"/>
      <c r="I12" s="115"/>
    </row>
    <row r="13" spans="2:9" ht="19" thickBot="1" x14ac:dyDescent="0.5">
      <c r="B13" s="114"/>
      <c r="C13" s="114"/>
      <c r="D13" s="114"/>
      <c r="E13" s="114"/>
      <c r="F13" s="116" t="s">
        <v>60</v>
      </c>
      <c r="G13" s="98"/>
      <c r="H13" s="117"/>
      <c r="I13" s="32" t="s">
        <v>4</v>
      </c>
    </row>
    <row r="14" spans="2:9" ht="15" thickBot="1" x14ac:dyDescent="0.4">
      <c r="B14" s="101"/>
      <c r="C14" s="101"/>
      <c r="D14" s="101"/>
      <c r="E14" s="101"/>
      <c r="F14" s="113"/>
      <c r="G14" s="101"/>
      <c r="H14" s="101"/>
      <c r="I14" s="118"/>
    </row>
    <row r="15" spans="2:9" ht="19" thickBot="1" x14ac:dyDescent="0.4">
      <c r="B15" s="119" t="s">
        <v>11</v>
      </c>
      <c r="C15" s="98"/>
      <c r="D15" s="99"/>
      <c r="E15" s="97" t="s">
        <v>12</v>
      </c>
      <c r="F15" s="98"/>
      <c r="G15" s="99"/>
      <c r="H15" s="97" t="s">
        <v>13</v>
      </c>
      <c r="I15" s="117"/>
    </row>
    <row r="16" spans="2:9" ht="15.5" x14ac:dyDescent="0.35">
      <c r="B16" s="33" t="s">
        <v>14</v>
      </c>
      <c r="C16" s="34" t="s">
        <v>15</v>
      </c>
      <c r="D16" s="34" t="s">
        <v>34</v>
      </c>
      <c r="E16" s="35" t="s">
        <v>17</v>
      </c>
      <c r="F16" s="35" t="s">
        <v>18</v>
      </c>
      <c r="G16" s="35" t="s">
        <v>19</v>
      </c>
      <c r="H16" s="34" t="s">
        <v>20</v>
      </c>
      <c r="I16" s="36" t="s">
        <v>21</v>
      </c>
    </row>
    <row r="17" spans="2:9" ht="15.5" x14ac:dyDescent="0.35">
      <c r="B17" s="22">
        <f>C17-D17</f>
        <v>107737</v>
      </c>
      <c r="C17" s="41">
        <v>107737</v>
      </c>
      <c r="D17" s="22"/>
      <c r="E17" s="18">
        <f>F17-G17</f>
        <v>-1000</v>
      </c>
      <c r="F17" s="44"/>
      <c r="G17" s="44">
        <v>1000</v>
      </c>
      <c r="H17" s="17" t="s">
        <v>61</v>
      </c>
      <c r="I17" s="21" t="s">
        <v>87</v>
      </c>
    </row>
    <row r="18" spans="2:9" ht="15.5" x14ac:dyDescent="0.35">
      <c r="B18" s="22">
        <f t="shared" ref="B18:B45" si="0">B17+C18-D18</f>
        <v>-92263</v>
      </c>
      <c r="C18" s="42"/>
      <c r="D18" s="22">
        <v>200000</v>
      </c>
      <c r="E18" s="18">
        <f t="shared" ref="E18:E45" si="1">E17+F18-G18</f>
        <v>-1000</v>
      </c>
      <c r="F18" s="44"/>
      <c r="G18" s="22"/>
      <c r="H18" s="47" t="s">
        <v>82</v>
      </c>
      <c r="I18" s="21" t="s">
        <v>87</v>
      </c>
    </row>
    <row r="19" spans="2:9" ht="15.5" x14ac:dyDescent="0.35">
      <c r="B19" s="22">
        <f t="shared" si="0"/>
        <v>0</v>
      </c>
      <c r="C19" s="42">
        <v>92263</v>
      </c>
      <c r="D19" s="22"/>
      <c r="E19" s="18">
        <f t="shared" si="1"/>
        <v>-1000</v>
      </c>
      <c r="F19" s="44"/>
      <c r="G19" s="22"/>
      <c r="H19" s="47" t="s">
        <v>83</v>
      </c>
      <c r="I19" s="21" t="s">
        <v>58</v>
      </c>
    </row>
    <row r="20" spans="2:9" ht="15.5" x14ac:dyDescent="0.35">
      <c r="B20" s="22">
        <f t="shared" si="0"/>
        <v>130600</v>
      </c>
      <c r="C20" s="42">
        <v>130600</v>
      </c>
      <c r="D20" s="18"/>
      <c r="E20" s="18">
        <f t="shared" si="1"/>
        <v>-1000</v>
      </c>
      <c r="F20" s="26"/>
      <c r="G20" s="18"/>
      <c r="H20" s="17" t="s">
        <v>116</v>
      </c>
      <c r="I20" s="21" t="s">
        <v>78</v>
      </c>
    </row>
    <row r="21" spans="2:9" ht="15.5" x14ac:dyDescent="0.35">
      <c r="B21" s="22">
        <f t="shared" si="0"/>
        <v>40600</v>
      </c>
      <c r="C21" s="42"/>
      <c r="D21" s="17">
        <v>90000</v>
      </c>
      <c r="E21" s="18">
        <f t="shared" si="1"/>
        <v>-1000</v>
      </c>
      <c r="F21" s="18"/>
      <c r="G21" s="18"/>
      <c r="H21" s="17" t="s">
        <v>83</v>
      </c>
      <c r="I21" s="21" t="s">
        <v>78</v>
      </c>
    </row>
    <row r="22" spans="2:9" ht="15.5" x14ac:dyDescent="0.35">
      <c r="B22" s="24">
        <f t="shared" si="0"/>
        <v>600</v>
      </c>
      <c r="C22" s="43"/>
      <c r="D22" s="8">
        <v>40000</v>
      </c>
      <c r="E22" s="18">
        <f t="shared" si="1"/>
        <v>-1000</v>
      </c>
      <c r="F22" s="23"/>
      <c r="G22" s="23"/>
      <c r="H22" s="8" t="s">
        <v>126</v>
      </c>
      <c r="I22" s="21" t="s">
        <v>78</v>
      </c>
    </row>
    <row r="23" spans="2:9" ht="15.5" x14ac:dyDescent="0.35">
      <c r="B23" s="24">
        <f t="shared" si="0"/>
        <v>0</v>
      </c>
      <c r="C23" s="42"/>
      <c r="D23" s="17">
        <v>600</v>
      </c>
      <c r="E23" s="18">
        <f t="shared" si="1"/>
        <v>-1000</v>
      </c>
      <c r="F23" s="18"/>
      <c r="G23" s="18"/>
      <c r="H23" s="17" t="s">
        <v>146</v>
      </c>
      <c r="I23" s="21" t="s">
        <v>133</v>
      </c>
    </row>
    <row r="24" spans="2:9" ht="15.5" x14ac:dyDescent="0.35">
      <c r="B24" s="24">
        <f>B23+C24-D24</f>
        <v>0</v>
      </c>
      <c r="C24" s="42"/>
      <c r="D24" s="17"/>
      <c r="E24" s="18">
        <f>E23+F24-G24</f>
        <v>0</v>
      </c>
      <c r="F24" s="18">
        <v>1000</v>
      </c>
      <c r="G24" s="18"/>
      <c r="H24" s="17" t="s">
        <v>154</v>
      </c>
      <c r="I24" s="21" t="s">
        <v>78</v>
      </c>
    </row>
    <row r="25" spans="2:9" ht="15.5" x14ac:dyDescent="0.35">
      <c r="B25" s="24">
        <f t="shared" si="0"/>
        <v>-26440</v>
      </c>
      <c r="C25" s="42"/>
      <c r="D25" s="17">
        <v>26440</v>
      </c>
      <c r="E25" s="18">
        <f t="shared" si="1"/>
        <v>250</v>
      </c>
      <c r="F25" s="18">
        <v>250</v>
      </c>
      <c r="G25" s="18"/>
      <c r="H25" s="17" t="s">
        <v>170</v>
      </c>
      <c r="I25" s="21" t="s">
        <v>165</v>
      </c>
    </row>
    <row r="26" spans="2:9" ht="15.5" x14ac:dyDescent="0.35">
      <c r="B26" s="24">
        <f t="shared" si="0"/>
        <v>-26440</v>
      </c>
      <c r="C26" s="42"/>
      <c r="D26" s="17"/>
      <c r="E26" s="18">
        <f t="shared" si="1"/>
        <v>143.65899999999999</v>
      </c>
      <c r="F26" s="18"/>
      <c r="G26" s="18">
        <v>106.34099999999999</v>
      </c>
      <c r="H26" s="17" t="s">
        <v>171</v>
      </c>
      <c r="I26" s="21" t="s">
        <v>165</v>
      </c>
    </row>
    <row r="27" spans="2:9" ht="15.5" x14ac:dyDescent="0.35">
      <c r="B27" s="24">
        <f t="shared" si="0"/>
        <v>-26440</v>
      </c>
      <c r="C27" s="42"/>
      <c r="D27" s="17"/>
      <c r="E27" s="18">
        <f t="shared" si="1"/>
        <v>-121.01100000000002</v>
      </c>
      <c r="F27" s="18"/>
      <c r="G27" s="18">
        <v>264.67</v>
      </c>
      <c r="H27" s="17" t="s">
        <v>172</v>
      </c>
      <c r="I27" s="21" t="s">
        <v>165</v>
      </c>
    </row>
    <row r="28" spans="2:9" ht="15.5" x14ac:dyDescent="0.35">
      <c r="B28" s="24">
        <f t="shared" si="0"/>
        <v>0</v>
      </c>
      <c r="C28" s="42">
        <v>26440</v>
      </c>
      <c r="D28" s="17"/>
      <c r="E28" s="18">
        <f t="shared" si="1"/>
        <v>-121.01100000000002</v>
      </c>
      <c r="F28" s="18"/>
      <c r="G28" s="18"/>
      <c r="H28" s="17" t="s">
        <v>173</v>
      </c>
      <c r="I28" s="21" t="s">
        <v>165</v>
      </c>
    </row>
    <row r="29" spans="2:9" ht="15.5" x14ac:dyDescent="0.35">
      <c r="B29" s="24">
        <f t="shared" si="0"/>
        <v>0</v>
      </c>
      <c r="C29" s="42"/>
      <c r="D29" s="17"/>
      <c r="E29" s="18">
        <f t="shared" si="1"/>
        <v>-71.015000000000015</v>
      </c>
      <c r="F29" s="18">
        <v>49.996000000000002</v>
      </c>
      <c r="G29" s="18"/>
      <c r="H29" s="17" t="s">
        <v>180</v>
      </c>
      <c r="I29" s="21" t="s">
        <v>222</v>
      </c>
    </row>
    <row r="30" spans="2:9" ht="15.5" x14ac:dyDescent="0.35">
      <c r="B30" s="24">
        <f t="shared" si="0"/>
        <v>0</v>
      </c>
      <c r="C30" s="42"/>
      <c r="D30" s="17"/>
      <c r="E30" s="18">
        <f t="shared" si="1"/>
        <v>-71.015000000000015</v>
      </c>
      <c r="F30" s="18"/>
      <c r="G30" s="18"/>
      <c r="H30" s="17"/>
      <c r="I30" s="21" t="s">
        <v>181</v>
      </c>
    </row>
    <row r="31" spans="2:9" ht="15.5" x14ac:dyDescent="0.35">
      <c r="B31" s="24">
        <f t="shared" si="0"/>
        <v>0</v>
      </c>
      <c r="C31" s="42"/>
      <c r="D31" s="17"/>
      <c r="E31" s="18">
        <f t="shared" si="1"/>
        <v>-71.015000000000015</v>
      </c>
      <c r="F31" s="18"/>
      <c r="G31" s="18"/>
      <c r="H31" s="17"/>
      <c r="I31" s="21" t="s">
        <v>181</v>
      </c>
    </row>
    <row r="32" spans="2:9" ht="15.5" x14ac:dyDescent="0.35">
      <c r="B32" s="24">
        <f t="shared" si="0"/>
        <v>0</v>
      </c>
      <c r="C32" s="42"/>
      <c r="D32" s="17"/>
      <c r="E32" s="18">
        <f t="shared" si="1"/>
        <v>-71.015000000000015</v>
      </c>
      <c r="F32" s="18"/>
      <c r="G32" s="18"/>
      <c r="H32" s="17"/>
      <c r="I32" s="21" t="s">
        <v>181</v>
      </c>
    </row>
    <row r="33" spans="2:9" ht="15.5" x14ac:dyDescent="0.35">
      <c r="B33" s="24">
        <f t="shared" si="0"/>
        <v>0</v>
      </c>
      <c r="C33" s="42"/>
      <c r="D33" s="17"/>
      <c r="E33" s="18">
        <f t="shared" si="1"/>
        <v>-71.015000000000015</v>
      </c>
      <c r="F33" s="18"/>
      <c r="G33" s="18"/>
      <c r="H33" s="17"/>
      <c r="I33" s="21" t="s">
        <v>181</v>
      </c>
    </row>
    <row r="34" spans="2:9" ht="15.5" x14ac:dyDescent="0.35">
      <c r="B34" s="24">
        <f t="shared" si="0"/>
        <v>0</v>
      </c>
      <c r="C34" s="42"/>
      <c r="D34" s="17"/>
      <c r="E34" s="18">
        <f t="shared" si="1"/>
        <v>-71.015000000000015</v>
      </c>
      <c r="F34" s="18"/>
      <c r="G34" s="18"/>
      <c r="H34" s="17"/>
      <c r="I34" s="21" t="s">
        <v>181</v>
      </c>
    </row>
    <row r="35" spans="2:9" ht="15.5" x14ac:dyDescent="0.35">
      <c r="B35" s="22">
        <f t="shared" si="0"/>
        <v>0</v>
      </c>
      <c r="C35" s="42"/>
      <c r="D35" s="17"/>
      <c r="E35" s="18">
        <f t="shared" si="1"/>
        <v>-71.015000000000015</v>
      </c>
      <c r="F35" s="18"/>
      <c r="G35" s="18"/>
      <c r="H35" s="17"/>
      <c r="I35" s="21" t="s">
        <v>181</v>
      </c>
    </row>
    <row r="36" spans="2:9" ht="15.5" x14ac:dyDescent="0.35">
      <c r="B36" s="22">
        <f t="shared" si="0"/>
        <v>0</v>
      </c>
      <c r="C36" s="17"/>
      <c r="D36" s="17"/>
      <c r="E36" s="18">
        <f t="shared" si="1"/>
        <v>-71.015000000000015</v>
      </c>
      <c r="F36" s="18"/>
      <c r="G36" s="18"/>
      <c r="H36" s="17"/>
      <c r="I36" s="21" t="s">
        <v>181</v>
      </c>
    </row>
    <row r="37" spans="2:9" ht="15.5" x14ac:dyDescent="0.35">
      <c r="B37" s="22">
        <f t="shared" si="0"/>
        <v>0</v>
      </c>
      <c r="C37" s="17"/>
      <c r="D37" s="17"/>
      <c r="E37" s="18">
        <f t="shared" si="1"/>
        <v>-71.015000000000015</v>
      </c>
      <c r="F37" s="18"/>
      <c r="G37" s="18"/>
      <c r="H37" s="17"/>
      <c r="I37" s="21" t="s">
        <v>181</v>
      </c>
    </row>
    <row r="38" spans="2:9" ht="15.5" x14ac:dyDescent="0.35">
      <c r="B38" s="22">
        <f t="shared" si="0"/>
        <v>0</v>
      </c>
      <c r="C38" s="17"/>
      <c r="D38" s="17"/>
      <c r="E38" s="18">
        <f t="shared" si="1"/>
        <v>-71.015000000000015</v>
      </c>
      <c r="F38" s="18"/>
      <c r="G38" s="18"/>
      <c r="H38" s="17"/>
      <c r="I38" s="21" t="s">
        <v>181</v>
      </c>
    </row>
    <row r="39" spans="2:9" ht="15.5" x14ac:dyDescent="0.35">
      <c r="B39" s="22">
        <f t="shared" si="0"/>
        <v>0</v>
      </c>
      <c r="C39" s="17"/>
      <c r="D39" s="17"/>
      <c r="E39" s="18">
        <f t="shared" si="1"/>
        <v>-71.015000000000015</v>
      </c>
      <c r="F39" s="18"/>
      <c r="G39" s="18"/>
      <c r="H39" s="17"/>
      <c r="I39" s="21" t="s">
        <v>181</v>
      </c>
    </row>
    <row r="40" spans="2:9" ht="15.5" x14ac:dyDescent="0.35">
      <c r="B40" s="22">
        <f t="shared" si="0"/>
        <v>0</v>
      </c>
      <c r="C40" s="17"/>
      <c r="D40" s="17"/>
      <c r="E40" s="18">
        <f t="shared" si="1"/>
        <v>-71.015000000000015</v>
      </c>
      <c r="F40" s="18"/>
      <c r="G40" s="18"/>
      <c r="H40" s="17"/>
      <c r="I40" s="21" t="s">
        <v>181</v>
      </c>
    </row>
    <row r="41" spans="2:9" ht="15.5" x14ac:dyDescent="0.35">
      <c r="B41" s="22">
        <f t="shared" si="0"/>
        <v>0</v>
      </c>
      <c r="C41" s="17"/>
      <c r="D41" s="17"/>
      <c r="E41" s="18">
        <f t="shared" si="1"/>
        <v>-71.015000000000015</v>
      </c>
      <c r="F41" s="18"/>
      <c r="G41" s="18"/>
      <c r="H41" s="17"/>
      <c r="I41" s="21" t="s">
        <v>181</v>
      </c>
    </row>
    <row r="42" spans="2:9" ht="15.5" x14ac:dyDescent="0.35">
      <c r="B42" s="22">
        <f t="shared" si="0"/>
        <v>0</v>
      </c>
      <c r="C42" s="17"/>
      <c r="D42" s="17"/>
      <c r="E42" s="18">
        <f t="shared" si="1"/>
        <v>-71.015000000000015</v>
      </c>
      <c r="F42" s="18"/>
      <c r="G42" s="18"/>
      <c r="H42" s="17"/>
      <c r="I42" s="21" t="s">
        <v>181</v>
      </c>
    </row>
    <row r="43" spans="2:9" ht="15.5" x14ac:dyDescent="0.35">
      <c r="B43" s="22">
        <f t="shared" si="0"/>
        <v>0</v>
      </c>
      <c r="C43" s="17"/>
      <c r="D43" s="17"/>
      <c r="E43" s="18">
        <f t="shared" si="1"/>
        <v>-71.015000000000015</v>
      </c>
      <c r="F43" s="18"/>
      <c r="G43" s="18"/>
      <c r="H43" s="17"/>
      <c r="I43" s="21" t="s">
        <v>181</v>
      </c>
    </row>
    <row r="44" spans="2:9" ht="15.5" x14ac:dyDescent="0.35">
      <c r="B44" s="22">
        <f t="shared" si="0"/>
        <v>0</v>
      </c>
      <c r="C44" s="17"/>
      <c r="D44" s="17"/>
      <c r="E44" s="18">
        <f t="shared" si="1"/>
        <v>-71.015000000000015</v>
      </c>
      <c r="F44" s="18"/>
      <c r="G44" s="18"/>
      <c r="H44" s="17"/>
      <c r="I44" s="21" t="s">
        <v>181</v>
      </c>
    </row>
    <row r="45" spans="2:9" ht="15.5" x14ac:dyDescent="0.35">
      <c r="B45" s="22">
        <f t="shared" si="0"/>
        <v>0</v>
      </c>
      <c r="C45" s="17"/>
      <c r="D45" s="17"/>
      <c r="E45" s="18">
        <f t="shared" si="1"/>
        <v>-71.015000000000015</v>
      </c>
      <c r="F45" s="18"/>
      <c r="G45" s="18"/>
      <c r="H45" s="17"/>
      <c r="I45" s="21" t="s">
        <v>181</v>
      </c>
    </row>
    <row r="46" spans="2:9" x14ac:dyDescent="0.35">
      <c r="B46" s="100"/>
      <c r="C46" s="101"/>
      <c r="D46" s="101"/>
      <c r="E46" s="101"/>
      <c r="F46" s="101"/>
      <c r="G46" s="101"/>
      <c r="H46" s="101"/>
      <c r="I46" s="102"/>
    </row>
    <row r="47" spans="2:9" ht="21" x14ac:dyDescent="0.5">
      <c r="B47" s="25">
        <f>B45</f>
        <v>0</v>
      </c>
      <c r="C47" s="19" t="str">
        <f>IF(B47&gt;=0,"دالرجمع","دالرباقی")</f>
        <v>دالرجمع</v>
      </c>
      <c r="D47" s="27"/>
      <c r="E47" s="16">
        <f>E45</f>
        <v>-71.015000000000015</v>
      </c>
      <c r="F47" s="20" t="str">
        <f>IF(E47&gt;=0,"گرام جمع","گرام باقی")</f>
        <v>گرام باقی</v>
      </c>
      <c r="G47" s="28"/>
      <c r="H47" s="103"/>
      <c r="I47" s="102"/>
    </row>
    <row r="49" spans="6:9" ht="15.5" x14ac:dyDescent="0.35">
      <c r="F49" s="88" t="s">
        <v>35</v>
      </c>
      <c r="G49" s="88" t="s">
        <v>35</v>
      </c>
      <c r="H49" s="88" t="s">
        <v>35</v>
      </c>
      <c r="I49" s="88" t="s">
        <v>38</v>
      </c>
    </row>
    <row r="50" spans="6:9" ht="15.5" x14ac:dyDescent="0.35">
      <c r="F50" s="49"/>
      <c r="G50" s="50"/>
      <c r="H50" s="51"/>
      <c r="I50" s="52">
        <v>1</v>
      </c>
    </row>
    <row r="51" spans="6:9" ht="15.5" x14ac:dyDescent="0.35">
      <c r="F51" s="87">
        <f>B47</f>
        <v>0</v>
      </c>
      <c r="G51" s="50">
        <f>E47</f>
        <v>-71.015000000000015</v>
      </c>
      <c r="H51" s="53" t="s">
        <v>84</v>
      </c>
      <c r="I51" s="52">
        <v>2</v>
      </c>
    </row>
    <row r="52" spans="6:9" x14ac:dyDescent="0.35">
      <c r="F52" s="170"/>
      <c r="G52" s="171"/>
      <c r="H52" s="171"/>
      <c r="I52" s="172"/>
    </row>
    <row r="53" spans="6:9" ht="15.5" x14ac:dyDescent="0.35">
      <c r="F53" s="56" t="s">
        <v>39</v>
      </c>
      <c r="G53" s="57" t="s">
        <v>40</v>
      </c>
      <c r="H53" s="63" t="s">
        <v>41</v>
      </c>
      <c r="I53" s="58" t="s">
        <v>42</v>
      </c>
    </row>
    <row r="54" spans="6:9" ht="15.5" x14ac:dyDescent="0.35">
      <c r="F54" s="58">
        <f>SUM(F50:F53)</f>
        <v>0</v>
      </c>
      <c r="G54" s="59">
        <f>SUM(G50:G53)</f>
        <v>-71.015000000000015</v>
      </c>
      <c r="H54" s="64">
        <f>G54/12.15*I54</f>
        <v>-7393.742798353911</v>
      </c>
      <c r="I54" s="59">
        <v>1265</v>
      </c>
    </row>
    <row r="55" spans="6:9" x14ac:dyDescent="0.35">
      <c r="F55" s="60" t="s">
        <v>43</v>
      </c>
      <c r="G55" s="173">
        <f>H54+F54</f>
        <v>-7393.742798353911</v>
      </c>
      <c r="H55" s="174"/>
      <c r="I55" s="175"/>
    </row>
    <row r="56" spans="6:9" ht="18.5" x14ac:dyDescent="0.45">
      <c r="F56" s="62" t="s">
        <v>44</v>
      </c>
      <c r="G56" s="176" t="str">
        <f>IF(G55&gt;=0,"ضرر","مفاد")</f>
        <v>مفاد</v>
      </c>
      <c r="H56" s="176"/>
      <c r="I56" s="176"/>
    </row>
  </sheetData>
  <mergeCells count="13">
    <mergeCell ref="B46:I46"/>
    <mergeCell ref="H47:I47"/>
    <mergeCell ref="F52:I52"/>
    <mergeCell ref="G55:I55"/>
    <mergeCell ref="G56:I56"/>
    <mergeCell ref="B15:D15"/>
    <mergeCell ref="E15:G15"/>
    <mergeCell ref="H15:I15"/>
    <mergeCell ref="B8:I11"/>
    <mergeCell ref="B12:E14"/>
    <mergeCell ref="F12:I12"/>
    <mergeCell ref="F13:H13"/>
    <mergeCell ref="F14:I14"/>
  </mergeCells>
  <hyperlinks>
    <hyperlink ref="I51" location="'روزنامچه '!A1" display="'روزنامچه '!A1" xr:uid="{9DCF484D-3DB3-4294-A255-7BF0D21F9388}"/>
    <hyperlink ref="I50" location="'فرهاد وکیل زاده و برکی صاحب'!A1" display="'فرهاد وکیل زاده و برکی صاحب'!A1" xr:uid="{76E83259-917E-48E6-A8BE-375B35C7BFEE}"/>
  </hyperlinks>
  <pageMargins left="0.7" right="0.7" top="0.75" bottom="0.75" header="0.3" footer="0.3"/>
  <pageSetup scale="68" orientation="portrait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7:I56"/>
  <sheetViews>
    <sheetView topLeftCell="A14" zoomScale="115" zoomScaleNormal="115" workbookViewId="0">
      <selection activeCell="H23" sqref="H23"/>
    </sheetView>
  </sheetViews>
  <sheetFormatPr defaultColWidth="9.1796875" defaultRowHeight="14.5" x14ac:dyDescent="0.35"/>
  <cols>
    <col min="2" max="7" width="12.54296875" customWidth="1"/>
    <col min="8" max="8" width="37.7265625" customWidth="1"/>
    <col min="9" max="9" width="10.81640625" customWidth="1"/>
    <col min="10" max="10" width="13.1796875" customWidth="1"/>
    <col min="11" max="11" width="11.81640625" customWidth="1"/>
    <col min="12" max="12" width="11.1796875" customWidth="1"/>
  </cols>
  <sheetData>
    <row r="7" spans="2:9" ht="15" thickBot="1" x14ac:dyDescent="0.4"/>
    <row r="8" spans="2:9" x14ac:dyDescent="0.35">
      <c r="B8" s="104"/>
      <c r="C8" s="105"/>
      <c r="D8" s="105"/>
      <c r="E8" s="105"/>
      <c r="F8" s="105"/>
      <c r="G8" s="105"/>
      <c r="H8" s="105"/>
      <c r="I8" s="106"/>
    </row>
    <row r="9" spans="2:9" x14ac:dyDescent="0.35">
      <c r="B9" s="107"/>
      <c r="C9" s="108"/>
      <c r="D9" s="108"/>
      <c r="E9" s="108"/>
      <c r="F9" s="108"/>
      <c r="G9" s="108"/>
      <c r="H9" s="108"/>
      <c r="I9" s="109"/>
    </row>
    <row r="10" spans="2:9" x14ac:dyDescent="0.35">
      <c r="B10" s="107"/>
      <c r="C10" s="108"/>
      <c r="D10" s="108"/>
      <c r="E10" s="108"/>
      <c r="F10" s="108"/>
      <c r="G10" s="108"/>
      <c r="H10" s="108"/>
      <c r="I10" s="109"/>
    </row>
    <row r="11" spans="2:9" ht="15" thickBot="1" x14ac:dyDescent="0.4">
      <c r="B11" s="110"/>
      <c r="C11" s="111"/>
      <c r="D11" s="111"/>
      <c r="E11" s="111"/>
      <c r="F11" s="111"/>
      <c r="G11" s="111"/>
      <c r="H11" s="111"/>
      <c r="I11" s="112"/>
    </row>
    <row r="12" spans="2:9" ht="15" thickBot="1" x14ac:dyDescent="0.4">
      <c r="B12" s="113"/>
      <c r="C12" s="101"/>
      <c r="D12" s="101"/>
      <c r="E12" s="101"/>
      <c r="F12" s="113"/>
      <c r="G12" s="101"/>
      <c r="H12" s="101"/>
      <c r="I12" s="115"/>
    </row>
    <row r="13" spans="2:9" ht="19" thickBot="1" x14ac:dyDescent="0.5">
      <c r="B13" s="114"/>
      <c r="C13" s="114"/>
      <c r="D13" s="114"/>
      <c r="E13" s="114"/>
      <c r="F13" s="116" t="s">
        <v>55</v>
      </c>
      <c r="G13" s="98"/>
      <c r="H13" s="117"/>
      <c r="I13" s="32" t="s">
        <v>4</v>
      </c>
    </row>
    <row r="14" spans="2:9" ht="15" thickBot="1" x14ac:dyDescent="0.4">
      <c r="B14" s="101"/>
      <c r="C14" s="101"/>
      <c r="D14" s="101"/>
      <c r="E14" s="101"/>
      <c r="F14" s="113"/>
      <c r="G14" s="101"/>
      <c r="H14" s="101"/>
      <c r="I14" s="118"/>
    </row>
    <row r="15" spans="2:9" ht="19" thickBot="1" x14ac:dyDescent="0.4">
      <c r="B15" s="119" t="s">
        <v>11</v>
      </c>
      <c r="C15" s="98"/>
      <c r="D15" s="99"/>
      <c r="E15" s="97" t="s">
        <v>12</v>
      </c>
      <c r="F15" s="98"/>
      <c r="G15" s="99"/>
      <c r="H15" s="97" t="s">
        <v>13</v>
      </c>
      <c r="I15" s="117"/>
    </row>
    <row r="16" spans="2:9" ht="15.5" x14ac:dyDescent="0.35">
      <c r="B16" s="33" t="s">
        <v>14</v>
      </c>
      <c r="C16" s="34" t="s">
        <v>15</v>
      </c>
      <c r="D16" s="34" t="s">
        <v>34</v>
      </c>
      <c r="E16" s="35" t="s">
        <v>17</v>
      </c>
      <c r="F16" s="35" t="s">
        <v>18</v>
      </c>
      <c r="G16" s="35" t="s">
        <v>19</v>
      </c>
      <c r="H16" s="34" t="s">
        <v>20</v>
      </c>
      <c r="I16" s="36" t="s">
        <v>21</v>
      </c>
    </row>
    <row r="17" spans="2:9" ht="15.5" x14ac:dyDescent="0.35">
      <c r="B17" s="22">
        <f>C17-D17</f>
        <v>131050</v>
      </c>
      <c r="C17" s="41">
        <v>131050</v>
      </c>
      <c r="D17" s="22"/>
      <c r="E17" s="18">
        <f>F17-G17</f>
        <v>-1215</v>
      </c>
      <c r="F17" s="44"/>
      <c r="G17" s="44">
        <v>1215</v>
      </c>
      <c r="H17" s="17" t="s">
        <v>59</v>
      </c>
      <c r="I17" s="21" t="s">
        <v>87</v>
      </c>
    </row>
    <row r="18" spans="2:9" ht="15.5" x14ac:dyDescent="0.35">
      <c r="B18" s="22">
        <f t="shared" ref="B18:B45" si="0">B17+C18-D18</f>
        <v>0</v>
      </c>
      <c r="C18" s="42"/>
      <c r="D18" s="22">
        <v>131050</v>
      </c>
      <c r="E18" s="18">
        <f t="shared" ref="E18:E45" si="1">E17+F18-G18</f>
        <v>0</v>
      </c>
      <c r="F18" s="44">
        <v>1215</v>
      </c>
      <c r="G18" s="22"/>
      <c r="H18" s="47" t="s">
        <v>80</v>
      </c>
      <c r="I18" s="21" t="s">
        <v>58</v>
      </c>
    </row>
    <row r="19" spans="2:9" ht="15.5" x14ac:dyDescent="0.35">
      <c r="B19" s="22">
        <f t="shared" si="0"/>
        <v>128750</v>
      </c>
      <c r="C19" s="42">
        <v>128750</v>
      </c>
      <c r="D19" s="22"/>
      <c r="E19" s="18">
        <f t="shared" si="1"/>
        <v>-1215</v>
      </c>
      <c r="F19" s="44"/>
      <c r="G19" s="22">
        <v>1215</v>
      </c>
      <c r="H19" s="47" t="s">
        <v>164</v>
      </c>
      <c r="I19" s="21" t="s">
        <v>162</v>
      </c>
    </row>
    <row r="20" spans="2:9" ht="15.5" x14ac:dyDescent="0.35">
      <c r="B20" s="22">
        <f t="shared" si="0"/>
        <v>75808</v>
      </c>
      <c r="C20" s="42"/>
      <c r="D20" s="18">
        <v>52942</v>
      </c>
      <c r="E20" s="18">
        <f t="shared" si="1"/>
        <v>-715</v>
      </c>
      <c r="F20" s="26">
        <v>500</v>
      </c>
      <c r="G20" s="18"/>
      <c r="H20" s="17" t="s">
        <v>201</v>
      </c>
      <c r="I20" s="21" t="s">
        <v>194</v>
      </c>
    </row>
    <row r="21" spans="2:9" ht="15.5" x14ac:dyDescent="0.35">
      <c r="B21" s="22">
        <f t="shared" si="0"/>
        <v>0</v>
      </c>
      <c r="C21" s="42"/>
      <c r="D21" s="17">
        <v>75808</v>
      </c>
      <c r="E21" s="18">
        <f t="shared" si="1"/>
        <v>0</v>
      </c>
      <c r="F21" s="18">
        <v>715</v>
      </c>
      <c r="G21" s="18"/>
      <c r="H21" s="17" t="s">
        <v>202</v>
      </c>
      <c r="I21" s="21" t="s">
        <v>194</v>
      </c>
    </row>
    <row r="22" spans="2:9" ht="15.5" x14ac:dyDescent="0.35">
      <c r="B22" s="24">
        <f t="shared" si="0"/>
        <v>0</v>
      </c>
      <c r="C22" s="43"/>
      <c r="D22" s="8"/>
      <c r="E22" s="18">
        <f t="shared" si="1"/>
        <v>0</v>
      </c>
      <c r="F22" s="23"/>
      <c r="G22" s="23"/>
      <c r="H22" s="8"/>
      <c r="I22" s="21" t="s">
        <v>182</v>
      </c>
    </row>
    <row r="23" spans="2:9" ht="15.5" x14ac:dyDescent="0.35">
      <c r="B23" s="24">
        <f t="shared" si="0"/>
        <v>0</v>
      </c>
      <c r="C23" s="42"/>
      <c r="D23" s="17"/>
      <c r="E23" s="18">
        <f t="shared" si="1"/>
        <v>0</v>
      </c>
      <c r="F23" s="18"/>
      <c r="G23" s="18"/>
      <c r="H23" s="17"/>
      <c r="I23" s="21" t="s">
        <v>181</v>
      </c>
    </row>
    <row r="24" spans="2:9" ht="15.5" x14ac:dyDescent="0.35">
      <c r="B24" s="24">
        <f>B23+C24-D24</f>
        <v>0</v>
      </c>
      <c r="C24" s="42"/>
      <c r="D24" s="17"/>
      <c r="E24" s="18">
        <f>E23+F24-G24</f>
        <v>0</v>
      </c>
      <c r="F24" s="18"/>
      <c r="G24" s="18"/>
      <c r="H24" s="17"/>
      <c r="I24" s="21" t="s">
        <v>181</v>
      </c>
    </row>
    <row r="25" spans="2:9" ht="15.5" x14ac:dyDescent="0.35">
      <c r="B25" s="24">
        <f t="shared" si="0"/>
        <v>0</v>
      </c>
      <c r="C25" s="42"/>
      <c r="D25" s="17"/>
      <c r="E25" s="18">
        <f t="shared" si="1"/>
        <v>0</v>
      </c>
      <c r="F25" s="18"/>
      <c r="G25" s="18"/>
      <c r="H25" s="17"/>
      <c r="I25" s="21" t="s">
        <v>181</v>
      </c>
    </row>
    <row r="26" spans="2:9" ht="15.5" x14ac:dyDescent="0.35">
      <c r="B26" s="24">
        <f t="shared" si="0"/>
        <v>0</v>
      </c>
      <c r="C26" s="42"/>
      <c r="D26" s="17"/>
      <c r="E26" s="18">
        <f t="shared" si="1"/>
        <v>0</v>
      </c>
      <c r="F26" s="18"/>
      <c r="G26" s="18"/>
      <c r="H26" s="17"/>
      <c r="I26" s="21" t="s">
        <v>181</v>
      </c>
    </row>
    <row r="27" spans="2:9" ht="15.5" x14ac:dyDescent="0.35">
      <c r="B27" s="24">
        <f t="shared" si="0"/>
        <v>0</v>
      </c>
      <c r="C27" s="42"/>
      <c r="D27" s="17"/>
      <c r="E27" s="18">
        <f t="shared" si="1"/>
        <v>0</v>
      </c>
      <c r="F27" s="18"/>
      <c r="G27" s="18"/>
      <c r="H27" s="17"/>
      <c r="I27" s="21" t="s">
        <v>181</v>
      </c>
    </row>
    <row r="28" spans="2:9" ht="15.5" x14ac:dyDescent="0.35">
      <c r="B28" s="24">
        <f t="shared" si="0"/>
        <v>0</v>
      </c>
      <c r="C28" s="42"/>
      <c r="D28" s="17"/>
      <c r="E28" s="18">
        <f t="shared" si="1"/>
        <v>0</v>
      </c>
      <c r="F28" s="18"/>
      <c r="G28" s="18"/>
      <c r="H28" s="17"/>
      <c r="I28" s="21" t="s">
        <v>181</v>
      </c>
    </row>
    <row r="29" spans="2:9" ht="15.5" x14ac:dyDescent="0.35">
      <c r="B29" s="24">
        <f t="shared" si="0"/>
        <v>0</v>
      </c>
      <c r="C29" s="42"/>
      <c r="D29" s="17"/>
      <c r="E29" s="18">
        <f t="shared" si="1"/>
        <v>0</v>
      </c>
      <c r="F29" s="18"/>
      <c r="G29" s="18"/>
      <c r="H29" s="17"/>
      <c r="I29" s="21" t="s">
        <v>181</v>
      </c>
    </row>
    <row r="30" spans="2:9" ht="15.5" x14ac:dyDescent="0.35">
      <c r="B30" s="24">
        <f t="shared" si="0"/>
        <v>0</v>
      </c>
      <c r="C30" s="42"/>
      <c r="D30" s="17"/>
      <c r="E30" s="18">
        <f t="shared" si="1"/>
        <v>0</v>
      </c>
      <c r="F30" s="18"/>
      <c r="G30" s="18"/>
      <c r="H30" s="17"/>
      <c r="I30" s="21" t="s">
        <v>181</v>
      </c>
    </row>
    <row r="31" spans="2:9" ht="15.5" x14ac:dyDescent="0.35">
      <c r="B31" s="24">
        <f t="shared" si="0"/>
        <v>0</v>
      </c>
      <c r="C31" s="42"/>
      <c r="D31" s="17"/>
      <c r="E31" s="18">
        <f t="shared" si="1"/>
        <v>0</v>
      </c>
      <c r="F31" s="18"/>
      <c r="G31" s="18"/>
      <c r="H31" s="17"/>
      <c r="I31" s="21" t="s">
        <v>181</v>
      </c>
    </row>
    <row r="32" spans="2:9" ht="15.5" x14ac:dyDescent="0.35">
      <c r="B32" s="24">
        <f t="shared" si="0"/>
        <v>0</v>
      </c>
      <c r="C32" s="42"/>
      <c r="D32" s="17"/>
      <c r="E32" s="18">
        <f t="shared" si="1"/>
        <v>0</v>
      </c>
      <c r="F32" s="18"/>
      <c r="G32" s="18"/>
      <c r="H32" s="17"/>
      <c r="I32" s="21" t="s">
        <v>181</v>
      </c>
    </row>
    <row r="33" spans="2:9" ht="15.5" x14ac:dyDescent="0.35">
      <c r="B33" s="24">
        <f t="shared" si="0"/>
        <v>0</v>
      </c>
      <c r="C33" s="42"/>
      <c r="D33" s="17"/>
      <c r="E33" s="18">
        <f t="shared" si="1"/>
        <v>0</v>
      </c>
      <c r="F33" s="18"/>
      <c r="G33" s="18"/>
      <c r="H33" s="17"/>
      <c r="I33" s="21" t="s">
        <v>181</v>
      </c>
    </row>
    <row r="34" spans="2:9" ht="15.5" x14ac:dyDescent="0.35">
      <c r="B34" s="24">
        <f t="shared" si="0"/>
        <v>0</v>
      </c>
      <c r="C34" s="42"/>
      <c r="D34" s="17"/>
      <c r="E34" s="18">
        <f t="shared" si="1"/>
        <v>0</v>
      </c>
      <c r="F34" s="18"/>
      <c r="G34" s="18"/>
      <c r="H34" s="17"/>
      <c r="I34" s="21" t="s">
        <v>181</v>
      </c>
    </row>
    <row r="35" spans="2:9" ht="15.5" x14ac:dyDescent="0.35">
      <c r="B35" s="22">
        <f t="shared" si="0"/>
        <v>0</v>
      </c>
      <c r="C35" s="42"/>
      <c r="D35" s="17"/>
      <c r="E35" s="18">
        <f t="shared" si="1"/>
        <v>0</v>
      </c>
      <c r="F35" s="18"/>
      <c r="G35" s="18"/>
      <c r="H35" s="17"/>
      <c r="I35" s="21" t="s">
        <v>181</v>
      </c>
    </row>
    <row r="36" spans="2:9" ht="15.5" x14ac:dyDescent="0.35">
      <c r="B36" s="22">
        <f t="shared" si="0"/>
        <v>0</v>
      </c>
      <c r="C36" s="17"/>
      <c r="D36" s="17"/>
      <c r="E36" s="18">
        <f t="shared" si="1"/>
        <v>0</v>
      </c>
      <c r="F36" s="18"/>
      <c r="G36" s="18"/>
      <c r="H36" s="17"/>
      <c r="I36" s="21" t="s">
        <v>181</v>
      </c>
    </row>
    <row r="37" spans="2:9" ht="15.5" x14ac:dyDescent="0.35">
      <c r="B37" s="22">
        <f t="shared" si="0"/>
        <v>0</v>
      </c>
      <c r="C37" s="17"/>
      <c r="D37" s="17"/>
      <c r="E37" s="18">
        <f t="shared" si="1"/>
        <v>0</v>
      </c>
      <c r="F37" s="18"/>
      <c r="G37" s="18"/>
      <c r="H37" s="17"/>
      <c r="I37" s="21" t="s">
        <v>181</v>
      </c>
    </row>
    <row r="38" spans="2:9" ht="15.5" x14ac:dyDescent="0.35">
      <c r="B38" s="22">
        <f t="shared" si="0"/>
        <v>0</v>
      </c>
      <c r="C38" s="17"/>
      <c r="D38" s="17"/>
      <c r="E38" s="18">
        <f t="shared" si="1"/>
        <v>0</v>
      </c>
      <c r="F38" s="18"/>
      <c r="G38" s="18"/>
      <c r="H38" s="17"/>
      <c r="I38" s="21" t="s">
        <v>181</v>
      </c>
    </row>
    <row r="39" spans="2:9" ht="15.5" x14ac:dyDescent="0.35">
      <c r="B39" s="22">
        <f t="shared" si="0"/>
        <v>0</v>
      </c>
      <c r="C39" s="17"/>
      <c r="D39" s="17"/>
      <c r="E39" s="18">
        <f t="shared" si="1"/>
        <v>0</v>
      </c>
      <c r="F39" s="18"/>
      <c r="G39" s="18"/>
      <c r="H39" s="17"/>
      <c r="I39" s="21" t="s">
        <v>181</v>
      </c>
    </row>
    <row r="40" spans="2:9" ht="15.5" x14ac:dyDescent="0.35">
      <c r="B40" s="22">
        <f t="shared" si="0"/>
        <v>0</v>
      </c>
      <c r="C40" s="17"/>
      <c r="D40" s="17"/>
      <c r="E40" s="18">
        <f t="shared" si="1"/>
        <v>0</v>
      </c>
      <c r="F40" s="18"/>
      <c r="G40" s="18"/>
      <c r="H40" s="17"/>
      <c r="I40" s="21" t="s">
        <v>181</v>
      </c>
    </row>
    <row r="41" spans="2:9" ht="15.5" x14ac:dyDescent="0.35">
      <c r="B41" s="22">
        <f t="shared" si="0"/>
        <v>0</v>
      </c>
      <c r="C41" s="17"/>
      <c r="D41" s="17"/>
      <c r="E41" s="18">
        <f t="shared" si="1"/>
        <v>0</v>
      </c>
      <c r="F41" s="18"/>
      <c r="G41" s="18"/>
      <c r="H41" s="17"/>
      <c r="I41" s="21" t="s">
        <v>181</v>
      </c>
    </row>
    <row r="42" spans="2:9" ht="15.5" x14ac:dyDescent="0.35">
      <c r="B42" s="22">
        <f t="shared" si="0"/>
        <v>0</v>
      </c>
      <c r="C42" s="17"/>
      <c r="D42" s="17"/>
      <c r="E42" s="18">
        <f t="shared" si="1"/>
        <v>0</v>
      </c>
      <c r="F42" s="18"/>
      <c r="G42" s="18"/>
      <c r="H42" s="17"/>
      <c r="I42" s="21" t="s">
        <v>181</v>
      </c>
    </row>
    <row r="43" spans="2:9" ht="15.5" x14ac:dyDescent="0.35">
      <c r="B43" s="22">
        <f t="shared" si="0"/>
        <v>0</v>
      </c>
      <c r="C43" s="17"/>
      <c r="D43" s="17"/>
      <c r="E43" s="18">
        <f t="shared" si="1"/>
        <v>0</v>
      </c>
      <c r="F43" s="18"/>
      <c r="G43" s="18"/>
      <c r="H43" s="17"/>
      <c r="I43" s="21" t="s">
        <v>181</v>
      </c>
    </row>
    <row r="44" spans="2:9" ht="15.5" x14ac:dyDescent="0.35">
      <c r="B44" s="22">
        <f t="shared" si="0"/>
        <v>0</v>
      </c>
      <c r="C44" s="17"/>
      <c r="D44" s="17"/>
      <c r="E44" s="18">
        <f t="shared" si="1"/>
        <v>0</v>
      </c>
      <c r="F44" s="18"/>
      <c r="G44" s="18"/>
      <c r="H44" s="17"/>
      <c r="I44" s="21" t="s">
        <v>57</v>
      </c>
    </row>
    <row r="45" spans="2:9" ht="15.5" x14ac:dyDescent="0.35">
      <c r="B45" s="22">
        <f t="shared" si="0"/>
        <v>0</v>
      </c>
      <c r="C45" s="17"/>
      <c r="D45" s="17"/>
      <c r="E45" s="18">
        <f t="shared" si="1"/>
        <v>0</v>
      </c>
      <c r="F45" s="18"/>
      <c r="G45" s="18"/>
      <c r="H45" s="17"/>
      <c r="I45" s="21" t="s">
        <v>57</v>
      </c>
    </row>
    <row r="46" spans="2:9" x14ac:dyDescent="0.35">
      <c r="B46" s="100"/>
      <c r="C46" s="101"/>
      <c r="D46" s="101"/>
      <c r="E46" s="101"/>
      <c r="F46" s="101"/>
      <c r="G46" s="101"/>
      <c r="H46" s="101"/>
      <c r="I46" s="102"/>
    </row>
    <row r="47" spans="2:9" ht="21" x14ac:dyDescent="0.5">
      <c r="B47" s="25">
        <f>B45</f>
        <v>0</v>
      </c>
      <c r="C47" s="19" t="str">
        <f>IF(B47&gt;=0,"دالرجمع","دالرباقی")</f>
        <v>دالرجمع</v>
      </c>
      <c r="D47" s="27"/>
      <c r="E47" s="16">
        <f>E45</f>
        <v>0</v>
      </c>
      <c r="F47" s="20" t="str">
        <f>IF(E47&gt;=0,"گرام جمع","گرام باقی")</f>
        <v>گرام جمع</v>
      </c>
      <c r="G47" s="28"/>
      <c r="H47" s="103"/>
      <c r="I47" s="102"/>
    </row>
    <row r="49" spans="6:9" ht="15.5" x14ac:dyDescent="0.35">
      <c r="F49" s="88" t="s">
        <v>35</v>
      </c>
      <c r="G49" s="88" t="s">
        <v>35</v>
      </c>
      <c r="H49" s="88" t="s">
        <v>35</v>
      </c>
      <c r="I49" s="88" t="s">
        <v>38</v>
      </c>
    </row>
    <row r="50" spans="6:9" ht="15.5" x14ac:dyDescent="0.35">
      <c r="F50" s="49"/>
      <c r="G50" s="50"/>
      <c r="H50" s="51"/>
      <c r="I50" s="52">
        <v>1</v>
      </c>
    </row>
    <row r="51" spans="6:9" ht="15.5" x14ac:dyDescent="0.35">
      <c r="F51" s="87">
        <f>B47</f>
        <v>0</v>
      </c>
      <c r="G51" s="50">
        <f>E47</f>
        <v>0</v>
      </c>
      <c r="H51" s="53" t="s">
        <v>55</v>
      </c>
      <c r="I51" s="52">
        <v>2</v>
      </c>
    </row>
    <row r="52" spans="6:9" x14ac:dyDescent="0.35">
      <c r="F52" s="170"/>
      <c r="G52" s="171"/>
      <c r="H52" s="171"/>
      <c r="I52" s="172"/>
    </row>
    <row r="53" spans="6:9" ht="15.5" x14ac:dyDescent="0.35">
      <c r="F53" s="56" t="s">
        <v>39</v>
      </c>
      <c r="G53" s="57" t="s">
        <v>40</v>
      </c>
      <c r="H53" s="63" t="s">
        <v>41</v>
      </c>
      <c r="I53" s="58" t="s">
        <v>42</v>
      </c>
    </row>
    <row r="54" spans="6:9" ht="15.5" x14ac:dyDescent="0.35">
      <c r="F54" s="58">
        <f>SUM(F50:F53)</f>
        <v>0</v>
      </c>
      <c r="G54" s="59">
        <f>SUM(G50:G53)</f>
        <v>0</v>
      </c>
      <c r="H54" s="64">
        <f>G54/12.15*I54</f>
        <v>0</v>
      </c>
      <c r="I54" s="59">
        <v>1158</v>
      </c>
    </row>
    <row r="55" spans="6:9" x14ac:dyDescent="0.35">
      <c r="F55" s="60" t="s">
        <v>43</v>
      </c>
      <c r="G55" s="173">
        <f>H54+F54</f>
        <v>0</v>
      </c>
      <c r="H55" s="174"/>
      <c r="I55" s="175"/>
    </row>
    <row r="56" spans="6:9" ht="18.5" x14ac:dyDescent="0.45">
      <c r="F56" s="62" t="s">
        <v>44</v>
      </c>
      <c r="G56" s="176" t="str">
        <f>IF(G55&gt;=0,"ضرر","مفاد")</f>
        <v>ضرر</v>
      </c>
      <c r="H56" s="176"/>
      <c r="I56" s="176"/>
    </row>
  </sheetData>
  <mergeCells count="13">
    <mergeCell ref="B46:I46"/>
    <mergeCell ref="H47:I47"/>
    <mergeCell ref="F52:I52"/>
    <mergeCell ref="G55:I55"/>
    <mergeCell ref="G56:I56"/>
    <mergeCell ref="B15:D15"/>
    <mergeCell ref="E15:G15"/>
    <mergeCell ref="H15:I15"/>
    <mergeCell ref="B8:I11"/>
    <mergeCell ref="B12:E14"/>
    <mergeCell ref="F12:I12"/>
    <mergeCell ref="F13:H13"/>
    <mergeCell ref="F14:I14"/>
  </mergeCells>
  <phoneticPr fontId="29" type="noConversion"/>
  <hyperlinks>
    <hyperlink ref="I51" location="'روزنامچه '!A1" display="'روزنامچه '!A1" xr:uid="{00000000-0004-0000-0900-000000000000}"/>
    <hyperlink ref="I50" location="'فرهاد وکیل زاده و برکی صاحب'!A1" display="'فرهاد وکیل زاده و برکی صاحب'!A1" xr:uid="{00000000-0004-0000-0900-000001000000}"/>
  </hyperlinks>
  <pageMargins left="0.7" right="0.7" top="0.75" bottom="0.75" header="0.3" footer="0.3"/>
  <pageSetup scale="68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A1:N49"/>
  <sheetViews>
    <sheetView topLeftCell="A10" zoomScale="115" zoomScaleNormal="115" workbookViewId="0">
      <selection activeCell="D9" sqref="D9"/>
    </sheetView>
  </sheetViews>
  <sheetFormatPr defaultColWidth="9.1796875" defaultRowHeight="15.5" x14ac:dyDescent="0.35"/>
  <cols>
    <col min="3" max="3" width="17" customWidth="1"/>
    <col min="4" max="4" width="15.54296875" customWidth="1"/>
    <col min="5" max="5" width="22.1796875" style="65" customWidth="1"/>
    <col min="6" max="6" width="14.1796875" customWidth="1"/>
    <col min="7" max="7" width="7.81640625" customWidth="1"/>
    <col min="8" max="8" width="8.26953125" hidden="1" customWidth="1"/>
  </cols>
  <sheetData>
    <row r="1" spans="1:14" ht="0.75" customHeight="1" x14ac:dyDescent="0.35">
      <c r="A1" s="165"/>
      <c r="B1" s="166"/>
      <c r="C1" s="166"/>
      <c r="D1" s="166"/>
      <c r="E1" s="166"/>
      <c r="F1" s="166"/>
      <c r="G1" s="167"/>
      <c r="I1" s="164" t="s">
        <v>5</v>
      </c>
      <c r="J1" s="48"/>
      <c r="K1" s="48"/>
      <c r="L1" s="48"/>
      <c r="M1" s="48"/>
    </row>
    <row r="2" spans="1:14" ht="39.75" customHeight="1" x14ac:dyDescent="0.35">
      <c r="A2" s="168" t="s">
        <v>124</v>
      </c>
      <c r="B2" s="159"/>
      <c r="C2" s="169"/>
      <c r="D2" s="169"/>
      <c r="E2" s="169"/>
      <c r="F2" s="169"/>
      <c r="G2" s="159"/>
      <c r="H2" s="29"/>
      <c r="I2" s="164"/>
      <c r="J2" s="48"/>
      <c r="K2" s="48"/>
      <c r="L2" s="55"/>
      <c r="M2" s="55"/>
    </row>
    <row r="3" spans="1:14" x14ac:dyDescent="0.35">
      <c r="A3" s="177"/>
      <c r="B3" s="178"/>
      <c r="C3" s="82" t="s">
        <v>35</v>
      </c>
      <c r="D3" s="82" t="s">
        <v>36</v>
      </c>
      <c r="E3" s="83" t="s">
        <v>37</v>
      </c>
      <c r="F3" s="82" t="s">
        <v>38</v>
      </c>
      <c r="G3" s="179"/>
      <c r="H3" s="180"/>
      <c r="I3" s="164"/>
      <c r="J3" s="55"/>
      <c r="K3" s="55"/>
      <c r="L3" s="55"/>
      <c r="M3" s="55"/>
    </row>
    <row r="4" spans="1:14" x14ac:dyDescent="0.35">
      <c r="A4" s="177"/>
      <c r="B4" s="178"/>
      <c r="C4" s="49"/>
      <c r="D4" s="50"/>
      <c r="E4" s="51"/>
      <c r="F4" s="52">
        <v>1</v>
      </c>
      <c r="G4" s="179"/>
      <c r="H4" s="180"/>
      <c r="I4" s="164"/>
      <c r="J4" s="84"/>
      <c r="K4" s="55"/>
      <c r="L4" s="55"/>
      <c r="M4" s="55"/>
    </row>
    <row r="5" spans="1:14" x14ac:dyDescent="0.35">
      <c r="A5" s="177"/>
      <c r="B5" s="178"/>
      <c r="C5" s="49">
        <f>'ح جبار '!B47</f>
        <v>0</v>
      </c>
      <c r="D5" s="50">
        <f>'ح جبار '!E47</f>
        <v>0</v>
      </c>
      <c r="E5" s="53" t="s">
        <v>65</v>
      </c>
      <c r="F5" s="52">
        <v>2</v>
      </c>
      <c r="G5" s="179"/>
      <c r="H5" s="180"/>
      <c r="I5" s="164"/>
      <c r="J5" s="55"/>
      <c r="K5" s="55"/>
      <c r="L5" s="55"/>
      <c r="M5" s="55"/>
      <c r="N5" s="29"/>
    </row>
    <row r="6" spans="1:14" x14ac:dyDescent="0.35">
      <c r="A6" s="177"/>
      <c r="B6" s="178"/>
      <c r="C6" s="49">
        <f>'سید زبیر '!B47</f>
        <v>0</v>
      </c>
      <c r="D6" s="50">
        <f>'سید زبیر '!E47</f>
        <v>-71.015000000000015</v>
      </c>
      <c r="E6" s="51" t="s">
        <v>60</v>
      </c>
      <c r="F6" s="52">
        <v>3</v>
      </c>
      <c r="G6" s="179"/>
      <c r="H6" s="180"/>
      <c r="I6" s="164"/>
      <c r="J6" s="55"/>
      <c r="K6" s="55"/>
      <c r="L6" s="55"/>
      <c r="M6" s="55"/>
    </row>
    <row r="7" spans="1:14" x14ac:dyDescent="0.35">
      <c r="A7" s="177"/>
      <c r="B7" s="178"/>
      <c r="C7" s="49">
        <f>'ق فیض الرحمن'!B47</f>
        <v>-2235</v>
      </c>
      <c r="D7" s="50">
        <f>'ق فیض الرحمن'!E47</f>
        <v>0</v>
      </c>
      <c r="E7" s="51" t="s">
        <v>257</v>
      </c>
      <c r="F7" s="54">
        <v>4</v>
      </c>
      <c r="G7" s="179"/>
      <c r="H7" s="180"/>
      <c r="I7" s="164"/>
      <c r="J7" s="55"/>
      <c r="K7" s="55"/>
      <c r="L7" s="55"/>
      <c r="M7" s="55"/>
      <c r="N7" s="29"/>
    </row>
    <row r="8" spans="1:14" x14ac:dyDescent="0.35">
      <c r="A8" s="177"/>
      <c r="B8" s="178"/>
      <c r="C8" s="49">
        <f>'ملاحمیدالله '!B72</f>
        <v>153814</v>
      </c>
      <c r="D8" s="50">
        <f>'ملاحمیدالله '!E72</f>
        <v>-4217.33</v>
      </c>
      <c r="E8" s="51" t="s">
        <v>63</v>
      </c>
      <c r="F8" s="52">
        <v>5</v>
      </c>
      <c r="G8" s="179"/>
      <c r="H8" s="180"/>
      <c r="I8" s="164"/>
      <c r="J8" s="55"/>
      <c r="K8" s="55"/>
      <c r="L8" s="55"/>
      <c r="M8" s="55"/>
    </row>
    <row r="9" spans="1:14" x14ac:dyDescent="0.35">
      <c r="A9" s="177"/>
      <c r="B9" s="178"/>
      <c r="C9" s="49">
        <f>'جمال الدین نورآبه'!B54</f>
        <v>127723</v>
      </c>
      <c r="D9" s="50">
        <f>'جمال الدین نورآبه'!E54</f>
        <v>-1215</v>
      </c>
      <c r="E9" s="51" t="s">
        <v>85</v>
      </c>
      <c r="F9" s="52">
        <v>6</v>
      </c>
      <c r="G9" s="179"/>
      <c r="H9" s="180"/>
      <c r="I9" s="164"/>
      <c r="J9" s="55"/>
      <c r="K9" s="55"/>
      <c r="L9" s="55"/>
      <c r="M9" s="55"/>
    </row>
    <row r="10" spans="1:14" x14ac:dyDescent="0.35">
      <c r="A10" s="177"/>
      <c r="B10" s="178"/>
      <c r="C10" s="49">
        <f>'صلاح الدین'!B47</f>
        <v>1306</v>
      </c>
      <c r="D10" s="50">
        <f>'صلاح الدین'!E47</f>
        <v>-0.14599999999973079</v>
      </c>
      <c r="E10" s="51" t="s">
        <v>118</v>
      </c>
      <c r="F10" s="52">
        <v>7</v>
      </c>
      <c r="G10" s="179"/>
      <c r="H10" s="180"/>
      <c r="I10" s="164"/>
      <c r="J10" s="55"/>
      <c r="K10" s="55"/>
      <c r="L10" s="55"/>
      <c r="M10" s="55"/>
    </row>
    <row r="11" spans="1:14" x14ac:dyDescent="0.35">
      <c r="A11" s="177"/>
      <c r="B11" s="178"/>
      <c r="C11" s="49">
        <f>'ش احمد'!B47</f>
        <v>-1306</v>
      </c>
      <c r="D11" s="50">
        <f>'ش احمد'!E47</f>
        <v>3.8999999999987267E-2</v>
      </c>
      <c r="E11" s="51" t="s">
        <v>119</v>
      </c>
      <c r="F11" s="52">
        <v>8</v>
      </c>
      <c r="G11" s="179"/>
      <c r="H11" s="180"/>
      <c r="I11" s="164"/>
      <c r="J11" s="55"/>
      <c r="K11" s="55"/>
      <c r="L11" s="55"/>
      <c r="M11" s="55"/>
    </row>
    <row r="12" spans="1:14" x14ac:dyDescent="0.35">
      <c r="A12" s="177"/>
      <c r="B12" s="178"/>
      <c r="C12" s="49">
        <f>'ح خالد'!B47</f>
        <v>9694</v>
      </c>
      <c r="D12" s="50">
        <f>'ح خالد'!E47</f>
        <v>-88.497999999999593</v>
      </c>
      <c r="E12" s="51" t="s">
        <v>110</v>
      </c>
      <c r="F12" s="52">
        <v>9</v>
      </c>
      <c r="G12" s="179"/>
      <c r="H12" s="180"/>
      <c r="I12" s="164"/>
      <c r="J12" s="55"/>
      <c r="K12" s="55"/>
      <c r="L12" s="55"/>
      <c r="M12" s="55"/>
    </row>
    <row r="13" spans="1:14" x14ac:dyDescent="0.35">
      <c r="A13" s="177"/>
      <c r="B13" s="178"/>
      <c r="C13" s="49">
        <f>'ح عبدالفتاح '!B47</f>
        <v>2500</v>
      </c>
      <c r="D13" s="50">
        <f>'ح عبدالفتاح '!E47</f>
        <v>0</v>
      </c>
      <c r="E13" s="51" t="s">
        <v>120</v>
      </c>
      <c r="F13" s="52">
        <v>10</v>
      </c>
      <c r="G13" s="179"/>
      <c r="H13" s="180"/>
      <c r="I13" s="164"/>
      <c r="J13" s="55"/>
      <c r="K13" s="55"/>
      <c r="L13" s="55"/>
      <c r="M13" s="55"/>
    </row>
    <row r="14" spans="1:14" x14ac:dyDescent="0.35">
      <c r="A14" s="177"/>
      <c r="B14" s="178"/>
      <c r="C14" s="49">
        <f>'ح رامین'!B47</f>
        <v>0</v>
      </c>
      <c r="D14" s="50">
        <f>'ح رامین'!E47</f>
        <v>0</v>
      </c>
      <c r="E14" s="51" t="s">
        <v>52</v>
      </c>
      <c r="F14" s="52">
        <v>11</v>
      </c>
      <c r="G14" s="179"/>
      <c r="H14" s="180"/>
      <c r="I14" s="164"/>
      <c r="J14" s="55"/>
      <c r="K14" s="55"/>
      <c r="L14" s="55"/>
      <c r="M14" s="55"/>
    </row>
    <row r="15" spans="1:14" x14ac:dyDescent="0.35">
      <c r="A15" s="177"/>
      <c r="B15" s="178"/>
      <c r="C15" s="49">
        <f>'سمع الله مومینی'!B47</f>
        <v>0</v>
      </c>
      <c r="D15" s="50">
        <f>'سمع الله مومینی'!E47</f>
        <v>0</v>
      </c>
      <c r="E15" s="51" t="s">
        <v>137</v>
      </c>
      <c r="F15" s="52">
        <v>12</v>
      </c>
      <c r="G15" s="179"/>
      <c r="H15" s="180"/>
      <c r="I15" s="164"/>
      <c r="J15" s="55"/>
      <c r="K15" s="55"/>
      <c r="L15" s="55"/>
      <c r="M15" s="55"/>
    </row>
    <row r="16" spans="1:14" x14ac:dyDescent="0.35">
      <c r="A16" s="177"/>
      <c r="B16" s="178"/>
      <c r="C16" s="49"/>
      <c r="D16" s="50"/>
      <c r="E16" s="51"/>
      <c r="F16" s="52"/>
      <c r="G16" s="179"/>
      <c r="H16" s="180"/>
      <c r="I16" s="164"/>
      <c r="J16" s="55"/>
      <c r="K16" s="55"/>
      <c r="L16" s="55"/>
      <c r="M16" s="55"/>
    </row>
    <row r="17" spans="1:13" x14ac:dyDescent="0.35">
      <c r="A17" s="177"/>
      <c r="B17" s="178"/>
      <c r="C17" s="49">
        <f>'مجید ن'!B47</f>
        <v>2112</v>
      </c>
      <c r="D17" s="50">
        <f>'مجید ن'!E47</f>
        <v>0</v>
      </c>
      <c r="E17" s="51" t="s">
        <v>138</v>
      </c>
      <c r="F17" s="52">
        <v>13</v>
      </c>
      <c r="G17" s="179"/>
      <c r="H17" s="180"/>
      <c r="I17" s="164"/>
      <c r="J17" s="55"/>
      <c r="K17" s="55"/>
      <c r="L17" s="55"/>
      <c r="M17" s="55"/>
    </row>
    <row r="18" spans="1:13" x14ac:dyDescent="0.35">
      <c r="A18" s="177"/>
      <c r="B18" s="178"/>
      <c r="C18" s="49">
        <f>'ناصر کیهان'!B47</f>
        <v>0</v>
      </c>
      <c r="D18" s="50">
        <f>'ناصر کیهان'!E47</f>
        <v>0</v>
      </c>
      <c r="E18" s="51" t="s">
        <v>144</v>
      </c>
      <c r="F18" s="52">
        <v>14</v>
      </c>
      <c r="G18" s="179"/>
      <c r="H18" s="180"/>
      <c r="I18" s="164"/>
      <c r="J18" s="55"/>
      <c r="K18" s="55"/>
      <c r="L18" s="55"/>
      <c r="M18" s="55"/>
    </row>
    <row r="19" spans="1:13" x14ac:dyDescent="0.35">
      <c r="A19" s="177"/>
      <c r="B19" s="178"/>
      <c r="C19" s="49">
        <f>'عبدالغفار '!B47</f>
        <v>-343</v>
      </c>
      <c r="D19" s="50">
        <f>'ملاحمیدالله '!E82</f>
        <v>0</v>
      </c>
      <c r="E19" s="51" t="s">
        <v>122</v>
      </c>
      <c r="F19" s="52">
        <v>15</v>
      </c>
      <c r="G19" s="179"/>
      <c r="H19" s="180"/>
      <c r="I19" s="164"/>
      <c r="J19" s="55"/>
      <c r="K19" s="55"/>
      <c r="L19" s="55"/>
      <c r="M19" s="55"/>
    </row>
    <row r="20" spans="1:13" x14ac:dyDescent="0.35">
      <c r="A20" s="177"/>
      <c r="B20" s="178"/>
      <c r="C20" s="49">
        <f>'انجنیر مطیع الله'!B47</f>
        <v>0</v>
      </c>
      <c r="D20" s="50">
        <f>'انجنیر مطیع الله'!E47</f>
        <v>0</v>
      </c>
      <c r="E20" s="51" t="s">
        <v>204</v>
      </c>
      <c r="F20" s="52">
        <v>16</v>
      </c>
      <c r="G20" s="179"/>
      <c r="H20" s="180"/>
      <c r="I20" s="164"/>
      <c r="J20" s="55"/>
      <c r="K20" s="55"/>
      <c r="L20" s="55"/>
      <c r="M20" s="55"/>
    </row>
    <row r="21" spans="1:13" x14ac:dyDescent="0.35">
      <c r="A21" s="177"/>
      <c r="B21" s="178"/>
      <c r="C21" s="49">
        <f>'استاد فهیم'!B47</f>
        <v>-4028</v>
      </c>
      <c r="D21" s="50">
        <f>'استاد فهیم'!E47</f>
        <v>0</v>
      </c>
      <c r="E21" s="51" t="s">
        <v>193</v>
      </c>
      <c r="F21" s="52">
        <v>17</v>
      </c>
      <c r="G21" s="179"/>
      <c r="H21" s="180"/>
      <c r="I21" s="164"/>
      <c r="J21" s="55"/>
      <c r="K21" s="55"/>
      <c r="L21" s="55"/>
      <c r="M21" s="55"/>
    </row>
    <row r="22" spans="1:13" x14ac:dyDescent="0.35">
      <c r="A22" s="177"/>
      <c r="B22" s="178"/>
      <c r="C22" s="49">
        <f>'ح ذکی'!B55</f>
        <v>-379453</v>
      </c>
      <c r="D22" s="50">
        <f>'ح ذکی'!E55</f>
        <v>2428.0949999999993</v>
      </c>
      <c r="E22" s="51" t="s">
        <v>191</v>
      </c>
      <c r="F22" s="52">
        <v>18</v>
      </c>
      <c r="G22" s="179"/>
      <c r="H22" s="180"/>
      <c r="I22" s="164"/>
      <c r="J22" s="55"/>
      <c r="K22" s="55"/>
      <c r="L22" s="55"/>
      <c r="M22" s="55"/>
    </row>
    <row r="23" spans="1:13" x14ac:dyDescent="0.35">
      <c r="A23" s="177"/>
      <c r="B23" s="178"/>
      <c r="C23" s="49">
        <f>'نوید رسولی'!B47</f>
        <v>-63750</v>
      </c>
      <c r="D23" s="50">
        <f>'نوید رسولی'!E4</f>
        <v>0</v>
      </c>
      <c r="E23" s="51" t="s">
        <v>213</v>
      </c>
      <c r="F23" s="52">
        <v>19</v>
      </c>
      <c r="G23" s="179"/>
      <c r="H23" s="180"/>
      <c r="I23" s="164"/>
      <c r="J23" s="55"/>
      <c r="K23" s="55"/>
      <c r="L23" s="55"/>
      <c r="M23" s="55"/>
    </row>
    <row r="24" spans="1:13" x14ac:dyDescent="0.35">
      <c r="A24" s="177"/>
      <c r="B24" s="178"/>
      <c r="C24" s="49">
        <f>ارشاد!B47</f>
        <v>41534</v>
      </c>
      <c r="D24" s="50">
        <f>ارشاد!E47</f>
        <v>-392.5</v>
      </c>
      <c r="E24" s="51" t="s">
        <v>217</v>
      </c>
      <c r="F24" s="52">
        <v>20</v>
      </c>
      <c r="G24" s="179"/>
      <c r="H24" s="180"/>
      <c r="I24" s="164"/>
      <c r="J24" s="55"/>
      <c r="K24" s="55"/>
      <c r="L24" s="55"/>
      <c r="M24" s="55"/>
    </row>
    <row r="25" spans="1:13" x14ac:dyDescent="0.35">
      <c r="A25" s="177"/>
      <c r="B25" s="178"/>
      <c r="C25" s="49">
        <f>'داکتر حامد'!B47</f>
        <v>0</v>
      </c>
      <c r="D25" s="50">
        <f>'داکتر حامد'!E47</f>
        <v>0</v>
      </c>
      <c r="E25" s="51" t="s">
        <v>219</v>
      </c>
      <c r="F25" s="52">
        <v>21</v>
      </c>
      <c r="G25" s="179"/>
      <c r="H25" s="180"/>
      <c r="I25" s="164"/>
      <c r="J25" s="55"/>
      <c r="K25" s="55"/>
      <c r="L25" s="55"/>
      <c r="M25" s="55"/>
    </row>
    <row r="26" spans="1:13" x14ac:dyDescent="0.35">
      <c r="A26" s="177"/>
      <c r="B26" s="178"/>
      <c r="C26" s="49">
        <f>'داکتر صیبغت الله '!B47</f>
        <v>0</v>
      </c>
      <c r="D26" s="50">
        <f>'داکتر صیبغت الله '!E47</f>
        <v>0</v>
      </c>
      <c r="E26" s="51" t="s">
        <v>249</v>
      </c>
      <c r="F26" s="52">
        <v>22</v>
      </c>
      <c r="G26" s="179"/>
      <c r="H26" s="180"/>
      <c r="I26" s="164"/>
      <c r="J26" s="55"/>
      <c r="K26" s="55"/>
      <c r="L26" s="55"/>
      <c r="M26" s="55"/>
    </row>
    <row r="27" spans="1:13" x14ac:dyDescent="0.35">
      <c r="A27" s="177"/>
      <c r="B27" s="178"/>
      <c r="C27" s="49">
        <f>'رحمت الله'!B47</f>
        <v>-191041</v>
      </c>
      <c r="D27" s="50">
        <f>'رحمت الله'!E47</f>
        <v>1822.5</v>
      </c>
      <c r="E27" s="51" t="s">
        <v>259</v>
      </c>
      <c r="F27" s="52">
        <v>23</v>
      </c>
      <c r="G27" s="179"/>
      <c r="H27" s="180"/>
      <c r="I27" s="164"/>
      <c r="J27" s="55"/>
      <c r="K27" s="55"/>
      <c r="L27" s="55"/>
      <c r="M27" s="55"/>
    </row>
    <row r="28" spans="1:13" x14ac:dyDescent="0.35">
      <c r="A28" s="177"/>
      <c r="B28" s="178"/>
      <c r="C28" s="49">
        <f>'شعیب الله'!B47</f>
        <v>-128576</v>
      </c>
      <c r="D28" s="50">
        <f>'شعیب الله'!E47</f>
        <v>1187.99</v>
      </c>
      <c r="E28" s="51" t="s">
        <v>281</v>
      </c>
      <c r="F28" s="52">
        <v>24</v>
      </c>
      <c r="G28" s="179"/>
      <c r="H28" s="180"/>
      <c r="I28" s="164"/>
      <c r="J28" s="55"/>
      <c r="K28" s="55"/>
      <c r="L28" s="55"/>
      <c r="M28" s="55"/>
    </row>
    <row r="29" spans="1:13" x14ac:dyDescent="0.35">
      <c r="A29" s="177"/>
      <c r="B29" s="178"/>
      <c r="C29" s="90">
        <f>'شاهین '!B47</f>
        <v>0</v>
      </c>
      <c r="D29" s="91">
        <f>'شاهین '!E47</f>
        <v>0</v>
      </c>
      <c r="E29" s="92" t="s">
        <v>295</v>
      </c>
      <c r="F29" s="93">
        <v>25</v>
      </c>
      <c r="G29" s="179"/>
      <c r="H29" s="180"/>
      <c r="I29" s="164"/>
      <c r="J29" s="55"/>
      <c r="K29" s="55"/>
      <c r="L29" s="55"/>
      <c r="M29" s="55"/>
    </row>
    <row r="30" spans="1:13" x14ac:dyDescent="0.35">
      <c r="A30" s="177"/>
      <c r="B30" s="178"/>
      <c r="C30" s="90">
        <f>'حمیدالله دشت برچی'!B47</f>
        <v>0</v>
      </c>
      <c r="D30" s="91">
        <f>'حمیدالله دشت برچی'!E47</f>
        <v>-23.251999999999953</v>
      </c>
      <c r="E30" s="92" t="s">
        <v>323</v>
      </c>
      <c r="F30" s="93">
        <v>26</v>
      </c>
      <c r="G30" s="179"/>
      <c r="H30" s="180"/>
      <c r="I30" s="164"/>
      <c r="J30" s="55"/>
      <c r="K30" s="55"/>
      <c r="L30" s="55"/>
      <c r="M30" s="55"/>
    </row>
    <row r="31" spans="1:13" x14ac:dyDescent="0.35">
      <c r="A31" s="177"/>
      <c r="B31" s="178"/>
      <c r="C31" s="94">
        <f>'حاجی نجیب رسولی'!B47</f>
        <v>-100</v>
      </c>
      <c r="D31" s="91">
        <f>'حاجی نجیب رسولی'!E47</f>
        <v>0</v>
      </c>
      <c r="E31" s="92" t="s">
        <v>327</v>
      </c>
      <c r="F31" s="93">
        <v>27</v>
      </c>
      <c r="G31" s="179"/>
      <c r="H31" s="180"/>
      <c r="I31" s="164"/>
      <c r="J31" s="55"/>
      <c r="K31" s="55"/>
      <c r="L31" s="55"/>
      <c r="M31" s="55"/>
    </row>
    <row r="32" spans="1:13" x14ac:dyDescent="0.35">
      <c r="A32" s="177"/>
      <c r="B32" s="178"/>
      <c r="C32" s="90">
        <f>'ح مالک '!B47</f>
        <v>0</v>
      </c>
      <c r="D32" s="91">
        <f>'ح مالک '!E47</f>
        <v>0</v>
      </c>
      <c r="E32" s="92" t="s">
        <v>330</v>
      </c>
      <c r="F32" s="93">
        <v>28</v>
      </c>
      <c r="G32" s="179"/>
      <c r="H32" s="180"/>
      <c r="I32" s="164"/>
      <c r="J32" s="55"/>
      <c r="K32" s="55"/>
      <c r="L32" s="55"/>
      <c r="M32" s="55"/>
    </row>
    <row r="33" spans="1:13" x14ac:dyDescent="0.35">
      <c r="A33" s="177"/>
      <c r="B33" s="178"/>
      <c r="C33" s="90">
        <f>'ح غلام رسول'!B47</f>
        <v>0</v>
      </c>
      <c r="D33" s="91">
        <f>'ح غلام رسول'!E47</f>
        <v>0</v>
      </c>
      <c r="E33" s="92" t="s">
        <v>339</v>
      </c>
      <c r="F33" s="93">
        <v>29</v>
      </c>
      <c r="G33" s="179"/>
      <c r="H33" s="180"/>
      <c r="I33" s="164"/>
      <c r="J33" s="55"/>
      <c r="K33" s="55"/>
      <c r="L33" s="55"/>
      <c r="M33" s="55"/>
    </row>
    <row r="34" spans="1:13" x14ac:dyDescent="0.35">
      <c r="A34" s="177"/>
      <c r="B34" s="178"/>
      <c r="C34" s="90">
        <f>'فهیم خویش صلاح الدین'!B47</f>
        <v>-148</v>
      </c>
      <c r="D34" s="91">
        <f>'فهیم خویش صلاح الدین'!E47</f>
        <v>0</v>
      </c>
      <c r="E34" s="92" t="s">
        <v>412</v>
      </c>
      <c r="F34" s="93">
        <v>30</v>
      </c>
      <c r="G34" s="179"/>
      <c r="H34" s="180"/>
      <c r="I34" s="164"/>
      <c r="J34" s="55"/>
      <c r="K34" s="55"/>
      <c r="L34" s="55"/>
      <c r="M34" s="55"/>
    </row>
    <row r="35" spans="1:13" x14ac:dyDescent="0.35">
      <c r="A35" s="177"/>
      <c r="B35" s="178"/>
      <c r="C35" s="90">
        <f>'شبیر '!B47</f>
        <v>0</v>
      </c>
      <c r="D35" s="91">
        <f>'شبیر '!E47</f>
        <v>0</v>
      </c>
      <c r="E35" s="92" t="s">
        <v>422</v>
      </c>
      <c r="F35" s="93">
        <v>31</v>
      </c>
      <c r="G35" s="179"/>
      <c r="H35" s="180"/>
      <c r="I35" s="164"/>
      <c r="J35" s="55"/>
      <c r="K35" s="55"/>
      <c r="L35" s="55"/>
      <c r="M35" s="55"/>
    </row>
    <row r="36" spans="1:13" x14ac:dyDescent="0.35">
      <c r="A36" s="177"/>
      <c r="B36" s="178"/>
      <c r="C36" s="90">
        <f>'تمیم عمری'!B47</f>
        <v>0</v>
      </c>
      <c r="D36" s="91">
        <f>'تمیم عمری'!E47</f>
        <v>0</v>
      </c>
      <c r="E36" s="92" t="s">
        <v>425</v>
      </c>
      <c r="F36" s="93">
        <v>32</v>
      </c>
      <c r="G36" s="179"/>
      <c r="H36" s="180"/>
      <c r="I36" s="164"/>
      <c r="J36" s="55"/>
      <c r="K36" s="55"/>
      <c r="L36" s="55"/>
      <c r="M36" s="55"/>
    </row>
    <row r="37" spans="1:13" x14ac:dyDescent="0.35">
      <c r="A37" s="177"/>
      <c r="B37" s="178"/>
      <c r="C37" s="90">
        <f>'امان الله '!B47</f>
        <v>0</v>
      </c>
      <c r="D37" s="91">
        <f>'امان الله '!E47</f>
        <v>0</v>
      </c>
      <c r="E37" s="92" t="s">
        <v>478</v>
      </c>
      <c r="F37" s="93">
        <v>33</v>
      </c>
      <c r="G37" s="179"/>
      <c r="H37" s="180"/>
      <c r="I37" s="164"/>
      <c r="J37" s="55"/>
      <c r="K37" s="55"/>
      <c r="L37" s="55"/>
      <c r="M37" s="55"/>
    </row>
    <row r="38" spans="1:13" x14ac:dyDescent="0.35">
      <c r="A38" s="177"/>
      <c r="B38" s="178"/>
      <c r="C38" s="90">
        <f>'استاد صفی'!B47</f>
        <v>-3043</v>
      </c>
      <c r="D38" s="91"/>
      <c r="E38" s="92" t="s">
        <v>492</v>
      </c>
      <c r="F38" s="93">
        <v>34</v>
      </c>
      <c r="G38" s="179"/>
      <c r="H38" s="180"/>
      <c r="I38" s="164"/>
      <c r="J38" s="55"/>
      <c r="K38" s="55"/>
      <c r="L38" s="55"/>
      <c r="M38" s="55"/>
    </row>
    <row r="39" spans="1:13" x14ac:dyDescent="0.35">
      <c r="A39" s="177"/>
      <c r="B39" s="178"/>
      <c r="C39" s="90">
        <f>'صدیق طلوع'!B47</f>
        <v>950</v>
      </c>
      <c r="D39" s="91">
        <f>'صدیق طلوع'!E47</f>
        <v>0</v>
      </c>
      <c r="E39" s="92" t="s">
        <v>503</v>
      </c>
      <c r="F39" s="93">
        <v>35</v>
      </c>
      <c r="G39" s="179"/>
      <c r="H39" s="180"/>
      <c r="I39" s="164"/>
      <c r="J39" s="55"/>
      <c r="K39" s="55"/>
      <c r="L39" s="55"/>
      <c r="M39" s="55"/>
    </row>
    <row r="40" spans="1:13" x14ac:dyDescent="0.35">
      <c r="A40" s="177"/>
      <c r="B40" s="178"/>
      <c r="C40" s="90"/>
      <c r="D40" s="91"/>
      <c r="E40" s="92"/>
      <c r="F40" s="93"/>
      <c r="G40" s="179"/>
      <c r="H40" s="180"/>
      <c r="I40" s="164"/>
      <c r="J40" s="55"/>
      <c r="K40" s="55"/>
      <c r="L40" s="55"/>
      <c r="M40" s="55"/>
    </row>
    <row r="41" spans="1:13" x14ac:dyDescent="0.35">
      <c r="A41" s="177"/>
      <c r="B41" s="178"/>
      <c r="C41" s="90"/>
      <c r="D41" s="91"/>
      <c r="E41" s="92"/>
      <c r="F41" s="93"/>
      <c r="G41" s="179"/>
      <c r="H41" s="180"/>
      <c r="I41" s="164"/>
      <c r="J41" s="55"/>
      <c r="K41" s="55"/>
      <c r="L41" s="55"/>
      <c r="M41" s="55"/>
    </row>
    <row r="42" spans="1:13" ht="14.5" x14ac:dyDescent="0.35">
      <c r="A42" s="177"/>
      <c r="B42" s="178"/>
      <c r="C42" s="170"/>
      <c r="D42" s="171"/>
      <c r="E42" s="171"/>
      <c r="F42" s="172"/>
      <c r="G42" s="179"/>
      <c r="H42" s="180"/>
      <c r="I42" s="164"/>
      <c r="J42" s="55"/>
      <c r="K42" s="55"/>
      <c r="L42" s="55"/>
      <c r="M42" s="55"/>
    </row>
    <row r="43" spans="1:13" x14ac:dyDescent="0.35">
      <c r="A43" s="177"/>
      <c r="B43" s="178"/>
      <c r="G43" s="179"/>
      <c r="H43" s="180"/>
      <c r="I43" s="164"/>
      <c r="J43" s="48"/>
      <c r="K43" s="48"/>
      <c r="L43" s="48"/>
      <c r="M43" s="48"/>
    </row>
    <row r="44" spans="1:13" x14ac:dyDescent="0.35">
      <c r="A44" s="177"/>
      <c r="B44" s="178"/>
      <c r="C44" s="56" t="s">
        <v>39</v>
      </c>
      <c r="D44" s="57" t="s">
        <v>40</v>
      </c>
      <c r="E44" s="63" t="s">
        <v>41</v>
      </c>
      <c r="F44" s="58" t="s">
        <v>42</v>
      </c>
      <c r="G44" s="179"/>
      <c r="H44" s="180"/>
      <c r="I44" s="164"/>
      <c r="J44" s="48"/>
      <c r="K44" s="48"/>
      <c r="L44" s="48"/>
      <c r="M44" s="48"/>
    </row>
    <row r="45" spans="1:13" x14ac:dyDescent="0.35">
      <c r="A45" s="177"/>
      <c r="B45" s="178"/>
      <c r="C45" s="58">
        <f>SUM(C4:C44)</f>
        <v>-434390</v>
      </c>
      <c r="D45" s="59">
        <f>SUM(D4:D44)</f>
        <v>-569.11700000000042</v>
      </c>
      <c r="E45" s="64">
        <f>D45/12.15*F45</f>
        <v>-59487.949794238724</v>
      </c>
      <c r="F45" s="59">
        <v>1270</v>
      </c>
      <c r="G45" s="179"/>
      <c r="H45" s="180"/>
      <c r="I45" s="164"/>
      <c r="J45" s="48"/>
      <c r="K45" s="48"/>
      <c r="L45" s="48"/>
      <c r="M45" s="48"/>
    </row>
    <row r="46" spans="1:13" ht="14.5" x14ac:dyDescent="0.35">
      <c r="A46" s="177"/>
      <c r="B46" s="178"/>
      <c r="C46" s="60" t="s">
        <v>43</v>
      </c>
      <c r="D46" s="173">
        <f>E45+C45</f>
        <v>-493877.94979423872</v>
      </c>
      <c r="E46" s="174"/>
      <c r="F46" s="175"/>
      <c r="G46" s="179"/>
      <c r="H46" s="180"/>
      <c r="I46" s="164"/>
      <c r="J46" s="48"/>
      <c r="K46" s="48"/>
      <c r="L46" s="48"/>
      <c r="M46" s="48"/>
    </row>
    <row r="47" spans="1:13" ht="18.5" x14ac:dyDescent="0.45">
      <c r="A47" s="81"/>
      <c r="B47" s="81"/>
      <c r="C47" s="62" t="s">
        <v>44</v>
      </c>
      <c r="D47" s="176" t="str">
        <f>IF(D46&gt;=0,"ضرر","مفاد")</f>
        <v>مفاد</v>
      </c>
      <c r="E47" s="176"/>
      <c r="F47" s="176"/>
      <c r="G47" s="81"/>
      <c r="H47" s="61"/>
      <c r="I47" s="164"/>
      <c r="J47" s="48"/>
      <c r="K47" s="48"/>
      <c r="L47" s="48"/>
      <c r="M47" s="48"/>
    </row>
    <row r="48" spans="1:13" x14ac:dyDescent="0.35">
      <c r="I48" s="164"/>
      <c r="J48" s="48"/>
      <c r="K48" s="48"/>
      <c r="L48" s="48"/>
      <c r="M48" s="48"/>
    </row>
    <row r="49" spans="9:13" x14ac:dyDescent="0.35">
      <c r="I49" s="164"/>
      <c r="J49" s="48"/>
      <c r="K49" s="48"/>
      <c r="L49" s="48"/>
      <c r="M49" s="48"/>
    </row>
  </sheetData>
  <mergeCells count="8">
    <mergeCell ref="I1:I49"/>
    <mergeCell ref="A1:G1"/>
    <mergeCell ref="A2:G2"/>
    <mergeCell ref="C42:F42"/>
    <mergeCell ref="D46:F46"/>
    <mergeCell ref="D47:F47"/>
    <mergeCell ref="A3:B46"/>
    <mergeCell ref="G3:H46"/>
  </mergeCells>
  <hyperlinks>
    <hyperlink ref="F5" location="'روزنامچه '!A1" display="'روزنامچه '!A1" xr:uid="{00000000-0004-0000-0500-000000000000}"/>
    <hyperlink ref="F4" location="'فرهاد وکیل زاده و برکی صاحب'!A1" display="'فرهاد وکیل زاده و برکی صاحب'!A1" xr:uid="{00000000-0004-0000-0500-000001000000}"/>
    <hyperlink ref="F6" location="'حساب امانت خلیفه حلیم '!A1" display="'حساب امانت خلیفه حلیم '!A1" xr:uid="{00000000-0004-0000-0500-000002000000}"/>
    <hyperlink ref="F8" location="'قاری منیر احدی'!A1" display="'قاری منیر احدی'!A1" xr:uid="{00000000-0004-0000-0500-000003000000}"/>
    <hyperlink ref="F7" location="'حاجی صمیم'!A1" display="'حاجی صمیم'!A1" xr:uid="{00000000-0004-0000-0500-000004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79BA8-1D70-471E-8C90-C6625C71897F}">
  <dimension ref="B7:I56"/>
  <sheetViews>
    <sheetView topLeftCell="A20" zoomScale="115" zoomScaleNormal="115" workbookViewId="0">
      <selection activeCell="D18" sqref="D18"/>
    </sheetView>
  </sheetViews>
  <sheetFormatPr defaultColWidth="9.1796875" defaultRowHeight="14.5" x14ac:dyDescent="0.35"/>
  <cols>
    <col min="2" max="7" width="12.54296875" customWidth="1"/>
    <col min="8" max="8" width="37.7265625" customWidth="1"/>
    <col min="9" max="9" width="10.81640625" customWidth="1"/>
    <col min="10" max="10" width="13.1796875" customWidth="1"/>
    <col min="11" max="11" width="11.81640625" customWidth="1"/>
    <col min="12" max="12" width="11.1796875" customWidth="1"/>
  </cols>
  <sheetData>
    <row r="7" spans="2:9" ht="15" thickBot="1" x14ac:dyDescent="0.4"/>
    <row r="8" spans="2:9" x14ac:dyDescent="0.35">
      <c r="B8" s="104"/>
      <c r="C8" s="105"/>
      <c r="D8" s="105"/>
      <c r="E8" s="105"/>
      <c r="F8" s="105"/>
      <c r="G8" s="105"/>
      <c r="H8" s="105"/>
      <c r="I8" s="106"/>
    </row>
    <row r="9" spans="2:9" x14ac:dyDescent="0.35">
      <c r="B9" s="107"/>
      <c r="C9" s="108"/>
      <c r="D9" s="108"/>
      <c r="E9" s="108"/>
      <c r="F9" s="108"/>
      <c r="G9" s="108"/>
      <c r="H9" s="108"/>
      <c r="I9" s="109"/>
    </row>
    <row r="10" spans="2:9" x14ac:dyDescent="0.35">
      <c r="B10" s="107"/>
      <c r="C10" s="108"/>
      <c r="D10" s="108"/>
      <c r="E10" s="108"/>
      <c r="F10" s="108"/>
      <c r="G10" s="108"/>
      <c r="H10" s="108"/>
      <c r="I10" s="109"/>
    </row>
    <row r="11" spans="2:9" ht="15" thickBot="1" x14ac:dyDescent="0.4">
      <c r="B11" s="110"/>
      <c r="C11" s="111"/>
      <c r="D11" s="111"/>
      <c r="E11" s="111"/>
      <c r="F11" s="111"/>
      <c r="G11" s="111"/>
      <c r="H11" s="111"/>
      <c r="I11" s="112"/>
    </row>
    <row r="12" spans="2:9" ht="15" thickBot="1" x14ac:dyDescent="0.4">
      <c r="B12" s="113"/>
      <c r="C12" s="101"/>
      <c r="D12" s="101"/>
      <c r="E12" s="101"/>
      <c r="F12" s="113"/>
      <c r="G12" s="101"/>
      <c r="H12" s="101"/>
      <c r="I12" s="115"/>
    </row>
    <row r="13" spans="2:9" ht="19" thickBot="1" x14ac:dyDescent="0.5">
      <c r="B13" s="114"/>
      <c r="C13" s="114"/>
      <c r="D13" s="114"/>
      <c r="E13" s="114"/>
      <c r="F13" s="116" t="s">
        <v>492</v>
      </c>
      <c r="G13" s="98"/>
      <c r="H13" s="117"/>
      <c r="I13" s="32" t="s">
        <v>4</v>
      </c>
    </row>
    <row r="14" spans="2:9" ht="15" thickBot="1" x14ac:dyDescent="0.4">
      <c r="B14" s="101"/>
      <c r="C14" s="101"/>
      <c r="D14" s="101"/>
      <c r="E14" s="101"/>
      <c r="F14" s="113"/>
      <c r="G14" s="101"/>
      <c r="H14" s="101"/>
      <c r="I14" s="118"/>
    </row>
    <row r="15" spans="2:9" ht="19" thickBot="1" x14ac:dyDescent="0.4">
      <c r="B15" s="119" t="s">
        <v>11</v>
      </c>
      <c r="C15" s="98"/>
      <c r="D15" s="99"/>
      <c r="E15" s="97" t="s">
        <v>12</v>
      </c>
      <c r="F15" s="98"/>
      <c r="G15" s="99"/>
      <c r="H15" s="97" t="s">
        <v>13</v>
      </c>
      <c r="I15" s="117"/>
    </row>
    <row r="16" spans="2:9" ht="15.5" x14ac:dyDescent="0.35">
      <c r="B16" s="33" t="s">
        <v>14</v>
      </c>
      <c r="C16" s="34" t="s">
        <v>75</v>
      </c>
      <c r="D16" s="34" t="s">
        <v>74</v>
      </c>
      <c r="E16" s="35" t="s">
        <v>17</v>
      </c>
      <c r="F16" s="35" t="s">
        <v>18</v>
      </c>
      <c r="G16" s="35" t="s">
        <v>19</v>
      </c>
      <c r="H16" s="34" t="s">
        <v>20</v>
      </c>
      <c r="I16" s="36" t="s">
        <v>21</v>
      </c>
    </row>
    <row r="17" spans="2:9" ht="15.5" x14ac:dyDescent="0.35">
      <c r="B17" s="22">
        <f>C17-D17</f>
        <v>-3043</v>
      </c>
      <c r="C17" s="41"/>
      <c r="D17" s="22">
        <v>3043</v>
      </c>
      <c r="E17" s="18">
        <f>F17-G17</f>
        <v>0</v>
      </c>
      <c r="F17" s="44"/>
      <c r="G17" s="44"/>
      <c r="H17" s="17" t="s">
        <v>493</v>
      </c>
      <c r="I17" s="21" t="s">
        <v>418</v>
      </c>
    </row>
    <row r="18" spans="2:9" ht="15.5" x14ac:dyDescent="0.35">
      <c r="B18" s="22">
        <f t="shared" ref="B18:B45" si="0">B17+C18-D18</f>
        <v>-3043</v>
      </c>
      <c r="C18" s="42"/>
      <c r="D18" s="22"/>
      <c r="E18" s="18">
        <f t="shared" ref="E18:E45" si="1">E17+F18-G18</f>
        <v>0</v>
      </c>
      <c r="F18" s="44"/>
      <c r="G18" s="22"/>
      <c r="H18" s="47"/>
      <c r="I18" s="21" t="s">
        <v>450</v>
      </c>
    </row>
    <row r="19" spans="2:9" ht="15.5" x14ac:dyDescent="0.35">
      <c r="B19" s="22">
        <f t="shared" si="0"/>
        <v>-3043</v>
      </c>
      <c r="C19" s="42"/>
      <c r="D19" s="22"/>
      <c r="E19" s="18">
        <f t="shared" si="1"/>
        <v>0</v>
      </c>
      <c r="F19" s="44"/>
      <c r="G19" s="22"/>
      <c r="H19" s="47"/>
      <c r="I19" s="21" t="s">
        <v>194</v>
      </c>
    </row>
    <row r="20" spans="2:9" ht="15.5" x14ac:dyDescent="0.35">
      <c r="B20" s="22">
        <f t="shared" si="0"/>
        <v>-3043</v>
      </c>
      <c r="C20" s="42"/>
      <c r="D20" s="18"/>
      <c r="E20" s="18">
        <f t="shared" si="1"/>
        <v>0</v>
      </c>
      <c r="F20" s="26"/>
      <c r="G20" s="18"/>
      <c r="H20" s="17"/>
      <c r="I20" s="21" t="s">
        <v>181</v>
      </c>
    </row>
    <row r="21" spans="2:9" ht="15.5" x14ac:dyDescent="0.35">
      <c r="B21" s="22">
        <f t="shared" si="0"/>
        <v>-3043</v>
      </c>
      <c r="C21" s="42"/>
      <c r="D21" s="17"/>
      <c r="E21" s="18">
        <f t="shared" si="1"/>
        <v>0</v>
      </c>
      <c r="F21" s="18"/>
      <c r="G21" s="18"/>
      <c r="H21" s="17"/>
      <c r="I21" s="21" t="s">
        <v>181</v>
      </c>
    </row>
    <row r="22" spans="2:9" ht="15.5" x14ac:dyDescent="0.35">
      <c r="B22" s="24">
        <f t="shared" si="0"/>
        <v>-3043</v>
      </c>
      <c r="C22" s="43"/>
      <c r="D22" s="8"/>
      <c r="E22" s="18">
        <f t="shared" si="1"/>
        <v>0</v>
      </c>
      <c r="F22" s="23"/>
      <c r="G22" s="23"/>
      <c r="H22" s="8"/>
      <c r="I22" s="21" t="s">
        <v>181</v>
      </c>
    </row>
    <row r="23" spans="2:9" ht="15.5" x14ac:dyDescent="0.35">
      <c r="B23" s="24">
        <f t="shared" si="0"/>
        <v>-3043</v>
      </c>
      <c r="C23" s="42"/>
      <c r="D23" s="17"/>
      <c r="E23" s="18">
        <f t="shared" si="1"/>
        <v>0</v>
      </c>
      <c r="F23" s="18"/>
      <c r="G23" s="18"/>
      <c r="H23" s="17"/>
      <c r="I23" s="21" t="s">
        <v>181</v>
      </c>
    </row>
    <row r="24" spans="2:9" ht="15.5" x14ac:dyDescent="0.35">
      <c r="B24" s="24">
        <f>B23+C24-D24</f>
        <v>-3043</v>
      </c>
      <c r="C24" s="42"/>
      <c r="D24" s="17"/>
      <c r="E24" s="18">
        <f>E23+F24-G24</f>
        <v>0</v>
      </c>
      <c r="F24" s="18"/>
      <c r="G24" s="18"/>
      <c r="H24" s="17"/>
      <c r="I24" s="21" t="s">
        <v>181</v>
      </c>
    </row>
    <row r="25" spans="2:9" ht="15.5" x14ac:dyDescent="0.35">
      <c r="B25" s="24">
        <f t="shared" si="0"/>
        <v>-3043</v>
      </c>
      <c r="C25" s="42"/>
      <c r="D25" s="17"/>
      <c r="E25" s="18">
        <f t="shared" si="1"/>
        <v>0</v>
      </c>
      <c r="F25" s="18"/>
      <c r="G25" s="18"/>
      <c r="H25" s="17"/>
      <c r="I25" s="21" t="s">
        <v>181</v>
      </c>
    </row>
    <row r="26" spans="2:9" ht="15.5" x14ac:dyDescent="0.35">
      <c r="B26" s="24">
        <f t="shared" si="0"/>
        <v>-3043</v>
      </c>
      <c r="C26" s="42"/>
      <c r="D26" s="17"/>
      <c r="E26" s="18">
        <f t="shared" si="1"/>
        <v>0</v>
      </c>
      <c r="F26" s="18"/>
      <c r="G26" s="18"/>
      <c r="H26" s="17"/>
      <c r="I26" s="21" t="s">
        <v>181</v>
      </c>
    </row>
    <row r="27" spans="2:9" ht="15.5" x14ac:dyDescent="0.35">
      <c r="B27" s="24">
        <f t="shared" si="0"/>
        <v>-3043</v>
      </c>
      <c r="C27" s="42"/>
      <c r="D27" s="17"/>
      <c r="E27" s="18">
        <f t="shared" si="1"/>
        <v>0</v>
      </c>
      <c r="F27" s="18"/>
      <c r="G27" s="18"/>
      <c r="H27" s="17"/>
      <c r="I27" s="21" t="s">
        <v>181</v>
      </c>
    </row>
    <row r="28" spans="2:9" ht="15.5" x14ac:dyDescent="0.35">
      <c r="B28" s="24">
        <f t="shared" si="0"/>
        <v>-3043</v>
      </c>
      <c r="C28" s="42"/>
      <c r="D28" s="17"/>
      <c r="E28" s="18">
        <f t="shared" si="1"/>
        <v>0</v>
      </c>
      <c r="F28" s="18"/>
      <c r="G28" s="18"/>
      <c r="H28" s="17"/>
      <c r="I28" s="21" t="s">
        <v>181</v>
      </c>
    </row>
    <row r="29" spans="2:9" ht="15.5" x14ac:dyDescent="0.35">
      <c r="B29" s="24">
        <f t="shared" si="0"/>
        <v>-3043</v>
      </c>
      <c r="C29" s="42"/>
      <c r="D29" s="17"/>
      <c r="E29" s="18">
        <f t="shared" si="1"/>
        <v>0</v>
      </c>
      <c r="F29" s="18"/>
      <c r="G29" s="18"/>
      <c r="H29" s="17"/>
      <c r="I29" s="21" t="s">
        <v>181</v>
      </c>
    </row>
    <row r="30" spans="2:9" ht="15.5" x14ac:dyDescent="0.35">
      <c r="B30" s="24">
        <f t="shared" si="0"/>
        <v>-3043</v>
      </c>
      <c r="C30" s="42"/>
      <c r="D30" s="17"/>
      <c r="E30" s="18">
        <f t="shared" si="1"/>
        <v>0</v>
      </c>
      <c r="F30" s="18"/>
      <c r="G30" s="18"/>
      <c r="H30" s="17"/>
      <c r="I30" s="21" t="s">
        <v>181</v>
      </c>
    </row>
    <row r="31" spans="2:9" ht="15.5" x14ac:dyDescent="0.35">
      <c r="B31" s="24">
        <f t="shared" si="0"/>
        <v>-3043</v>
      </c>
      <c r="C31" s="42"/>
      <c r="D31" s="17"/>
      <c r="E31" s="18">
        <f t="shared" si="1"/>
        <v>0</v>
      </c>
      <c r="F31" s="18"/>
      <c r="G31" s="18"/>
      <c r="H31" s="17"/>
      <c r="I31" s="21" t="s">
        <v>181</v>
      </c>
    </row>
    <row r="32" spans="2:9" ht="15.5" x14ac:dyDescent="0.35">
      <c r="B32" s="24">
        <f t="shared" si="0"/>
        <v>-3043</v>
      </c>
      <c r="C32" s="42"/>
      <c r="D32" s="17"/>
      <c r="E32" s="18">
        <f t="shared" si="1"/>
        <v>0</v>
      </c>
      <c r="F32" s="18"/>
      <c r="G32" s="18"/>
      <c r="H32" s="17"/>
      <c r="I32" s="21" t="s">
        <v>181</v>
      </c>
    </row>
    <row r="33" spans="2:9" ht="15.5" x14ac:dyDescent="0.35">
      <c r="B33" s="24">
        <f t="shared" si="0"/>
        <v>-3043</v>
      </c>
      <c r="C33" s="42"/>
      <c r="D33" s="17"/>
      <c r="E33" s="18">
        <f t="shared" si="1"/>
        <v>0</v>
      </c>
      <c r="F33" s="18"/>
      <c r="G33" s="18"/>
      <c r="H33" s="17"/>
      <c r="I33" s="21" t="s">
        <v>181</v>
      </c>
    </row>
    <row r="34" spans="2:9" ht="15.5" x14ac:dyDescent="0.35">
      <c r="B34" s="24">
        <f t="shared" si="0"/>
        <v>-3043</v>
      </c>
      <c r="C34" s="42"/>
      <c r="D34" s="17"/>
      <c r="E34" s="18">
        <f t="shared" si="1"/>
        <v>0</v>
      </c>
      <c r="F34" s="18"/>
      <c r="G34" s="18"/>
      <c r="H34" s="17"/>
      <c r="I34" s="21" t="s">
        <v>181</v>
      </c>
    </row>
    <row r="35" spans="2:9" ht="15.5" x14ac:dyDescent="0.35">
      <c r="B35" s="22">
        <f t="shared" si="0"/>
        <v>-3043</v>
      </c>
      <c r="C35" s="42"/>
      <c r="D35" s="17"/>
      <c r="E35" s="18">
        <f t="shared" si="1"/>
        <v>0</v>
      </c>
      <c r="F35" s="18"/>
      <c r="G35" s="18"/>
      <c r="H35" s="17"/>
      <c r="I35" s="21" t="s">
        <v>181</v>
      </c>
    </row>
    <row r="36" spans="2:9" ht="15.5" x14ac:dyDescent="0.35">
      <c r="B36" s="22">
        <f t="shared" si="0"/>
        <v>-3043</v>
      </c>
      <c r="C36" s="17"/>
      <c r="D36" s="17"/>
      <c r="E36" s="18">
        <f t="shared" si="1"/>
        <v>0</v>
      </c>
      <c r="F36" s="18"/>
      <c r="G36" s="18"/>
      <c r="H36" s="17"/>
      <c r="I36" s="21" t="s">
        <v>181</v>
      </c>
    </row>
    <row r="37" spans="2:9" ht="15.5" x14ac:dyDescent="0.35">
      <c r="B37" s="22">
        <f t="shared" si="0"/>
        <v>-3043</v>
      </c>
      <c r="C37" s="17"/>
      <c r="D37" s="17"/>
      <c r="E37" s="18">
        <f t="shared" si="1"/>
        <v>0</v>
      </c>
      <c r="F37" s="18"/>
      <c r="G37" s="18"/>
      <c r="H37" s="17"/>
      <c r="I37" s="21" t="s">
        <v>181</v>
      </c>
    </row>
    <row r="38" spans="2:9" ht="15.5" x14ac:dyDescent="0.35">
      <c r="B38" s="22">
        <f t="shared" si="0"/>
        <v>-3043</v>
      </c>
      <c r="C38" s="17"/>
      <c r="D38" s="17"/>
      <c r="E38" s="18">
        <f t="shared" si="1"/>
        <v>0</v>
      </c>
      <c r="F38" s="18"/>
      <c r="G38" s="18"/>
      <c r="H38" s="17"/>
      <c r="I38" s="21" t="s">
        <v>181</v>
      </c>
    </row>
    <row r="39" spans="2:9" ht="15.5" x14ac:dyDescent="0.35">
      <c r="B39" s="22">
        <f t="shared" si="0"/>
        <v>-3043</v>
      </c>
      <c r="C39" s="17"/>
      <c r="D39" s="17"/>
      <c r="E39" s="18">
        <f t="shared" si="1"/>
        <v>0</v>
      </c>
      <c r="F39" s="18"/>
      <c r="G39" s="18"/>
      <c r="H39" s="17"/>
      <c r="I39" s="21" t="s">
        <v>181</v>
      </c>
    </row>
    <row r="40" spans="2:9" ht="15.5" x14ac:dyDescent="0.35">
      <c r="B40" s="22">
        <f t="shared" si="0"/>
        <v>-3043</v>
      </c>
      <c r="C40" s="17"/>
      <c r="D40" s="17"/>
      <c r="E40" s="18">
        <f t="shared" si="1"/>
        <v>0</v>
      </c>
      <c r="F40" s="18"/>
      <c r="G40" s="18"/>
      <c r="H40" s="17"/>
      <c r="I40" s="21" t="s">
        <v>181</v>
      </c>
    </row>
    <row r="41" spans="2:9" ht="15.5" x14ac:dyDescent="0.35">
      <c r="B41" s="22">
        <f t="shared" si="0"/>
        <v>-3043</v>
      </c>
      <c r="C41" s="17"/>
      <c r="D41" s="17"/>
      <c r="E41" s="18">
        <f t="shared" si="1"/>
        <v>0</v>
      </c>
      <c r="F41" s="18"/>
      <c r="G41" s="18"/>
      <c r="H41" s="17"/>
      <c r="I41" s="21" t="s">
        <v>181</v>
      </c>
    </row>
    <row r="42" spans="2:9" ht="15.5" x14ac:dyDescent="0.35">
      <c r="B42" s="22">
        <f t="shared" si="0"/>
        <v>-3043</v>
      </c>
      <c r="C42" s="17"/>
      <c r="D42" s="17"/>
      <c r="E42" s="18">
        <f t="shared" si="1"/>
        <v>0</v>
      </c>
      <c r="F42" s="18"/>
      <c r="G42" s="18"/>
      <c r="H42" s="17"/>
      <c r="I42" s="21" t="s">
        <v>181</v>
      </c>
    </row>
    <row r="43" spans="2:9" ht="15.5" x14ac:dyDescent="0.35">
      <c r="B43" s="22">
        <f t="shared" si="0"/>
        <v>-3043</v>
      </c>
      <c r="C43" s="17"/>
      <c r="D43" s="17"/>
      <c r="E43" s="18">
        <f t="shared" si="1"/>
        <v>0</v>
      </c>
      <c r="F43" s="18"/>
      <c r="G43" s="18"/>
      <c r="H43" s="17"/>
      <c r="I43" s="21" t="s">
        <v>181</v>
      </c>
    </row>
    <row r="44" spans="2:9" ht="15.5" x14ac:dyDescent="0.35">
      <c r="B44" s="22">
        <f t="shared" si="0"/>
        <v>-3043</v>
      </c>
      <c r="C44" s="17"/>
      <c r="D44" s="17"/>
      <c r="E44" s="18">
        <f t="shared" si="1"/>
        <v>0</v>
      </c>
      <c r="F44" s="18"/>
      <c r="G44" s="18"/>
      <c r="H44" s="17"/>
      <c r="I44" s="21" t="s">
        <v>57</v>
      </c>
    </row>
    <row r="45" spans="2:9" ht="15.5" x14ac:dyDescent="0.35">
      <c r="B45" s="22">
        <f t="shared" si="0"/>
        <v>-3043</v>
      </c>
      <c r="C45" s="17"/>
      <c r="D45" s="17"/>
      <c r="E45" s="18">
        <f t="shared" si="1"/>
        <v>0</v>
      </c>
      <c r="F45" s="18"/>
      <c r="G45" s="18"/>
      <c r="H45" s="17"/>
      <c r="I45" s="21" t="s">
        <v>57</v>
      </c>
    </row>
    <row r="46" spans="2:9" x14ac:dyDescent="0.35">
      <c r="B46" s="100"/>
      <c r="C46" s="101"/>
      <c r="D46" s="101"/>
      <c r="E46" s="101"/>
      <c r="F46" s="101"/>
      <c r="G46" s="101"/>
      <c r="H46" s="101"/>
      <c r="I46" s="102"/>
    </row>
    <row r="47" spans="2:9" ht="21" x14ac:dyDescent="0.5">
      <c r="B47" s="25">
        <f>B45</f>
        <v>-3043</v>
      </c>
      <c r="C47" s="19" t="str">
        <f>IF(B47&gt;=0,"دالرجمع","دالرباقی")</f>
        <v>دالرباقی</v>
      </c>
      <c r="D47" s="27"/>
      <c r="E47" s="16">
        <f>E45</f>
        <v>0</v>
      </c>
      <c r="F47" s="20" t="str">
        <f>IF(E47&gt;=0,"گرام جمع","گرام باقی")</f>
        <v>گرام جمع</v>
      </c>
      <c r="G47" s="28"/>
      <c r="H47" s="103"/>
      <c r="I47" s="102"/>
    </row>
    <row r="49" spans="6:9" ht="15.5" x14ac:dyDescent="0.35">
      <c r="F49" s="88" t="s">
        <v>35</v>
      </c>
      <c r="G49" s="88" t="s">
        <v>35</v>
      </c>
      <c r="H49" s="88" t="s">
        <v>35</v>
      </c>
      <c r="I49" s="88" t="s">
        <v>38</v>
      </c>
    </row>
    <row r="50" spans="6:9" ht="15.5" x14ac:dyDescent="0.35">
      <c r="F50" s="49"/>
      <c r="G50" s="50"/>
      <c r="H50" s="51"/>
      <c r="I50" s="52">
        <v>1</v>
      </c>
    </row>
    <row r="51" spans="6:9" ht="15.5" x14ac:dyDescent="0.35">
      <c r="F51" s="87">
        <f>B47</f>
        <v>-3043</v>
      </c>
      <c r="G51" s="50">
        <f>E47</f>
        <v>0</v>
      </c>
      <c r="H51" s="53" t="s">
        <v>424</v>
      </c>
      <c r="I51" s="52">
        <v>2</v>
      </c>
    </row>
    <row r="52" spans="6:9" x14ac:dyDescent="0.35">
      <c r="F52" s="170"/>
      <c r="G52" s="171"/>
      <c r="H52" s="171"/>
      <c r="I52" s="172"/>
    </row>
    <row r="53" spans="6:9" ht="15.5" x14ac:dyDescent="0.35">
      <c r="F53" s="56" t="s">
        <v>39</v>
      </c>
      <c r="G53" s="57" t="s">
        <v>40</v>
      </c>
      <c r="H53" s="63" t="s">
        <v>41</v>
      </c>
      <c r="I53" s="58" t="s">
        <v>42</v>
      </c>
    </row>
    <row r="54" spans="6:9" ht="15.5" x14ac:dyDescent="0.35">
      <c r="F54" s="58">
        <f>SUM(F50:F53)</f>
        <v>-3043</v>
      </c>
      <c r="G54" s="59">
        <f>SUM(G50:G53)</f>
        <v>0</v>
      </c>
      <c r="H54" s="64">
        <f>G54/12.15*I54</f>
        <v>0</v>
      </c>
      <c r="I54" s="59">
        <v>1158</v>
      </c>
    </row>
    <row r="55" spans="6:9" x14ac:dyDescent="0.35">
      <c r="F55" s="60" t="s">
        <v>43</v>
      </c>
      <c r="G55" s="173">
        <f>H54+F54</f>
        <v>-3043</v>
      </c>
      <c r="H55" s="174"/>
      <c r="I55" s="175"/>
    </row>
    <row r="56" spans="6:9" ht="18.5" x14ac:dyDescent="0.45">
      <c r="F56" s="62" t="s">
        <v>44</v>
      </c>
      <c r="G56" s="176" t="str">
        <f>IF(G55&gt;=0,"ضرر","مفاد")</f>
        <v>مفاد</v>
      </c>
      <c r="H56" s="176"/>
      <c r="I56" s="176"/>
    </row>
  </sheetData>
  <mergeCells count="13">
    <mergeCell ref="B15:D15"/>
    <mergeCell ref="E15:G15"/>
    <mergeCell ref="H15:I15"/>
    <mergeCell ref="B8:I11"/>
    <mergeCell ref="B12:E14"/>
    <mergeCell ref="F12:I12"/>
    <mergeCell ref="F13:H13"/>
    <mergeCell ref="F14:I14"/>
    <mergeCell ref="B46:I46"/>
    <mergeCell ref="H47:I47"/>
    <mergeCell ref="F52:I52"/>
    <mergeCell ref="G55:I55"/>
    <mergeCell ref="G56:I56"/>
  </mergeCells>
  <hyperlinks>
    <hyperlink ref="I51" location="'روزنامچه '!A1" display="'روزنامچه '!A1" xr:uid="{0985885D-FE09-4645-8ABF-AE6ABAB1768F}"/>
    <hyperlink ref="I50" location="'فرهاد وکیل زاده و برکی صاحب'!A1" display="'فرهاد وکیل زاده و برکی صاحب'!A1" xr:uid="{BA45D24D-C2E0-48B4-96B6-0F448028BC82}"/>
  </hyperlinks>
  <pageMargins left="0.7" right="0.7" top="0.75" bottom="0.75" header="0.3" footer="0.3"/>
  <pageSetup scale="68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973CB-CDD1-44A8-85AA-CA8A35EA5D8E}">
  <dimension ref="B7:I56"/>
  <sheetViews>
    <sheetView topLeftCell="A9" zoomScale="115" zoomScaleNormal="115" workbookViewId="0">
      <selection activeCell="C19" sqref="C19"/>
    </sheetView>
  </sheetViews>
  <sheetFormatPr defaultColWidth="9.1796875" defaultRowHeight="14.5" x14ac:dyDescent="0.35"/>
  <cols>
    <col min="2" max="7" width="12.54296875" customWidth="1"/>
    <col min="8" max="8" width="37.7265625" customWidth="1"/>
    <col min="9" max="9" width="10.81640625" customWidth="1"/>
    <col min="10" max="10" width="13.1796875" customWidth="1"/>
    <col min="11" max="11" width="11.81640625" customWidth="1"/>
    <col min="12" max="12" width="11.1796875" customWidth="1"/>
  </cols>
  <sheetData>
    <row r="7" spans="2:9" ht="15" thickBot="1" x14ac:dyDescent="0.4"/>
    <row r="8" spans="2:9" x14ac:dyDescent="0.35">
      <c r="B8" s="104"/>
      <c r="C8" s="105"/>
      <c r="D8" s="105"/>
      <c r="E8" s="105"/>
      <c r="F8" s="105"/>
      <c r="G8" s="105"/>
      <c r="H8" s="105"/>
      <c r="I8" s="106"/>
    </row>
    <row r="9" spans="2:9" x14ac:dyDescent="0.35">
      <c r="B9" s="107"/>
      <c r="C9" s="108"/>
      <c r="D9" s="108"/>
      <c r="E9" s="108"/>
      <c r="F9" s="108"/>
      <c r="G9" s="108"/>
      <c r="H9" s="108"/>
      <c r="I9" s="109"/>
    </row>
    <row r="10" spans="2:9" x14ac:dyDescent="0.35">
      <c r="B10" s="107"/>
      <c r="C10" s="108"/>
      <c r="D10" s="108"/>
      <c r="E10" s="108"/>
      <c r="F10" s="108"/>
      <c r="G10" s="108"/>
      <c r="H10" s="108"/>
      <c r="I10" s="109"/>
    </row>
    <row r="11" spans="2:9" ht="15" thickBot="1" x14ac:dyDescent="0.4">
      <c r="B11" s="110"/>
      <c r="C11" s="111"/>
      <c r="D11" s="111"/>
      <c r="E11" s="111"/>
      <c r="F11" s="111"/>
      <c r="G11" s="111"/>
      <c r="H11" s="111"/>
      <c r="I11" s="112"/>
    </row>
    <row r="12" spans="2:9" ht="15" thickBot="1" x14ac:dyDescent="0.4">
      <c r="B12" s="113"/>
      <c r="C12" s="101"/>
      <c r="D12" s="101"/>
      <c r="E12" s="101"/>
      <c r="F12" s="113"/>
      <c r="G12" s="101"/>
      <c r="H12" s="101"/>
      <c r="I12" s="115"/>
    </row>
    <row r="13" spans="2:9" ht="19" thickBot="1" x14ac:dyDescent="0.5">
      <c r="B13" s="114"/>
      <c r="C13" s="114"/>
      <c r="D13" s="114"/>
      <c r="E13" s="114"/>
      <c r="F13" s="116" t="s">
        <v>503</v>
      </c>
      <c r="G13" s="98"/>
      <c r="H13" s="117"/>
      <c r="I13" s="32" t="s">
        <v>4</v>
      </c>
    </row>
    <row r="14" spans="2:9" ht="15" thickBot="1" x14ac:dyDescent="0.4">
      <c r="B14" s="101"/>
      <c r="C14" s="101"/>
      <c r="D14" s="101"/>
      <c r="E14" s="101"/>
      <c r="F14" s="113"/>
      <c r="G14" s="101"/>
      <c r="H14" s="101"/>
      <c r="I14" s="118"/>
    </row>
    <row r="15" spans="2:9" ht="19" thickBot="1" x14ac:dyDescent="0.4">
      <c r="B15" s="119" t="s">
        <v>11</v>
      </c>
      <c r="C15" s="98"/>
      <c r="D15" s="99"/>
      <c r="E15" s="97" t="s">
        <v>12</v>
      </c>
      <c r="F15" s="98"/>
      <c r="G15" s="99"/>
      <c r="H15" s="97" t="s">
        <v>13</v>
      </c>
      <c r="I15" s="117"/>
    </row>
    <row r="16" spans="2:9" ht="15.5" x14ac:dyDescent="0.35">
      <c r="B16" s="33" t="s">
        <v>14</v>
      </c>
      <c r="C16" s="34" t="s">
        <v>75</v>
      </c>
      <c r="D16" s="34" t="s">
        <v>74</v>
      </c>
      <c r="E16" s="35" t="s">
        <v>17</v>
      </c>
      <c r="F16" s="35" t="s">
        <v>18</v>
      </c>
      <c r="G16" s="35" t="s">
        <v>19</v>
      </c>
      <c r="H16" s="34" t="s">
        <v>20</v>
      </c>
      <c r="I16" s="36" t="s">
        <v>21</v>
      </c>
    </row>
    <row r="17" spans="2:9" ht="15.5" x14ac:dyDescent="0.35">
      <c r="B17" s="22">
        <f>C17-D17</f>
        <v>-127550</v>
      </c>
      <c r="C17" s="41"/>
      <c r="D17" s="22">
        <v>127550</v>
      </c>
      <c r="E17" s="18">
        <f>F17-G17</f>
        <v>1215</v>
      </c>
      <c r="F17" s="44">
        <v>1215</v>
      </c>
      <c r="G17" s="44"/>
      <c r="H17" s="17" t="s">
        <v>504</v>
      </c>
      <c r="I17" s="21" t="s">
        <v>489</v>
      </c>
    </row>
    <row r="18" spans="2:9" ht="15.5" x14ac:dyDescent="0.35">
      <c r="B18" s="22">
        <f t="shared" ref="B18:B45" si="0">B17+C18-D18</f>
        <v>950</v>
      </c>
      <c r="C18" s="42">
        <v>128500</v>
      </c>
      <c r="D18" s="22"/>
      <c r="E18" s="18">
        <f t="shared" ref="E18:E45" si="1">E17+F18-G18</f>
        <v>0</v>
      </c>
      <c r="F18" s="44"/>
      <c r="G18" s="22">
        <v>1215</v>
      </c>
      <c r="H18" s="47" t="s">
        <v>522</v>
      </c>
      <c r="I18" s="21" t="s">
        <v>514</v>
      </c>
    </row>
    <row r="19" spans="2:9" ht="15.5" x14ac:dyDescent="0.35">
      <c r="B19" s="22">
        <f t="shared" si="0"/>
        <v>950</v>
      </c>
      <c r="C19" s="42"/>
      <c r="D19" s="22"/>
      <c r="E19" s="18">
        <f t="shared" si="1"/>
        <v>0</v>
      </c>
      <c r="F19" s="44"/>
      <c r="G19" s="22"/>
      <c r="H19" s="47"/>
      <c r="I19" s="21" t="s">
        <v>194</v>
      </c>
    </row>
    <row r="20" spans="2:9" ht="15.5" x14ac:dyDescent="0.35">
      <c r="B20" s="22">
        <f t="shared" si="0"/>
        <v>950</v>
      </c>
      <c r="C20" s="42"/>
      <c r="D20" s="18"/>
      <c r="E20" s="18">
        <f t="shared" si="1"/>
        <v>0</v>
      </c>
      <c r="F20" s="26"/>
      <c r="G20" s="18"/>
      <c r="H20" s="17"/>
      <c r="I20" s="21" t="s">
        <v>181</v>
      </c>
    </row>
    <row r="21" spans="2:9" ht="15.5" x14ac:dyDescent="0.35">
      <c r="B21" s="22">
        <f t="shared" si="0"/>
        <v>950</v>
      </c>
      <c r="C21" s="42"/>
      <c r="D21" s="17"/>
      <c r="E21" s="18">
        <f t="shared" si="1"/>
        <v>0</v>
      </c>
      <c r="F21" s="18"/>
      <c r="G21" s="18"/>
      <c r="H21" s="17"/>
      <c r="I21" s="21" t="s">
        <v>181</v>
      </c>
    </row>
    <row r="22" spans="2:9" ht="15.5" x14ac:dyDescent="0.35">
      <c r="B22" s="24">
        <f t="shared" si="0"/>
        <v>950</v>
      </c>
      <c r="C22" s="43"/>
      <c r="D22" s="8"/>
      <c r="E22" s="18">
        <f t="shared" si="1"/>
        <v>0</v>
      </c>
      <c r="F22" s="23"/>
      <c r="G22" s="23"/>
      <c r="H22" s="8"/>
      <c r="I22" s="21" t="s">
        <v>181</v>
      </c>
    </row>
    <row r="23" spans="2:9" ht="15.5" x14ac:dyDescent="0.35">
      <c r="B23" s="24">
        <f t="shared" si="0"/>
        <v>950</v>
      </c>
      <c r="C23" s="42"/>
      <c r="D23" s="17"/>
      <c r="E23" s="18">
        <f t="shared" si="1"/>
        <v>0</v>
      </c>
      <c r="F23" s="18"/>
      <c r="G23" s="18"/>
      <c r="H23" s="17"/>
      <c r="I23" s="21" t="s">
        <v>181</v>
      </c>
    </row>
    <row r="24" spans="2:9" ht="15.5" x14ac:dyDescent="0.35">
      <c r="B24" s="24">
        <f>B23+C24-D24</f>
        <v>950</v>
      </c>
      <c r="C24" s="42"/>
      <c r="D24" s="17"/>
      <c r="E24" s="18">
        <f>E23+F24-G24</f>
        <v>0</v>
      </c>
      <c r="F24" s="18"/>
      <c r="G24" s="18"/>
      <c r="H24" s="17"/>
      <c r="I24" s="21" t="s">
        <v>181</v>
      </c>
    </row>
    <row r="25" spans="2:9" ht="15.5" x14ac:dyDescent="0.35">
      <c r="B25" s="24">
        <f t="shared" si="0"/>
        <v>950</v>
      </c>
      <c r="C25" s="42"/>
      <c r="D25" s="17"/>
      <c r="E25" s="18">
        <f t="shared" si="1"/>
        <v>0</v>
      </c>
      <c r="F25" s="18"/>
      <c r="G25" s="18"/>
      <c r="H25" s="17"/>
      <c r="I25" s="21" t="s">
        <v>181</v>
      </c>
    </row>
    <row r="26" spans="2:9" ht="15.5" x14ac:dyDescent="0.35">
      <c r="B26" s="24">
        <f t="shared" si="0"/>
        <v>950</v>
      </c>
      <c r="C26" s="42"/>
      <c r="D26" s="17"/>
      <c r="E26" s="18">
        <f t="shared" si="1"/>
        <v>0</v>
      </c>
      <c r="F26" s="18"/>
      <c r="G26" s="18"/>
      <c r="H26" s="17"/>
      <c r="I26" s="21" t="s">
        <v>181</v>
      </c>
    </row>
    <row r="27" spans="2:9" ht="15.5" x14ac:dyDescent="0.35">
      <c r="B27" s="24">
        <f t="shared" si="0"/>
        <v>950</v>
      </c>
      <c r="C27" s="42"/>
      <c r="D27" s="17"/>
      <c r="E27" s="18">
        <f t="shared" si="1"/>
        <v>0</v>
      </c>
      <c r="F27" s="18"/>
      <c r="G27" s="18"/>
      <c r="H27" s="17"/>
      <c r="I27" s="21" t="s">
        <v>181</v>
      </c>
    </row>
    <row r="28" spans="2:9" ht="15.5" x14ac:dyDescent="0.35">
      <c r="B28" s="24">
        <f t="shared" si="0"/>
        <v>950</v>
      </c>
      <c r="C28" s="42"/>
      <c r="D28" s="17"/>
      <c r="E28" s="18">
        <f t="shared" si="1"/>
        <v>0</v>
      </c>
      <c r="F28" s="18"/>
      <c r="G28" s="18"/>
      <c r="H28" s="17"/>
      <c r="I28" s="21" t="s">
        <v>181</v>
      </c>
    </row>
    <row r="29" spans="2:9" ht="15.5" x14ac:dyDescent="0.35">
      <c r="B29" s="24">
        <f t="shared" si="0"/>
        <v>950</v>
      </c>
      <c r="C29" s="42"/>
      <c r="D29" s="17"/>
      <c r="E29" s="18">
        <f t="shared" si="1"/>
        <v>0</v>
      </c>
      <c r="F29" s="18"/>
      <c r="G29" s="18"/>
      <c r="H29" s="17"/>
      <c r="I29" s="21" t="s">
        <v>181</v>
      </c>
    </row>
    <row r="30" spans="2:9" ht="15.5" x14ac:dyDescent="0.35">
      <c r="B30" s="24">
        <f t="shared" si="0"/>
        <v>950</v>
      </c>
      <c r="C30" s="42"/>
      <c r="D30" s="17"/>
      <c r="E30" s="18">
        <f t="shared" si="1"/>
        <v>0</v>
      </c>
      <c r="F30" s="18"/>
      <c r="G30" s="18"/>
      <c r="H30" s="17"/>
      <c r="I30" s="21" t="s">
        <v>181</v>
      </c>
    </row>
    <row r="31" spans="2:9" ht="15.5" x14ac:dyDescent="0.35">
      <c r="B31" s="24">
        <f t="shared" si="0"/>
        <v>950</v>
      </c>
      <c r="C31" s="42"/>
      <c r="D31" s="17"/>
      <c r="E31" s="18">
        <f t="shared" si="1"/>
        <v>0</v>
      </c>
      <c r="F31" s="18"/>
      <c r="G31" s="18"/>
      <c r="H31" s="17"/>
      <c r="I31" s="21" t="s">
        <v>181</v>
      </c>
    </row>
    <row r="32" spans="2:9" ht="15.5" x14ac:dyDescent="0.35">
      <c r="B32" s="24">
        <f t="shared" si="0"/>
        <v>950</v>
      </c>
      <c r="C32" s="42"/>
      <c r="D32" s="17"/>
      <c r="E32" s="18">
        <f t="shared" si="1"/>
        <v>0</v>
      </c>
      <c r="F32" s="18"/>
      <c r="G32" s="18"/>
      <c r="H32" s="17"/>
      <c r="I32" s="21" t="s">
        <v>181</v>
      </c>
    </row>
    <row r="33" spans="2:9" ht="15.5" x14ac:dyDescent="0.35">
      <c r="B33" s="24">
        <f t="shared" si="0"/>
        <v>950</v>
      </c>
      <c r="C33" s="42"/>
      <c r="D33" s="17"/>
      <c r="E33" s="18">
        <f t="shared" si="1"/>
        <v>0</v>
      </c>
      <c r="F33" s="18"/>
      <c r="G33" s="18"/>
      <c r="H33" s="17"/>
      <c r="I33" s="21" t="s">
        <v>181</v>
      </c>
    </row>
    <row r="34" spans="2:9" ht="15.5" x14ac:dyDescent="0.35">
      <c r="B34" s="24">
        <f t="shared" si="0"/>
        <v>950</v>
      </c>
      <c r="C34" s="42"/>
      <c r="D34" s="17"/>
      <c r="E34" s="18">
        <f t="shared" si="1"/>
        <v>0</v>
      </c>
      <c r="F34" s="18"/>
      <c r="G34" s="18"/>
      <c r="H34" s="17"/>
      <c r="I34" s="21" t="s">
        <v>181</v>
      </c>
    </row>
    <row r="35" spans="2:9" ht="15.5" x14ac:dyDescent="0.35">
      <c r="B35" s="22">
        <f t="shared" si="0"/>
        <v>950</v>
      </c>
      <c r="C35" s="42"/>
      <c r="D35" s="17"/>
      <c r="E35" s="18">
        <f t="shared" si="1"/>
        <v>0</v>
      </c>
      <c r="F35" s="18"/>
      <c r="G35" s="18"/>
      <c r="H35" s="17"/>
      <c r="I35" s="21" t="s">
        <v>181</v>
      </c>
    </row>
    <row r="36" spans="2:9" ht="15.5" x14ac:dyDescent="0.35">
      <c r="B36" s="22">
        <f t="shared" si="0"/>
        <v>950</v>
      </c>
      <c r="C36" s="17"/>
      <c r="D36" s="17"/>
      <c r="E36" s="18">
        <f t="shared" si="1"/>
        <v>0</v>
      </c>
      <c r="F36" s="18"/>
      <c r="G36" s="18"/>
      <c r="H36" s="17"/>
      <c r="I36" s="21" t="s">
        <v>181</v>
      </c>
    </row>
    <row r="37" spans="2:9" ht="15.5" x14ac:dyDescent="0.35">
      <c r="B37" s="22">
        <f t="shared" si="0"/>
        <v>950</v>
      </c>
      <c r="C37" s="17"/>
      <c r="D37" s="17"/>
      <c r="E37" s="18">
        <f t="shared" si="1"/>
        <v>0</v>
      </c>
      <c r="F37" s="18"/>
      <c r="G37" s="18"/>
      <c r="H37" s="17"/>
      <c r="I37" s="21" t="s">
        <v>181</v>
      </c>
    </row>
    <row r="38" spans="2:9" ht="15.5" x14ac:dyDescent="0.35">
      <c r="B38" s="22">
        <f t="shared" si="0"/>
        <v>950</v>
      </c>
      <c r="C38" s="17"/>
      <c r="D38" s="17"/>
      <c r="E38" s="18">
        <f t="shared" si="1"/>
        <v>0</v>
      </c>
      <c r="F38" s="18"/>
      <c r="G38" s="18"/>
      <c r="H38" s="17"/>
      <c r="I38" s="21" t="s">
        <v>181</v>
      </c>
    </row>
    <row r="39" spans="2:9" ht="15.5" x14ac:dyDescent="0.35">
      <c r="B39" s="22">
        <f t="shared" si="0"/>
        <v>950</v>
      </c>
      <c r="C39" s="17"/>
      <c r="D39" s="17"/>
      <c r="E39" s="18">
        <f t="shared" si="1"/>
        <v>0</v>
      </c>
      <c r="F39" s="18"/>
      <c r="G39" s="18"/>
      <c r="H39" s="17"/>
      <c r="I39" s="21" t="s">
        <v>181</v>
      </c>
    </row>
    <row r="40" spans="2:9" ht="15.5" x14ac:dyDescent="0.35">
      <c r="B40" s="22">
        <f t="shared" si="0"/>
        <v>950</v>
      </c>
      <c r="C40" s="17"/>
      <c r="D40" s="17"/>
      <c r="E40" s="18">
        <f t="shared" si="1"/>
        <v>0</v>
      </c>
      <c r="F40" s="18"/>
      <c r="G40" s="18"/>
      <c r="H40" s="17"/>
      <c r="I40" s="21" t="s">
        <v>181</v>
      </c>
    </row>
    <row r="41" spans="2:9" ht="15.5" x14ac:dyDescent="0.35">
      <c r="B41" s="22">
        <f t="shared" si="0"/>
        <v>950</v>
      </c>
      <c r="C41" s="17"/>
      <c r="D41" s="17"/>
      <c r="E41" s="18">
        <f t="shared" si="1"/>
        <v>0</v>
      </c>
      <c r="F41" s="18"/>
      <c r="G41" s="18"/>
      <c r="H41" s="17"/>
      <c r="I41" s="21" t="s">
        <v>181</v>
      </c>
    </row>
    <row r="42" spans="2:9" ht="15.5" x14ac:dyDescent="0.35">
      <c r="B42" s="22">
        <f t="shared" si="0"/>
        <v>950</v>
      </c>
      <c r="C42" s="17"/>
      <c r="D42" s="17"/>
      <c r="E42" s="18">
        <f t="shared" si="1"/>
        <v>0</v>
      </c>
      <c r="F42" s="18"/>
      <c r="G42" s="18"/>
      <c r="H42" s="17"/>
      <c r="I42" s="21" t="s">
        <v>181</v>
      </c>
    </row>
    <row r="43" spans="2:9" ht="15.5" x14ac:dyDescent="0.35">
      <c r="B43" s="22">
        <f t="shared" si="0"/>
        <v>950</v>
      </c>
      <c r="C43" s="17"/>
      <c r="D43" s="17"/>
      <c r="E43" s="18">
        <f t="shared" si="1"/>
        <v>0</v>
      </c>
      <c r="F43" s="18"/>
      <c r="G43" s="18"/>
      <c r="H43" s="17"/>
      <c r="I43" s="21" t="s">
        <v>181</v>
      </c>
    </row>
    <row r="44" spans="2:9" ht="15.5" x14ac:dyDescent="0.35">
      <c r="B44" s="22">
        <f t="shared" si="0"/>
        <v>950</v>
      </c>
      <c r="C44" s="17"/>
      <c r="D44" s="17"/>
      <c r="E44" s="18">
        <f t="shared" si="1"/>
        <v>0</v>
      </c>
      <c r="F44" s="18"/>
      <c r="G44" s="18"/>
      <c r="H44" s="17"/>
      <c r="I44" s="21" t="s">
        <v>57</v>
      </c>
    </row>
    <row r="45" spans="2:9" ht="15.5" x14ac:dyDescent="0.35">
      <c r="B45" s="22">
        <f t="shared" si="0"/>
        <v>950</v>
      </c>
      <c r="C45" s="17"/>
      <c r="D45" s="17"/>
      <c r="E45" s="18">
        <f t="shared" si="1"/>
        <v>0</v>
      </c>
      <c r="F45" s="18"/>
      <c r="G45" s="18"/>
      <c r="H45" s="17"/>
      <c r="I45" s="21" t="s">
        <v>57</v>
      </c>
    </row>
    <row r="46" spans="2:9" x14ac:dyDescent="0.35">
      <c r="B46" s="100"/>
      <c r="C46" s="101"/>
      <c r="D46" s="101"/>
      <c r="E46" s="101"/>
      <c r="F46" s="101"/>
      <c r="G46" s="101"/>
      <c r="H46" s="101"/>
      <c r="I46" s="102"/>
    </row>
    <row r="47" spans="2:9" ht="21" x14ac:dyDescent="0.5">
      <c r="B47" s="25">
        <f>B45</f>
        <v>950</v>
      </c>
      <c r="C47" s="19" t="str">
        <f>IF(B47&gt;=0,"دالرجمع","دالرباقی")</f>
        <v>دالرجمع</v>
      </c>
      <c r="D47" s="27"/>
      <c r="E47" s="16">
        <f>E45</f>
        <v>0</v>
      </c>
      <c r="F47" s="20" t="str">
        <f>IF(E47&gt;=0,"گرام جمع","گرام باقی")</f>
        <v>گرام جمع</v>
      </c>
      <c r="G47" s="28"/>
      <c r="H47" s="103"/>
      <c r="I47" s="102"/>
    </row>
    <row r="49" spans="6:9" ht="15.5" x14ac:dyDescent="0.35">
      <c r="F49" s="88" t="s">
        <v>35</v>
      </c>
      <c r="G49" s="88" t="s">
        <v>35</v>
      </c>
      <c r="H49" s="88" t="s">
        <v>35</v>
      </c>
      <c r="I49" s="88" t="s">
        <v>38</v>
      </c>
    </row>
    <row r="50" spans="6:9" ht="15.5" x14ac:dyDescent="0.35">
      <c r="F50" s="49"/>
      <c r="G50" s="50"/>
      <c r="H50" s="51"/>
      <c r="I50" s="52">
        <v>1</v>
      </c>
    </row>
    <row r="51" spans="6:9" ht="15.5" x14ac:dyDescent="0.35">
      <c r="F51" s="87">
        <f>B47</f>
        <v>950</v>
      </c>
      <c r="G51" s="50">
        <f>E47</f>
        <v>0</v>
      </c>
      <c r="H51" s="53" t="s">
        <v>503</v>
      </c>
      <c r="I51" s="52">
        <v>2</v>
      </c>
    </row>
    <row r="52" spans="6:9" x14ac:dyDescent="0.35">
      <c r="F52" s="170"/>
      <c r="G52" s="171"/>
      <c r="H52" s="171"/>
      <c r="I52" s="172"/>
    </row>
    <row r="53" spans="6:9" ht="15.5" x14ac:dyDescent="0.35">
      <c r="F53" s="56" t="s">
        <v>39</v>
      </c>
      <c r="G53" s="57" t="s">
        <v>40</v>
      </c>
      <c r="H53" s="63" t="s">
        <v>41</v>
      </c>
      <c r="I53" s="58" t="s">
        <v>42</v>
      </c>
    </row>
    <row r="54" spans="6:9" ht="15.5" x14ac:dyDescent="0.35">
      <c r="F54" s="58">
        <f>SUM(F50:F53)</f>
        <v>950</v>
      </c>
      <c r="G54" s="59">
        <f>SUM(G50:G53)</f>
        <v>0</v>
      </c>
      <c r="H54" s="64">
        <f>G54/12.15*I54</f>
        <v>0</v>
      </c>
      <c r="I54" s="59">
        <v>1158</v>
      </c>
    </row>
    <row r="55" spans="6:9" x14ac:dyDescent="0.35">
      <c r="F55" s="60" t="s">
        <v>43</v>
      </c>
      <c r="G55" s="173">
        <f>H54+F54</f>
        <v>950</v>
      </c>
      <c r="H55" s="174"/>
      <c r="I55" s="175"/>
    </row>
    <row r="56" spans="6:9" ht="18.5" x14ac:dyDescent="0.45">
      <c r="F56" s="62" t="s">
        <v>44</v>
      </c>
      <c r="G56" s="176" t="str">
        <f>IF(G55&gt;=0,"ضرر","مفاد")</f>
        <v>ضرر</v>
      </c>
      <c r="H56" s="176"/>
      <c r="I56" s="176"/>
    </row>
  </sheetData>
  <mergeCells count="13">
    <mergeCell ref="B15:D15"/>
    <mergeCell ref="E15:G15"/>
    <mergeCell ref="H15:I15"/>
    <mergeCell ref="B8:I11"/>
    <mergeCell ref="B12:E14"/>
    <mergeCell ref="F12:I12"/>
    <mergeCell ref="F13:H13"/>
    <mergeCell ref="F14:I14"/>
    <mergeCell ref="B46:I46"/>
    <mergeCell ref="H47:I47"/>
    <mergeCell ref="F52:I52"/>
    <mergeCell ref="G55:I55"/>
    <mergeCell ref="G56:I56"/>
  </mergeCells>
  <hyperlinks>
    <hyperlink ref="I51" location="'روزنامچه '!A1" display="'روزنامچه '!A1" xr:uid="{4B61D74A-873D-4A6B-BD80-6BB4958230C4}"/>
    <hyperlink ref="I50" location="'فرهاد وکیل زاده و برکی صاحب'!A1" display="'فرهاد وکیل زاده و برکی صاحب'!A1" xr:uid="{49A9CD12-EA65-4A86-86B8-67397AE2AD5B}"/>
  </hyperlinks>
  <pageMargins left="0.7" right="0.7" top="0.75" bottom="0.75" header="0.3" footer="0.3"/>
  <pageSetup scale="68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72B05-C2EB-444E-AF50-CAC58FBC2BD5}">
  <dimension ref="B7:I56"/>
  <sheetViews>
    <sheetView topLeftCell="A10" zoomScale="88" zoomScaleNormal="115" workbookViewId="0">
      <selection activeCell="H18" sqref="H18"/>
    </sheetView>
  </sheetViews>
  <sheetFormatPr defaultColWidth="9.1796875" defaultRowHeight="14.5" x14ac:dyDescent="0.35"/>
  <cols>
    <col min="2" max="7" width="12.54296875" customWidth="1"/>
    <col min="8" max="8" width="37.7265625" customWidth="1"/>
    <col min="9" max="9" width="10.81640625" customWidth="1"/>
    <col min="10" max="10" width="13.1796875" customWidth="1"/>
    <col min="11" max="11" width="11.81640625" customWidth="1"/>
    <col min="12" max="12" width="11.1796875" customWidth="1"/>
  </cols>
  <sheetData>
    <row r="7" spans="2:9" ht="15" thickBot="1" x14ac:dyDescent="0.4"/>
    <row r="8" spans="2:9" x14ac:dyDescent="0.35">
      <c r="B8" s="104"/>
      <c r="C8" s="105"/>
      <c r="D8" s="105"/>
      <c r="E8" s="105"/>
      <c r="F8" s="105"/>
      <c r="G8" s="105"/>
      <c r="H8" s="105"/>
      <c r="I8" s="106"/>
    </row>
    <row r="9" spans="2:9" x14ac:dyDescent="0.35">
      <c r="B9" s="107"/>
      <c r="C9" s="108"/>
      <c r="D9" s="108"/>
      <c r="E9" s="108"/>
      <c r="F9" s="108"/>
      <c r="G9" s="108"/>
      <c r="H9" s="108"/>
      <c r="I9" s="109"/>
    </row>
    <row r="10" spans="2:9" x14ac:dyDescent="0.35">
      <c r="B10" s="107"/>
      <c r="C10" s="108"/>
      <c r="D10" s="108"/>
      <c r="E10" s="108"/>
      <c r="F10" s="108"/>
      <c r="G10" s="108"/>
      <c r="H10" s="108"/>
      <c r="I10" s="109"/>
    </row>
    <row r="11" spans="2:9" ht="15" thickBot="1" x14ac:dyDescent="0.4">
      <c r="B11" s="110"/>
      <c r="C11" s="111"/>
      <c r="D11" s="111"/>
      <c r="E11" s="111"/>
      <c r="F11" s="111"/>
      <c r="G11" s="111"/>
      <c r="H11" s="111"/>
      <c r="I11" s="112"/>
    </row>
    <row r="12" spans="2:9" ht="15" thickBot="1" x14ac:dyDescent="0.4">
      <c r="B12" s="113"/>
      <c r="C12" s="101"/>
      <c r="D12" s="101"/>
      <c r="E12" s="101"/>
      <c r="F12" s="113"/>
      <c r="G12" s="101"/>
      <c r="H12" s="101"/>
      <c r="I12" s="115"/>
    </row>
    <row r="13" spans="2:9" ht="19" thickBot="1" x14ac:dyDescent="0.5">
      <c r="B13" s="114"/>
      <c r="C13" s="114"/>
      <c r="D13" s="114"/>
      <c r="E13" s="114"/>
      <c r="F13" s="116" t="s">
        <v>425</v>
      </c>
      <c r="G13" s="98"/>
      <c r="H13" s="117"/>
      <c r="I13" s="32" t="s">
        <v>4</v>
      </c>
    </row>
    <row r="14" spans="2:9" ht="15" thickBot="1" x14ac:dyDescent="0.4">
      <c r="B14" s="101"/>
      <c r="C14" s="101"/>
      <c r="D14" s="101"/>
      <c r="E14" s="101"/>
      <c r="F14" s="113"/>
      <c r="G14" s="101"/>
      <c r="H14" s="101"/>
      <c r="I14" s="118"/>
    </row>
    <row r="15" spans="2:9" ht="19" thickBot="1" x14ac:dyDescent="0.4">
      <c r="B15" s="119" t="s">
        <v>11</v>
      </c>
      <c r="C15" s="98"/>
      <c r="D15" s="99"/>
      <c r="E15" s="97" t="s">
        <v>12</v>
      </c>
      <c r="F15" s="98"/>
      <c r="G15" s="99"/>
      <c r="H15" s="97" t="s">
        <v>13</v>
      </c>
      <c r="I15" s="117"/>
    </row>
    <row r="16" spans="2:9" ht="15.5" x14ac:dyDescent="0.35">
      <c r="B16" s="33" t="s">
        <v>14</v>
      </c>
      <c r="C16" s="34" t="s">
        <v>75</v>
      </c>
      <c r="D16" s="34" t="s">
        <v>74</v>
      </c>
      <c r="E16" s="35" t="s">
        <v>17</v>
      </c>
      <c r="F16" s="35" t="s">
        <v>18</v>
      </c>
      <c r="G16" s="35" t="s">
        <v>19</v>
      </c>
      <c r="H16" s="34" t="s">
        <v>20</v>
      </c>
      <c r="I16" s="36" t="s">
        <v>21</v>
      </c>
    </row>
    <row r="17" spans="2:9" ht="15.5" x14ac:dyDescent="0.35">
      <c r="B17" s="22">
        <f>C17-D17</f>
        <v>127100</v>
      </c>
      <c r="C17" s="41">
        <v>127100</v>
      </c>
      <c r="D17" s="22"/>
      <c r="E17" s="18">
        <f>F17-G17</f>
        <v>-1215</v>
      </c>
      <c r="F17" s="44"/>
      <c r="G17" s="44">
        <v>1215</v>
      </c>
      <c r="H17" s="17" t="s">
        <v>426</v>
      </c>
      <c r="I17" s="21" t="s">
        <v>418</v>
      </c>
    </row>
    <row r="18" spans="2:9" ht="15.5" x14ac:dyDescent="0.35">
      <c r="B18" s="22">
        <f t="shared" ref="B18:B44" si="0">B17+C18-D18</f>
        <v>0</v>
      </c>
      <c r="C18" s="42"/>
      <c r="D18" s="22">
        <v>127100</v>
      </c>
      <c r="E18" s="18">
        <f t="shared" ref="E18:E44" si="1">E17+F18-G18</f>
        <v>0</v>
      </c>
      <c r="F18" s="44">
        <v>1215</v>
      </c>
      <c r="G18" s="22"/>
      <c r="H18" s="47" t="s">
        <v>459</v>
      </c>
      <c r="I18" s="21" t="s">
        <v>450</v>
      </c>
    </row>
    <row r="19" spans="2:9" ht="15.5" x14ac:dyDescent="0.35">
      <c r="B19" s="22">
        <f t="shared" si="0"/>
        <v>0</v>
      </c>
      <c r="C19" s="42"/>
      <c r="D19" s="22"/>
      <c r="E19" s="18">
        <f t="shared" si="1"/>
        <v>0</v>
      </c>
      <c r="F19" s="44"/>
      <c r="G19" s="22"/>
      <c r="H19" s="47"/>
      <c r="I19" s="21" t="s">
        <v>194</v>
      </c>
    </row>
    <row r="20" spans="2:9" ht="15.5" x14ac:dyDescent="0.35">
      <c r="B20" s="22">
        <f t="shared" si="0"/>
        <v>0</v>
      </c>
      <c r="C20" s="42"/>
      <c r="D20" s="18"/>
      <c r="E20" s="18">
        <f t="shared" si="1"/>
        <v>0</v>
      </c>
      <c r="F20" s="26"/>
      <c r="G20" s="18"/>
      <c r="H20" s="17"/>
      <c r="I20" s="21" t="s">
        <v>181</v>
      </c>
    </row>
    <row r="21" spans="2:9" ht="15.5" x14ac:dyDescent="0.35">
      <c r="B21" s="22">
        <f t="shared" si="0"/>
        <v>0</v>
      </c>
      <c r="C21" s="42"/>
      <c r="D21" s="17"/>
      <c r="E21" s="18">
        <f t="shared" si="1"/>
        <v>0</v>
      </c>
      <c r="F21" s="18"/>
      <c r="G21" s="18"/>
      <c r="H21" s="17"/>
      <c r="I21" s="21" t="s">
        <v>181</v>
      </c>
    </row>
    <row r="22" spans="2:9" ht="15.5" x14ac:dyDescent="0.35">
      <c r="B22" s="24">
        <f t="shared" si="0"/>
        <v>0</v>
      </c>
      <c r="C22" s="43"/>
      <c r="D22" s="8"/>
      <c r="E22" s="18">
        <f t="shared" si="1"/>
        <v>0</v>
      </c>
      <c r="F22" s="23"/>
      <c r="G22" s="23"/>
      <c r="H22" s="8"/>
      <c r="I22" s="21" t="s">
        <v>181</v>
      </c>
    </row>
    <row r="23" spans="2:9" ht="15.5" x14ac:dyDescent="0.35">
      <c r="B23" s="24">
        <f t="shared" si="0"/>
        <v>0</v>
      </c>
      <c r="C23" s="42"/>
      <c r="D23" s="17"/>
      <c r="E23" s="18">
        <f t="shared" si="1"/>
        <v>0</v>
      </c>
      <c r="F23" s="18"/>
      <c r="G23" s="18"/>
      <c r="H23" s="17"/>
      <c r="I23" s="21" t="s">
        <v>181</v>
      </c>
    </row>
    <row r="24" spans="2:9" ht="15.5" x14ac:dyDescent="0.35">
      <c r="B24" s="24">
        <f>B23+C24-D24</f>
        <v>0</v>
      </c>
      <c r="C24" s="42"/>
      <c r="D24" s="17"/>
      <c r="E24" s="18">
        <f>E23+F24-G24</f>
        <v>0</v>
      </c>
      <c r="F24" s="18"/>
      <c r="G24" s="18"/>
      <c r="H24" s="17"/>
      <c r="I24" s="21" t="s">
        <v>181</v>
      </c>
    </row>
    <row r="25" spans="2:9" ht="15.5" x14ac:dyDescent="0.35">
      <c r="B25" s="24">
        <f t="shared" si="0"/>
        <v>0</v>
      </c>
      <c r="C25" s="42"/>
      <c r="D25" s="17"/>
      <c r="E25" s="18">
        <f t="shared" si="1"/>
        <v>0</v>
      </c>
      <c r="F25" s="18"/>
      <c r="G25" s="18"/>
      <c r="H25" s="17"/>
      <c r="I25" s="21" t="s">
        <v>181</v>
      </c>
    </row>
    <row r="26" spans="2:9" ht="15.5" x14ac:dyDescent="0.35">
      <c r="B26" s="24">
        <f t="shared" si="0"/>
        <v>0</v>
      </c>
      <c r="C26" s="42"/>
      <c r="D26" s="17"/>
      <c r="E26" s="18">
        <f t="shared" si="1"/>
        <v>0</v>
      </c>
      <c r="F26" s="18"/>
      <c r="G26" s="18"/>
      <c r="H26" s="17"/>
      <c r="I26" s="21" t="s">
        <v>181</v>
      </c>
    </row>
    <row r="27" spans="2:9" ht="15.5" x14ac:dyDescent="0.35">
      <c r="B27" s="24">
        <f t="shared" si="0"/>
        <v>0</v>
      </c>
      <c r="C27" s="42"/>
      <c r="D27" s="17"/>
      <c r="E27" s="18">
        <f t="shared" si="1"/>
        <v>0</v>
      </c>
      <c r="F27" s="18"/>
      <c r="G27" s="18"/>
      <c r="H27" s="17"/>
      <c r="I27" s="21" t="s">
        <v>181</v>
      </c>
    </row>
    <row r="28" spans="2:9" ht="15.5" x14ac:dyDescent="0.35">
      <c r="B28" s="24">
        <f t="shared" si="0"/>
        <v>0</v>
      </c>
      <c r="C28" s="42"/>
      <c r="D28" s="17"/>
      <c r="E28" s="18">
        <f t="shared" si="1"/>
        <v>0</v>
      </c>
      <c r="F28" s="18"/>
      <c r="G28" s="18"/>
      <c r="H28" s="17"/>
      <c r="I28" s="21" t="s">
        <v>181</v>
      </c>
    </row>
    <row r="29" spans="2:9" ht="15.5" x14ac:dyDescent="0.35">
      <c r="B29" s="24">
        <f t="shared" si="0"/>
        <v>0</v>
      </c>
      <c r="C29" s="42"/>
      <c r="D29" s="17"/>
      <c r="E29" s="18">
        <f t="shared" si="1"/>
        <v>0</v>
      </c>
      <c r="F29" s="18"/>
      <c r="G29" s="18"/>
      <c r="H29" s="17"/>
      <c r="I29" s="21" t="s">
        <v>181</v>
      </c>
    </row>
    <row r="30" spans="2:9" ht="15.5" x14ac:dyDescent="0.35">
      <c r="B30" s="24">
        <f t="shared" si="0"/>
        <v>0</v>
      </c>
      <c r="C30" s="42"/>
      <c r="D30" s="17"/>
      <c r="E30" s="18">
        <f t="shared" si="1"/>
        <v>0</v>
      </c>
      <c r="F30" s="18"/>
      <c r="G30" s="18"/>
      <c r="H30" s="17"/>
      <c r="I30" s="21" t="s">
        <v>181</v>
      </c>
    </row>
    <row r="31" spans="2:9" ht="15.5" x14ac:dyDescent="0.35">
      <c r="B31" s="24">
        <f t="shared" si="0"/>
        <v>0</v>
      </c>
      <c r="C31" s="42"/>
      <c r="D31" s="17"/>
      <c r="E31" s="18">
        <f t="shared" si="1"/>
        <v>0</v>
      </c>
      <c r="F31" s="18"/>
      <c r="G31" s="18"/>
      <c r="H31" s="17"/>
      <c r="I31" s="21" t="s">
        <v>181</v>
      </c>
    </row>
    <row r="32" spans="2:9" ht="15.5" x14ac:dyDescent="0.35">
      <c r="B32" s="24">
        <f t="shared" si="0"/>
        <v>0</v>
      </c>
      <c r="C32" s="42"/>
      <c r="D32" s="17"/>
      <c r="E32" s="18">
        <f t="shared" si="1"/>
        <v>0</v>
      </c>
      <c r="F32" s="18"/>
      <c r="G32" s="18"/>
      <c r="H32" s="17"/>
      <c r="I32" s="21" t="s">
        <v>181</v>
      </c>
    </row>
    <row r="33" spans="2:9" ht="15.5" x14ac:dyDescent="0.35">
      <c r="B33" s="24">
        <f t="shared" si="0"/>
        <v>0</v>
      </c>
      <c r="C33" s="42"/>
      <c r="D33" s="17"/>
      <c r="E33" s="18">
        <f t="shared" si="1"/>
        <v>0</v>
      </c>
      <c r="F33" s="18"/>
      <c r="G33" s="18"/>
      <c r="H33" s="17"/>
      <c r="I33" s="21" t="s">
        <v>181</v>
      </c>
    </row>
    <row r="34" spans="2:9" ht="15.5" x14ac:dyDescent="0.35">
      <c r="B34" s="24">
        <f t="shared" si="0"/>
        <v>0</v>
      </c>
      <c r="C34" s="42"/>
      <c r="D34" s="17"/>
      <c r="E34" s="18">
        <f t="shared" si="1"/>
        <v>0</v>
      </c>
      <c r="F34" s="18"/>
      <c r="G34" s="18"/>
      <c r="H34" s="17"/>
      <c r="I34" s="21" t="s">
        <v>181</v>
      </c>
    </row>
    <row r="35" spans="2:9" ht="15.5" x14ac:dyDescent="0.35">
      <c r="B35" s="22">
        <f t="shared" si="0"/>
        <v>0</v>
      </c>
      <c r="C35" s="42"/>
      <c r="D35" s="17"/>
      <c r="E35" s="18">
        <f t="shared" si="1"/>
        <v>0</v>
      </c>
      <c r="F35" s="18"/>
      <c r="G35" s="18"/>
      <c r="H35" s="17"/>
      <c r="I35" s="21" t="s">
        <v>181</v>
      </c>
    </row>
    <row r="36" spans="2:9" ht="15.5" x14ac:dyDescent="0.35">
      <c r="B36" s="22">
        <f t="shared" si="0"/>
        <v>0</v>
      </c>
      <c r="C36" s="17"/>
      <c r="D36" s="17"/>
      <c r="E36" s="18">
        <f t="shared" si="1"/>
        <v>0</v>
      </c>
      <c r="F36" s="18"/>
      <c r="G36" s="18"/>
      <c r="H36" s="17"/>
      <c r="I36" s="21" t="s">
        <v>181</v>
      </c>
    </row>
    <row r="37" spans="2:9" ht="15.5" x14ac:dyDescent="0.35">
      <c r="B37" s="22">
        <f t="shared" si="0"/>
        <v>0</v>
      </c>
      <c r="C37" s="17"/>
      <c r="D37" s="17"/>
      <c r="E37" s="18">
        <f t="shared" si="1"/>
        <v>0</v>
      </c>
      <c r="F37" s="18"/>
      <c r="G37" s="18"/>
      <c r="H37" s="17"/>
      <c r="I37" s="21" t="s">
        <v>181</v>
      </c>
    </row>
    <row r="38" spans="2:9" ht="15.5" x14ac:dyDescent="0.35">
      <c r="B38" s="22">
        <f t="shared" si="0"/>
        <v>0</v>
      </c>
      <c r="C38" s="17"/>
      <c r="D38" s="17"/>
      <c r="E38" s="18">
        <f t="shared" si="1"/>
        <v>0</v>
      </c>
      <c r="F38" s="18"/>
      <c r="G38" s="18"/>
      <c r="H38" s="17"/>
      <c r="I38" s="21" t="s">
        <v>181</v>
      </c>
    </row>
    <row r="39" spans="2:9" ht="15.5" x14ac:dyDescent="0.35">
      <c r="B39" s="22">
        <f t="shared" si="0"/>
        <v>0</v>
      </c>
      <c r="C39" s="17"/>
      <c r="D39" s="17"/>
      <c r="E39" s="18">
        <f t="shared" si="1"/>
        <v>0</v>
      </c>
      <c r="F39" s="18"/>
      <c r="G39" s="18"/>
      <c r="H39" s="17"/>
      <c r="I39" s="21" t="s">
        <v>181</v>
      </c>
    </row>
    <row r="40" spans="2:9" ht="15.5" x14ac:dyDescent="0.35">
      <c r="B40" s="22">
        <f t="shared" si="0"/>
        <v>0</v>
      </c>
      <c r="C40" s="17"/>
      <c r="D40" s="17"/>
      <c r="E40" s="18">
        <f t="shared" si="1"/>
        <v>0</v>
      </c>
      <c r="F40" s="18"/>
      <c r="G40" s="18"/>
      <c r="H40" s="17"/>
      <c r="I40" s="21" t="s">
        <v>181</v>
      </c>
    </row>
    <row r="41" spans="2:9" ht="15.5" x14ac:dyDescent="0.35">
      <c r="B41" s="22">
        <f t="shared" si="0"/>
        <v>0</v>
      </c>
      <c r="C41" s="17"/>
      <c r="D41" s="17"/>
      <c r="E41" s="18">
        <f t="shared" si="1"/>
        <v>0</v>
      </c>
      <c r="F41" s="18"/>
      <c r="G41" s="18"/>
      <c r="H41" s="17"/>
      <c r="I41" s="21" t="s">
        <v>181</v>
      </c>
    </row>
    <row r="42" spans="2:9" ht="15.5" x14ac:dyDescent="0.35">
      <c r="B42" s="22">
        <f t="shared" si="0"/>
        <v>0</v>
      </c>
      <c r="C42" s="17"/>
      <c r="D42" s="17"/>
      <c r="E42" s="18">
        <f t="shared" si="1"/>
        <v>0</v>
      </c>
      <c r="F42" s="18"/>
      <c r="G42" s="18"/>
      <c r="H42" s="17"/>
      <c r="I42" s="21" t="s">
        <v>181</v>
      </c>
    </row>
    <row r="43" spans="2:9" ht="15.5" x14ac:dyDescent="0.35">
      <c r="B43" s="22">
        <f t="shared" si="0"/>
        <v>0</v>
      </c>
      <c r="C43" s="17"/>
      <c r="D43" s="17"/>
      <c r="E43" s="18">
        <f t="shared" si="1"/>
        <v>0</v>
      </c>
      <c r="F43" s="18"/>
      <c r="G43" s="18"/>
      <c r="H43" s="17"/>
      <c r="I43" s="21" t="s">
        <v>181</v>
      </c>
    </row>
    <row r="44" spans="2:9" ht="15.5" x14ac:dyDescent="0.35">
      <c r="B44" s="22">
        <f t="shared" si="0"/>
        <v>0</v>
      </c>
      <c r="C44" s="17"/>
      <c r="D44" s="17"/>
      <c r="E44" s="18">
        <f t="shared" si="1"/>
        <v>0</v>
      </c>
      <c r="F44" s="18"/>
      <c r="G44" s="18"/>
      <c r="H44" s="17"/>
      <c r="I44" s="21" t="s">
        <v>57</v>
      </c>
    </row>
    <row r="45" spans="2:9" ht="15.5" x14ac:dyDescent="0.35">
      <c r="B45" s="22">
        <f>B44+C45-D45</f>
        <v>0</v>
      </c>
      <c r="C45" s="17"/>
      <c r="D45" s="17"/>
      <c r="E45" s="18">
        <f>E44+F45-G45</f>
        <v>0</v>
      </c>
      <c r="F45" s="18"/>
      <c r="G45" s="18"/>
      <c r="H45" s="17"/>
      <c r="I45" s="21" t="s">
        <v>57</v>
      </c>
    </row>
    <row r="46" spans="2:9" x14ac:dyDescent="0.35">
      <c r="B46" s="100"/>
      <c r="C46" s="101"/>
      <c r="D46" s="101"/>
      <c r="E46" s="101"/>
      <c r="F46" s="101"/>
      <c r="G46" s="101"/>
      <c r="H46" s="101"/>
      <c r="I46" s="102"/>
    </row>
    <row r="47" spans="2:9" ht="21" x14ac:dyDescent="0.5">
      <c r="B47" s="25">
        <f>B45</f>
        <v>0</v>
      </c>
      <c r="C47" s="19" t="str">
        <f>IF(B47&gt;=0,"دالرجمع","دالرباقی")</f>
        <v>دالرجمع</v>
      </c>
      <c r="D47" s="27"/>
      <c r="E47" s="16">
        <f>E45</f>
        <v>0</v>
      </c>
      <c r="F47" s="20" t="str">
        <f>IF(E47&gt;=0,"گرام جمع","گرام باقی")</f>
        <v>گرام جمع</v>
      </c>
      <c r="G47" s="28"/>
      <c r="H47" s="103"/>
      <c r="I47" s="102"/>
    </row>
    <row r="49" spans="6:9" ht="15.5" x14ac:dyDescent="0.35">
      <c r="F49" s="88" t="s">
        <v>35</v>
      </c>
      <c r="G49" s="88" t="s">
        <v>35</v>
      </c>
      <c r="H49" s="88" t="s">
        <v>35</v>
      </c>
      <c r="I49" s="88" t="s">
        <v>38</v>
      </c>
    </row>
    <row r="50" spans="6:9" ht="15.5" x14ac:dyDescent="0.35">
      <c r="F50" s="49"/>
      <c r="G50" s="50"/>
      <c r="H50" s="51"/>
      <c r="I50" s="52">
        <v>1</v>
      </c>
    </row>
    <row r="51" spans="6:9" ht="15.5" x14ac:dyDescent="0.35">
      <c r="F51" s="87">
        <f>B47</f>
        <v>0</v>
      </c>
      <c r="G51" s="50">
        <f>E47</f>
        <v>0</v>
      </c>
      <c r="H51" s="53" t="s">
        <v>425</v>
      </c>
      <c r="I51" s="52">
        <v>2</v>
      </c>
    </row>
    <row r="52" spans="6:9" x14ac:dyDescent="0.35">
      <c r="F52" s="170"/>
      <c r="G52" s="171"/>
      <c r="H52" s="171"/>
      <c r="I52" s="172"/>
    </row>
    <row r="53" spans="6:9" ht="15.5" x14ac:dyDescent="0.35">
      <c r="F53" s="56" t="s">
        <v>39</v>
      </c>
      <c r="G53" s="57" t="s">
        <v>40</v>
      </c>
      <c r="H53" s="63" t="s">
        <v>41</v>
      </c>
      <c r="I53" s="58" t="s">
        <v>42</v>
      </c>
    </row>
    <row r="54" spans="6:9" ht="15.5" x14ac:dyDescent="0.35">
      <c r="F54" s="58">
        <f>SUM(F50:F53)</f>
        <v>0</v>
      </c>
      <c r="G54" s="59">
        <f>SUM(G50:G53)</f>
        <v>0</v>
      </c>
      <c r="H54" s="64">
        <f>G54/12.15*I54</f>
        <v>0</v>
      </c>
      <c r="I54" s="59">
        <v>1158</v>
      </c>
    </row>
    <row r="55" spans="6:9" x14ac:dyDescent="0.35">
      <c r="F55" s="60" t="s">
        <v>43</v>
      </c>
      <c r="G55" s="173">
        <f>H54+F54</f>
        <v>0</v>
      </c>
      <c r="H55" s="174"/>
      <c r="I55" s="175"/>
    </row>
    <row r="56" spans="6:9" ht="18.5" x14ac:dyDescent="0.45">
      <c r="F56" s="62" t="s">
        <v>44</v>
      </c>
      <c r="G56" s="176" t="str">
        <f>IF(G55&gt;=0,"ضرر","مفاد")</f>
        <v>ضرر</v>
      </c>
      <c r="H56" s="176"/>
      <c r="I56" s="176"/>
    </row>
  </sheetData>
  <mergeCells count="13">
    <mergeCell ref="B46:I46"/>
    <mergeCell ref="H47:I47"/>
    <mergeCell ref="F52:I52"/>
    <mergeCell ref="G55:I55"/>
    <mergeCell ref="G56:I56"/>
    <mergeCell ref="B15:D15"/>
    <mergeCell ref="E15:G15"/>
    <mergeCell ref="H15:I15"/>
    <mergeCell ref="B8:I11"/>
    <mergeCell ref="B12:E14"/>
    <mergeCell ref="F12:I12"/>
    <mergeCell ref="F13:H13"/>
    <mergeCell ref="F14:I14"/>
  </mergeCells>
  <hyperlinks>
    <hyperlink ref="I51" location="'روزنامچه '!A1" display="'روزنامچه '!A1" xr:uid="{ABD1A610-4797-497C-BCE4-0611B6A32564}"/>
    <hyperlink ref="I50" location="'فرهاد وکیل زاده و برکی صاحب'!A1" display="'فرهاد وکیل زاده و برکی صاحب'!A1" xr:uid="{B96045B6-B703-4D0D-9194-30EFD642FBD7}"/>
  </hyperlinks>
  <pageMargins left="0.7" right="0.7" top="0.75" bottom="0.75" header="0.3" footer="0.3"/>
  <pageSetup scale="68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94382-6AC2-4671-B429-732BA6623871}">
  <dimension ref="B7:I56"/>
  <sheetViews>
    <sheetView topLeftCell="A13" zoomScale="115" zoomScaleNormal="115" workbookViewId="0">
      <selection activeCell="B18" sqref="B18"/>
    </sheetView>
  </sheetViews>
  <sheetFormatPr defaultColWidth="9.1796875" defaultRowHeight="14.5" x14ac:dyDescent="0.35"/>
  <cols>
    <col min="2" max="7" width="12.54296875" customWidth="1"/>
    <col min="8" max="8" width="37.7265625" customWidth="1"/>
    <col min="9" max="9" width="10.81640625" customWidth="1"/>
    <col min="10" max="10" width="13.1796875" customWidth="1"/>
    <col min="11" max="11" width="11.81640625" customWidth="1"/>
    <col min="12" max="12" width="11.1796875" customWidth="1"/>
  </cols>
  <sheetData>
    <row r="7" spans="2:9" ht="15" thickBot="1" x14ac:dyDescent="0.4"/>
    <row r="8" spans="2:9" x14ac:dyDescent="0.35">
      <c r="B8" s="104"/>
      <c r="C8" s="105"/>
      <c r="D8" s="105"/>
      <c r="E8" s="105"/>
      <c r="F8" s="105"/>
      <c r="G8" s="105"/>
      <c r="H8" s="105"/>
      <c r="I8" s="106"/>
    </row>
    <row r="9" spans="2:9" x14ac:dyDescent="0.35">
      <c r="B9" s="107"/>
      <c r="C9" s="108"/>
      <c r="D9" s="108"/>
      <c r="E9" s="108"/>
      <c r="F9" s="108"/>
      <c r="G9" s="108"/>
      <c r="H9" s="108"/>
      <c r="I9" s="109"/>
    </row>
    <row r="10" spans="2:9" x14ac:dyDescent="0.35">
      <c r="B10" s="107"/>
      <c r="C10" s="108"/>
      <c r="D10" s="108"/>
      <c r="E10" s="108"/>
      <c r="F10" s="108"/>
      <c r="G10" s="108"/>
      <c r="H10" s="108"/>
      <c r="I10" s="109"/>
    </row>
    <row r="11" spans="2:9" ht="15" thickBot="1" x14ac:dyDescent="0.4">
      <c r="B11" s="110"/>
      <c r="C11" s="111"/>
      <c r="D11" s="111"/>
      <c r="E11" s="111"/>
      <c r="F11" s="111"/>
      <c r="G11" s="111"/>
      <c r="H11" s="111"/>
      <c r="I11" s="112"/>
    </row>
    <row r="12" spans="2:9" ht="15" thickBot="1" x14ac:dyDescent="0.4">
      <c r="B12" s="113"/>
      <c r="C12" s="101"/>
      <c r="D12" s="101"/>
      <c r="E12" s="101"/>
      <c r="F12" s="113"/>
      <c r="G12" s="101"/>
      <c r="H12" s="101"/>
      <c r="I12" s="115"/>
    </row>
    <row r="13" spans="2:9" ht="19" thickBot="1" x14ac:dyDescent="0.5">
      <c r="B13" s="114"/>
      <c r="C13" s="114"/>
      <c r="D13" s="114"/>
      <c r="E13" s="114"/>
      <c r="F13" s="116" t="s">
        <v>478</v>
      </c>
      <c r="G13" s="98"/>
      <c r="H13" s="117"/>
      <c r="I13" s="32" t="s">
        <v>4</v>
      </c>
    </row>
    <row r="14" spans="2:9" ht="15" thickBot="1" x14ac:dyDescent="0.4">
      <c r="B14" s="101"/>
      <c r="C14" s="101"/>
      <c r="D14" s="101"/>
      <c r="E14" s="101"/>
      <c r="F14" s="113"/>
      <c r="G14" s="101"/>
      <c r="H14" s="101"/>
      <c r="I14" s="118"/>
    </row>
    <row r="15" spans="2:9" ht="19" thickBot="1" x14ac:dyDescent="0.4">
      <c r="B15" s="119" t="s">
        <v>11</v>
      </c>
      <c r="C15" s="98"/>
      <c r="D15" s="99"/>
      <c r="E15" s="97" t="s">
        <v>12</v>
      </c>
      <c r="F15" s="98"/>
      <c r="G15" s="99"/>
      <c r="H15" s="97" t="s">
        <v>13</v>
      </c>
      <c r="I15" s="117"/>
    </row>
    <row r="16" spans="2:9" ht="15.5" x14ac:dyDescent="0.35">
      <c r="B16" s="33" t="s">
        <v>14</v>
      </c>
      <c r="C16" s="34" t="s">
        <v>75</v>
      </c>
      <c r="D16" s="34" t="s">
        <v>74</v>
      </c>
      <c r="E16" s="35" t="s">
        <v>17</v>
      </c>
      <c r="F16" s="35" t="s">
        <v>18</v>
      </c>
      <c r="G16" s="35" t="s">
        <v>19</v>
      </c>
      <c r="H16" s="34" t="s">
        <v>20</v>
      </c>
      <c r="I16" s="36" t="s">
        <v>21</v>
      </c>
    </row>
    <row r="17" spans="2:9" ht="15.5" x14ac:dyDescent="0.35">
      <c r="B17" s="22">
        <f>C17-D17</f>
        <v>-126200</v>
      </c>
      <c r="C17" s="41"/>
      <c r="D17" s="22">
        <v>126200</v>
      </c>
      <c r="E17" s="18">
        <f>F17-G17</f>
        <v>1215</v>
      </c>
      <c r="F17" s="44">
        <v>1215</v>
      </c>
      <c r="G17" s="44"/>
      <c r="H17" s="17" t="s">
        <v>483</v>
      </c>
      <c r="I17" s="21" t="s">
        <v>471</v>
      </c>
    </row>
    <row r="18" spans="2:9" ht="15.5" x14ac:dyDescent="0.35">
      <c r="B18" s="22">
        <f t="shared" ref="B18:B45" si="0">B17+C18-D18</f>
        <v>0</v>
      </c>
      <c r="C18" s="42">
        <v>126200</v>
      </c>
      <c r="D18" s="22"/>
      <c r="E18" s="18">
        <f t="shared" ref="E18:E45" si="1">E17+F18-G18</f>
        <v>0</v>
      </c>
      <c r="F18" s="44"/>
      <c r="G18" s="22">
        <v>1215</v>
      </c>
      <c r="H18" s="47" t="s">
        <v>481</v>
      </c>
      <c r="I18" s="21" t="s">
        <v>471</v>
      </c>
    </row>
    <row r="19" spans="2:9" ht="15.5" x14ac:dyDescent="0.35">
      <c r="B19" s="22">
        <f t="shared" si="0"/>
        <v>0</v>
      </c>
      <c r="C19" s="42"/>
      <c r="D19" s="22"/>
      <c r="E19" s="18">
        <f t="shared" si="1"/>
        <v>0</v>
      </c>
      <c r="F19" s="44"/>
      <c r="G19" s="22"/>
      <c r="H19" s="47"/>
      <c r="I19" s="21" t="s">
        <v>194</v>
      </c>
    </row>
    <row r="20" spans="2:9" ht="15.5" x14ac:dyDescent="0.35">
      <c r="B20" s="22">
        <f t="shared" si="0"/>
        <v>0</v>
      </c>
      <c r="C20" s="42"/>
      <c r="D20" s="18"/>
      <c r="E20" s="18">
        <f t="shared" si="1"/>
        <v>0</v>
      </c>
      <c r="F20" s="26"/>
      <c r="G20" s="18"/>
      <c r="H20" s="17"/>
      <c r="I20" s="21" t="s">
        <v>181</v>
      </c>
    </row>
    <row r="21" spans="2:9" ht="15.5" x14ac:dyDescent="0.35">
      <c r="B21" s="22">
        <f t="shared" si="0"/>
        <v>0</v>
      </c>
      <c r="C21" s="42"/>
      <c r="D21" s="17"/>
      <c r="E21" s="18">
        <f t="shared" si="1"/>
        <v>0</v>
      </c>
      <c r="F21" s="18"/>
      <c r="G21" s="18"/>
      <c r="H21" s="17"/>
      <c r="I21" s="21" t="s">
        <v>181</v>
      </c>
    </row>
    <row r="22" spans="2:9" ht="15.5" x14ac:dyDescent="0.35">
      <c r="B22" s="24">
        <f t="shared" si="0"/>
        <v>0</v>
      </c>
      <c r="C22" s="43"/>
      <c r="D22" s="8"/>
      <c r="E22" s="18">
        <f t="shared" si="1"/>
        <v>0</v>
      </c>
      <c r="F22" s="23"/>
      <c r="G22" s="23"/>
      <c r="H22" s="8"/>
      <c r="I22" s="21" t="s">
        <v>181</v>
      </c>
    </row>
    <row r="23" spans="2:9" ht="15.5" x14ac:dyDescent="0.35">
      <c r="B23" s="24">
        <f t="shared" si="0"/>
        <v>0</v>
      </c>
      <c r="C23" s="42"/>
      <c r="D23" s="17"/>
      <c r="E23" s="18">
        <f t="shared" si="1"/>
        <v>0</v>
      </c>
      <c r="F23" s="18"/>
      <c r="G23" s="18"/>
      <c r="H23" s="17"/>
      <c r="I23" s="21" t="s">
        <v>181</v>
      </c>
    </row>
    <row r="24" spans="2:9" ht="15.5" x14ac:dyDescent="0.35">
      <c r="B24" s="24">
        <f>B23+C24-D24</f>
        <v>0</v>
      </c>
      <c r="C24" s="42"/>
      <c r="D24" s="17"/>
      <c r="E24" s="18">
        <f>E23+F24-G24</f>
        <v>0</v>
      </c>
      <c r="F24" s="18"/>
      <c r="G24" s="18"/>
      <c r="H24" s="17"/>
      <c r="I24" s="21" t="s">
        <v>181</v>
      </c>
    </row>
    <row r="25" spans="2:9" ht="15.5" x14ac:dyDescent="0.35">
      <c r="B25" s="24">
        <f t="shared" si="0"/>
        <v>0</v>
      </c>
      <c r="C25" s="42"/>
      <c r="D25" s="17"/>
      <c r="E25" s="18">
        <f t="shared" si="1"/>
        <v>0</v>
      </c>
      <c r="F25" s="18"/>
      <c r="G25" s="18"/>
      <c r="H25" s="17"/>
      <c r="I25" s="21" t="s">
        <v>181</v>
      </c>
    </row>
    <row r="26" spans="2:9" ht="15.5" x14ac:dyDescent="0.35">
      <c r="B26" s="24">
        <f t="shared" si="0"/>
        <v>0</v>
      </c>
      <c r="C26" s="42"/>
      <c r="D26" s="17"/>
      <c r="E26" s="18">
        <f t="shared" si="1"/>
        <v>0</v>
      </c>
      <c r="F26" s="18"/>
      <c r="G26" s="18"/>
      <c r="H26" s="17"/>
      <c r="I26" s="21" t="s">
        <v>181</v>
      </c>
    </row>
    <row r="27" spans="2:9" ht="15.5" x14ac:dyDescent="0.35">
      <c r="B27" s="24">
        <f t="shared" si="0"/>
        <v>0</v>
      </c>
      <c r="C27" s="42"/>
      <c r="D27" s="17"/>
      <c r="E27" s="18">
        <f t="shared" si="1"/>
        <v>0</v>
      </c>
      <c r="F27" s="18"/>
      <c r="G27" s="18"/>
      <c r="H27" s="17"/>
      <c r="I27" s="21" t="s">
        <v>181</v>
      </c>
    </row>
    <row r="28" spans="2:9" ht="15.5" x14ac:dyDescent="0.35">
      <c r="B28" s="24">
        <f t="shared" si="0"/>
        <v>0</v>
      </c>
      <c r="C28" s="42"/>
      <c r="D28" s="17"/>
      <c r="E28" s="18">
        <f t="shared" si="1"/>
        <v>0</v>
      </c>
      <c r="F28" s="18"/>
      <c r="G28" s="18"/>
      <c r="H28" s="17"/>
      <c r="I28" s="21" t="s">
        <v>181</v>
      </c>
    </row>
    <row r="29" spans="2:9" ht="15.5" x14ac:dyDescent="0.35">
      <c r="B29" s="24">
        <f t="shared" si="0"/>
        <v>0</v>
      </c>
      <c r="C29" s="42"/>
      <c r="D29" s="17"/>
      <c r="E29" s="18">
        <f t="shared" si="1"/>
        <v>0</v>
      </c>
      <c r="F29" s="18"/>
      <c r="G29" s="18"/>
      <c r="H29" s="17"/>
      <c r="I29" s="21" t="s">
        <v>181</v>
      </c>
    </row>
    <row r="30" spans="2:9" ht="15.5" x14ac:dyDescent="0.35">
      <c r="B30" s="24">
        <f t="shared" si="0"/>
        <v>0</v>
      </c>
      <c r="C30" s="42"/>
      <c r="D30" s="17"/>
      <c r="E30" s="18">
        <f t="shared" si="1"/>
        <v>0</v>
      </c>
      <c r="F30" s="18"/>
      <c r="G30" s="18"/>
      <c r="H30" s="17"/>
      <c r="I30" s="21" t="s">
        <v>181</v>
      </c>
    </row>
    <row r="31" spans="2:9" ht="15.5" x14ac:dyDescent="0.35">
      <c r="B31" s="24">
        <f t="shared" si="0"/>
        <v>0</v>
      </c>
      <c r="C31" s="42"/>
      <c r="D31" s="17"/>
      <c r="E31" s="18">
        <f t="shared" si="1"/>
        <v>0</v>
      </c>
      <c r="F31" s="18"/>
      <c r="G31" s="18"/>
      <c r="H31" s="17"/>
      <c r="I31" s="21" t="s">
        <v>181</v>
      </c>
    </row>
    <row r="32" spans="2:9" ht="15.5" x14ac:dyDescent="0.35">
      <c r="B32" s="24">
        <f t="shared" si="0"/>
        <v>0</v>
      </c>
      <c r="C32" s="42"/>
      <c r="D32" s="17"/>
      <c r="E32" s="18">
        <f t="shared" si="1"/>
        <v>0</v>
      </c>
      <c r="F32" s="18"/>
      <c r="G32" s="18"/>
      <c r="H32" s="17"/>
      <c r="I32" s="21" t="s">
        <v>181</v>
      </c>
    </row>
    <row r="33" spans="2:9" ht="15.5" x14ac:dyDescent="0.35">
      <c r="B33" s="24">
        <f t="shared" si="0"/>
        <v>0</v>
      </c>
      <c r="C33" s="42"/>
      <c r="D33" s="17"/>
      <c r="E33" s="18">
        <f t="shared" si="1"/>
        <v>0</v>
      </c>
      <c r="F33" s="18"/>
      <c r="G33" s="18"/>
      <c r="H33" s="17"/>
      <c r="I33" s="21" t="s">
        <v>181</v>
      </c>
    </row>
    <row r="34" spans="2:9" ht="15.5" x14ac:dyDescent="0.35">
      <c r="B34" s="24">
        <f t="shared" si="0"/>
        <v>0</v>
      </c>
      <c r="C34" s="42"/>
      <c r="D34" s="17"/>
      <c r="E34" s="18">
        <f t="shared" si="1"/>
        <v>0</v>
      </c>
      <c r="F34" s="18"/>
      <c r="G34" s="18"/>
      <c r="H34" s="17"/>
      <c r="I34" s="21" t="s">
        <v>181</v>
      </c>
    </row>
    <row r="35" spans="2:9" ht="15.5" x14ac:dyDescent="0.35">
      <c r="B35" s="22">
        <f t="shared" si="0"/>
        <v>0</v>
      </c>
      <c r="C35" s="42"/>
      <c r="D35" s="17"/>
      <c r="E35" s="18">
        <f t="shared" si="1"/>
        <v>0</v>
      </c>
      <c r="F35" s="18"/>
      <c r="G35" s="18"/>
      <c r="H35" s="17"/>
      <c r="I35" s="21" t="s">
        <v>181</v>
      </c>
    </row>
    <row r="36" spans="2:9" ht="15.5" x14ac:dyDescent="0.35">
      <c r="B36" s="22">
        <f t="shared" si="0"/>
        <v>0</v>
      </c>
      <c r="C36" s="17"/>
      <c r="D36" s="17"/>
      <c r="E36" s="18">
        <f t="shared" si="1"/>
        <v>0</v>
      </c>
      <c r="F36" s="18"/>
      <c r="G36" s="18"/>
      <c r="H36" s="17"/>
      <c r="I36" s="21" t="s">
        <v>181</v>
      </c>
    </row>
    <row r="37" spans="2:9" ht="15.5" x14ac:dyDescent="0.35">
      <c r="B37" s="22">
        <f t="shared" si="0"/>
        <v>0</v>
      </c>
      <c r="C37" s="17"/>
      <c r="D37" s="17"/>
      <c r="E37" s="18">
        <f t="shared" si="1"/>
        <v>0</v>
      </c>
      <c r="F37" s="18"/>
      <c r="G37" s="18"/>
      <c r="H37" s="17"/>
      <c r="I37" s="21" t="s">
        <v>181</v>
      </c>
    </row>
    <row r="38" spans="2:9" ht="15.5" x14ac:dyDescent="0.35">
      <c r="B38" s="22">
        <f t="shared" si="0"/>
        <v>0</v>
      </c>
      <c r="C38" s="17"/>
      <c r="D38" s="17"/>
      <c r="E38" s="18">
        <f t="shared" si="1"/>
        <v>0</v>
      </c>
      <c r="F38" s="18"/>
      <c r="G38" s="18"/>
      <c r="H38" s="17"/>
      <c r="I38" s="21" t="s">
        <v>181</v>
      </c>
    </row>
    <row r="39" spans="2:9" ht="15.5" x14ac:dyDescent="0.35">
      <c r="B39" s="22">
        <f t="shared" si="0"/>
        <v>0</v>
      </c>
      <c r="C39" s="17"/>
      <c r="D39" s="17"/>
      <c r="E39" s="18">
        <f t="shared" si="1"/>
        <v>0</v>
      </c>
      <c r="F39" s="18"/>
      <c r="G39" s="18"/>
      <c r="H39" s="17"/>
      <c r="I39" s="21" t="s">
        <v>181</v>
      </c>
    </row>
    <row r="40" spans="2:9" ht="15.5" x14ac:dyDescent="0.35">
      <c r="B40" s="22">
        <f t="shared" si="0"/>
        <v>0</v>
      </c>
      <c r="C40" s="17"/>
      <c r="D40" s="17"/>
      <c r="E40" s="18">
        <f t="shared" si="1"/>
        <v>0</v>
      </c>
      <c r="F40" s="18"/>
      <c r="G40" s="18"/>
      <c r="H40" s="17"/>
      <c r="I40" s="21" t="s">
        <v>181</v>
      </c>
    </row>
    <row r="41" spans="2:9" ht="15.5" x14ac:dyDescent="0.35">
      <c r="B41" s="22">
        <f t="shared" si="0"/>
        <v>0</v>
      </c>
      <c r="C41" s="17"/>
      <c r="D41" s="17"/>
      <c r="E41" s="18">
        <f t="shared" si="1"/>
        <v>0</v>
      </c>
      <c r="F41" s="18"/>
      <c r="G41" s="18"/>
      <c r="H41" s="17"/>
      <c r="I41" s="21" t="s">
        <v>181</v>
      </c>
    </row>
    <row r="42" spans="2:9" ht="15.5" x14ac:dyDescent="0.35">
      <c r="B42" s="22">
        <f t="shared" si="0"/>
        <v>0</v>
      </c>
      <c r="C42" s="17"/>
      <c r="D42" s="17"/>
      <c r="E42" s="18">
        <f t="shared" si="1"/>
        <v>0</v>
      </c>
      <c r="F42" s="18"/>
      <c r="G42" s="18"/>
      <c r="H42" s="17"/>
      <c r="I42" s="21" t="s">
        <v>181</v>
      </c>
    </row>
    <row r="43" spans="2:9" ht="15.5" x14ac:dyDescent="0.35">
      <c r="B43" s="22">
        <f t="shared" si="0"/>
        <v>0</v>
      </c>
      <c r="C43" s="17"/>
      <c r="D43" s="17"/>
      <c r="E43" s="18">
        <f t="shared" si="1"/>
        <v>0</v>
      </c>
      <c r="F43" s="18"/>
      <c r="G43" s="18"/>
      <c r="H43" s="17"/>
      <c r="I43" s="21" t="s">
        <v>181</v>
      </c>
    </row>
    <row r="44" spans="2:9" ht="15.5" x14ac:dyDescent="0.35">
      <c r="B44" s="22">
        <f t="shared" si="0"/>
        <v>0</v>
      </c>
      <c r="C44" s="17"/>
      <c r="D44" s="17"/>
      <c r="E44" s="18">
        <f t="shared" si="1"/>
        <v>0</v>
      </c>
      <c r="F44" s="18"/>
      <c r="G44" s="18"/>
      <c r="H44" s="17"/>
      <c r="I44" s="21" t="s">
        <v>57</v>
      </c>
    </row>
    <row r="45" spans="2:9" ht="15.5" x14ac:dyDescent="0.35">
      <c r="B45" s="22">
        <f t="shared" si="0"/>
        <v>0</v>
      </c>
      <c r="C45" s="17"/>
      <c r="D45" s="17"/>
      <c r="E45" s="18">
        <f t="shared" si="1"/>
        <v>0</v>
      </c>
      <c r="F45" s="18"/>
      <c r="G45" s="18"/>
      <c r="H45" s="17"/>
      <c r="I45" s="21" t="s">
        <v>57</v>
      </c>
    </row>
    <row r="46" spans="2:9" x14ac:dyDescent="0.35">
      <c r="B46" s="100"/>
      <c r="C46" s="101"/>
      <c r="D46" s="101"/>
      <c r="E46" s="101"/>
      <c r="F46" s="101"/>
      <c r="G46" s="101"/>
      <c r="H46" s="101"/>
      <c r="I46" s="102"/>
    </row>
    <row r="47" spans="2:9" ht="21" x14ac:dyDescent="0.5">
      <c r="B47" s="25">
        <f>B45</f>
        <v>0</v>
      </c>
      <c r="C47" s="19" t="str">
        <f>IF(B47&gt;=0,"دالرجمع","دالرباقی")</f>
        <v>دالرجمع</v>
      </c>
      <c r="D47" s="27"/>
      <c r="E47" s="16">
        <f>E45</f>
        <v>0</v>
      </c>
      <c r="F47" s="20" t="str">
        <f>IF(E47&gt;=0,"گرام جمع","گرام باقی")</f>
        <v>گرام جمع</v>
      </c>
      <c r="G47" s="28"/>
      <c r="H47" s="103"/>
      <c r="I47" s="102"/>
    </row>
    <row r="49" spans="6:9" ht="15.5" x14ac:dyDescent="0.35">
      <c r="F49" s="88" t="s">
        <v>35</v>
      </c>
      <c r="G49" s="88" t="s">
        <v>35</v>
      </c>
      <c r="H49" s="88" t="s">
        <v>35</v>
      </c>
      <c r="I49" s="88" t="s">
        <v>38</v>
      </c>
    </row>
    <row r="50" spans="6:9" ht="15.5" x14ac:dyDescent="0.35">
      <c r="F50" s="49"/>
      <c r="G50" s="50"/>
      <c r="H50" s="51"/>
      <c r="I50" s="52">
        <v>1</v>
      </c>
    </row>
    <row r="51" spans="6:9" ht="15.5" x14ac:dyDescent="0.35">
      <c r="F51" s="87">
        <f>B47</f>
        <v>0</v>
      </c>
      <c r="G51" s="50">
        <f>E47</f>
        <v>0</v>
      </c>
      <c r="H51" s="53" t="s">
        <v>478</v>
      </c>
      <c r="I51" s="52">
        <v>2</v>
      </c>
    </row>
    <row r="52" spans="6:9" x14ac:dyDescent="0.35">
      <c r="F52" s="170"/>
      <c r="G52" s="171"/>
      <c r="H52" s="171"/>
      <c r="I52" s="172"/>
    </row>
    <row r="53" spans="6:9" ht="15.5" x14ac:dyDescent="0.35">
      <c r="F53" s="56" t="s">
        <v>39</v>
      </c>
      <c r="G53" s="57" t="s">
        <v>40</v>
      </c>
      <c r="H53" s="63" t="s">
        <v>41</v>
      </c>
      <c r="I53" s="58" t="s">
        <v>42</v>
      </c>
    </row>
    <row r="54" spans="6:9" ht="15.5" x14ac:dyDescent="0.35">
      <c r="F54" s="58">
        <f>SUM(F50:F53)</f>
        <v>0</v>
      </c>
      <c r="G54" s="59">
        <f>SUM(G50:G53)</f>
        <v>0</v>
      </c>
      <c r="H54" s="64">
        <f>G54/12.15*I54</f>
        <v>0</v>
      </c>
      <c r="I54" s="59">
        <v>1158</v>
      </c>
    </row>
    <row r="55" spans="6:9" x14ac:dyDescent="0.35">
      <c r="F55" s="60" t="s">
        <v>43</v>
      </c>
      <c r="G55" s="173">
        <f>H54+F54</f>
        <v>0</v>
      </c>
      <c r="H55" s="174"/>
      <c r="I55" s="175"/>
    </row>
    <row r="56" spans="6:9" ht="18.5" x14ac:dyDescent="0.45">
      <c r="F56" s="62" t="s">
        <v>44</v>
      </c>
      <c r="G56" s="176" t="str">
        <f>IF(G55&gt;=0,"ضرر","مفاد")</f>
        <v>ضرر</v>
      </c>
      <c r="H56" s="176"/>
      <c r="I56" s="176"/>
    </row>
  </sheetData>
  <mergeCells count="13">
    <mergeCell ref="B46:I46"/>
    <mergeCell ref="H47:I47"/>
    <mergeCell ref="F52:I52"/>
    <mergeCell ref="G55:I55"/>
    <mergeCell ref="G56:I56"/>
    <mergeCell ref="B15:D15"/>
    <mergeCell ref="E15:G15"/>
    <mergeCell ref="H15:I15"/>
    <mergeCell ref="B8:I11"/>
    <mergeCell ref="B12:E14"/>
    <mergeCell ref="F12:I12"/>
    <mergeCell ref="F13:H13"/>
    <mergeCell ref="F14:I14"/>
  </mergeCells>
  <hyperlinks>
    <hyperlink ref="I51" location="'روزنامچه '!A1" display="'روزنامچه '!A1" xr:uid="{E4320A37-11DE-4FB8-A40F-5EA29A748792}"/>
    <hyperlink ref="I50" location="'فرهاد وکیل زاده و برکی صاحب'!A1" display="'فرهاد وکیل زاده و برکی صاحب'!A1" xr:uid="{83C94297-E2EA-4448-860C-3AD111745AD3}"/>
  </hyperlinks>
  <pageMargins left="0.7" right="0.7" top="0.75" bottom="0.75" header="0.3" footer="0.3"/>
  <pageSetup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44</vt:i4>
      </vt:variant>
      <vt:variant>
        <vt:lpstr>Named Ranges</vt:lpstr>
      </vt:variant>
      <vt:variant>
        <vt:i4>2</vt:i4>
      </vt:variant>
    </vt:vector>
  </HeadingPairs>
  <TitlesOfParts>
    <vt:vector size="46" baseType="lpstr">
      <vt:lpstr>دخل</vt:lpstr>
      <vt:lpstr>کاته افغانی</vt:lpstr>
      <vt:lpstr>نتیجه</vt:lpstr>
      <vt:lpstr>تعیین نرخ</vt:lpstr>
      <vt:lpstr>فهرست (2)</vt:lpstr>
      <vt:lpstr>استاد صفی</vt:lpstr>
      <vt:lpstr>صدیق طلوع</vt:lpstr>
      <vt:lpstr>تمیم عمری</vt:lpstr>
      <vt:lpstr>امان الله </vt:lpstr>
      <vt:lpstr>سرمایه دوکان </vt:lpstr>
      <vt:lpstr>شبیر </vt:lpstr>
      <vt:lpstr>فهیم خویش صلاح الدین</vt:lpstr>
      <vt:lpstr>ح مالک </vt:lpstr>
      <vt:lpstr>ح غلام رسول</vt:lpstr>
      <vt:lpstr>حاجی نجیب رسولی</vt:lpstr>
      <vt:lpstr>حمیدالله دشت برچی</vt:lpstr>
      <vt:lpstr>مجید ن</vt:lpstr>
      <vt:lpstr>شاهین </vt:lpstr>
      <vt:lpstr>شعیب الله</vt:lpstr>
      <vt:lpstr>رحمت الله</vt:lpstr>
      <vt:lpstr>ق فیض الرحمن</vt:lpstr>
      <vt:lpstr>داکتر صیبغت الله </vt:lpstr>
      <vt:lpstr>ح عبدالله رضایی</vt:lpstr>
      <vt:lpstr>داکتر حامد</vt:lpstr>
      <vt:lpstr>ارشاد</vt:lpstr>
      <vt:lpstr>نوید رسولی</vt:lpstr>
      <vt:lpstr>استاد فهیم</vt:lpstr>
      <vt:lpstr>ح ذکی</vt:lpstr>
      <vt:lpstr>انجنیر مطیع الله</vt:lpstr>
      <vt:lpstr>ش احمد</vt:lpstr>
      <vt:lpstr>ناصر کیهان</vt:lpstr>
      <vt:lpstr>سمع الله مومینی</vt:lpstr>
      <vt:lpstr>عبدالغفار </vt:lpstr>
      <vt:lpstr>ح رامین</vt:lpstr>
      <vt:lpstr>صلاح الدین</vt:lpstr>
      <vt:lpstr>ح خالد</vt:lpstr>
      <vt:lpstr>ح عبدالفتاح </vt:lpstr>
      <vt:lpstr>مصارف دکان </vt:lpstr>
      <vt:lpstr>مفاد و ضرر</vt:lpstr>
      <vt:lpstr>جمال الدین نورآبه</vt:lpstr>
      <vt:lpstr>ملاحمیدالله </vt:lpstr>
      <vt:lpstr>عبدالحنان </vt:lpstr>
      <vt:lpstr>سید زبیر </vt:lpstr>
      <vt:lpstr>ح جبار </vt:lpstr>
      <vt:lpstr>'تعیین نرخ'!Print_Area</vt:lpstr>
      <vt:lpstr>نتیجه!Print_Area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</dc:creator>
  <cp:lastModifiedBy>zabihullah burhani</cp:lastModifiedBy>
  <cp:lastPrinted>2025-04-05T12:55:17Z</cp:lastPrinted>
  <dcterms:created xsi:type="dcterms:W3CDTF">2022-01-13T06:32:46Z</dcterms:created>
  <dcterms:modified xsi:type="dcterms:W3CDTF">2025-09-28T04:31:20Z</dcterms:modified>
</cp:coreProperties>
</file>