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oM\PINCH\Codes\DU\LBM-shared\benchmarks\young-laplace_2D\"/>
    </mc:Choice>
  </mc:AlternateContent>
  <xr:revisionPtr revIDLastSave="0" documentId="13_ncr:1_{F9060AF5-9876-40DC-AA57-3551A7E69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0" i="2"/>
  <c r="B9" i="2"/>
  <c r="B8" i="2"/>
  <c r="H14" i="2"/>
  <c r="H15" i="2" s="1"/>
  <c r="H16" i="2" s="1"/>
  <c r="H10" i="2"/>
  <c r="H9" i="2"/>
  <c r="H8" i="2"/>
  <c r="E14" i="2"/>
  <c r="E15" i="2" s="1"/>
  <c r="E16" i="2" s="1"/>
  <c r="E10" i="2"/>
  <c r="E9" i="2"/>
  <c r="E8" i="2"/>
  <c r="B11" i="2" l="1"/>
  <c r="B18" i="2" s="1"/>
  <c r="H11" i="2"/>
  <c r="H18" i="2" s="1"/>
  <c r="E11" i="2"/>
  <c r="E18" i="2" s="1"/>
</calcChain>
</file>

<file path=xl/sharedStrings.xml><?xml version="1.0" encoding="utf-8"?>
<sst xmlns="http://schemas.openxmlformats.org/spreadsheetml/2006/main" count="49" uniqueCount="19">
  <si>
    <t>rho_n</t>
  </si>
  <si>
    <t>rho_w</t>
  </si>
  <si>
    <t>phi_n</t>
  </si>
  <si>
    <t>phi_w</t>
  </si>
  <si>
    <t>R</t>
  </si>
  <si>
    <t>P_n</t>
  </si>
  <si>
    <t>P_w</t>
  </si>
  <si>
    <t>A</t>
  </si>
  <si>
    <t>1/R</t>
  </si>
  <si>
    <t>R20</t>
  </si>
  <si>
    <t>P_c_sim</t>
  </si>
  <si>
    <t>k</t>
  </si>
  <si>
    <t>IFT</t>
  </si>
  <si>
    <t>P_c_ana</t>
  </si>
  <si>
    <t>P_c_dev</t>
  </si>
  <si>
    <t>R30</t>
  </si>
  <si>
    <t>R40</t>
  </si>
  <si>
    <t>nw point @ (0, 0)</t>
  </si>
  <si>
    <t>w point @ (49,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</si>
</sst>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888867016622922"/>
                  <c:y val="2.5483377077865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YL!$L$4:$N$4</c:f>
              <c:numCache>
                <c:formatCode>General</c:formatCode>
                <c:ptCount val="3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</c:numCache>
            </c:numRef>
          </c:xVal>
          <c:yVal>
            <c:numRef>
              <c:f>YL!$L$5:$N$5</c:f>
              <c:numCache>
                <c:formatCode>0.0E+00</c:formatCode>
                <c:ptCount val="3"/>
                <c:pt idx="0">
                  <c:v>7.1918718667518533E-5</c:v>
                </c:pt>
                <c:pt idx="1">
                  <c:v>4.5603744459166151E-5</c:v>
                </c:pt>
                <c:pt idx="2">
                  <c:v>3.692524689358212E-5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8-4EB2-93DD-6E923A8FD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85535"/>
        <c:axId val="891699647"/>
      </c:scatterChart>
      <c:valAx>
        <c:axId val="10806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1/R (LU)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9647"/>
        <c:crosses val="autoZero"/>
        <c:crossBetween val="midCat"/>
      </c:valAx>
      <c:valAx>
        <c:axId val="891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P_c_sim (LU)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6</xdr:row>
      <xdr:rowOff>148590</xdr:rowOff>
    </xdr:from>
    <xdr:to>
      <xdr:col>18</xdr:col>
      <xdr:colOff>22860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7E0C2-4398-567B-C03A-9D598674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0B28-1C31-4334-9A41-D066C5369A81}">
  <dimension ref="A1:N23"/>
  <sheetViews>
    <sheetView tabSelected="1" workbookViewId="0">
      <selection activeCell="J10" sqref="J10"/>
    </sheetView>
  </sheetViews>
  <sheetFormatPr defaultRowHeight="14.4" x14ac:dyDescent="0.3"/>
  <cols>
    <col min="2" max="2" width="12.6640625" bestFit="1" customWidth="1"/>
    <col min="5" max="5" width="12" bestFit="1" customWidth="1"/>
    <col min="7" max="7" width="8.88671875" customWidth="1"/>
    <col min="8" max="8" width="12" bestFit="1" customWidth="1"/>
    <col min="11" max="11" width="12" bestFit="1" customWidth="1"/>
    <col min="12" max="12" width="11.21875" bestFit="1" customWidth="1"/>
    <col min="13" max="13" width="12" bestFit="1" customWidth="1"/>
    <col min="14" max="14" width="11.21875" bestFit="1" customWidth="1"/>
  </cols>
  <sheetData>
    <row r="1" spans="1:14" x14ac:dyDescent="0.3">
      <c r="A1" t="s">
        <v>9</v>
      </c>
      <c r="D1" t="s">
        <v>15</v>
      </c>
      <c r="G1" t="s">
        <v>16</v>
      </c>
    </row>
    <row r="2" spans="1:14" x14ac:dyDescent="0.3">
      <c r="A2" t="s">
        <v>0</v>
      </c>
      <c r="B2">
        <v>0.99996099999999999</v>
      </c>
      <c r="D2" t="s">
        <v>0</v>
      </c>
      <c r="E2">
        <v>0.99996200000000002</v>
      </c>
      <c r="G2" t="s">
        <v>0</v>
      </c>
      <c r="H2">
        <v>0.99997100000000005</v>
      </c>
    </row>
    <row r="3" spans="1:14" x14ac:dyDescent="0.3">
      <c r="A3" t="s">
        <v>1</v>
      </c>
      <c r="B3">
        <v>1.0000599999999999</v>
      </c>
      <c r="D3" t="s">
        <v>1</v>
      </c>
      <c r="E3">
        <v>1.0000199999999999</v>
      </c>
      <c r="G3" t="s">
        <v>1</v>
      </c>
      <c r="H3">
        <v>1.0000199999999999</v>
      </c>
    </row>
    <row r="4" spans="1:14" x14ac:dyDescent="0.3">
      <c r="A4" t="s">
        <v>2</v>
      </c>
      <c r="B4">
        <v>-0.99948499999999996</v>
      </c>
      <c r="D4" t="s">
        <v>2</v>
      </c>
      <c r="E4">
        <v>-0.99904000000000004</v>
      </c>
      <c r="G4" t="s">
        <v>2</v>
      </c>
      <c r="H4">
        <v>-0.99774799999999997</v>
      </c>
      <c r="K4" t="s">
        <v>8</v>
      </c>
      <c r="L4">
        <v>0.05</v>
      </c>
      <c r="M4">
        <v>3.3333333333333333E-2</v>
      </c>
      <c r="N4">
        <v>2.5000000000000001E-2</v>
      </c>
    </row>
    <row r="5" spans="1:14" x14ac:dyDescent="0.3">
      <c r="A5" t="s">
        <v>3</v>
      </c>
      <c r="B5">
        <v>1.0121599999999999</v>
      </c>
      <c r="D5" t="s">
        <v>3</v>
      </c>
      <c r="E5">
        <v>1.0076799999999999</v>
      </c>
      <c r="G5" t="s">
        <v>3</v>
      </c>
      <c r="H5">
        <v>1.00458</v>
      </c>
      <c r="K5" t="s">
        <v>10</v>
      </c>
      <c r="L5" s="3">
        <v>7.1918718667518533E-5</v>
      </c>
      <c r="M5" s="3">
        <v>4.5603744459166151E-5</v>
      </c>
      <c r="N5" s="3">
        <v>3.692524689358212E-5</v>
      </c>
    </row>
    <row r="6" spans="1:14" x14ac:dyDescent="0.3">
      <c r="A6" t="s">
        <v>4</v>
      </c>
      <c r="B6">
        <v>20</v>
      </c>
      <c r="D6" t="s">
        <v>4</v>
      </c>
      <c r="E6">
        <v>30</v>
      </c>
      <c r="G6" t="s">
        <v>4</v>
      </c>
      <c r="H6">
        <v>40</v>
      </c>
      <c r="L6" s="1"/>
      <c r="M6" s="1"/>
    </row>
    <row r="7" spans="1:14" x14ac:dyDescent="0.3">
      <c r="A7" t="s">
        <v>7</v>
      </c>
      <c r="B7">
        <v>1.5E-3</v>
      </c>
      <c r="D7" t="s">
        <v>7</v>
      </c>
      <c r="E7">
        <v>1.5E-3</v>
      </c>
      <c r="G7" t="s">
        <v>7</v>
      </c>
      <c r="H7">
        <v>1.5E-3</v>
      </c>
      <c r="L7" s="1"/>
    </row>
    <row r="8" spans="1:14" x14ac:dyDescent="0.3">
      <c r="A8" t="s">
        <v>8</v>
      </c>
      <c r="B8">
        <f>1/B6</f>
        <v>0.05</v>
      </c>
      <c r="D8" t="s">
        <v>8</v>
      </c>
      <c r="E8">
        <f>1/E6</f>
        <v>3.3333333333333333E-2</v>
      </c>
      <c r="G8" t="s">
        <v>8</v>
      </c>
      <c r="H8">
        <f>1/H6</f>
        <v>2.5000000000000001E-2</v>
      </c>
      <c r="L8" s="1"/>
    </row>
    <row r="9" spans="1:14" x14ac:dyDescent="0.3">
      <c r="A9" t="s">
        <v>5</v>
      </c>
      <c r="B9" s="1">
        <f>B2/3+B7*(-0.5*B4^2+0.75*B4^4)</f>
        <v>0.33369378992406873</v>
      </c>
      <c r="D9" t="s">
        <v>5</v>
      </c>
      <c r="E9">
        <f>E2/3+E7*(-0.5*E4^2+0.75*E4^4)</f>
        <v>0.33369279219228631</v>
      </c>
      <c r="G9" t="s">
        <v>5</v>
      </c>
      <c r="H9">
        <f>H2/3+H7*(-0.5*H4^2+0.75*H4^4)</f>
        <v>0.33369194104432498</v>
      </c>
    </row>
    <row r="10" spans="1:14" x14ac:dyDescent="0.3">
      <c r="A10" t="s">
        <v>6</v>
      </c>
      <c r="B10" s="1">
        <f>B3/3+B7*(-0.5*B5^2+0.75*B5^4)</f>
        <v>0.33376570864273625</v>
      </c>
      <c r="D10" t="s">
        <v>6</v>
      </c>
      <c r="E10">
        <f>E3/3+E7*(-0.5*E5^2+0.75*E5^4)</f>
        <v>0.33373839593674548</v>
      </c>
      <c r="G10" t="s">
        <v>6</v>
      </c>
      <c r="H10">
        <f>H3/3+H7*(-0.5*H5^2+0.75*H5^4)</f>
        <v>0.33372886629121856</v>
      </c>
    </row>
    <row r="11" spans="1:14" x14ac:dyDescent="0.3">
      <c r="A11" t="s">
        <v>10</v>
      </c>
      <c r="B11" s="2">
        <f>B10-B9</f>
        <v>7.1918718667518533E-5</v>
      </c>
      <c r="D11" t="s">
        <v>10</v>
      </c>
      <c r="E11" s="2">
        <f>E10-E9</f>
        <v>4.5603744459166151E-5</v>
      </c>
      <c r="G11" t="s">
        <v>10</v>
      </c>
      <c r="H11" s="2">
        <f>H10-H9</f>
        <v>3.692524689358212E-5</v>
      </c>
      <c r="K11" s="2"/>
    </row>
    <row r="14" spans="1:14" x14ac:dyDescent="0.3">
      <c r="A14" t="s">
        <v>11</v>
      </c>
      <c r="B14">
        <v>1.5E-3</v>
      </c>
      <c r="D14" t="s">
        <v>11</v>
      </c>
      <c r="E14">
        <f>E7</f>
        <v>1.5E-3</v>
      </c>
      <c r="G14" t="s">
        <v>11</v>
      </c>
      <c r="H14">
        <f>H7</f>
        <v>1.5E-3</v>
      </c>
    </row>
    <row r="15" spans="1:14" x14ac:dyDescent="0.3">
      <c r="A15" t="s">
        <v>12</v>
      </c>
      <c r="B15">
        <f>SQRT(8/9*(B14*B7))</f>
        <v>1.414213562373095E-3</v>
      </c>
      <c r="D15" t="s">
        <v>12</v>
      </c>
      <c r="E15">
        <f>SQRT(8/9*(E14*E7))</f>
        <v>1.414213562373095E-3</v>
      </c>
      <c r="G15" t="s">
        <v>12</v>
      </c>
      <c r="H15">
        <f>SQRT(8/9*(H14*H7))</f>
        <v>1.414213562373095E-3</v>
      </c>
    </row>
    <row r="16" spans="1:14" x14ac:dyDescent="0.3">
      <c r="A16" t="s">
        <v>13</v>
      </c>
      <c r="B16" s="2">
        <f>B15/B6</f>
        <v>7.0710678118654754E-5</v>
      </c>
      <c r="D16" t="s">
        <v>13</v>
      </c>
      <c r="E16" s="2">
        <f>E15/E6</f>
        <v>4.7140452079103169E-5</v>
      </c>
      <c r="G16" t="s">
        <v>13</v>
      </c>
      <c r="H16" s="2">
        <f>H15/H6</f>
        <v>3.5355339059327377E-5</v>
      </c>
      <c r="K16" s="2"/>
    </row>
    <row r="18" spans="1:11" x14ac:dyDescent="0.3">
      <c r="A18" t="s">
        <v>14</v>
      </c>
      <c r="B18" s="1">
        <f>B11-B16</f>
        <v>1.208040548863779E-6</v>
      </c>
      <c r="D18" t="s">
        <v>14</v>
      </c>
      <c r="E18" s="1">
        <f>E11-E16</f>
        <v>-1.5367076199370182E-6</v>
      </c>
      <c r="G18" t="s">
        <v>14</v>
      </c>
      <c r="H18" s="1">
        <f>H11-H16</f>
        <v>1.5699078342547429E-6</v>
      </c>
      <c r="K18" s="1"/>
    </row>
    <row r="19" spans="1:11" x14ac:dyDescent="0.3">
      <c r="B19" s="2"/>
      <c r="E19" s="2"/>
      <c r="H19" s="2"/>
    </row>
    <row r="22" spans="1:11" x14ac:dyDescent="0.3">
      <c r="A22" t="s">
        <v>17</v>
      </c>
    </row>
    <row r="23" spans="1:11" x14ac:dyDescent="0.3">
      <c r="A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Vasheghani Farahani</dc:creator>
  <cp:lastModifiedBy>Mehrdad Vasheghani Farahani</cp:lastModifiedBy>
  <dcterms:created xsi:type="dcterms:W3CDTF">2015-06-05T18:17:20Z</dcterms:created>
  <dcterms:modified xsi:type="dcterms:W3CDTF">2024-04-10T11:57:33Z</dcterms:modified>
</cp:coreProperties>
</file>