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0" yWindow="648" windowWidth="26004" windowHeight="13836" tabRatio="447"/>
  </bookViews>
  <sheets>
    <sheet name="2022" sheetId="6" r:id="rId1"/>
    <sheet name="2021" sheetId="5" r:id="rId2"/>
    <sheet name="2020" sheetId="2" r:id="rId3"/>
    <sheet name="Sheet3" sheetId="4" r:id="rId4"/>
  </sheets>
  <definedNames>
    <definedName name="_xlnm._FilterDatabase" localSheetId="1" hidden="1">'2021'!$A$2:$Q$32</definedName>
  </definedNames>
  <calcPr calcId="145621"/>
</workbook>
</file>

<file path=xl/calcChain.xml><?xml version="1.0" encoding="utf-8"?>
<calcChain xmlns="http://schemas.openxmlformats.org/spreadsheetml/2006/main">
  <c r="U73" i="2" l="1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72" i="2"/>
  <c r="B72" i="6"/>
  <c r="C72" i="6"/>
  <c r="B73" i="6"/>
  <c r="C73" i="6"/>
  <c r="B74" i="6"/>
  <c r="C74" i="6"/>
  <c r="B75" i="6"/>
  <c r="C75" i="6"/>
  <c r="B76" i="6"/>
  <c r="C76" i="6"/>
  <c r="B77" i="6"/>
  <c r="C77" i="6"/>
  <c r="B78" i="6"/>
  <c r="C78" i="6"/>
  <c r="B79" i="6"/>
  <c r="C79" i="6"/>
  <c r="B80" i="6"/>
  <c r="C80" i="6"/>
  <c r="B81" i="6"/>
  <c r="C81" i="6"/>
  <c r="B82" i="6"/>
  <c r="C82" i="6"/>
  <c r="B83" i="6"/>
  <c r="C83" i="6"/>
  <c r="B84" i="6"/>
  <c r="C84" i="6"/>
  <c r="B85" i="6"/>
  <c r="C85" i="6"/>
  <c r="B86" i="6"/>
  <c r="C86" i="6"/>
  <c r="B87" i="6"/>
  <c r="C87" i="6"/>
  <c r="B88" i="6"/>
  <c r="C88" i="6"/>
  <c r="B89" i="6"/>
  <c r="C89" i="6"/>
  <c r="B90" i="6"/>
  <c r="C90" i="6"/>
  <c r="B91" i="6"/>
  <c r="C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K9" i="6" l="1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" i="6"/>
  <c r="K4" i="6"/>
  <c r="K5" i="6"/>
  <c r="K6" i="6"/>
  <c r="K7" i="6"/>
  <c r="K8" i="6"/>
  <c r="H67" i="6" l="1"/>
  <c r="G67" i="6"/>
  <c r="F67" i="6"/>
  <c r="E67" i="6"/>
  <c r="D67" i="6"/>
  <c r="C67" i="6"/>
  <c r="B67" i="6"/>
  <c r="H66" i="6"/>
  <c r="G66" i="6"/>
  <c r="F66" i="6"/>
  <c r="E66" i="6"/>
  <c r="D66" i="6"/>
  <c r="C66" i="6"/>
  <c r="B66" i="6"/>
  <c r="H65" i="6"/>
  <c r="G65" i="6"/>
  <c r="F65" i="6"/>
  <c r="E65" i="6"/>
  <c r="D65" i="6"/>
  <c r="C65" i="6"/>
  <c r="B65" i="6"/>
  <c r="H64" i="6"/>
  <c r="G64" i="6"/>
  <c r="F64" i="6"/>
  <c r="E64" i="6"/>
  <c r="D64" i="6"/>
  <c r="C64" i="6"/>
  <c r="B64" i="6"/>
  <c r="H63" i="6"/>
  <c r="G63" i="6"/>
  <c r="F63" i="6"/>
  <c r="E63" i="6"/>
  <c r="D63" i="6"/>
  <c r="C63" i="6"/>
  <c r="B63" i="6"/>
  <c r="H62" i="6"/>
  <c r="G62" i="6"/>
  <c r="F62" i="6"/>
  <c r="E62" i="6"/>
  <c r="D62" i="6"/>
  <c r="C62" i="6"/>
  <c r="B62" i="6"/>
  <c r="H61" i="6"/>
  <c r="G61" i="6"/>
  <c r="F61" i="6"/>
  <c r="E61" i="6"/>
  <c r="D61" i="6"/>
  <c r="C61" i="6"/>
  <c r="B61" i="6"/>
  <c r="H60" i="6"/>
  <c r="G60" i="6"/>
  <c r="F60" i="6"/>
  <c r="E60" i="6"/>
  <c r="D60" i="6"/>
  <c r="C60" i="6"/>
  <c r="B60" i="6"/>
  <c r="H59" i="6"/>
  <c r="G59" i="6"/>
  <c r="F59" i="6"/>
  <c r="E59" i="6"/>
  <c r="D59" i="6"/>
  <c r="C59" i="6"/>
  <c r="B59" i="6"/>
  <c r="H58" i="6"/>
  <c r="G58" i="6"/>
  <c r="F58" i="6"/>
  <c r="E58" i="6"/>
  <c r="D58" i="6"/>
  <c r="C58" i="6"/>
  <c r="B58" i="6"/>
  <c r="H57" i="6"/>
  <c r="G57" i="6"/>
  <c r="F57" i="6"/>
  <c r="E57" i="6"/>
  <c r="D57" i="6"/>
  <c r="C57" i="6"/>
  <c r="B57" i="6"/>
  <c r="H56" i="6"/>
  <c r="G56" i="6"/>
  <c r="F56" i="6"/>
  <c r="E56" i="6"/>
  <c r="D56" i="6"/>
  <c r="C56" i="6"/>
  <c r="B56" i="6"/>
  <c r="H55" i="6"/>
  <c r="G55" i="6"/>
  <c r="F55" i="6"/>
  <c r="E55" i="6"/>
  <c r="D55" i="6"/>
  <c r="C55" i="6"/>
  <c r="B55" i="6"/>
  <c r="H54" i="6"/>
  <c r="G54" i="6"/>
  <c r="F54" i="6"/>
  <c r="E54" i="6"/>
  <c r="D54" i="6"/>
  <c r="C54" i="6"/>
  <c r="B54" i="6"/>
  <c r="H53" i="6"/>
  <c r="G53" i="6"/>
  <c r="F53" i="6"/>
  <c r="E53" i="6"/>
  <c r="D53" i="6"/>
  <c r="C53" i="6"/>
  <c r="B53" i="6"/>
  <c r="H52" i="6"/>
  <c r="G52" i="6"/>
  <c r="F52" i="6"/>
  <c r="E52" i="6"/>
  <c r="D52" i="6"/>
  <c r="C52" i="6"/>
  <c r="B52" i="6"/>
  <c r="H51" i="6"/>
  <c r="G51" i="6"/>
  <c r="F51" i="6"/>
  <c r="E51" i="6"/>
  <c r="D51" i="6"/>
  <c r="C51" i="6"/>
  <c r="B51" i="6"/>
  <c r="H50" i="6"/>
  <c r="G50" i="6"/>
  <c r="F50" i="6"/>
  <c r="E50" i="6"/>
  <c r="D50" i="6"/>
  <c r="C50" i="6"/>
  <c r="B50" i="6"/>
  <c r="H49" i="6"/>
  <c r="G49" i="6"/>
  <c r="F49" i="6"/>
  <c r="E49" i="6"/>
  <c r="D49" i="6"/>
  <c r="C49" i="6"/>
  <c r="B49" i="6"/>
  <c r="H48" i="6"/>
  <c r="G48" i="6"/>
  <c r="F48" i="6"/>
  <c r="E48" i="6"/>
  <c r="D48" i="6"/>
  <c r="C48" i="6"/>
  <c r="B48" i="6"/>
  <c r="H47" i="6"/>
  <c r="G47" i="6"/>
  <c r="F47" i="6"/>
  <c r="E47" i="6"/>
  <c r="D47" i="6"/>
  <c r="C47" i="6"/>
  <c r="B47" i="6"/>
  <c r="H46" i="6"/>
  <c r="G46" i="6"/>
  <c r="F46" i="6"/>
  <c r="E46" i="6"/>
  <c r="D46" i="6"/>
  <c r="C46" i="6"/>
  <c r="B46" i="6"/>
  <c r="H45" i="6"/>
  <c r="G45" i="6"/>
  <c r="F45" i="6"/>
  <c r="E45" i="6"/>
  <c r="D45" i="6"/>
  <c r="C45" i="6"/>
  <c r="B45" i="6"/>
  <c r="H44" i="6"/>
  <c r="G44" i="6"/>
  <c r="F44" i="6"/>
  <c r="E44" i="6"/>
  <c r="D44" i="6"/>
  <c r="C44" i="6"/>
  <c r="B44" i="6"/>
  <c r="H43" i="6"/>
  <c r="G43" i="6"/>
  <c r="F43" i="6"/>
  <c r="E43" i="6"/>
  <c r="D43" i="6"/>
  <c r="C43" i="6"/>
  <c r="B43" i="6"/>
  <c r="H42" i="6"/>
  <c r="G42" i="6"/>
  <c r="F42" i="6"/>
  <c r="E42" i="6"/>
  <c r="D42" i="6"/>
  <c r="C42" i="6"/>
  <c r="B42" i="6"/>
  <c r="H41" i="6"/>
  <c r="G41" i="6"/>
  <c r="F41" i="6"/>
  <c r="E41" i="6"/>
  <c r="D41" i="6"/>
  <c r="C41" i="6"/>
  <c r="B41" i="6"/>
  <c r="H40" i="6"/>
  <c r="G40" i="6"/>
  <c r="F40" i="6"/>
  <c r="E40" i="6"/>
  <c r="D40" i="6"/>
  <c r="C40" i="6"/>
  <c r="B40" i="6"/>
  <c r="H39" i="6"/>
  <c r="G39" i="6"/>
  <c r="F39" i="6"/>
  <c r="E39" i="6"/>
  <c r="D39" i="6"/>
  <c r="C39" i="6"/>
  <c r="B39" i="6"/>
  <c r="H38" i="6"/>
  <c r="G38" i="6"/>
  <c r="F38" i="6"/>
  <c r="E38" i="6"/>
  <c r="D38" i="6"/>
  <c r="C38" i="6"/>
  <c r="B38" i="6"/>
  <c r="J34" i="6"/>
  <c r="I34" i="6"/>
  <c r="C101" i="5" l="1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E60" i="5"/>
  <c r="F60" i="5"/>
  <c r="G60" i="5"/>
  <c r="H60" i="5"/>
  <c r="D60" i="5"/>
  <c r="H58" i="5"/>
  <c r="G58" i="5"/>
  <c r="F58" i="5"/>
  <c r="E58" i="5"/>
  <c r="D58" i="5"/>
  <c r="H67" i="5" l="1"/>
  <c r="G67" i="5"/>
  <c r="F67" i="5"/>
  <c r="E67" i="5"/>
  <c r="D67" i="5"/>
  <c r="C67" i="5"/>
  <c r="B67" i="5"/>
  <c r="H66" i="5"/>
  <c r="G66" i="5"/>
  <c r="F66" i="5"/>
  <c r="E66" i="5"/>
  <c r="D66" i="5"/>
  <c r="C66" i="5"/>
  <c r="B66" i="5"/>
  <c r="H65" i="5"/>
  <c r="G65" i="5"/>
  <c r="F65" i="5"/>
  <c r="E65" i="5"/>
  <c r="D65" i="5"/>
  <c r="C65" i="5"/>
  <c r="B65" i="5"/>
  <c r="H64" i="5"/>
  <c r="G64" i="5"/>
  <c r="F64" i="5"/>
  <c r="E64" i="5"/>
  <c r="D64" i="5"/>
  <c r="C64" i="5"/>
  <c r="B64" i="5"/>
  <c r="H63" i="5"/>
  <c r="G63" i="5"/>
  <c r="F63" i="5"/>
  <c r="E63" i="5"/>
  <c r="D63" i="5"/>
  <c r="C63" i="5"/>
  <c r="B63" i="5"/>
  <c r="H62" i="5"/>
  <c r="G62" i="5"/>
  <c r="F62" i="5"/>
  <c r="E62" i="5"/>
  <c r="D62" i="5"/>
  <c r="C62" i="5"/>
  <c r="B62" i="5"/>
  <c r="H61" i="5"/>
  <c r="G61" i="5"/>
  <c r="F61" i="5"/>
  <c r="E61" i="5"/>
  <c r="D61" i="5"/>
  <c r="C61" i="5"/>
  <c r="B61" i="5"/>
  <c r="C60" i="5"/>
  <c r="B60" i="5"/>
  <c r="H59" i="5"/>
  <c r="G59" i="5"/>
  <c r="F59" i="5"/>
  <c r="E59" i="5"/>
  <c r="D59" i="5"/>
  <c r="C59" i="5"/>
  <c r="B59" i="5"/>
  <c r="C58" i="5"/>
  <c r="B58" i="5"/>
  <c r="H57" i="5"/>
  <c r="G57" i="5"/>
  <c r="F57" i="5"/>
  <c r="E57" i="5"/>
  <c r="D57" i="5"/>
  <c r="C57" i="5"/>
  <c r="B57" i="5"/>
  <c r="H56" i="5"/>
  <c r="G56" i="5"/>
  <c r="F56" i="5"/>
  <c r="E56" i="5"/>
  <c r="D56" i="5"/>
  <c r="C56" i="5"/>
  <c r="B56" i="5"/>
  <c r="H55" i="5"/>
  <c r="G55" i="5"/>
  <c r="F55" i="5"/>
  <c r="E55" i="5"/>
  <c r="D55" i="5"/>
  <c r="C55" i="5"/>
  <c r="B55" i="5"/>
  <c r="H54" i="5"/>
  <c r="G54" i="5"/>
  <c r="F54" i="5"/>
  <c r="E54" i="5"/>
  <c r="D54" i="5"/>
  <c r="C54" i="5"/>
  <c r="B54" i="5"/>
  <c r="H53" i="5"/>
  <c r="G53" i="5"/>
  <c r="F53" i="5"/>
  <c r="E53" i="5"/>
  <c r="D53" i="5"/>
  <c r="C53" i="5"/>
  <c r="B53" i="5"/>
  <c r="H52" i="5"/>
  <c r="G52" i="5"/>
  <c r="F52" i="5"/>
  <c r="E52" i="5"/>
  <c r="D52" i="5"/>
  <c r="C52" i="5"/>
  <c r="B52" i="5"/>
  <c r="H51" i="5"/>
  <c r="G51" i="5"/>
  <c r="F51" i="5"/>
  <c r="E51" i="5"/>
  <c r="D51" i="5"/>
  <c r="C51" i="5"/>
  <c r="B51" i="5"/>
  <c r="H50" i="5"/>
  <c r="G50" i="5"/>
  <c r="F50" i="5"/>
  <c r="E50" i="5"/>
  <c r="D50" i="5"/>
  <c r="C50" i="5"/>
  <c r="B50" i="5"/>
  <c r="H49" i="5"/>
  <c r="G49" i="5"/>
  <c r="F49" i="5"/>
  <c r="E49" i="5"/>
  <c r="D49" i="5"/>
  <c r="C49" i="5"/>
  <c r="B49" i="5"/>
  <c r="H48" i="5"/>
  <c r="G48" i="5"/>
  <c r="F48" i="5"/>
  <c r="E48" i="5"/>
  <c r="D48" i="5"/>
  <c r="C48" i="5"/>
  <c r="B48" i="5"/>
  <c r="H47" i="5"/>
  <c r="G47" i="5"/>
  <c r="F47" i="5"/>
  <c r="E47" i="5"/>
  <c r="D47" i="5"/>
  <c r="C47" i="5"/>
  <c r="B47" i="5"/>
  <c r="H46" i="5"/>
  <c r="G46" i="5"/>
  <c r="F46" i="5"/>
  <c r="E46" i="5"/>
  <c r="D46" i="5"/>
  <c r="C46" i="5"/>
  <c r="B46" i="5"/>
  <c r="H45" i="5"/>
  <c r="G45" i="5"/>
  <c r="F45" i="5"/>
  <c r="E45" i="5"/>
  <c r="D45" i="5"/>
  <c r="C45" i="5"/>
  <c r="B45" i="5"/>
  <c r="H44" i="5"/>
  <c r="G44" i="5"/>
  <c r="F44" i="5"/>
  <c r="E44" i="5"/>
  <c r="D44" i="5"/>
  <c r="C44" i="5"/>
  <c r="B44" i="5"/>
  <c r="H43" i="5"/>
  <c r="G43" i="5"/>
  <c r="F43" i="5"/>
  <c r="E43" i="5"/>
  <c r="D43" i="5"/>
  <c r="C43" i="5"/>
  <c r="B43" i="5"/>
  <c r="H42" i="5"/>
  <c r="G42" i="5"/>
  <c r="F42" i="5"/>
  <c r="E42" i="5"/>
  <c r="D42" i="5"/>
  <c r="C42" i="5"/>
  <c r="B42" i="5"/>
  <c r="H41" i="5"/>
  <c r="G41" i="5"/>
  <c r="F41" i="5"/>
  <c r="E41" i="5"/>
  <c r="D41" i="5"/>
  <c r="C41" i="5"/>
  <c r="B41" i="5"/>
  <c r="H40" i="5"/>
  <c r="G40" i="5"/>
  <c r="F40" i="5"/>
  <c r="E40" i="5"/>
  <c r="D40" i="5"/>
  <c r="C40" i="5"/>
  <c r="B40" i="5"/>
  <c r="H39" i="5"/>
  <c r="G39" i="5"/>
  <c r="F39" i="5"/>
  <c r="E39" i="5"/>
  <c r="D39" i="5"/>
  <c r="C39" i="5"/>
  <c r="B39" i="5"/>
  <c r="H38" i="5"/>
  <c r="G38" i="5"/>
  <c r="F38" i="5"/>
  <c r="E38" i="5"/>
  <c r="D38" i="5"/>
  <c r="C38" i="5"/>
  <c r="B38" i="5"/>
  <c r="J34" i="5"/>
  <c r="I34" i="5"/>
  <c r="B74" i="5" l="1"/>
  <c r="B84" i="5"/>
  <c r="B72" i="5"/>
  <c r="B76" i="5"/>
  <c r="B78" i="5"/>
  <c r="B82" i="5"/>
  <c r="B86" i="5"/>
  <c r="B88" i="5"/>
  <c r="B90" i="5"/>
  <c r="B94" i="5"/>
  <c r="B96" i="5"/>
  <c r="B98" i="5"/>
  <c r="B100" i="5"/>
  <c r="B73" i="5"/>
  <c r="B75" i="5"/>
  <c r="B77" i="5"/>
  <c r="B79" i="5"/>
  <c r="B81" i="5"/>
  <c r="B83" i="5"/>
  <c r="B85" i="5"/>
  <c r="B87" i="5"/>
  <c r="B89" i="5"/>
  <c r="B91" i="5"/>
  <c r="B93" i="5"/>
  <c r="B95" i="5"/>
  <c r="B97" i="5"/>
  <c r="B99" i="5"/>
  <c r="B101" i="5"/>
  <c r="B80" i="5"/>
  <c r="B92" i="5"/>
  <c r="Z24" i="4"/>
  <c r="Y24" i="4"/>
  <c r="X24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" i="4"/>
  <c r="H67" i="4"/>
  <c r="G67" i="4"/>
  <c r="F67" i="4"/>
  <c r="E67" i="4"/>
  <c r="D67" i="4"/>
  <c r="C67" i="4"/>
  <c r="B67" i="4"/>
  <c r="H66" i="4"/>
  <c r="G66" i="4"/>
  <c r="F66" i="4"/>
  <c r="E66" i="4"/>
  <c r="D66" i="4"/>
  <c r="C66" i="4"/>
  <c r="B66" i="4"/>
  <c r="C100" i="4"/>
  <c r="R100" i="4"/>
  <c r="H65" i="4"/>
  <c r="G65" i="4"/>
  <c r="F65" i="4"/>
  <c r="E65" i="4"/>
  <c r="D65" i="4"/>
  <c r="C65" i="4"/>
  <c r="B65" i="4"/>
  <c r="H64" i="4"/>
  <c r="G64" i="4"/>
  <c r="F64" i="4"/>
  <c r="E64" i="4"/>
  <c r="D64" i="4"/>
  <c r="C64" i="4"/>
  <c r="B64" i="4"/>
  <c r="H63" i="4"/>
  <c r="G63" i="4"/>
  <c r="F63" i="4"/>
  <c r="E63" i="4"/>
  <c r="D63" i="4"/>
  <c r="C63" i="4"/>
  <c r="B63" i="4"/>
  <c r="H62" i="4"/>
  <c r="G62" i="4"/>
  <c r="F62" i="4"/>
  <c r="E62" i="4"/>
  <c r="D62" i="4"/>
  <c r="C62" i="4"/>
  <c r="B62" i="4"/>
  <c r="C96" i="4"/>
  <c r="R96" i="4"/>
  <c r="H61" i="4"/>
  <c r="G61" i="4"/>
  <c r="F61" i="4"/>
  <c r="E61" i="4"/>
  <c r="D61" i="4"/>
  <c r="C61" i="4"/>
  <c r="B61" i="4"/>
  <c r="H60" i="4"/>
  <c r="G60" i="4"/>
  <c r="F60" i="4"/>
  <c r="E60" i="4"/>
  <c r="D60" i="4"/>
  <c r="C60" i="4"/>
  <c r="B60" i="4"/>
  <c r="H59" i="4"/>
  <c r="G59" i="4"/>
  <c r="F59" i="4"/>
  <c r="E59" i="4"/>
  <c r="D59" i="4"/>
  <c r="C59" i="4"/>
  <c r="B59" i="4"/>
  <c r="H58" i="4"/>
  <c r="G58" i="4"/>
  <c r="F58" i="4"/>
  <c r="E58" i="4"/>
  <c r="D58" i="4"/>
  <c r="C58" i="4"/>
  <c r="B58" i="4"/>
  <c r="C92" i="4"/>
  <c r="R92" i="4"/>
  <c r="H57" i="4"/>
  <c r="G57" i="4"/>
  <c r="F57" i="4"/>
  <c r="E57" i="4"/>
  <c r="D57" i="4"/>
  <c r="C57" i="4"/>
  <c r="B57" i="4"/>
  <c r="H56" i="4"/>
  <c r="G56" i="4"/>
  <c r="F56" i="4"/>
  <c r="E56" i="4"/>
  <c r="D56" i="4"/>
  <c r="C56" i="4"/>
  <c r="B56" i="4"/>
  <c r="H55" i="4"/>
  <c r="G55" i="4"/>
  <c r="F55" i="4"/>
  <c r="E55" i="4"/>
  <c r="D55" i="4"/>
  <c r="C55" i="4"/>
  <c r="B55" i="4"/>
  <c r="H54" i="4"/>
  <c r="G54" i="4"/>
  <c r="F54" i="4"/>
  <c r="E54" i="4"/>
  <c r="D54" i="4"/>
  <c r="C54" i="4"/>
  <c r="B54" i="4"/>
  <c r="C88" i="4"/>
  <c r="R88" i="4"/>
  <c r="H53" i="4"/>
  <c r="G53" i="4"/>
  <c r="F53" i="4"/>
  <c r="E53" i="4"/>
  <c r="D53" i="4"/>
  <c r="C53" i="4"/>
  <c r="B53" i="4"/>
  <c r="H52" i="4"/>
  <c r="G52" i="4"/>
  <c r="F52" i="4"/>
  <c r="E52" i="4"/>
  <c r="D52" i="4"/>
  <c r="C52" i="4"/>
  <c r="B52" i="4"/>
  <c r="H51" i="4"/>
  <c r="G51" i="4"/>
  <c r="F51" i="4"/>
  <c r="E51" i="4"/>
  <c r="D51" i="4"/>
  <c r="C51" i="4"/>
  <c r="B51" i="4"/>
  <c r="H50" i="4"/>
  <c r="G50" i="4"/>
  <c r="F50" i="4"/>
  <c r="E50" i="4"/>
  <c r="D50" i="4"/>
  <c r="C50" i="4"/>
  <c r="B50" i="4"/>
  <c r="B84" i="4"/>
  <c r="Q84" i="4"/>
  <c r="H49" i="4"/>
  <c r="G49" i="4"/>
  <c r="F49" i="4"/>
  <c r="E49" i="4"/>
  <c r="D49" i="4"/>
  <c r="C49" i="4"/>
  <c r="B49" i="4"/>
  <c r="H48" i="4"/>
  <c r="G48" i="4"/>
  <c r="F48" i="4"/>
  <c r="E48" i="4"/>
  <c r="D48" i="4"/>
  <c r="C48" i="4"/>
  <c r="B48" i="4"/>
  <c r="H47" i="4"/>
  <c r="G47" i="4"/>
  <c r="F47" i="4"/>
  <c r="E47" i="4"/>
  <c r="D47" i="4"/>
  <c r="C47" i="4"/>
  <c r="B47" i="4"/>
  <c r="H46" i="4"/>
  <c r="G46" i="4"/>
  <c r="F46" i="4"/>
  <c r="E46" i="4"/>
  <c r="D46" i="4"/>
  <c r="C46" i="4"/>
  <c r="B46" i="4"/>
  <c r="B80" i="4"/>
  <c r="Q80" i="4"/>
  <c r="H45" i="4"/>
  <c r="G45" i="4"/>
  <c r="F45" i="4"/>
  <c r="E45" i="4"/>
  <c r="D45" i="4"/>
  <c r="C45" i="4"/>
  <c r="B45" i="4"/>
  <c r="H44" i="4"/>
  <c r="G44" i="4"/>
  <c r="F44" i="4"/>
  <c r="E44" i="4"/>
  <c r="D44" i="4"/>
  <c r="C44" i="4"/>
  <c r="B44" i="4"/>
  <c r="H43" i="4"/>
  <c r="G43" i="4"/>
  <c r="F43" i="4"/>
  <c r="E43" i="4"/>
  <c r="D43" i="4"/>
  <c r="C43" i="4"/>
  <c r="B43" i="4"/>
  <c r="H42" i="4"/>
  <c r="G42" i="4"/>
  <c r="F42" i="4"/>
  <c r="E42" i="4"/>
  <c r="D42" i="4"/>
  <c r="C42" i="4"/>
  <c r="B42" i="4"/>
  <c r="B76" i="4"/>
  <c r="Q76" i="4"/>
  <c r="H41" i="4"/>
  <c r="G41" i="4"/>
  <c r="F41" i="4"/>
  <c r="E41" i="4"/>
  <c r="D41" i="4"/>
  <c r="C41" i="4"/>
  <c r="B41" i="4"/>
  <c r="H40" i="4"/>
  <c r="G40" i="4"/>
  <c r="F40" i="4"/>
  <c r="E40" i="4"/>
  <c r="D40" i="4"/>
  <c r="C40" i="4"/>
  <c r="B40" i="4"/>
  <c r="H39" i="4"/>
  <c r="G39" i="4"/>
  <c r="F39" i="4"/>
  <c r="E39" i="4"/>
  <c r="D39" i="4"/>
  <c r="C39" i="4"/>
  <c r="B39" i="4"/>
  <c r="H38" i="4"/>
  <c r="G38" i="4"/>
  <c r="F38" i="4"/>
  <c r="E38" i="4"/>
  <c r="D38" i="4"/>
  <c r="C38" i="4"/>
  <c r="B38" i="4"/>
  <c r="B72" i="4"/>
  <c r="Q72" i="4"/>
  <c r="T32" i="4"/>
  <c r="S32" i="4"/>
  <c r="I32" i="4"/>
  <c r="T31" i="4"/>
  <c r="S31" i="4"/>
  <c r="I31" i="4"/>
  <c r="T30" i="4"/>
  <c r="S30" i="4"/>
  <c r="I30" i="4"/>
  <c r="T29" i="4"/>
  <c r="S29" i="4"/>
  <c r="I29" i="4"/>
  <c r="T28" i="4"/>
  <c r="S28" i="4"/>
  <c r="I28" i="4"/>
  <c r="T27" i="4"/>
  <c r="S27" i="4"/>
  <c r="I27" i="4"/>
  <c r="T26" i="4"/>
  <c r="S26" i="4"/>
  <c r="I26" i="4"/>
  <c r="T25" i="4"/>
  <c r="S25" i="4"/>
  <c r="I25" i="4"/>
  <c r="T24" i="4"/>
  <c r="S24" i="4"/>
  <c r="I24" i="4"/>
  <c r="T23" i="4"/>
  <c r="S23" i="4"/>
  <c r="I23" i="4"/>
  <c r="T22" i="4"/>
  <c r="S22" i="4"/>
  <c r="I22" i="4"/>
  <c r="T21" i="4"/>
  <c r="S21" i="4"/>
  <c r="I21" i="4"/>
  <c r="T20" i="4"/>
  <c r="S20" i="4"/>
  <c r="I20" i="4"/>
  <c r="T19" i="4"/>
  <c r="S19" i="4"/>
  <c r="I19" i="4"/>
  <c r="T18" i="4"/>
  <c r="S18" i="4"/>
  <c r="I18" i="4"/>
  <c r="T17" i="4"/>
  <c r="S17" i="4"/>
  <c r="I17" i="4"/>
  <c r="T16" i="4"/>
  <c r="S16" i="4"/>
  <c r="I16" i="4"/>
  <c r="T15" i="4"/>
  <c r="S15" i="4"/>
  <c r="I15" i="4"/>
  <c r="T14" i="4"/>
  <c r="S14" i="4"/>
  <c r="I14" i="4"/>
  <c r="T13" i="4"/>
  <c r="S13" i="4"/>
  <c r="I13" i="4"/>
  <c r="T12" i="4"/>
  <c r="S12" i="4"/>
  <c r="I12" i="4"/>
  <c r="T11" i="4"/>
  <c r="S11" i="4"/>
  <c r="I11" i="4"/>
  <c r="T10" i="4"/>
  <c r="S10" i="4"/>
  <c r="I10" i="4"/>
  <c r="T9" i="4"/>
  <c r="S9" i="4"/>
  <c r="I9" i="4"/>
  <c r="T8" i="4"/>
  <c r="S8" i="4"/>
  <c r="I8" i="4"/>
  <c r="T7" i="4"/>
  <c r="S7" i="4"/>
  <c r="I7" i="4"/>
  <c r="T6" i="4"/>
  <c r="S6" i="4"/>
  <c r="I6" i="4"/>
  <c r="T5" i="4"/>
  <c r="S5" i="4"/>
  <c r="I5" i="4"/>
  <c r="T4" i="4"/>
  <c r="S4" i="4"/>
  <c r="I4" i="4"/>
  <c r="T3" i="4"/>
  <c r="S3" i="4"/>
  <c r="I3" i="4"/>
  <c r="I2" i="4"/>
  <c r="J34" i="2"/>
  <c r="I34" i="2"/>
  <c r="C72" i="4"/>
  <c r="R72" i="4"/>
  <c r="C73" i="4"/>
  <c r="R73" i="4"/>
  <c r="C74" i="4"/>
  <c r="R74" i="4"/>
  <c r="C77" i="4"/>
  <c r="R77" i="4"/>
  <c r="C81" i="4"/>
  <c r="R81" i="4"/>
  <c r="C85" i="4"/>
  <c r="R85" i="4"/>
  <c r="C89" i="4"/>
  <c r="R89" i="4"/>
  <c r="C93" i="4"/>
  <c r="R93" i="4"/>
  <c r="C97" i="4"/>
  <c r="R97" i="4"/>
  <c r="C101" i="4"/>
  <c r="R101" i="4"/>
  <c r="C75" i="4"/>
  <c r="R75" i="4"/>
  <c r="C76" i="4"/>
  <c r="R76" i="4"/>
  <c r="C79" i="4"/>
  <c r="R79" i="4"/>
  <c r="C80" i="4"/>
  <c r="R80" i="4"/>
  <c r="C83" i="4"/>
  <c r="R83" i="4"/>
  <c r="C84" i="4"/>
  <c r="R84" i="4"/>
  <c r="C87" i="4"/>
  <c r="R87" i="4"/>
  <c r="C91" i="4"/>
  <c r="R91" i="4"/>
  <c r="C95" i="4"/>
  <c r="R95" i="4"/>
  <c r="C99" i="4"/>
  <c r="R99" i="4"/>
  <c r="B74" i="4"/>
  <c r="Q74" i="4"/>
  <c r="C78" i="4"/>
  <c r="R78" i="4"/>
  <c r="C82" i="4"/>
  <c r="R82" i="4"/>
  <c r="C86" i="4"/>
  <c r="R86" i="4"/>
  <c r="C90" i="4"/>
  <c r="R90" i="4"/>
  <c r="C94" i="4"/>
  <c r="R94" i="4"/>
  <c r="C98" i="4"/>
  <c r="R98" i="4"/>
  <c r="B73" i="4"/>
  <c r="Q73" i="4"/>
  <c r="B75" i="4"/>
  <c r="Q75" i="4"/>
  <c r="B77" i="4"/>
  <c r="Q77" i="4"/>
  <c r="B78" i="4"/>
  <c r="Q78" i="4"/>
  <c r="B79" i="4"/>
  <c r="Q79" i="4"/>
  <c r="B81" i="4"/>
  <c r="Q81" i="4"/>
  <c r="B82" i="4"/>
  <c r="Q82" i="4"/>
  <c r="B83" i="4"/>
  <c r="Q83" i="4"/>
  <c r="B85" i="4"/>
  <c r="Q85" i="4"/>
  <c r="B86" i="4"/>
  <c r="Q86" i="4"/>
  <c r="B87" i="4"/>
  <c r="Q87" i="4"/>
  <c r="B88" i="4"/>
  <c r="Q88" i="4"/>
  <c r="B89" i="4"/>
  <c r="Q89" i="4"/>
  <c r="B90" i="4"/>
  <c r="Q90" i="4"/>
  <c r="B91" i="4"/>
  <c r="Q91" i="4"/>
  <c r="B92" i="4"/>
  <c r="Q92" i="4"/>
  <c r="B93" i="4"/>
  <c r="Q93" i="4"/>
  <c r="B94" i="4"/>
  <c r="Q94" i="4"/>
  <c r="B95" i="4"/>
  <c r="Q95" i="4"/>
  <c r="B96" i="4"/>
  <c r="Q96" i="4"/>
  <c r="B97" i="4"/>
  <c r="Q97" i="4"/>
  <c r="B98" i="4"/>
  <c r="Q98" i="4"/>
  <c r="B99" i="4"/>
  <c r="Q99" i="4"/>
  <c r="B100" i="4"/>
  <c r="Q100" i="4"/>
  <c r="B101" i="4"/>
  <c r="Q101" i="4"/>
  <c r="H67" i="2"/>
  <c r="G67" i="2"/>
  <c r="F67" i="2"/>
  <c r="E67" i="2"/>
  <c r="D67" i="2"/>
  <c r="C67" i="2"/>
  <c r="B67" i="2"/>
  <c r="H66" i="2"/>
  <c r="G66" i="2"/>
  <c r="F66" i="2"/>
  <c r="E66" i="2"/>
  <c r="D66" i="2"/>
  <c r="C66" i="2"/>
  <c r="B66" i="2"/>
  <c r="H65" i="2"/>
  <c r="G65" i="2"/>
  <c r="F65" i="2"/>
  <c r="E65" i="2"/>
  <c r="D65" i="2"/>
  <c r="C65" i="2"/>
  <c r="B65" i="2"/>
  <c r="B99" i="2"/>
  <c r="H64" i="2"/>
  <c r="G64" i="2"/>
  <c r="F64" i="2"/>
  <c r="E64" i="2"/>
  <c r="D64" i="2"/>
  <c r="C64" i="2"/>
  <c r="B64" i="2"/>
  <c r="H63" i="2"/>
  <c r="G63" i="2"/>
  <c r="F63" i="2"/>
  <c r="E63" i="2"/>
  <c r="D63" i="2"/>
  <c r="C63" i="2"/>
  <c r="B63" i="2"/>
  <c r="H62" i="2"/>
  <c r="G62" i="2"/>
  <c r="F62" i="2"/>
  <c r="E62" i="2"/>
  <c r="D62" i="2"/>
  <c r="C62" i="2"/>
  <c r="B62" i="2"/>
  <c r="H61" i="2"/>
  <c r="G61" i="2"/>
  <c r="F61" i="2"/>
  <c r="E61" i="2"/>
  <c r="D61" i="2"/>
  <c r="C61" i="2"/>
  <c r="B61" i="2"/>
  <c r="B95" i="2"/>
  <c r="H60" i="2"/>
  <c r="G60" i="2"/>
  <c r="F60" i="2"/>
  <c r="E60" i="2"/>
  <c r="D60" i="2"/>
  <c r="C60" i="2"/>
  <c r="B60" i="2"/>
  <c r="H59" i="2"/>
  <c r="G59" i="2"/>
  <c r="F59" i="2"/>
  <c r="E59" i="2"/>
  <c r="D59" i="2"/>
  <c r="C59" i="2"/>
  <c r="B59" i="2"/>
  <c r="H58" i="2"/>
  <c r="G58" i="2"/>
  <c r="F58" i="2"/>
  <c r="E58" i="2"/>
  <c r="D58" i="2"/>
  <c r="C58" i="2"/>
  <c r="C92" i="2"/>
  <c r="B58" i="2"/>
  <c r="H57" i="2"/>
  <c r="G57" i="2"/>
  <c r="F57" i="2"/>
  <c r="E57" i="2"/>
  <c r="D57" i="2"/>
  <c r="C57" i="2"/>
  <c r="B57" i="2"/>
  <c r="B91" i="2"/>
  <c r="H56" i="2"/>
  <c r="G56" i="2"/>
  <c r="F56" i="2"/>
  <c r="E56" i="2"/>
  <c r="D56" i="2"/>
  <c r="C56" i="2"/>
  <c r="B56" i="2"/>
  <c r="H55" i="2"/>
  <c r="G55" i="2"/>
  <c r="F55" i="2"/>
  <c r="E55" i="2"/>
  <c r="D55" i="2"/>
  <c r="C55" i="2"/>
  <c r="B55" i="2"/>
  <c r="H54" i="2"/>
  <c r="G54" i="2"/>
  <c r="F54" i="2"/>
  <c r="E54" i="2"/>
  <c r="D54" i="2"/>
  <c r="C54" i="2"/>
  <c r="C88" i="2"/>
  <c r="B54" i="2"/>
  <c r="H53" i="2"/>
  <c r="G53" i="2"/>
  <c r="F53" i="2"/>
  <c r="E53" i="2"/>
  <c r="D53" i="2"/>
  <c r="C53" i="2"/>
  <c r="B53" i="2"/>
  <c r="B87" i="2"/>
  <c r="H52" i="2"/>
  <c r="G52" i="2"/>
  <c r="F52" i="2"/>
  <c r="E52" i="2"/>
  <c r="D52" i="2"/>
  <c r="C52" i="2"/>
  <c r="B52" i="2"/>
  <c r="H51" i="2"/>
  <c r="G51" i="2"/>
  <c r="F51" i="2"/>
  <c r="E51" i="2"/>
  <c r="D51" i="2"/>
  <c r="C51" i="2"/>
  <c r="B51" i="2"/>
  <c r="H50" i="2"/>
  <c r="G50" i="2"/>
  <c r="F50" i="2"/>
  <c r="E50" i="2"/>
  <c r="D50" i="2"/>
  <c r="C50" i="2"/>
  <c r="C84" i="2"/>
  <c r="B50" i="2"/>
  <c r="H49" i="2"/>
  <c r="G49" i="2"/>
  <c r="F49" i="2"/>
  <c r="E49" i="2"/>
  <c r="D49" i="2"/>
  <c r="C49" i="2"/>
  <c r="B49" i="2"/>
  <c r="B83" i="2"/>
  <c r="H48" i="2"/>
  <c r="G48" i="2"/>
  <c r="F48" i="2"/>
  <c r="E48" i="2"/>
  <c r="D48" i="2"/>
  <c r="C48" i="2"/>
  <c r="B48" i="2"/>
  <c r="H47" i="2"/>
  <c r="G47" i="2"/>
  <c r="F47" i="2"/>
  <c r="E47" i="2"/>
  <c r="D47" i="2"/>
  <c r="C47" i="2"/>
  <c r="B47" i="2"/>
  <c r="H46" i="2"/>
  <c r="G46" i="2"/>
  <c r="F46" i="2"/>
  <c r="E46" i="2"/>
  <c r="D46" i="2"/>
  <c r="C46" i="2"/>
  <c r="C80" i="2"/>
  <c r="B46" i="2"/>
  <c r="H45" i="2"/>
  <c r="G45" i="2"/>
  <c r="F45" i="2"/>
  <c r="E45" i="2"/>
  <c r="D45" i="2"/>
  <c r="C45" i="2"/>
  <c r="B45" i="2"/>
  <c r="B79" i="2"/>
  <c r="H44" i="2"/>
  <c r="G44" i="2"/>
  <c r="F44" i="2"/>
  <c r="E44" i="2"/>
  <c r="D44" i="2"/>
  <c r="C44" i="2"/>
  <c r="B44" i="2"/>
  <c r="H43" i="2"/>
  <c r="G43" i="2"/>
  <c r="F43" i="2"/>
  <c r="E43" i="2"/>
  <c r="D43" i="2"/>
  <c r="C43" i="2"/>
  <c r="B43" i="2"/>
  <c r="H42" i="2"/>
  <c r="G42" i="2"/>
  <c r="F42" i="2"/>
  <c r="E42" i="2"/>
  <c r="D42" i="2"/>
  <c r="C42" i="2"/>
  <c r="C76" i="2"/>
  <c r="B42" i="2"/>
  <c r="H41" i="2"/>
  <c r="G41" i="2"/>
  <c r="F41" i="2"/>
  <c r="E41" i="2"/>
  <c r="D41" i="2"/>
  <c r="C41" i="2"/>
  <c r="B41" i="2"/>
  <c r="B75" i="2"/>
  <c r="H40" i="2"/>
  <c r="G40" i="2"/>
  <c r="F40" i="2"/>
  <c r="E40" i="2"/>
  <c r="D40" i="2"/>
  <c r="C40" i="2"/>
  <c r="B40" i="2"/>
  <c r="H39" i="2"/>
  <c r="G39" i="2"/>
  <c r="F39" i="2"/>
  <c r="E39" i="2"/>
  <c r="D39" i="2"/>
  <c r="C39" i="2"/>
  <c r="B39" i="2"/>
  <c r="H38" i="2"/>
  <c r="G38" i="2"/>
  <c r="F38" i="2"/>
  <c r="E38" i="2"/>
  <c r="D38" i="2"/>
  <c r="C38" i="2"/>
  <c r="B38" i="2"/>
  <c r="B74" i="2"/>
  <c r="B78" i="2"/>
  <c r="B82" i="2"/>
  <c r="B86" i="2"/>
  <c r="B90" i="2"/>
  <c r="B94" i="2"/>
  <c r="B98" i="2"/>
  <c r="C72" i="2"/>
  <c r="B73" i="2"/>
  <c r="C74" i="2"/>
  <c r="B77" i="2"/>
  <c r="C78" i="2"/>
  <c r="B81" i="2"/>
  <c r="C82" i="2"/>
  <c r="B85" i="2"/>
  <c r="C86" i="2"/>
  <c r="B89" i="2"/>
  <c r="C90" i="2"/>
  <c r="B93" i="2"/>
  <c r="C94" i="2"/>
  <c r="C96" i="2"/>
  <c r="B97" i="2"/>
  <c r="C98" i="2"/>
  <c r="B101" i="2"/>
  <c r="B72" i="2"/>
  <c r="B76" i="2"/>
  <c r="B80" i="2"/>
  <c r="B84" i="2"/>
  <c r="B88" i="2"/>
  <c r="B92" i="2"/>
  <c r="B96" i="2"/>
  <c r="C100" i="2"/>
  <c r="C73" i="2"/>
  <c r="C75" i="2"/>
  <c r="C77" i="2"/>
  <c r="C79" i="2"/>
  <c r="C81" i="2"/>
  <c r="C83" i="2"/>
  <c r="C85" i="2"/>
  <c r="C87" i="2"/>
  <c r="C89" i="2"/>
  <c r="C91" i="2"/>
  <c r="C93" i="2"/>
  <c r="C95" i="2"/>
  <c r="C97" i="2"/>
  <c r="C99" i="2"/>
  <c r="C101" i="2"/>
  <c r="B100" i="2"/>
</calcChain>
</file>

<file path=xl/comments1.xml><?xml version="1.0" encoding="utf-8"?>
<comments xmlns="http://schemas.openxmlformats.org/spreadsheetml/2006/main">
  <authors>
    <author>Zach Nelson</author>
  </authors>
  <commentList>
    <comment ref="A27" authorId="0">
      <text>
        <r>
          <rPr>
            <b/>
            <sz val="9"/>
            <color indexed="81"/>
            <rFont val="Tahoma"/>
            <family val="2"/>
          </rPr>
          <t>Zach Nelson:</t>
        </r>
        <r>
          <rPr>
            <sz val="9"/>
            <color indexed="81"/>
            <rFont val="Tahoma"/>
            <family val="2"/>
          </rPr>
          <t xml:space="preserve">
both agencies did SS1 it looks like</t>
        </r>
      </text>
    </comment>
    <comment ref="E27" authorId="0">
      <text>
        <r>
          <rPr>
            <b/>
            <sz val="9"/>
            <color indexed="81"/>
            <rFont val="Tahoma"/>
            <charset val="1"/>
          </rPr>
          <t xml:space="preserve">Zach Nelson: 
LA </t>
        </r>
        <r>
          <rPr>
            <sz val="9"/>
            <color indexed="81"/>
            <rFont val="Tahoma"/>
            <charset val="1"/>
          </rPr>
          <t>85</t>
        </r>
      </text>
    </comment>
    <comment ref="F27" authorId="0">
      <text>
        <r>
          <rPr>
            <b/>
            <sz val="9"/>
            <color indexed="81"/>
            <rFont val="Tahoma"/>
            <charset val="1"/>
          </rPr>
          <t>Zach Nelson:</t>
        </r>
        <r>
          <rPr>
            <sz val="9"/>
            <color indexed="81"/>
            <rFont val="Tahoma"/>
            <charset val="1"/>
          </rPr>
          <t xml:space="preserve">
LA 34
</t>
        </r>
      </text>
    </comment>
  </commentList>
</comments>
</file>

<file path=xl/comments2.xml><?xml version="1.0" encoding="utf-8"?>
<comments xmlns="http://schemas.openxmlformats.org/spreadsheetml/2006/main">
  <authors>
    <author>Zach Nelson</author>
  </authors>
  <commentList>
    <comment ref="O27" authorId="0">
      <text>
        <r>
          <rPr>
            <b/>
            <sz val="9"/>
            <color indexed="81"/>
            <rFont val="Tahoma"/>
            <family val="2"/>
          </rPr>
          <t xml:space="preserve">Zach Nelson: 
LA </t>
        </r>
        <r>
          <rPr>
            <sz val="9"/>
            <color indexed="81"/>
            <rFont val="Tahoma"/>
            <family val="2"/>
          </rPr>
          <t>85</t>
        </r>
      </text>
    </comment>
    <comment ref="P27" authorId="0">
      <text>
        <r>
          <rPr>
            <b/>
            <sz val="9"/>
            <color indexed="81"/>
            <rFont val="Tahoma"/>
            <family val="2"/>
          </rPr>
          <t>Zach Nelson:</t>
        </r>
        <r>
          <rPr>
            <sz val="9"/>
            <color indexed="81"/>
            <rFont val="Tahoma"/>
            <family val="2"/>
          </rPr>
          <t xml:space="preserve">
LA 34
</t>
        </r>
      </text>
    </comment>
    <comment ref="O29" authorId="0">
      <text>
        <r>
          <rPr>
            <b/>
            <sz val="9"/>
            <color indexed="81"/>
            <rFont val="Tahoma"/>
            <family val="2"/>
          </rPr>
          <t>Zach Nelson:</t>
        </r>
        <r>
          <rPr>
            <sz val="9"/>
            <color indexed="81"/>
            <rFont val="Tahoma"/>
            <family val="2"/>
          </rPr>
          <t xml:space="preserve">
LA 151</t>
        </r>
      </text>
    </comment>
    <comment ref="R29" authorId="0">
      <text>
        <r>
          <rPr>
            <b/>
            <sz val="9"/>
            <color indexed="81"/>
            <rFont val="Tahoma"/>
            <family val="2"/>
          </rPr>
          <t>Zach Nelson:</t>
        </r>
        <r>
          <rPr>
            <sz val="9"/>
            <color indexed="81"/>
            <rFont val="Tahoma"/>
            <family val="2"/>
          </rPr>
          <t xml:space="preserve">
9 ATPO</t>
        </r>
      </text>
    </comment>
  </commentList>
</comments>
</file>

<file path=xl/sharedStrings.xml><?xml version="1.0" encoding="utf-8"?>
<sst xmlns="http://schemas.openxmlformats.org/spreadsheetml/2006/main" count="719" uniqueCount="69">
  <si>
    <t>ALL HITS</t>
  </si>
  <si>
    <t>SITE</t>
  </si>
  <si>
    <t>SPAI</t>
  </si>
  <si>
    <t>DISP</t>
  </si>
  <si>
    <t>CHNA</t>
  </si>
  <si>
    <t>ATTO</t>
  </si>
  <si>
    <t>SAVE</t>
  </si>
  <si>
    <t>ATCO</t>
  </si>
  <si>
    <t>OTHER</t>
  </si>
  <si>
    <t>LW1</t>
  </si>
  <si>
    <t>LW2</t>
  </si>
  <si>
    <t>LW3</t>
  </si>
  <si>
    <t>BC1</t>
  </si>
  <si>
    <t>BC2</t>
  </si>
  <si>
    <t>BC3</t>
  </si>
  <si>
    <t>BP1</t>
  </si>
  <si>
    <t>BP2</t>
  </si>
  <si>
    <t>BP3</t>
  </si>
  <si>
    <t>BP4</t>
  </si>
  <si>
    <t>TA3</t>
  </si>
  <si>
    <t>TA4</t>
  </si>
  <si>
    <t>TA5</t>
  </si>
  <si>
    <t>TA6</t>
  </si>
  <si>
    <t>TAC</t>
  </si>
  <si>
    <t>TS1</t>
  </si>
  <si>
    <t>TS2</t>
  </si>
  <si>
    <t>TS3</t>
  </si>
  <si>
    <t>TS4</t>
  </si>
  <si>
    <t>TSC</t>
  </si>
  <si>
    <t>IO1</t>
  </si>
  <si>
    <t>IO2</t>
  </si>
  <si>
    <t>IC1</t>
  </si>
  <si>
    <t>IC2</t>
  </si>
  <si>
    <t>SS1</t>
  </si>
  <si>
    <t>SS2</t>
  </si>
  <si>
    <t>SS3</t>
  </si>
  <si>
    <t>SS4</t>
  </si>
  <si>
    <t>BG2</t>
  </si>
  <si>
    <t>BGC</t>
  </si>
  <si>
    <t/>
  </si>
  <si>
    <t>LEAF AREA INDEX</t>
  </si>
  <si>
    <t>VWR (cm)</t>
  </si>
  <si>
    <t xml:space="preserve">sand/silt </t>
  </si>
  <si>
    <t>Oct 1</t>
  </si>
  <si>
    <t>July 1</t>
  </si>
  <si>
    <t>designation</t>
  </si>
  <si>
    <t>cm</t>
  </si>
  <si>
    <t>0 sand, 1 silt</t>
  </si>
  <si>
    <t xml:space="preserve">VWR  if  LAImax = 1 (cm) </t>
  </si>
  <si>
    <t>SPAI sand</t>
  </si>
  <si>
    <t>SPAI silt</t>
  </si>
  <si>
    <t>DISP sand</t>
  </si>
  <si>
    <t>DISP silt</t>
  </si>
  <si>
    <t>MONITORING SITE TRANSECT</t>
  </si>
  <si>
    <t>LADWP</t>
  </si>
  <si>
    <t>ICWD</t>
  </si>
  <si>
    <t>total sites</t>
  </si>
  <si>
    <t>Inyo doing PF at sites SS4, SS1, IC2, IO2, TS2, TS6, TSC, TA4, TA5, TA6, TAC, BP1, BP4, BC2, BC3, LW2, LW3</t>
  </si>
  <si>
    <t>BP1, BP2, BP4, TA3-5, TS3, IO 1 </t>
  </si>
  <si>
    <t>2021-2020</t>
  </si>
  <si>
    <t>x</t>
  </si>
  <si>
    <t>checkedICWD</t>
  </si>
  <si>
    <t>allhittotal</t>
  </si>
  <si>
    <r>
      <t xml:space="preserve">IC is doing SS4, IC2, IO2, TSC, </t>
    </r>
    <r>
      <rPr>
        <i/>
        <sz val="11"/>
        <color rgb="FFFF0000"/>
        <rFont val="Calibri"/>
        <family val="2"/>
      </rPr>
      <t>TS6</t>
    </r>
    <r>
      <rPr>
        <sz val="11"/>
        <rFont val="Calibri"/>
        <family val="2"/>
      </rPr>
      <t>, TS2, TAC, TA6, TA5, TA4, BP4, BP1, BC3, BC2, LW3, LW2</t>
    </r>
  </si>
  <si>
    <r>
      <t>LA is doing BGC, BG2, SS3, SS2, SS1, IC1, IO1, TS4, Ts3, TS1, TA3,</t>
    </r>
    <r>
      <rPr>
        <i/>
        <sz val="11"/>
        <color rgb="FFFF0000"/>
        <rFont val="Calibri"/>
        <family val="2"/>
      </rPr>
      <t xml:space="preserve"> TA2, TA1, </t>
    </r>
    <r>
      <rPr>
        <sz val="11"/>
        <rFont val="Calibri"/>
        <family val="2"/>
      </rPr>
      <t>BP3, BP2, BC1, LW</t>
    </r>
  </si>
  <si>
    <t>X</t>
  </si>
  <si>
    <t>2022-2021</t>
  </si>
  <si>
    <t>2022-2020</t>
  </si>
  <si>
    <t>july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</si>
</sst>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$&quot;#,##0_);\(&quot;$&quot;#,##0\)"/>
    <numFmt numFmtId="164" formatCode="0.0"/>
  </numFmts>
  <fonts count="15" x14ac:knownFonts="1">
    <font>
      <sz val="10"/>
      <name val="Arial"/>
    </font>
    <font>
      <b/>
      <sz val="18"/>
      <name val="Arial"/>
    </font>
    <font>
      <b/>
      <sz val="12"/>
      <name val="Arial"/>
    </font>
    <font>
      <sz val="10"/>
      <color indexed="37"/>
      <name val="Arial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37"/>
      <name val="Arial"/>
      <family val="2"/>
    </font>
    <font>
      <sz val="11"/>
      <color rgb="FF000000"/>
      <name val="Calibri"/>
      <family val="2"/>
    </font>
    <font>
      <sz val="10"/>
      <color rgb="FF000000"/>
      <name val="Tahoma"/>
      <family val="2"/>
    </font>
    <font>
      <sz val="11"/>
      <name val="Calibri"/>
      <family val="2"/>
    </font>
    <font>
      <i/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indexed="0"/>
      </top>
      <bottom/>
      <diagonal/>
    </border>
  </borders>
  <cellStyleXfs count="8">
    <xf numFmtId="0" fontId="0" fillId="0" borderId="0">
      <alignment vertical="top"/>
    </xf>
    <xf numFmtId="3" fontId="4" fillId="0" borderId="0" applyFont="0" applyFill="0" applyBorder="0" applyAlignment="0" applyProtection="0"/>
    <xf numFmtId="5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0" fontId="1" fillId="0" borderId="0" applyNumberFormat="0" applyFont="0" applyFill="0" applyAlignment="0" applyProtection="0"/>
    <xf numFmtId="0" fontId="2" fillId="0" borderId="0" applyNumberFormat="0" applyFont="0" applyFill="0" applyAlignment="0" applyProtection="0"/>
    <xf numFmtId="0" fontId="4" fillId="0" borderId="1" applyNumberFormat="0" applyFont="0" applyBorder="0" applyAlignment="0" applyProtection="0"/>
  </cellStyleXfs>
  <cellXfs count="28">
    <xf numFmtId="0" fontId="0" fillId="0" borderId="0" xfId="0" applyAlignment="1"/>
    <xf numFmtId="2" fontId="0" fillId="0" borderId="0" xfId="0" applyNumberFormat="1" applyAlignment="1"/>
    <xf numFmtId="164" fontId="0" fillId="0" borderId="0" xfId="0" applyNumberFormat="1" applyAlignment="1"/>
    <xf numFmtId="2" fontId="3" fillId="0" borderId="0" xfId="0" applyNumberFormat="1" applyFont="1" applyAlignment="1"/>
    <xf numFmtId="0" fontId="3" fillId="0" borderId="0" xfId="0" applyFont="1" applyAlignment="1"/>
    <xf numFmtId="0" fontId="0" fillId="0" borderId="0" xfId="0" applyNumberFormat="1" applyFont="1" applyFill="1" applyBorder="1" applyAlignment="1" applyProtection="1"/>
    <xf numFmtId="164" fontId="3" fillId="0" borderId="0" xfId="0" applyNumberFormat="1" applyFont="1" applyAlignment="1"/>
    <xf numFmtId="164" fontId="0" fillId="2" borderId="0" xfId="0" applyNumberFormat="1" applyFill="1" applyAlignment="1"/>
    <xf numFmtId="164" fontId="0" fillId="3" borderId="0" xfId="0" applyNumberFormat="1" applyFill="1" applyAlignment="1"/>
    <xf numFmtId="0" fontId="0" fillId="4" borderId="0" xfId="0" applyFill="1" applyAlignment="1"/>
    <xf numFmtId="0" fontId="7" fillId="0" borderId="0" xfId="0" applyFont="1" applyAlignment="1"/>
    <xf numFmtId="0" fontId="4" fillId="0" borderId="0" xfId="0" applyFont="1" applyAlignment="1"/>
    <xf numFmtId="0" fontId="0" fillId="0" borderId="0" xfId="0" applyFill="1" applyAlignment="1"/>
    <xf numFmtId="0" fontId="11" fillId="0" borderId="0" xfId="0" applyFont="1" applyAlignment="1"/>
    <xf numFmtId="164" fontId="10" fillId="0" borderId="0" xfId="0" applyNumberFormat="1" applyFont="1" applyAlignment="1"/>
    <xf numFmtId="2" fontId="10" fillId="0" borderId="0" xfId="0" applyNumberFormat="1" applyFont="1" applyAlignment="1"/>
    <xf numFmtId="0" fontId="10" fillId="0" borderId="0" xfId="0" applyFont="1" applyAlignment="1"/>
    <xf numFmtId="0" fontId="12" fillId="0" borderId="0" xfId="0" applyFont="1" applyAlignment="1"/>
    <xf numFmtId="0" fontId="0" fillId="5" borderId="0" xfId="0" applyFill="1" applyAlignment="1"/>
    <xf numFmtId="0" fontId="0" fillId="6" borderId="0" xfId="0" applyFill="1" applyAlignment="1"/>
    <xf numFmtId="0" fontId="7" fillId="6" borderId="0" xfId="0" applyFont="1" applyFill="1" applyAlignment="1"/>
    <xf numFmtId="0" fontId="4" fillId="6" borderId="0" xfId="0" applyFont="1" applyFill="1" applyAlignment="1"/>
    <xf numFmtId="0" fontId="4" fillId="0" borderId="0" xfId="0" applyFont="1" applyFill="1" applyAlignment="1"/>
    <xf numFmtId="0" fontId="0" fillId="0" borderId="0" xfId="0" applyBorder="1" applyAlignment="1"/>
    <xf numFmtId="164" fontId="4" fillId="0" borderId="0" xfId="0" applyNumberFormat="1" applyFont="1" applyAlignment="1"/>
    <xf numFmtId="0" fontId="13" fillId="0" borderId="0" xfId="0" applyFont="1" applyAlignment="1">
      <alignment vertical="center"/>
    </xf>
    <xf numFmtId="164" fontId="0" fillId="0" borderId="0" xfId="0" applyNumberFormat="1" applyFill="1" applyAlignment="1"/>
    <xf numFmtId="0" fontId="0" fillId="0" borderId="0" xfId="0">
      <alignment vertical="top"/>
    </xf>
  </cellXfs>
  <cellStyles count="8">
    <cellStyle name="Comma0" xfId="1"/>
    <cellStyle name="Currency0" xfId="2"/>
    <cellStyle name="Date" xfId="3"/>
    <cellStyle name="Fixed" xfId="4"/>
    <cellStyle name="Heading 1" xfId="5" builtinId="16" customBuiltin="1"/>
    <cellStyle name="Heading 2" xfId="6" builtinId="17" customBuiltin="1"/>
    <cellStyle name="Normal" xfId="0" builtinId="0"/>
    <cellStyle name="Total" xfId="7" builtinId="25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abSelected="1" workbookViewId="0">
      <selection activeCell="B86" sqref="B86:C86"/>
    </sheetView>
  </sheetViews>
  <sheetFormatPr defaultRowHeight="13.2" x14ac:dyDescent="0.25"/>
  <cols>
    <col min="2" max="2" width="8.44140625" customWidth="1"/>
    <col min="4" max="4" width="11.6640625" customWidth="1"/>
    <col min="5" max="5" width="9.5546875" customWidth="1"/>
    <col min="6" max="6" width="11.33203125" customWidth="1"/>
    <col min="7" max="7" width="10.5546875" bestFit="1" customWidth="1"/>
    <col min="9" max="9" width="10.33203125" customWidth="1"/>
    <col min="10" max="10" width="8.44140625" customWidth="1"/>
    <col min="12" max="12" width="8.44140625" customWidth="1"/>
    <col min="17" max="17" width="8.33203125" customWidth="1"/>
  </cols>
  <sheetData>
    <row r="1" spans="1:15" x14ac:dyDescent="0.25">
      <c r="B1" t="s">
        <v>0</v>
      </c>
    </row>
    <row r="2" spans="1:15" ht="14.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s="11" t="s">
        <v>55</v>
      </c>
      <c r="J2" s="11" t="s">
        <v>54</v>
      </c>
      <c r="K2" s="11" t="s">
        <v>62</v>
      </c>
      <c r="L2" s="13" t="s">
        <v>61</v>
      </c>
    </row>
    <row r="3" spans="1:15" ht="14.4" x14ac:dyDescent="0.25">
      <c r="A3" t="s">
        <v>9</v>
      </c>
      <c r="F3">
        <v>25</v>
      </c>
      <c r="H3">
        <v>1</v>
      </c>
      <c r="I3" s="11"/>
      <c r="J3" s="11">
        <v>1</v>
      </c>
      <c r="K3">
        <f t="shared" ref="K3:K32" si="0">SUM(B3:H3)</f>
        <v>26</v>
      </c>
      <c r="M3" t="s">
        <v>65</v>
      </c>
      <c r="O3" s="25" t="s">
        <v>64</v>
      </c>
    </row>
    <row r="4" spans="1:15" ht="14.4" x14ac:dyDescent="0.25">
      <c r="A4" s="11" t="s">
        <v>10</v>
      </c>
      <c r="B4">
        <v>7</v>
      </c>
      <c r="D4">
        <v>1</v>
      </c>
      <c r="E4">
        <v>2</v>
      </c>
      <c r="F4">
        <v>9</v>
      </c>
      <c r="I4">
        <v>1</v>
      </c>
      <c r="K4">
        <f t="shared" si="0"/>
        <v>19</v>
      </c>
      <c r="L4" s="11" t="s">
        <v>60</v>
      </c>
      <c r="O4" s="25"/>
    </row>
    <row r="5" spans="1:15" ht="14.4" x14ac:dyDescent="0.25">
      <c r="A5" s="11" t="s">
        <v>11</v>
      </c>
      <c r="B5">
        <v>65</v>
      </c>
      <c r="C5">
        <v>1</v>
      </c>
      <c r="E5">
        <v>2</v>
      </c>
      <c r="I5">
        <v>1</v>
      </c>
      <c r="K5">
        <f t="shared" si="0"/>
        <v>68</v>
      </c>
      <c r="L5" s="11" t="s">
        <v>60</v>
      </c>
      <c r="O5" s="25" t="s">
        <v>63</v>
      </c>
    </row>
    <row r="6" spans="1:15" x14ac:dyDescent="0.25">
      <c r="A6" s="21" t="s">
        <v>12</v>
      </c>
      <c r="B6">
        <v>2</v>
      </c>
      <c r="C6">
        <v>2</v>
      </c>
      <c r="D6">
        <v>48</v>
      </c>
      <c r="E6">
        <v>25</v>
      </c>
      <c r="F6">
        <v>13</v>
      </c>
      <c r="H6">
        <v>15</v>
      </c>
      <c r="J6">
        <v>1</v>
      </c>
      <c r="K6">
        <f t="shared" si="0"/>
        <v>105</v>
      </c>
      <c r="M6" t="s">
        <v>65</v>
      </c>
    </row>
    <row r="7" spans="1:15" x14ac:dyDescent="0.25">
      <c r="A7" s="21" t="s">
        <v>13</v>
      </c>
      <c r="B7">
        <v>0</v>
      </c>
      <c r="C7">
        <v>33</v>
      </c>
      <c r="D7">
        <v>11</v>
      </c>
      <c r="H7">
        <v>7</v>
      </c>
      <c r="I7">
        <v>1</v>
      </c>
      <c r="K7">
        <f t="shared" si="0"/>
        <v>51</v>
      </c>
      <c r="L7" s="11" t="s">
        <v>60</v>
      </c>
    </row>
    <row r="8" spans="1:15" x14ac:dyDescent="0.25">
      <c r="A8" s="21" t="s">
        <v>14</v>
      </c>
      <c r="C8">
        <v>14</v>
      </c>
      <c r="D8">
        <v>14</v>
      </c>
      <c r="E8">
        <v>11</v>
      </c>
      <c r="H8">
        <v>20</v>
      </c>
      <c r="I8">
        <v>1</v>
      </c>
      <c r="K8">
        <f>SUM(B8:H8)</f>
        <v>59</v>
      </c>
      <c r="L8" s="11" t="s">
        <v>60</v>
      </c>
    </row>
    <row r="9" spans="1:15" x14ac:dyDescent="0.25">
      <c r="A9" s="11" t="s">
        <v>15</v>
      </c>
      <c r="B9">
        <v>11</v>
      </c>
      <c r="E9">
        <v>39</v>
      </c>
      <c r="F9">
        <v>43</v>
      </c>
      <c r="H9">
        <v>1</v>
      </c>
      <c r="I9">
        <v>1</v>
      </c>
      <c r="K9">
        <f t="shared" si="0"/>
        <v>94</v>
      </c>
      <c r="L9" s="11" t="s">
        <v>60</v>
      </c>
    </row>
    <row r="10" spans="1:15" x14ac:dyDescent="0.25">
      <c r="A10" s="11" t="s">
        <v>16</v>
      </c>
      <c r="D10">
        <v>20</v>
      </c>
      <c r="E10">
        <v>23</v>
      </c>
      <c r="H10">
        <v>1</v>
      </c>
      <c r="J10" s="10">
        <v>1</v>
      </c>
      <c r="K10">
        <f t="shared" si="0"/>
        <v>44</v>
      </c>
      <c r="M10" t="s">
        <v>65</v>
      </c>
    </row>
    <row r="11" spans="1:15" x14ac:dyDescent="0.25">
      <c r="A11" s="11" t="s">
        <v>17</v>
      </c>
      <c r="B11">
        <v>3</v>
      </c>
      <c r="D11">
        <v>7</v>
      </c>
      <c r="F11">
        <v>36</v>
      </c>
      <c r="G11">
        <v>1</v>
      </c>
      <c r="J11">
        <v>1</v>
      </c>
      <c r="K11">
        <f t="shared" si="0"/>
        <v>47</v>
      </c>
      <c r="M11" t="s">
        <v>65</v>
      </c>
    </row>
    <row r="12" spans="1:15" x14ac:dyDescent="0.25">
      <c r="A12" s="11" t="s">
        <v>18</v>
      </c>
      <c r="D12">
        <v>1</v>
      </c>
      <c r="E12">
        <v>11</v>
      </c>
      <c r="F12">
        <v>19</v>
      </c>
      <c r="H12">
        <v>2</v>
      </c>
      <c r="I12">
        <v>1</v>
      </c>
      <c r="K12">
        <f t="shared" si="0"/>
        <v>33</v>
      </c>
      <c r="L12" s="11" t="s">
        <v>60</v>
      </c>
    </row>
    <row r="13" spans="1:15" x14ac:dyDescent="0.25">
      <c r="A13" s="11" t="s">
        <v>19</v>
      </c>
      <c r="B13">
        <v>12</v>
      </c>
      <c r="E13">
        <v>15</v>
      </c>
      <c r="F13">
        <v>3</v>
      </c>
      <c r="H13">
        <v>22</v>
      </c>
      <c r="J13">
        <v>1</v>
      </c>
      <c r="K13">
        <f t="shared" si="0"/>
        <v>52</v>
      </c>
      <c r="M13" t="s">
        <v>65</v>
      </c>
    </row>
    <row r="14" spans="1:15" x14ac:dyDescent="0.25">
      <c r="A14" s="11" t="s">
        <v>20</v>
      </c>
      <c r="B14">
        <v>12</v>
      </c>
      <c r="C14">
        <v>4</v>
      </c>
      <c r="D14">
        <v>16</v>
      </c>
      <c r="H14">
        <v>1</v>
      </c>
      <c r="I14">
        <v>1</v>
      </c>
      <c r="K14">
        <f t="shared" si="0"/>
        <v>33</v>
      </c>
      <c r="L14" s="11" t="s">
        <v>60</v>
      </c>
    </row>
    <row r="15" spans="1:15" x14ac:dyDescent="0.25">
      <c r="A15" s="11" t="s">
        <v>21</v>
      </c>
      <c r="B15">
        <v>4</v>
      </c>
      <c r="D15">
        <v>1</v>
      </c>
      <c r="F15">
        <v>7</v>
      </c>
      <c r="G15">
        <v>7</v>
      </c>
      <c r="H15">
        <v>5</v>
      </c>
      <c r="I15">
        <v>1</v>
      </c>
      <c r="K15">
        <f t="shared" si="0"/>
        <v>24</v>
      </c>
      <c r="L15" s="11" t="s">
        <v>60</v>
      </c>
    </row>
    <row r="16" spans="1:15" x14ac:dyDescent="0.25">
      <c r="A16" s="22" t="s">
        <v>22</v>
      </c>
      <c r="B16" s="12">
        <v>9</v>
      </c>
      <c r="C16" s="12"/>
      <c r="D16" s="12">
        <v>16</v>
      </c>
      <c r="E16" s="12">
        <v>38</v>
      </c>
      <c r="F16" s="12"/>
      <c r="G16" s="12"/>
      <c r="H16">
        <v>1</v>
      </c>
      <c r="I16">
        <v>1</v>
      </c>
      <c r="K16">
        <f t="shared" si="0"/>
        <v>64</v>
      </c>
      <c r="L16" s="11" t="s">
        <v>60</v>
      </c>
    </row>
    <row r="17" spans="1:13" x14ac:dyDescent="0.25">
      <c r="A17" s="22" t="s">
        <v>23</v>
      </c>
      <c r="B17" s="12">
        <v>18</v>
      </c>
      <c r="C17" s="12">
        <v>42</v>
      </c>
      <c r="D17" s="12"/>
      <c r="E17" s="12">
        <v>48</v>
      </c>
      <c r="F17" s="12"/>
      <c r="G17" s="12"/>
      <c r="H17">
        <v>60</v>
      </c>
      <c r="I17">
        <v>1</v>
      </c>
      <c r="K17">
        <f t="shared" si="0"/>
        <v>168</v>
      </c>
      <c r="L17" s="11" t="s">
        <v>60</v>
      </c>
    </row>
    <row r="18" spans="1:13" x14ac:dyDescent="0.25">
      <c r="A18" s="22" t="s">
        <v>24</v>
      </c>
      <c r="B18" s="12">
        <v>3</v>
      </c>
      <c r="C18" s="12"/>
      <c r="D18" s="12"/>
      <c r="E18" s="12">
        <v>134</v>
      </c>
      <c r="F18" s="12"/>
      <c r="G18" s="12"/>
      <c r="H18">
        <v>2</v>
      </c>
      <c r="J18">
        <v>1</v>
      </c>
      <c r="K18">
        <f t="shared" si="0"/>
        <v>139</v>
      </c>
      <c r="M18" t="s">
        <v>65</v>
      </c>
    </row>
    <row r="19" spans="1:13" x14ac:dyDescent="0.25">
      <c r="A19" s="22" t="s">
        <v>25</v>
      </c>
      <c r="B19" s="12">
        <v>6</v>
      </c>
      <c r="C19" s="12"/>
      <c r="D19" s="12"/>
      <c r="E19" s="12">
        <v>2</v>
      </c>
      <c r="F19" s="12"/>
      <c r="G19" s="12"/>
      <c r="H19">
        <v>35</v>
      </c>
      <c r="I19">
        <v>1</v>
      </c>
      <c r="K19">
        <f t="shared" si="0"/>
        <v>43</v>
      </c>
      <c r="L19" s="11" t="s">
        <v>60</v>
      </c>
    </row>
    <row r="20" spans="1:13" x14ac:dyDescent="0.25">
      <c r="A20" s="22" t="s">
        <v>26</v>
      </c>
      <c r="B20" s="12">
        <v>22</v>
      </c>
      <c r="C20" s="12">
        <v>19</v>
      </c>
      <c r="D20" s="12"/>
      <c r="E20" s="12">
        <v>5</v>
      </c>
      <c r="F20" s="12"/>
      <c r="G20" s="12"/>
      <c r="J20">
        <v>1</v>
      </c>
      <c r="K20">
        <f t="shared" si="0"/>
        <v>46</v>
      </c>
      <c r="M20" t="s">
        <v>65</v>
      </c>
    </row>
    <row r="21" spans="1:13" x14ac:dyDescent="0.25">
      <c r="A21" s="22" t="s">
        <v>27</v>
      </c>
      <c r="B21" s="12">
        <v>27</v>
      </c>
      <c r="C21" s="12">
        <v>9</v>
      </c>
      <c r="D21" s="12">
        <v>7</v>
      </c>
      <c r="E21" s="12">
        <v>15</v>
      </c>
      <c r="F21" s="12">
        <v>39</v>
      </c>
      <c r="G21" s="12">
        <v>1</v>
      </c>
      <c r="H21" s="12">
        <v>1</v>
      </c>
      <c r="J21">
        <v>1</v>
      </c>
      <c r="K21">
        <f t="shared" si="0"/>
        <v>99</v>
      </c>
      <c r="M21" t="s">
        <v>65</v>
      </c>
    </row>
    <row r="22" spans="1:13" x14ac:dyDescent="0.25">
      <c r="A22" s="22" t="s">
        <v>28</v>
      </c>
      <c r="B22" s="12">
        <v>4</v>
      </c>
      <c r="C22" s="12">
        <v>1</v>
      </c>
      <c r="D22" s="12">
        <v>3</v>
      </c>
      <c r="E22" s="12"/>
      <c r="F22" s="12">
        <v>6</v>
      </c>
      <c r="G22" s="12">
        <v>1</v>
      </c>
      <c r="H22" s="12">
        <v>4</v>
      </c>
      <c r="I22">
        <v>1</v>
      </c>
      <c r="K22">
        <f t="shared" si="0"/>
        <v>19</v>
      </c>
      <c r="L22" s="11" t="s">
        <v>60</v>
      </c>
    </row>
    <row r="23" spans="1:13" x14ac:dyDescent="0.25">
      <c r="A23" s="22" t="s">
        <v>29</v>
      </c>
      <c r="B23" s="12">
        <v>37</v>
      </c>
      <c r="C23" s="12"/>
      <c r="D23" s="12">
        <v>19</v>
      </c>
      <c r="E23" s="12">
        <v>7</v>
      </c>
      <c r="H23" s="12">
        <v>16</v>
      </c>
      <c r="J23" s="10">
        <v>1</v>
      </c>
      <c r="K23">
        <f t="shared" si="0"/>
        <v>79</v>
      </c>
      <c r="M23" t="s">
        <v>65</v>
      </c>
    </row>
    <row r="24" spans="1:13" x14ac:dyDescent="0.25">
      <c r="A24" s="22" t="s">
        <v>30</v>
      </c>
      <c r="B24" s="12"/>
      <c r="C24" s="12"/>
      <c r="D24" s="12"/>
      <c r="E24" s="12">
        <v>17</v>
      </c>
      <c r="F24" s="12"/>
      <c r="G24" s="12"/>
      <c r="H24">
        <v>1</v>
      </c>
      <c r="I24">
        <v>1</v>
      </c>
      <c r="K24">
        <f t="shared" si="0"/>
        <v>18</v>
      </c>
      <c r="L24" s="11" t="s">
        <v>60</v>
      </c>
    </row>
    <row r="25" spans="1:13" x14ac:dyDescent="0.25">
      <c r="A25" s="22" t="s">
        <v>31</v>
      </c>
      <c r="B25" s="12"/>
      <c r="C25" s="12"/>
      <c r="D25" s="12">
        <v>13</v>
      </c>
      <c r="E25" s="12">
        <v>32</v>
      </c>
      <c r="F25" s="12"/>
      <c r="G25" s="12"/>
      <c r="H25">
        <v>6</v>
      </c>
      <c r="J25">
        <v>1</v>
      </c>
      <c r="K25">
        <f t="shared" si="0"/>
        <v>51</v>
      </c>
      <c r="M25" t="s">
        <v>60</v>
      </c>
    </row>
    <row r="26" spans="1:13" x14ac:dyDescent="0.25">
      <c r="A26" s="22" t="s">
        <v>32</v>
      </c>
      <c r="B26" s="12">
        <v>5</v>
      </c>
      <c r="C26" s="12">
        <v>1</v>
      </c>
      <c r="D26" s="12">
        <v>4</v>
      </c>
      <c r="E26" s="12"/>
      <c r="F26" s="12">
        <v>2</v>
      </c>
      <c r="G26" s="12"/>
      <c r="H26">
        <v>2</v>
      </c>
      <c r="I26">
        <v>1</v>
      </c>
      <c r="K26">
        <f t="shared" si="0"/>
        <v>14</v>
      </c>
      <c r="L26" s="11" t="s">
        <v>60</v>
      </c>
    </row>
    <row r="27" spans="1:13" x14ac:dyDescent="0.25">
      <c r="A27" s="22" t="s">
        <v>33</v>
      </c>
      <c r="B27" s="12"/>
      <c r="C27" s="12"/>
      <c r="D27" s="12"/>
      <c r="E27" s="12">
        <v>34</v>
      </c>
      <c r="F27" s="12">
        <v>20</v>
      </c>
      <c r="G27" s="12"/>
      <c r="J27">
        <v>1</v>
      </c>
      <c r="K27">
        <f t="shared" si="0"/>
        <v>54</v>
      </c>
      <c r="M27" t="s">
        <v>65</v>
      </c>
    </row>
    <row r="28" spans="1:13" x14ac:dyDescent="0.25">
      <c r="A28" s="22" t="s">
        <v>34</v>
      </c>
      <c r="B28" s="12"/>
      <c r="C28" s="12"/>
      <c r="D28" s="12"/>
      <c r="E28" s="12">
        <v>8</v>
      </c>
      <c r="F28" s="12"/>
      <c r="G28" s="12"/>
      <c r="H28">
        <v>2</v>
      </c>
      <c r="J28">
        <v>1</v>
      </c>
      <c r="K28">
        <f t="shared" si="0"/>
        <v>10</v>
      </c>
      <c r="M28" t="s">
        <v>60</v>
      </c>
    </row>
    <row r="29" spans="1:13" x14ac:dyDescent="0.25">
      <c r="A29" s="22" t="s">
        <v>35</v>
      </c>
      <c r="B29" s="12"/>
      <c r="C29" s="12"/>
      <c r="D29" s="12"/>
      <c r="E29" s="12">
        <v>62</v>
      </c>
      <c r="F29" s="12"/>
      <c r="G29" s="12"/>
      <c r="H29">
        <v>10</v>
      </c>
      <c r="J29">
        <v>1</v>
      </c>
      <c r="K29">
        <f t="shared" si="0"/>
        <v>72</v>
      </c>
      <c r="M29" t="s">
        <v>60</v>
      </c>
    </row>
    <row r="30" spans="1:13" x14ac:dyDescent="0.25">
      <c r="A30" s="22" t="s">
        <v>36</v>
      </c>
      <c r="B30" s="12"/>
      <c r="C30" s="12"/>
      <c r="D30" s="12"/>
      <c r="E30" s="12">
        <v>17</v>
      </c>
      <c r="F30" s="12"/>
      <c r="G30" s="12"/>
      <c r="I30">
        <v>1</v>
      </c>
      <c r="K30">
        <f t="shared" si="0"/>
        <v>17</v>
      </c>
      <c r="L30" s="11" t="s">
        <v>60</v>
      </c>
    </row>
    <row r="31" spans="1:13" x14ac:dyDescent="0.25">
      <c r="A31" s="22" t="s">
        <v>37</v>
      </c>
      <c r="B31" s="12"/>
      <c r="C31" s="12"/>
      <c r="D31" s="12"/>
      <c r="E31" s="12">
        <v>8</v>
      </c>
      <c r="F31" s="12">
        <v>2</v>
      </c>
      <c r="G31" s="12"/>
      <c r="H31">
        <v>7</v>
      </c>
      <c r="J31">
        <v>1</v>
      </c>
      <c r="K31">
        <f t="shared" si="0"/>
        <v>17</v>
      </c>
      <c r="M31" t="s">
        <v>60</v>
      </c>
    </row>
    <row r="32" spans="1:13" x14ac:dyDescent="0.25">
      <c r="A32" s="22" t="s">
        <v>38</v>
      </c>
      <c r="B32" s="12"/>
      <c r="C32" s="12"/>
      <c r="D32" s="12">
        <v>29</v>
      </c>
      <c r="E32" s="12">
        <v>10</v>
      </c>
      <c r="F32" s="12"/>
      <c r="G32" s="12"/>
      <c r="J32">
        <v>1</v>
      </c>
      <c r="K32">
        <f t="shared" si="0"/>
        <v>39</v>
      </c>
      <c r="M32" t="s">
        <v>60</v>
      </c>
    </row>
    <row r="33" spans="1:17" x14ac:dyDescent="0.25">
      <c r="A33" s="12"/>
      <c r="B33" s="12"/>
      <c r="C33" s="12"/>
      <c r="D33" s="12"/>
      <c r="E33" s="12"/>
      <c r="F33" s="12"/>
      <c r="G33" s="12"/>
    </row>
    <row r="34" spans="1:17" x14ac:dyDescent="0.25">
      <c r="F34" t="s">
        <v>39</v>
      </c>
      <c r="H34" s="11" t="s">
        <v>56</v>
      </c>
      <c r="I34">
        <f>SUM(I3:I32)</f>
        <v>15</v>
      </c>
      <c r="J34">
        <f>SUM(J3:J32)</f>
        <v>15</v>
      </c>
    </row>
    <row r="35" spans="1:17" x14ac:dyDescent="0.25">
      <c r="A35" t="s">
        <v>53</v>
      </c>
    </row>
    <row r="36" spans="1:17" x14ac:dyDescent="0.25">
      <c r="B36" t="s">
        <v>40</v>
      </c>
    </row>
    <row r="37" spans="1:17" x14ac:dyDescent="0.25">
      <c r="A37" t="s">
        <v>1</v>
      </c>
      <c r="B37" t="s">
        <v>2</v>
      </c>
      <c r="C37" t="s">
        <v>3</v>
      </c>
      <c r="D37" t="s">
        <v>4</v>
      </c>
      <c r="E37" t="s">
        <v>5</v>
      </c>
      <c r="F37" t="s">
        <v>6</v>
      </c>
      <c r="G37" t="s">
        <v>7</v>
      </c>
      <c r="H37" t="s">
        <v>8</v>
      </c>
    </row>
    <row r="38" spans="1:17" x14ac:dyDescent="0.25">
      <c r="A38" t="s">
        <v>9</v>
      </c>
      <c r="B38" s="1">
        <f t="shared" ref="B38:H53" si="1">(B3*2)/334</f>
        <v>0</v>
      </c>
      <c r="C38" s="1">
        <f t="shared" si="1"/>
        <v>0</v>
      </c>
      <c r="D38" s="1">
        <f t="shared" si="1"/>
        <v>0</v>
      </c>
      <c r="E38" s="1">
        <f t="shared" si="1"/>
        <v>0</v>
      </c>
      <c r="F38" s="1">
        <f t="shared" si="1"/>
        <v>0.1497005988023952</v>
      </c>
      <c r="G38" s="1">
        <f t="shared" si="1"/>
        <v>0</v>
      </c>
      <c r="H38" s="1">
        <f t="shared" si="1"/>
        <v>5.9880239520958087E-3</v>
      </c>
      <c r="I38" s="1"/>
      <c r="J38" s="1"/>
      <c r="N38" s="1"/>
      <c r="O38" s="1"/>
      <c r="P38" s="1"/>
      <c r="Q38" s="1"/>
    </row>
    <row r="39" spans="1:17" x14ac:dyDescent="0.25">
      <c r="A39" t="s">
        <v>10</v>
      </c>
      <c r="B39" s="1">
        <f t="shared" si="1"/>
        <v>4.1916167664670656E-2</v>
      </c>
      <c r="C39" s="1">
        <f t="shared" si="1"/>
        <v>0</v>
      </c>
      <c r="D39" s="1">
        <f t="shared" si="1"/>
        <v>5.9880239520958087E-3</v>
      </c>
      <c r="E39" s="1">
        <f t="shared" si="1"/>
        <v>1.1976047904191617E-2</v>
      </c>
      <c r="F39" s="1">
        <f t="shared" si="1"/>
        <v>5.3892215568862277E-2</v>
      </c>
      <c r="G39" s="1">
        <f t="shared" si="1"/>
        <v>0</v>
      </c>
      <c r="H39" s="1">
        <f t="shared" si="1"/>
        <v>0</v>
      </c>
      <c r="I39" s="1"/>
      <c r="J39" s="1"/>
      <c r="N39" s="1"/>
      <c r="O39" s="1"/>
      <c r="P39" s="1"/>
      <c r="Q39" s="1"/>
    </row>
    <row r="40" spans="1:17" x14ac:dyDescent="0.25">
      <c r="A40" t="s">
        <v>11</v>
      </c>
      <c r="B40" s="1">
        <f t="shared" si="1"/>
        <v>0.38922155688622756</v>
      </c>
      <c r="C40" s="1">
        <f t="shared" si="1"/>
        <v>5.9880239520958087E-3</v>
      </c>
      <c r="D40" s="1">
        <f t="shared" si="1"/>
        <v>0</v>
      </c>
      <c r="E40" s="1">
        <f t="shared" si="1"/>
        <v>1.1976047904191617E-2</v>
      </c>
      <c r="F40" s="1">
        <f t="shared" si="1"/>
        <v>0</v>
      </c>
      <c r="G40" s="1">
        <f t="shared" si="1"/>
        <v>0</v>
      </c>
      <c r="H40" s="1">
        <f t="shared" si="1"/>
        <v>0</v>
      </c>
      <c r="I40" s="1"/>
      <c r="J40" s="1"/>
      <c r="N40" s="1"/>
      <c r="O40" s="1"/>
      <c r="P40" s="1"/>
      <c r="Q40" s="1"/>
    </row>
    <row r="41" spans="1:17" x14ac:dyDescent="0.25">
      <c r="A41" t="s">
        <v>12</v>
      </c>
      <c r="B41" s="1">
        <f t="shared" si="1"/>
        <v>1.1976047904191617E-2</v>
      </c>
      <c r="C41" s="1">
        <f t="shared" si="1"/>
        <v>1.1976047904191617E-2</v>
      </c>
      <c r="D41" s="1">
        <f t="shared" si="1"/>
        <v>0.28742514970059879</v>
      </c>
      <c r="E41" s="1">
        <f t="shared" si="1"/>
        <v>0.1497005988023952</v>
      </c>
      <c r="F41" s="1">
        <f t="shared" si="1"/>
        <v>7.7844311377245512E-2</v>
      </c>
      <c r="G41" s="1">
        <f t="shared" si="1"/>
        <v>0</v>
      </c>
      <c r="H41" s="1">
        <f t="shared" si="1"/>
        <v>8.9820359281437126E-2</v>
      </c>
      <c r="I41" s="1"/>
      <c r="J41" s="1"/>
      <c r="N41" s="1"/>
      <c r="O41" s="1"/>
      <c r="P41" s="1"/>
      <c r="Q41" s="1"/>
    </row>
    <row r="42" spans="1:17" x14ac:dyDescent="0.25">
      <c r="A42" t="s">
        <v>13</v>
      </c>
      <c r="B42" s="1">
        <f t="shared" si="1"/>
        <v>0</v>
      </c>
      <c r="C42" s="1">
        <f t="shared" si="1"/>
        <v>0.19760479041916168</v>
      </c>
      <c r="D42" s="1">
        <f t="shared" si="1"/>
        <v>6.5868263473053898E-2</v>
      </c>
      <c r="E42" s="1">
        <f t="shared" si="1"/>
        <v>0</v>
      </c>
      <c r="F42" s="1">
        <f t="shared" si="1"/>
        <v>0</v>
      </c>
      <c r="G42" s="1">
        <f t="shared" si="1"/>
        <v>0</v>
      </c>
      <c r="H42" s="1">
        <f t="shared" si="1"/>
        <v>4.1916167664670656E-2</v>
      </c>
      <c r="I42" s="1"/>
      <c r="J42" s="1"/>
      <c r="N42" s="1"/>
      <c r="O42" s="1"/>
      <c r="P42" s="1"/>
      <c r="Q42" s="1"/>
    </row>
    <row r="43" spans="1:17" x14ac:dyDescent="0.25">
      <c r="A43" t="s">
        <v>14</v>
      </c>
      <c r="B43" s="1">
        <f t="shared" si="1"/>
        <v>0</v>
      </c>
      <c r="C43" s="1">
        <f t="shared" si="1"/>
        <v>8.3832335329341312E-2</v>
      </c>
      <c r="D43" s="1">
        <f t="shared" si="1"/>
        <v>8.3832335329341312E-2</v>
      </c>
      <c r="E43" s="1">
        <f t="shared" si="1"/>
        <v>6.5868263473053898E-2</v>
      </c>
      <c r="F43" s="1">
        <f t="shared" si="1"/>
        <v>0</v>
      </c>
      <c r="G43" s="1">
        <f t="shared" si="1"/>
        <v>0</v>
      </c>
      <c r="H43" s="1">
        <f t="shared" si="1"/>
        <v>0.11976047904191617</v>
      </c>
      <c r="I43" s="1"/>
      <c r="J43" s="1"/>
      <c r="N43" s="1"/>
      <c r="O43" s="1"/>
      <c r="P43" s="1"/>
      <c r="Q43" s="1"/>
    </row>
    <row r="44" spans="1:17" x14ac:dyDescent="0.25">
      <c r="A44" t="s">
        <v>15</v>
      </c>
      <c r="B44" s="1">
        <f t="shared" si="1"/>
        <v>6.5868263473053898E-2</v>
      </c>
      <c r="C44" s="1">
        <f t="shared" si="1"/>
        <v>0</v>
      </c>
      <c r="D44" s="1">
        <f t="shared" si="1"/>
        <v>0</v>
      </c>
      <c r="E44" s="1">
        <f t="shared" si="1"/>
        <v>0.23353293413173654</v>
      </c>
      <c r="F44" s="1">
        <f t="shared" si="1"/>
        <v>0.25748502994011974</v>
      </c>
      <c r="G44" s="1">
        <f t="shared" si="1"/>
        <v>0</v>
      </c>
      <c r="H44" s="1">
        <f t="shared" si="1"/>
        <v>5.9880239520958087E-3</v>
      </c>
      <c r="I44" s="1"/>
      <c r="J44" s="1"/>
      <c r="N44" s="1"/>
      <c r="O44" s="1"/>
      <c r="P44" s="1"/>
      <c r="Q44" s="1"/>
    </row>
    <row r="45" spans="1:17" x14ac:dyDescent="0.25">
      <c r="A45" t="s">
        <v>16</v>
      </c>
      <c r="B45" s="1">
        <f t="shared" si="1"/>
        <v>0</v>
      </c>
      <c r="C45" s="1">
        <f t="shared" si="1"/>
        <v>0</v>
      </c>
      <c r="D45" s="1">
        <f t="shared" si="1"/>
        <v>0.11976047904191617</v>
      </c>
      <c r="E45" s="1">
        <f t="shared" si="1"/>
        <v>0.1377245508982036</v>
      </c>
      <c r="F45" s="1">
        <f t="shared" si="1"/>
        <v>0</v>
      </c>
      <c r="G45" s="1">
        <f t="shared" si="1"/>
        <v>0</v>
      </c>
      <c r="H45" s="1">
        <f t="shared" si="1"/>
        <v>5.9880239520958087E-3</v>
      </c>
      <c r="I45" s="1"/>
      <c r="J45" s="1"/>
      <c r="N45" s="1"/>
      <c r="O45" s="1"/>
      <c r="P45" s="1"/>
      <c r="Q45" s="1"/>
    </row>
    <row r="46" spans="1:17" x14ac:dyDescent="0.25">
      <c r="A46" t="s">
        <v>17</v>
      </c>
      <c r="B46" s="1">
        <f t="shared" si="1"/>
        <v>1.7964071856287425E-2</v>
      </c>
      <c r="C46" s="1">
        <f t="shared" si="1"/>
        <v>0</v>
      </c>
      <c r="D46" s="1">
        <f t="shared" si="1"/>
        <v>4.1916167664670656E-2</v>
      </c>
      <c r="E46" s="1">
        <f t="shared" si="1"/>
        <v>0</v>
      </c>
      <c r="F46" s="1">
        <f t="shared" si="1"/>
        <v>0.21556886227544911</v>
      </c>
      <c r="G46" s="1">
        <f t="shared" si="1"/>
        <v>5.9880239520958087E-3</v>
      </c>
      <c r="H46" s="1">
        <f t="shared" si="1"/>
        <v>0</v>
      </c>
      <c r="I46" s="1"/>
      <c r="J46" s="1"/>
      <c r="N46" s="1"/>
      <c r="O46" s="1"/>
      <c r="P46" s="1"/>
      <c r="Q46" s="1"/>
    </row>
    <row r="47" spans="1:17" x14ac:dyDescent="0.25">
      <c r="A47" t="s">
        <v>18</v>
      </c>
      <c r="B47" s="1">
        <f t="shared" si="1"/>
        <v>0</v>
      </c>
      <c r="C47" s="1">
        <f t="shared" si="1"/>
        <v>0</v>
      </c>
      <c r="D47" s="1">
        <f t="shared" si="1"/>
        <v>5.9880239520958087E-3</v>
      </c>
      <c r="E47" s="1">
        <f t="shared" si="1"/>
        <v>6.5868263473053898E-2</v>
      </c>
      <c r="F47" s="1">
        <f t="shared" si="1"/>
        <v>0.11377245508982035</v>
      </c>
      <c r="G47" s="1">
        <f t="shared" si="1"/>
        <v>0</v>
      </c>
      <c r="H47" s="1">
        <f t="shared" si="1"/>
        <v>1.1976047904191617E-2</v>
      </c>
      <c r="I47" s="1"/>
      <c r="J47" s="1"/>
      <c r="N47" s="1"/>
      <c r="O47" s="1"/>
      <c r="P47" s="1"/>
      <c r="Q47" s="1"/>
    </row>
    <row r="48" spans="1:17" x14ac:dyDescent="0.25">
      <c r="A48" t="s">
        <v>19</v>
      </c>
      <c r="B48" s="1">
        <f t="shared" si="1"/>
        <v>7.1856287425149698E-2</v>
      </c>
      <c r="C48" s="1">
        <f t="shared" si="1"/>
        <v>0</v>
      </c>
      <c r="D48" s="1">
        <f t="shared" si="1"/>
        <v>0</v>
      </c>
      <c r="E48" s="1">
        <f t="shared" si="1"/>
        <v>8.9820359281437126E-2</v>
      </c>
      <c r="F48" s="1">
        <f t="shared" si="1"/>
        <v>1.7964071856287425E-2</v>
      </c>
      <c r="G48" s="1">
        <f t="shared" si="1"/>
        <v>0</v>
      </c>
      <c r="H48" s="1">
        <f t="shared" si="1"/>
        <v>0.1317365269461078</v>
      </c>
      <c r="I48" s="1"/>
      <c r="J48" s="1"/>
      <c r="N48" s="1"/>
      <c r="O48" s="1"/>
      <c r="P48" s="1"/>
      <c r="Q48" s="1"/>
    </row>
    <row r="49" spans="1:17" x14ac:dyDescent="0.25">
      <c r="A49" t="s">
        <v>20</v>
      </c>
      <c r="B49" s="1">
        <f t="shared" si="1"/>
        <v>7.1856287425149698E-2</v>
      </c>
      <c r="C49" s="1">
        <f t="shared" si="1"/>
        <v>2.3952095808383235E-2</v>
      </c>
      <c r="D49" s="1">
        <f t="shared" si="1"/>
        <v>9.580838323353294E-2</v>
      </c>
      <c r="E49" s="1">
        <f t="shared" si="1"/>
        <v>0</v>
      </c>
      <c r="F49" s="1">
        <f t="shared" si="1"/>
        <v>0</v>
      </c>
      <c r="G49" s="1">
        <f t="shared" si="1"/>
        <v>0</v>
      </c>
      <c r="H49" s="1">
        <f t="shared" si="1"/>
        <v>5.9880239520958087E-3</v>
      </c>
      <c r="I49" s="1"/>
      <c r="J49" s="1"/>
      <c r="N49" s="1"/>
      <c r="O49" s="1"/>
      <c r="P49" s="1"/>
      <c r="Q49" s="1"/>
    </row>
    <row r="50" spans="1:17" x14ac:dyDescent="0.25">
      <c r="A50" t="s">
        <v>21</v>
      </c>
      <c r="B50" s="1">
        <f t="shared" si="1"/>
        <v>2.3952095808383235E-2</v>
      </c>
      <c r="C50" s="1">
        <f t="shared" si="1"/>
        <v>0</v>
      </c>
      <c r="D50" s="1">
        <f t="shared" si="1"/>
        <v>5.9880239520958087E-3</v>
      </c>
      <c r="E50" s="1">
        <f t="shared" si="1"/>
        <v>0</v>
      </c>
      <c r="F50" s="1">
        <f t="shared" si="1"/>
        <v>4.1916167664670656E-2</v>
      </c>
      <c r="G50" s="1">
        <f t="shared" si="1"/>
        <v>4.1916167664670656E-2</v>
      </c>
      <c r="H50" s="1">
        <f t="shared" si="1"/>
        <v>2.9940119760479042E-2</v>
      </c>
      <c r="I50" s="1"/>
      <c r="J50" s="1"/>
      <c r="N50" s="1"/>
      <c r="O50" s="1"/>
      <c r="P50" s="1"/>
      <c r="Q50" s="1"/>
    </row>
    <row r="51" spans="1:17" x14ac:dyDescent="0.25">
      <c r="A51" t="s">
        <v>22</v>
      </c>
      <c r="B51" s="1">
        <f t="shared" si="1"/>
        <v>5.3892215568862277E-2</v>
      </c>
      <c r="C51" s="1">
        <f t="shared" si="1"/>
        <v>0</v>
      </c>
      <c r="D51" s="1">
        <f t="shared" si="1"/>
        <v>9.580838323353294E-2</v>
      </c>
      <c r="E51" s="1">
        <f t="shared" si="1"/>
        <v>0.22754491017964071</v>
      </c>
      <c r="F51" s="1">
        <f t="shared" si="1"/>
        <v>0</v>
      </c>
      <c r="G51" s="1">
        <f t="shared" si="1"/>
        <v>0</v>
      </c>
      <c r="H51" s="1">
        <f t="shared" si="1"/>
        <v>5.9880239520958087E-3</v>
      </c>
      <c r="I51" s="1"/>
      <c r="J51" s="1"/>
      <c r="N51" s="1"/>
      <c r="O51" s="1"/>
      <c r="P51" s="1"/>
      <c r="Q51" s="1"/>
    </row>
    <row r="52" spans="1:17" x14ac:dyDescent="0.25">
      <c r="A52" t="s">
        <v>23</v>
      </c>
      <c r="B52" s="1">
        <f t="shared" si="1"/>
        <v>0.10778443113772455</v>
      </c>
      <c r="C52" s="1">
        <f t="shared" si="1"/>
        <v>0.25149700598802394</v>
      </c>
      <c r="D52" s="1">
        <f t="shared" si="1"/>
        <v>0</v>
      </c>
      <c r="E52" s="1">
        <f t="shared" si="1"/>
        <v>0.28742514970059879</v>
      </c>
      <c r="F52" s="1">
        <f t="shared" si="1"/>
        <v>0</v>
      </c>
      <c r="G52" s="1">
        <f t="shared" si="1"/>
        <v>0</v>
      </c>
      <c r="H52" s="1">
        <f t="shared" si="1"/>
        <v>0.3592814371257485</v>
      </c>
      <c r="I52" s="1"/>
      <c r="J52" s="1"/>
      <c r="N52" s="1"/>
      <c r="O52" s="1"/>
      <c r="P52" s="1"/>
      <c r="Q52" s="1"/>
    </row>
    <row r="53" spans="1:17" x14ac:dyDescent="0.25">
      <c r="A53" t="s">
        <v>24</v>
      </c>
      <c r="B53" s="1">
        <f t="shared" si="1"/>
        <v>1.7964071856287425E-2</v>
      </c>
      <c r="C53" s="1">
        <f t="shared" si="1"/>
        <v>0</v>
      </c>
      <c r="D53" s="1">
        <f t="shared" si="1"/>
        <v>0</v>
      </c>
      <c r="E53" s="1">
        <f t="shared" si="1"/>
        <v>0.80239520958083832</v>
      </c>
      <c r="F53" s="1">
        <f t="shared" si="1"/>
        <v>0</v>
      </c>
      <c r="G53" s="1">
        <f t="shared" si="1"/>
        <v>0</v>
      </c>
      <c r="H53" s="1">
        <f t="shared" si="1"/>
        <v>1.1976047904191617E-2</v>
      </c>
      <c r="I53" s="1"/>
      <c r="J53" s="1"/>
      <c r="N53" s="1"/>
      <c r="O53" s="1"/>
      <c r="P53" s="1"/>
      <c r="Q53" s="1"/>
    </row>
    <row r="54" spans="1:17" x14ac:dyDescent="0.25">
      <c r="A54" t="s">
        <v>25</v>
      </c>
      <c r="B54" s="1">
        <f t="shared" ref="B54:H67" si="2">(B19*2)/334</f>
        <v>3.5928143712574849E-2</v>
      </c>
      <c r="C54" s="1">
        <f t="shared" si="2"/>
        <v>0</v>
      </c>
      <c r="D54" s="1">
        <f t="shared" si="2"/>
        <v>0</v>
      </c>
      <c r="E54" s="1">
        <f t="shared" si="2"/>
        <v>1.1976047904191617E-2</v>
      </c>
      <c r="F54" s="1">
        <f t="shared" si="2"/>
        <v>0</v>
      </c>
      <c r="G54" s="1">
        <f t="shared" si="2"/>
        <v>0</v>
      </c>
      <c r="H54" s="1">
        <f t="shared" si="2"/>
        <v>0.20958083832335328</v>
      </c>
      <c r="I54" s="1"/>
      <c r="J54" s="1"/>
      <c r="N54" s="1"/>
      <c r="O54" s="1"/>
      <c r="P54" s="1"/>
      <c r="Q54" s="1"/>
    </row>
    <row r="55" spans="1:17" x14ac:dyDescent="0.25">
      <c r="A55" t="s">
        <v>26</v>
      </c>
      <c r="B55" s="1">
        <f t="shared" si="2"/>
        <v>0.1317365269461078</v>
      </c>
      <c r="C55" s="1">
        <f t="shared" si="2"/>
        <v>0.11377245508982035</v>
      </c>
      <c r="D55" s="1">
        <f t="shared" si="2"/>
        <v>0</v>
      </c>
      <c r="E55" s="1">
        <f t="shared" si="2"/>
        <v>2.9940119760479042E-2</v>
      </c>
      <c r="F55" s="1">
        <f t="shared" si="2"/>
        <v>0</v>
      </c>
      <c r="G55" s="1">
        <f t="shared" si="2"/>
        <v>0</v>
      </c>
      <c r="H55" s="1">
        <f t="shared" si="2"/>
        <v>0</v>
      </c>
      <c r="I55" s="1"/>
      <c r="J55" s="1"/>
      <c r="N55" s="1"/>
      <c r="O55" s="1"/>
      <c r="P55" s="1"/>
      <c r="Q55" s="1"/>
    </row>
    <row r="56" spans="1:17" x14ac:dyDescent="0.25">
      <c r="A56" t="s">
        <v>27</v>
      </c>
      <c r="B56" s="1">
        <f t="shared" si="2"/>
        <v>0.16167664670658682</v>
      </c>
      <c r="C56" s="1">
        <f t="shared" si="2"/>
        <v>5.3892215568862277E-2</v>
      </c>
      <c r="D56" s="1">
        <f t="shared" si="2"/>
        <v>4.1916167664670656E-2</v>
      </c>
      <c r="E56" s="1">
        <f t="shared" si="2"/>
        <v>8.9820359281437126E-2</v>
      </c>
      <c r="F56" s="1">
        <f t="shared" si="2"/>
        <v>0.23353293413173654</v>
      </c>
      <c r="G56" s="1">
        <f t="shared" si="2"/>
        <v>5.9880239520958087E-3</v>
      </c>
      <c r="H56" s="1">
        <f t="shared" si="2"/>
        <v>5.9880239520958087E-3</v>
      </c>
      <c r="I56" s="1"/>
      <c r="J56" s="1"/>
      <c r="N56" s="1"/>
      <c r="O56" s="1"/>
      <c r="P56" s="1"/>
      <c r="Q56" s="1"/>
    </row>
    <row r="57" spans="1:17" x14ac:dyDescent="0.25">
      <c r="A57" t="s">
        <v>28</v>
      </c>
      <c r="B57" s="1">
        <f t="shared" si="2"/>
        <v>2.3952095808383235E-2</v>
      </c>
      <c r="C57" s="1">
        <f t="shared" si="2"/>
        <v>5.9880239520958087E-3</v>
      </c>
      <c r="D57" s="1">
        <f t="shared" si="2"/>
        <v>1.7964071856287425E-2</v>
      </c>
      <c r="E57" s="1">
        <f t="shared" si="2"/>
        <v>0</v>
      </c>
      <c r="F57" s="1">
        <f t="shared" si="2"/>
        <v>3.5928143712574849E-2</v>
      </c>
      <c r="G57" s="1">
        <f t="shared" si="2"/>
        <v>5.9880239520958087E-3</v>
      </c>
      <c r="H57" s="1">
        <f t="shared" si="2"/>
        <v>2.3952095808383235E-2</v>
      </c>
      <c r="I57" s="1"/>
      <c r="J57" s="1"/>
      <c r="N57" s="1"/>
      <c r="O57" s="1"/>
      <c r="P57" s="1"/>
      <c r="Q57" s="1"/>
    </row>
    <row r="58" spans="1:17" x14ac:dyDescent="0.25">
      <c r="A58" t="s">
        <v>29</v>
      </c>
      <c r="B58" s="1">
        <f t="shared" si="2"/>
        <v>0.22155688622754491</v>
      </c>
      <c r="C58" s="1">
        <f t="shared" si="2"/>
        <v>0</v>
      </c>
      <c r="D58" s="1">
        <f>(D23*2)/334</f>
        <v>0.11377245508982035</v>
      </c>
      <c r="E58" s="1">
        <f>(E23*2)/334</f>
        <v>4.1916167664670656E-2</v>
      </c>
      <c r="F58" s="1">
        <f>(F23*2)/334</f>
        <v>0</v>
      </c>
      <c r="G58" s="1">
        <f>(G23*2)/334</f>
        <v>0</v>
      </c>
      <c r="H58" s="1">
        <f>(H23*2)/334</f>
        <v>9.580838323353294E-2</v>
      </c>
      <c r="I58" s="1"/>
      <c r="J58" s="1"/>
      <c r="N58" s="1"/>
      <c r="O58" s="1"/>
      <c r="P58" s="1"/>
      <c r="Q58" s="1"/>
    </row>
    <row r="59" spans="1:17" x14ac:dyDescent="0.25">
      <c r="A59" t="s">
        <v>30</v>
      </c>
      <c r="B59" s="1">
        <f t="shared" si="2"/>
        <v>0</v>
      </c>
      <c r="C59" s="1">
        <f t="shared" si="2"/>
        <v>0</v>
      </c>
      <c r="D59" s="1">
        <f t="shared" si="2"/>
        <v>0</v>
      </c>
      <c r="E59" s="1">
        <f t="shared" si="2"/>
        <v>0.10179640718562874</v>
      </c>
      <c r="F59" s="1">
        <f t="shared" si="2"/>
        <v>0</v>
      </c>
      <c r="G59" s="1">
        <f t="shared" si="2"/>
        <v>0</v>
      </c>
      <c r="H59" s="1">
        <f t="shared" si="2"/>
        <v>5.9880239520958087E-3</v>
      </c>
      <c r="I59" s="1"/>
      <c r="J59" s="1"/>
      <c r="N59" s="1"/>
      <c r="O59" s="1"/>
      <c r="P59" s="1"/>
      <c r="Q59" s="1"/>
    </row>
    <row r="60" spans="1:17" x14ac:dyDescent="0.25">
      <c r="A60" t="s">
        <v>31</v>
      </c>
      <c r="B60" s="1">
        <f t="shared" si="2"/>
        <v>0</v>
      </c>
      <c r="C60" s="1">
        <f t="shared" si="2"/>
        <v>0</v>
      </c>
      <c r="D60" s="1">
        <f t="shared" si="2"/>
        <v>7.7844311377245512E-2</v>
      </c>
      <c r="E60" s="1">
        <f t="shared" si="2"/>
        <v>0.19161676646706588</v>
      </c>
      <c r="F60" s="1">
        <f t="shared" si="2"/>
        <v>0</v>
      </c>
      <c r="G60" s="1">
        <f t="shared" si="2"/>
        <v>0</v>
      </c>
      <c r="H60" s="1">
        <f t="shared" si="2"/>
        <v>3.5928143712574849E-2</v>
      </c>
      <c r="I60" s="1"/>
      <c r="J60" s="1"/>
      <c r="N60" s="1"/>
      <c r="O60" s="1"/>
      <c r="P60" s="1"/>
      <c r="Q60" s="1"/>
    </row>
    <row r="61" spans="1:17" x14ac:dyDescent="0.25">
      <c r="A61" t="s">
        <v>32</v>
      </c>
      <c r="B61" s="1">
        <f t="shared" si="2"/>
        <v>2.9940119760479042E-2</v>
      </c>
      <c r="C61" s="1">
        <f t="shared" si="2"/>
        <v>5.9880239520958087E-3</v>
      </c>
      <c r="D61" s="1">
        <f t="shared" si="2"/>
        <v>2.3952095808383235E-2</v>
      </c>
      <c r="E61" s="1">
        <f t="shared" si="2"/>
        <v>0</v>
      </c>
      <c r="F61" s="1">
        <f t="shared" si="2"/>
        <v>1.1976047904191617E-2</v>
      </c>
      <c r="G61" s="1">
        <f t="shared" si="2"/>
        <v>0</v>
      </c>
      <c r="H61" s="1">
        <f t="shared" si="2"/>
        <v>1.1976047904191617E-2</v>
      </c>
      <c r="I61" s="1"/>
      <c r="J61" s="1"/>
      <c r="N61" s="1"/>
      <c r="O61" s="1"/>
      <c r="P61" s="1"/>
      <c r="Q61" s="1"/>
    </row>
    <row r="62" spans="1:17" x14ac:dyDescent="0.25">
      <c r="A62" t="s">
        <v>33</v>
      </c>
      <c r="B62" s="1">
        <f t="shared" si="2"/>
        <v>0</v>
      </c>
      <c r="C62" s="1">
        <f t="shared" si="2"/>
        <v>0</v>
      </c>
      <c r="D62" s="1">
        <f t="shared" si="2"/>
        <v>0</v>
      </c>
      <c r="E62" s="1">
        <f t="shared" si="2"/>
        <v>0.20359281437125748</v>
      </c>
      <c r="F62" s="1">
        <f t="shared" si="2"/>
        <v>0.11976047904191617</v>
      </c>
      <c r="G62" s="1">
        <f t="shared" si="2"/>
        <v>0</v>
      </c>
      <c r="H62" s="1">
        <f t="shared" si="2"/>
        <v>0</v>
      </c>
      <c r="I62" s="1"/>
      <c r="J62" s="1"/>
      <c r="N62" s="1"/>
      <c r="O62" s="1"/>
      <c r="P62" s="1"/>
      <c r="Q62" s="1"/>
    </row>
    <row r="63" spans="1:17" x14ac:dyDescent="0.25">
      <c r="A63" t="s">
        <v>34</v>
      </c>
      <c r="B63" s="1">
        <f t="shared" si="2"/>
        <v>0</v>
      </c>
      <c r="C63" s="1">
        <f t="shared" si="2"/>
        <v>0</v>
      </c>
      <c r="D63" s="1">
        <f t="shared" si="2"/>
        <v>0</v>
      </c>
      <c r="E63" s="1">
        <f t="shared" si="2"/>
        <v>4.790419161676647E-2</v>
      </c>
      <c r="F63" s="1">
        <f t="shared" si="2"/>
        <v>0</v>
      </c>
      <c r="G63" s="1">
        <f t="shared" si="2"/>
        <v>0</v>
      </c>
      <c r="H63" s="1">
        <f t="shared" si="2"/>
        <v>1.1976047904191617E-2</v>
      </c>
      <c r="I63" s="1"/>
      <c r="J63" s="1"/>
      <c r="N63" s="1"/>
      <c r="O63" s="1"/>
      <c r="P63" s="1"/>
      <c r="Q63" s="1"/>
    </row>
    <row r="64" spans="1:17" x14ac:dyDescent="0.25">
      <c r="A64" t="s">
        <v>35</v>
      </c>
      <c r="B64" s="1">
        <f t="shared" si="2"/>
        <v>0</v>
      </c>
      <c r="C64" s="1">
        <f t="shared" si="2"/>
        <v>0</v>
      </c>
      <c r="D64" s="1">
        <f t="shared" si="2"/>
        <v>0</v>
      </c>
      <c r="E64" s="1">
        <f t="shared" si="2"/>
        <v>0.3712574850299401</v>
      </c>
      <c r="F64" s="1">
        <f t="shared" si="2"/>
        <v>0</v>
      </c>
      <c r="G64" s="1">
        <f t="shared" si="2"/>
        <v>0</v>
      </c>
      <c r="H64" s="1">
        <f t="shared" si="2"/>
        <v>5.9880239520958084E-2</v>
      </c>
      <c r="I64" s="1"/>
      <c r="J64" s="1"/>
      <c r="N64" s="1"/>
      <c r="O64" s="1"/>
      <c r="P64" s="1"/>
      <c r="Q64" s="1"/>
    </row>
    <row r="65" spans="1:17" x14ac:dyDescent="0.25">
      <c r="A65" t="s">
        <v>36</v>
      </c>
      <c r="B65" s="1">
        <f t="shared" si="2"/>
        <v>0</v>
      </c>
      <c r="C65" s="1">
        <f t="shared" si="2"/>
        <v>0</v>
      </c>
      <c r="D65" s="1">
        <f t="shared" si="2"/>
        <v>0</v>
      </c>
      <c r="E65" s="1">
        <f t="shared" si="2"/>
        <v>0.10179640718562874</v>
      </c>
      <c r="F65" s="1">
        <f t="shared" si="2"/>
        <v>0</v>
      </c>
      <c r="G65" s="1">
        <f t="shared" si="2"/>
        <v>0</v>
      </c>
      <c r="H65" s="1">
        <f t="shared" si="2"/>
        <v>0</v>
      </c>
      <c r="I65" s="1"/>
      <c r="J65" s="1"/>
      <c r="N65" s="1"/>
      <c r="O65" s="1"/>
      <c r="P65" s="1"/>
      <c r="Q65" s="1"/>
    </row>
    <row r="66" spans="1:17" x14ac:dyDescent="0.25">
      <c r="A66" t="s">
        <v>37</v>
      </c>
      <c r="B66" s="1">
        <f t="shared" si="2"/>
        <v>0</v>
      </c>
      <c r="C66" s="1">
        <f t="shared" si="2"/>
        <v>0</v>
      </c>
      <c r="D66" s="1">
        <f t="shared" si="2"/>
        <v>0</v>
      </c>
      <c r="E66" s="1">
        <f t="shared" si="2"/>
        <v>4.790419161676647E-2</v>
      </c>
      <c r="F66" s="1">
        <f t="shared" si="2"/>
        <v>1.1976047904191617E-2</v>
      </c>
      <c r="G66" s="1">
        <f t="shared" si="2"/>
        <v>0</v>
      </c>
      <c r="H66" s="1">
        <f t="shared" si="2"/>
        <v>4.1916167664670656E-2</v>
      </c>
      <c r="I66" s="1"/>
      <c r="J66" s="1"/>
      <c r="N66" s="1"/>
      <c r="O66" s="1"/>
      <c r="P66" s="1"/>
      <c r="Q66" s="1"/>
    </row>
    <row r="67" spans="1:17" x14ac:dyDescent="0.25">
      <c r="A67" t="s">
        <v>38</v>
      </c>
      <c r="B67" s="1">
        <f t="shared" si="2"/>
        <v>0</v>
      </c>
      <c r="C67" s="1">
        <f t="shared" si="2"/>
        <v>0</v>
      </c>
      <c r="D67" s="1">
        <f t="shared" si="2"/>
        <v>0.17365269461077845</v>
      </c>
      <c r="E67" s="1">
        <f t="shared" si="2"/>
        <v>5.9880239520958084E-2</v>
      </c>
      <c r="F67" s="1">
        <f t="shared" si="2"/>
        <v>0</v>
      </c>
      <c r="G67" s="1">
        <f t="shared" si="2"/>
        <v>0</v>
      </c>
      <c r="H67" s="1">
        <f t="shared" si="2"/>
        <v>0</v>
      </c>
      <c r="I67" s="1"/>
      <c r="J67" s="1"/>
      <c r="N67" s="1"/>
      <c r="O67" s="1"/>
      <c r="P67" s="1"/>
      <c r="Q67" s="1"/>
    </row>
    <row r="68" spans="1:17" x14ac:dyDescent="0.25">
      <c r="O68" s="6"/>
      <c r="P68" s="2"/>
      <c r="Q68" s="2"/>
    </row>
    <row r="69" spans="1:17" x14ac:dyDescent="0.25">
      <c r="B69" t="s">
        <v>41</v>
      </c>
      <c r="D69" t="s">
        <v>42</v>
      </c>
    </row>
    <row r="70" spans="1:17" x14ac:dyDescent="0.25">
      <c r="A70" t="s">
        <v>1</v>
      </c>
      <c r="B70" t="s">
        <v>43</v>
      </c>
      <c r="C70" t="s">
        <v>44</v>
      </c>
      <c r="D70" t="s">
        <v>45</v>
      </c>
    </row>
    <row r="71" spans="1:17" x14ac:dyDescent="0.25">
      <c r="B71" t="s">
        <v>46</v>
      </c>
      <c r="C71" t="s">
        <v>46</v>
      </c>
      <c r="D71" t="s">
        <v>47</v>
      </c>
      <c r="F71" t="s">
        <v>48</v>
      </c>
    </row>
    <row r="72" spans="1:17" x14ac:dyDescent="0.25">
      <c r="A72" t="s">
        <v>9</v>
      </c>
      <c r="B72" s="8">
        <f>(IF(D72=0,$G$73*B38,$G$74*B38))+(IF(D72=0,$G$75*C38,$G$76*C38))+($G$77*D38)+($G$78*E38)+($G$79*F38)+($G$80*G38)+(H38*(((IF(D72=0,$G$73*B38,$G$74*B38))+(IF(D72=0,$G$75*C38,$G$76*C38))+($G$77*D38)+($G$78*E38)+($G$79*F38)+($G$80*G38))/(SUM(B38:G38))))</f>
        <v>4.7173652694610775</v>
      </c>
      <c r="C72" s="7">
        <f t="shared" ref="C72:C101" si="3">(IF(D72=0,$H$73*B38,$H$74*B38))+(IF(D72=0,$H$75*C38,$H$76*C38))+($H$77*D38)+($H$78*E38)+($H$79*F38)+($H$80*G38)+(H38*(((IF(D72=0,$H$73*B38,$H$74*B38))+(IF(D72=0,$H$75*C38,$H$76*C38))+($H$77*D38)+($H$78*E38)+($H$79*F38)+($H$80*G38))/(SUM(B38:G38))))</f>
        <v>2.6840718562874248</v>
      </c>
      <c r="D72">
        <v>0</v>
      </c>
      <c r="G72" t="s">
        <v>43</v>
      </c>
      <c r="H72" t="s">
        <v>44</v>
      </c>
      <c r="J72" s="1"/>
    </row>
    <row r="73" spans="1:17" x14ac:dyDescent="0.25">
      <c r="A73" t="s">
        <v>10</v>
      </c>
      <c r="B73" s="8">
        <f t="shared" ref="B73:B79" si="4">(IF(D73=0,$G$73*B39,$G$74*B39))+(IF(D73=0,$G$75*C39,$G$76*C39))+($G$77*D39)+($G$78*E39)+($G$79*F39)+($G$80*G39)+(H39*(((IF(D73=0,$G$73*B39,$G$74*B39))+(IF(D73=0,$G$75*C39,$G$76*C39))+($G$77*D39)+($G$78*E39)+($G$79*F39))/(SUM(B39:G39))))</f>
        <v>2.7844311377245514</v>
      </c>
      <c r="C73" s="7">
        <f t="shared" si="3"/>
        <v>1.5541916167664671</v>
      </c>
      <c r="D73">
        <v>0</v>
      </c>
      <c r="F73" t="s">
        <v>49</v>
      </c>
      <c r="G73">
        <v>17.600000000000001</v>
      </c>
      <c r="H73">
        <v>9.59</v>
      </c>
      <c r="J73" s="1"/>
    </row>
    <row r="74" spans="1:17" x14ac:dyDescent="0.25">
      <c r="A74" t="s">
        <v>11</v>
      </c>
      <c r="B74" s="8">
        <f t="shared" si="4"/>
        <v>7.1742514970059883</v>
      </c>
      <c r="C74" s="7">
        <f t="shared" si="3"/>
        <v>3.9071856287425151</v>
      </c>
      <c r="D74">
        <v>0</v>
      </c>
      <c r="F74" t="s">
        <v>50</v>
      </c>
      <c r="G74">
        <v>31.2</v>
      </c>
      <c r="H74">
        <v>16.48</v>
      </c>
      <c r="J74" s="1"/>
    </row>
    <row r="75" spans="1:17" x14ac:dyDescent="0.25">
      <c r="A75" t="s">
        <v>12</v>
      </c>
      <c r="B75" s="8">
        <f t="shared" si="4"/>
        <v>17.808083832335328</v>
      </c>
      <c r="C75" s="7">
        <f t="shared" si="3"/>
        <v>9.7128842315369255</v>
      </c>
      <c r="D75">
        <v>0</v>
      </c>
      <c r="F75" t="s">
        <v>51</v>
      </c>
      <c r="G75">
        <v>19.3</v>
      </c>
      <c r="H75">
        <v>10.49</v>
      </c>
      <c r="J75" s="3"/>
    </row>
    <row r="76" spans="1:17" x14ac:dyDescent="0.25">
      <c r="A76" t="s">
        <v>13</v>
      </c>
      <c r="B76" s="8">
        <f t="shared" si="4"/>
        <v>11.23068862275449</v>
      </c>
      <c r="C76" s="7">
        <f t="shared" si="3"/>
        <v>6.0031886227544913</v>
      </c>
      <c r="D76">
        <v>1</v>
      </c>
      <c r="F76" t="s">
        <v>52</v>
      </c>
      <c r="G76">
        <v>37.6</v>
      </c>
      <c r="H76" s="2">
        <v>20.010000000000002</v>
      </c>
      <c r="J76" s="1"/>
    </row>
    <row r="77" spans="1:17" x14ac:dyDescent="0.25">
      <c r="A77" t="s">
        <v>14</v>
      </c>
      <c r="B77" s="8">
        <f t="shared" si="4"/>
        <v>10.852448948257329</v>
      </c>
      <c r="C77" s="7">
        <f t="shared" si="3"/>
        <v>5.8263519115614928</v>
      </c>
      <c r="D77">
        <v>1</v>
      </c>
      <c r="F77" t="s">
        <v>4</v>
      </c>
      <c r="G77">
        <v>34.299999999999997</v>
      </c>
      <c r="H77" s="2">
        <v>18.600000000000001</v>
      </c>
      <c r="J77" s="3"/>
    </row>
    <row r="78" spans="1:17" x14ac:dyDescent="0.25">
      <c r="A78" t="s">
        <v>15</v>
      </c>
      <c r="B78" s="8">
        <f t="shared" si="4"/>
        <v>14.070040564033224</v>
      </c>
      <c r="C78" s="7">
        <f t="shared" si="3"/>
        <v>7.7862455733693903</v>
      </c>
      <c r="D78">
        <v>1</v>
      </c>
      <c r="F78" t="s">
        <v>5</v>
      </c>
      <c r="G78">
        <v>17.399999999999999</v>
      </c>
      <c r="H78" s="2">
        <v>9.33</v>
      </c>
      <c r="J78" s="1"/>
    </row>
    <row r="79" spans="1:17" x14ac:dyDescent="0.25">
      <c r="A79" t="s">
        <v>16</v>
      </c>
      <c r="B79" s="8">
        <f t="shared" si="4"/>
        <v>6.6554518869238262</v>
      </c>
      <c r="C79" s="7">
        <f t="shared" si="3"/>
        <v>3.5942013647124362</v>
      </c>
      <c r="D79">
        <v>0</v>
      </c>
      <c r="F79" s="5" t="s">
        <v>6</v>
      </c>
      <c r="G79">
        <v>30.3</v>
      </c>
      <c r="H79" s="2">
        <v>17.239999999999998</v>
      </c>
      <c r="J79" s="3"/>
    </row>
    <row r="80" spans="1:17" x14ac:dyDescent="0.25">
      <c r="A80" t="s">
        <v>17</v>
      </c>
      <c r="B80" s="8">
        <f>(IF(D80=0,$G$73*B46,$G$74*B46))+(IF(D80=0,$G$75*C46,$G$76*C46))+($G$77*D46)+($G$78*E46)+($G$79*F46)+($G$80*G46)+(H46*(((IF(D80=0,$G$73*B46,$G$74*B46))+(IF(D80=0,$G$75*C46,$G$76*C46))+($G$77*D46)+($G$78*E46)+($G$79*F46)+($G$80*G46))/(SUM(B46:G46))))</f>
        <v>8.3485029940119748</v>
      </c>
      <c r="C80" s="7">
        <f t="shared" si="3"/>
        <v>4.7020958083832332</v>
      </c>
      <c r="D80">
        <v>0</v>
      </c>
      <c r="F80" t="s">
        <v>7</v>
      </c>
      <c r="G80">
        <v>10.5</v>
      </c>
      <c r="H80" s="2">
        <v>5.64</v>
      </c>
      <c r="J80" s="3"/>
    </row>
    <row r="81" spans="1:10" x14ac:dyDescent="0.25">
      <c r="A81" t="s">
        <v>18</v>
      </c>
      <c r="B81" s="8">
        <f t="shared" ref="B81:B101" si="5">(IF(D81=0,$G$73*B47,$G$74*B47))+(IF(D81=0,$G$75*C47,$G$76*C47))+($G$77*D47)+($G$78*E47)+($G$79*F47)+($G$80*G47)+(H47*(((IF(D81=0,$G$73*B47,$G$74*B47))+(IF(D81=0,$G$75*C47,$G$76*C47))+($G$77*D47)+($G$78*E47)+($G$79*F47))/(SUM(B47:G47))))</f>
        <v>5.1084025497392309</v>
      </c>
      <c r="C81" s="7">
        <f t="shared" si="3"/>
        <v>2.8607436739424377</v>
      </c>
      <c r="D81">
        <v>0</v>
      </c>
      <c r="H81" s="2"/>
      <c r="J81" s="1"/>
    </row>
    <row r="82" spans="1:10" x14ac:dyDescent="0.25">
      <c r="A82" t="s">
        <v>19</v>
      </c>
      <c r="B82" s="8">
        <f t="shared" si="5"/>
        <v>7.5384431137724537</v>
      </c>
      <c r="C82" s="7">
        <f t="shared" si="3"/>
        <v>4.0419880239520962</v>
      </c>
      <c r="D82">
        <v>1</v>
      </c>
      <c r="H82" s="2"/>
      <c r="J82" s="1"/>
    </row>
    <row r="83" spans="1:10" x14ac:dyDescent="0.25">
      <c r="A83" t="s">
        <v>20</v>
      </c>
      <c r="B83" s="8">
        <f t="shared" si="5"/>
        <v>6.6296407185628734</v>
      </c>
      <c r="C83" s="7">
        <f t="shared" si="3"/>
        <v>3.5531811377245512</v>
      </c>
      <c r="D83">
        <v>1</v>
      </c>
      <c r="F83" s="2"/>
      <c r="G83" s="2"/>
      <c r="H83" s="2"/>
      <c r="J83" s="1"/>
    </row>
    <row r="84" spans="1:10" x14ac:dyDescent="0.25">
      <c r="A84" t="s">
        <v>21</v>
      </c>
      <c r="B84" s="8">
        <f t="shared" si="5"/>
        <v>3.2478096438701543</v>
      </c>
      <c r="C84" s="7">
        <f t="shared" si="3"/>
        <v>1.8507154112826978</v>
      </c>
      <c r="D84">
        <v>1</v>
      </c>
      <c r="J84" s="3"/>
    </row>
    <row r="85" spans="1:10" x14ac:dyDescent="0.25">
      <c r="A85" t="s">
        <v>22</v>
      </c>
      <c r="B85" s="8">
        <f t="shared" si="5"/>
        <v>9.0686436650508515</v>
      </c>
      <c r="C85" s="7">
        <f t="shared" si="3"/>
        <v>4.8692557741659535</v>
      </c>
      <c r="D85">
        <v>1</v>
      </c>
      <c r="J85" s="1"/>
    </row>
    <row r="86" spans="1:10" x14ac:dyDescent="0.25">
      <c r="A86" t="s">
        <v>23</v>
      </c>
      <c r="B86" s="8">
        <f t="shared" si="5"/>
        <v>27.720558882235526</v>
      </c>
      <c r="C86" s="7">
        <f t="shared" si="3"/>
        <v>14.762874251497006</v>
      </c>
      <c r="D86">
        <v>1</v>
      </c>
      <c r="J86" s="3"/>
    </row>
    <row r="87" spans="1:10" x14ac:dyDescent="0.25">
      <c r="A87" t="s">
        <v>24</v>
      </c>
      <c r="B87" s="8">
        <f t="shared" si="5"/>
        <v>14.486279994755014</v>
      </c>
      <c r="C87" s="7">
        <f t="shared" si="3"/>
        <v>7.7704274662354127</v>
      </c>
      <c r="D87">
        <v>0</v>
      </c>
      <c r="J87" s="1"/>
    </row>
    <row r="88" spans="1:10" x14ac:dyDescent="0.25">
      <c r="A88" t="s">
        <v>25</v>
      </c>
      <c r="B88" s="8">
        <f t="shared" si="5"/>
        <v>4.5188622754491021</v>
      </c>
      <c r="C88" s="7">
        <f t="shared" si="3"/>
        <v>2.4525449101796406</v>
      </c>
      <c r="D88">
        <v>0</v>
      </c>
      <c r="J88" s="3"/>
    </row>
    <row r="89" spans="1:10" x14ac:dyDescent="0.25">
      <c r="A89" t="s">
        <v>26</v>
      </c>
      <c r="B89" s="8">
        <f t="shared" si="5"/>
        <v>5.0353293413173654</v>
      </c>
      <c r="C89" s="7">
        <f t="shared" si="3"/>
        <v>2.736167664670659</v>
      </c>
      <c r="D89">
        <v>0</v>
      </c>
      <c r="J89" s="1"/>
    </row>
    <row r="90" spans="1:10" x14ac:dyDescent="0.25">
      <c r="A90" t="s">
        <v>27</v>
      </c>
      <c r="B90" s="8">
        <f t="shared" si="5"/>
        <v>17.385152144690213</v>
      </c>
      <c r="C90" s="7">
        <f t="shared" si="3"/>
        <v>9.516485396553831</v>
      </c>
      <c r="D90">
        <v>1</v>
      </c>
      <c r="J90" s="1"/>
    </row>
    <row r="91" spans="1:10" x14ac:dyDescent="0.25">
      <c r="A91" t="s">
        <v>28</v>
      </c>
      <c r="B91" s="8">
        <f t="shared" si="5"/>
        <v>3.4540518962075848</v>
      </c>
      <c r="C91" s="7">
        <f t="shared" si="3"/>
        <v>1.9023512974051895</v>
      </c>
      <c r="D91">
        <v>1</v>
      </c>
      <c r="J91" s="1"/>
    </row>
    <row r="92" spans="1:10" x14ac:dyDescent="0.25">
      <c r="A92" t="s">
        <v>29</v>
      </c>
      <c r="B92" s="8">
        <f t="shared" si="5"/>
        <v>14.476199980990399</v>
      </c>
      <c r="C92" s="7">
        <f t="shared" si="3"/>
        <v>7.7225672464594624</v>
      </c>
      <c r="D92">
        <v>1</v>
      </c>
      <c r="J92" s="1"/>
    </row>
    <row r="93" spans="1:10" x14ac:dyDescent="0.25">
      <c r="A93" t="s">
        <v>30</v>
      </c>
      <c r="B93" s="8">
        <f t="shared" si="5"/>
        <v>1.875449101796407</v>
      </c>
      <c r="C93" s="7">
        <f t="shared" si="3"/>
        <v>1.0056287425149701</v>
      </c>
      <c r="D93">
        <v>1</v>
      </c>
      <c r="J93" s="1"/>
    </row>
    <row r="94" spans="1:10" x14ac:dyDescent="0.25">
      <c r="A94" t="s">
        <v>31</v>
      </c>
      <c r="B94" s="8">
        <f t="shared" si="5"/>
        <v>6.8047504990019956</v>
      </c>
      <c r="C94" s="7">
        <f t="shared" si="3"/>
        <v>3.6671137724550902</v>
      </c>
      <c r="D94">
        <v>1</v>
      </c>
      <c r="J94" s="1"/>
    </row>
    <row r="95" spans="1:10" x14ac:dyDescent="0.25">
      <c r="A95" t="s">
        <v>32</v>
      </c>
      <c r="B95" s="8">
        <f t="shared" si="5"/>
        <v>2.7343313373253495</v>
      </c>
      <c r="C95" s="7">
        <f t="shared" si="3"/>
        <v>1.4760778443113773</v>
      </c>
      <c r="D95">
        <v>1</v>
      </c>
      <c r="J95" s="3"/>
    </row>
    <row r="96" spans="1:10" x14ac:dyDescent="0.25">
      <c r="A96" t="s">
        <v>33</v>
      </c>
      <c r="B96" s="8">
        <f t="shared" si="5"/>
        <v>7.1712574850299395</v>
      </c>
      <c r="C96" s="7">
        <f t="shared" si="3"/>
        <v>3.9641916167664668</v>
      </c>
      <c r="D96">
        <v>1</v>
      </c>
      <c r="F96" s="2"/>
      <c r="G96" s="2"/>
      <c r="J96" s="1"/>
    </row>
    <row r="97" spans="1:10" x14ac:dyDescent="0.25">
      <c r="A97" t="s">
        <v>34</v>
      </c>
      <c r="B97" s="8">
        <f t="shared" si="5"/>
        <v>1.0419161676646707</v>
      </c>
      <c r="C97" s="7">
        <f t="shared" si="3"/>
        <v>0.55868263473053892</v>
      </c>
      <c r="D97">
        <v>1</v>
      </c>
      <c r="J97" s="3"/>
    </row>
    <row r="98" spans="1:10" x14ac:dyDescent="0.25">
      <c r="A98" t="s">
        <v>35</v>
      </c>
      <c r="B98" s="8">
        <f t="shared" si="5"/>
        <v>7.501796407185628</v>
      </c>
      <c r="C98" s="7">
        <f t="shared" si="3"/>
        <v>4.0225149700598806</v>
      </c>
      <c r="D98">
        <v>1</v>
      </c>
      <c r="F98" s="2"/>
      <c r="G98" s="2"/>
      <c r="J98" s="1"/>
    </row>
    <row r="99" spans="1:10" x14ac:dyDescent="0.25">
      <c r="A99" t="s">
        <v>36</v>
      </c>
      <c r="B99" s="8">
        <f t="shared" si="5"/>
        <v>1.7712574850299398</v>
      </c>
      <c r="C99" s="7">
        <f t="shared" si="3"/>
        <v>0.94976047904191618</v>
      </c>
      <c r="D99">
        <v>1</v>
      </c>
      <c r="J99" s="1"/>
    </row>
    <row r="100" spans="1:10" x14ac:dyDescent="0.25">
      <c r="A100" t="s">
        <v>37</v>
      </c>
      <c r="B100" s="8">
        <f t="shared" si="5"/>
        <v>2.0338922155688621</v>
      </c>
      <c r="C100" s="7">
        <f t="shared" si="3"/>
        <v>1.1108023952095809</v>
      </c>
      <c r="D100">
        <v>1</v>
      </c>
      <c r="J100" s="3"/>
    </row>
    <row r="101" spans="1:10" x14ac:dyDescent="0.25">
      <c r="A101" t="s">
        <v>38</v>
      </c>
      <c r="B101" s="8">
        <f t="shared" si="5"/>
        <v>6.9982035928143702</v>
      </c>
      <c r="C101" s="7">
        <f t="shared" si="3"/>
        <v>3.7886227544910183</v>
      </c>
      <c r="D101">
        <v>1</v>
      </c>
      <c r="J101" s="1"/>
    </row>
    <row r="102" spans="1:10" x14ac:dyDescent="0.25">
      <c r="J102" s="4"/>
    </row>
  </sheetData>
  <conditionalFormatting sqref="B38:H67">
    <cfRule type="cellIs" dxfId="3" priority="2" operator="greaterThan">
      <formula>0</formula>
    </cfRule>
  </conditionalFormatting>
  <conditionalFormatting sqref="B3:H32">
    <cfRule type="cellIs" dxfId="2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opLeftCell="A55" zoomScale="85" zoomScaleNormal="85" workbookViewId="0">
      <selection activeCell="A69" sqref="A69:C101"/>
    </sheetView>
  </sheetViews>
  <sheetFormatPr defaultRowHeight="13.2" x14ac:dyDescent="0.25"/>
  <cols>
    <col min="2" max="2" width="8.44140625" customWidth="1"/>
    <col min="4" max="4" width="11.6640625" customWidth="1"/>
    <col min="5" max="5" width="9.5546875" customWidth="1"/>
    <col min="6" max="6" width="11.33203125" customWidth="1"/>
    <col min="7" max="7" width="10.5546875" bestFit="1" customWidth="1"/>
    <col min="9" max="9" width="10.33203125" customWidth="1"/>
    <col min="10" max="10" width="8.44140625" customWidth="1"/>
    <col min="12" max="12" width="8.44140625" customWidth="1"/>
    <col min="17" max="17" width="8.33203125" customWidth="1"/>
  </cols>
  <sheetData>
    <row r="1" spans="1:12" x14ac:dyDescent="0.25">
      <c r="B1" t="s">
        <v>0</v>
      </c>
    </row>
    <row r="2" spans="1:12" ht="14.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s="11" t="s">
        <v>55</v>
      </c>
      <c r="J2" s="11" t="s">
        <v>54</v>
      </c>
      <c r="L2" s="13"/>
    </row>
    <row r="3" spans="1:12" x14ac:dyDescent="0.25">
      <c r="A3" t="s">
        <v>9</v>
      </c>
      <c r="F3">
        <v>45</v>
      </c>
      <c r="I3" s="11"/>
      <c r="J3" s="11">
        <v>1</v>
      </c>
    </row>
    <row r="4" spans="1:12" x14ac:dyDescent="0.25">
      <c r="A4" s="11" t="s">
        <v>10</v>
      </c>
      <c r="B4">
        <v>12</v>
      </c>
      <c r="C4">
        <v>0</v>
      </c>
      <c r="D4">
        <v>5</v>
      </c>
      <c r="E4">
        <v>2</v>
      </c>
      <c r="F4">
        <v>14</v>
      </c>
      <c r="G4">
        <v>0</v>
      </c>
      <c r="H4">
        <v>0</v>
      </c>
      <c r="I4">
        <v>1</v>
      </c>
    </row>
    <row r="5" spans="1:12" x14ac:dyDescent="0.25">
      <c r="A5" s="11" t="s">
        <v>11</v>
      </c>
      <c r="B5">
        <v>98</v>
      </c>
      <c r="C5">
        <v>5</v>
      </c>
      <c r="E5">
        <v>8</v>
      </c>
      <c r="F5">
        <v>1</v>
      </c>
      <c r="I5">
        <v>1</v>
      </c>
    </row>
    <row r="6" spans="1:12" x14ac:dyDescent="0.25">
      <c r="A6" s="21" t="s">
        <v>12</v>
      </c>
      <c r="B6">
        <v>5</v>
      </c>
      <c r="D6">
        <v>27</v>
      </c>
      <c r="E6">
        <v>12</v>
      </c>
      <c r="F6">
        <v>12</v>
      </c>
      <c r="H6">
        <v>18</v>
      </c>
      <c r="J6">
        <v>1</v>
      </c>
    </row>
    <row r="7" spans="1:12" x14ac:dyDescent="0.25">
      <c r="A7" s="21" t="s">
        <v>13</v>
      </c>
      <c r="C7">
        <v>8</v>
      </c>
      <c r="D7">
        <v>28</v>
      </c>
      <c r="H7">
        <v>2</v>
      </c>
      <c r="I7">
        <v>1</v>
      </c>
    </row>
    <row r="8" spans="1:12" x14ac:dyDescent="0.25">
      <c r="A8" s="21" t="s">
        <v>14</v>
      </c>
      <c r="B8">
        <v>1</v>
      </c>
      <c r="C8">
        <v>17</v>
      </c>
      <c r="D8">
        <v>24</v>
      </c>
      <c r="E8">
        <v>14</v>
      </c>
      <c r="H8">
        <v>20</v>
      </c>
      <c r="I8">
        <v>1</v>
      </c>
    </row>
    <row r="9" spans="1:12" x14ac:dyDescent="0.25">
      <c r="A9" s="11" t="s">
        <v>15</v>
      </c>
      <c r="B9">
        <v>16</v>
      </c>
      <c r="E9">
        <v>14</v>
      </c>
      <c r="F9">
        <v>20</v>
      </c>
      <c r="I9">
        <v>1</v>
      </c>
    </row>
    <row r="10" spans="1:12" x14ac:dyDescent="0.25">
      <c r="A10" s="11" t="s">
        <v>16</v>
      </c>
      <c r="D10">
        <v>17</v>
      </c>
      <c r="E10">
        <v>21</v>
      </c>
      <c r="J10" s="10">
        <v>1</v>
      </c>
    </row>
    <row r="11" spans="1:12" x14ac:dyDescent="0.25">
      <c r="A11" s="11" t="s">
        <v>17</v>
      </c>
      <c r="B11">
        <v>1</v>
      </c>
      <c r="D11">
        <v>6</v>
      </c>
      <c r="F11">
        <v>30</v>
      </c>
      <c r="G11">
        <v>1</v>
      </c>
      <c r="J11">
        <v>1</v>
      </c>
    </row>
    <row r="12" spans="1:12" x14ac:dyDescent="0.25">
      <c r="A12" s="11" t="s">
        <v>18</v>
      </c>
      <c r="E12">
        <v>11</v>
      </c>
      <c r="F12">
        <v>29</v>
      </c>
      <c r="H12">
        <v>1</v>
      </c>
      <c r="I12">
        <v>1</v>
      </c>
    </row>
    <row r="13" spans="1:12" x14ac:dyDescent="0.25">
      <c r="A13" s="11" t="s">
        <v>19</v>
      </c>
      <c r="B13">
        <v>17</v>
      </c>
      <c r="E13">
        <v>11</v>
      </c>
      <c r="F13">
        <v>4</v>
      </c>
      <c r="H13">
        <v>15</v>
      </c>
      <c r="J13">
        <v>1</v>
      </c>
    </row>
    <row r="14" spans="1:12" x14ac:dyDescent="0.25">
      <c r="A14" s="11" t="s">
        <v>20</v>
      </c>
      <c r="B14">
        <v>14</v>
      </c>
      <c r="C14">
        <v>3</v>
      </c>
      <c r="D14">
        <v>10</v>
      </c>
      <c r="H14">
        <v>2</v>
      </c>
      <c r="I14">
        <v>1</v>
      </c>
    </row>
    <row r="15" spans="1:12" x14ac:dyDescent="0.25">
      <c r="A15" s="11" t="s">
        <v>21</v>
      </c>
      <c r="B15">
        <v>2</v>
      </c>
      <c r="F15">
        <v>4</v>
      </c>
      <c r="G15">
        <v>2</v>
      </c>
      <c r="H15">
        <v>3</v>
      </c>
      <c r="I15">
        <v>1</v>
      </c>
    </row>
    <row r="16" spans="1:12" x14ac:dyDescent="0.25">
      <c r="A16" s="22" t="s">
        <v>22</v>
      </c>
      <c r="B16" s="12">
        <v>15</v>
      </c>
      <c r="C16" s="12"/>
      <c r="D16" s="12">
        <v>11</v>
      </c>
      <c r="E16" s="12">
        <v>14</v>
      </c>
      <c r="F16" s="12"/>
      <c r="G16" s="12"/>
      <c r="I16">
        <v>1</v>
      </c>
    </row>
    <row r="17" spans="1:10" x14ac:dyDescent="0.25">
      <c r="A17" s="22" t="s">
        <v>23</v>
      </c>
      <c r="B17" s="12">
        <v>19</v>
      </c>
      <c r="C17" s="12">
        <v>31</v>
      </c>
      <c r="D17" s="12"/>
      <c r="E17" s="12">
        <v>39</v>
      </c>
      <c r="F17" s="12"/>
      <c r="G17" s="12"/>
      <c r="H17">
        <v>32</v>
      </c>
      <c r="I17">
        <v>1</v>
      </c>
    </row>
    <row r="18" spans="1:10" x14ac:dyDescent="0.25">
      <c r="A18" s="22" t="s">
        <v>24</v>
      </c>
      <c r="B18" s="12">
        <v>4</v>
      </c>
      <c r="C18" s="12"/>
      <c r="D18" s="12"/>
      <c r="E18" s="12">
        <v>88</v>
      </c>
      <c r="F18" s="12"/>
      <c r="G18" s="12"/>
      <c r="J18">
        <v>1</v>
      </c>
    </row>
    <row r="19" spans="1:10" x14ac:dyDescent="0.25">
      <c r="A19" s="22" t="s">
        <v>25</v>
      </c>
      <c r="B19" s="12">
        <v>13</v>
      </c>
      <c r="C19" s="12">
        <v>2</v>
      </c>
      <c r="D19" s="12"/>
      <c r="E19" s="12">
        <v>2</v>
      </c>
      <c r="F19" s="12"/>
      <c r="G19" s="12"/>
      <c r="H19">
        <v>34</v>
      </c>
      <c r="I19">
        <v>1</v>
      </c>
    </row>
    <row r="20" spans="1:10" x14ac:dyDescent="0.25">
      <c r="A20" s="22" t="s">
        <v>26</v>
      </c>
      <c r="B20" s="12">
        <v>19</v>
      </c>
      <c r="C20" s="12">
        <v>32</v>
      </c>
      <c r="D20" s="12"/>
      <c r="E20" s="12">
        <v>6</v>
      </c>
      <c r="F20" s="12"/>
      <c r="G20" s="12"/>
      <c r="J20">
        <v>1</v>
      </c>
    </row>
    <row r="21" spans="1:10" x14ac:dyDescent="0.25">
      <c r="A21" s="22" t="s">
        <v>27</v>
      </c>
      <c r="B21" s="12">
        <v>27</v>
      </c>
      <c r="C21" s="12">
        <v>11</v>
      </c>
      <c r="D21" s="12">
        <v>6</v>
      </c>
      <c r="E21" s="12">
        <v>16</v>
      </c>
      <c r="F21" s="12">
        <v>46</v>
      </c>
      <c r="G21" s="12"/>
      <c r="H21" s="12">
        <v>7</v>
      </c>
      <c r="J21">
        <v>1</v>
      </c>
    </row>
    <row r="22" spans="1:10" x14ac:dyDescent="0.25">
      <c r="A22" s="22" t="s">
        <v>28</v>
      </c>
      <c r="B22" s="12">
        <v>17</v>
      </c>
      <c r="C22" s="12"/>
      <c r="D22" s="12">
        <v>1</v>
      </c>
      <c r="E22" s="12"/>
      <c r="F22" s="12">
        <v>4</v>
      </c>
      <c r="G22" s="12">
        <v>3</v>
      </c>
      <c r="H22" s="12">
        <v>9</v>
      </c>
      <c r="I22">
        <v>1</v>
      </c>
    </row>
    <row r="23" spans="1:10" x14ac:dyDescent="0.25">
      <c r="A23" s="22" t="s">
        <v>29</v>
      </c>
      <c r="B23" s="12">
        <v>28</v>
      </c>
      <c r="C23" s="12"/>
      <c r="D23" s="12">
        <v>20</v>
      </c>
      <c r="E23" s="12">
        <v>5</v>
      </c>
      <c r="H23">
        <v>32</v>
      </c>
      <c r="J23" s="10">
        <v>1</v>
      </c>
    </row>
    <row r="24" spans="1:10" x14ac:dyDescent="0.25">
      <c r="A24" s="22" t="s">
        <v>30</v>
      </c>
      <c r="B24" s="12"/>
      <c r="C24" s="12"/>
      <c r="D24" s="12"/>
      <c r="E24" s="12">
        <v>10</v>
      </c>
      <c r="F24" s="12"/>
      <c r="G24" s="12"/>
      <c r="I24">
        <v>1</v>
      </c>
    </row>
    <row r="25" spans="1:10" x14ac:dyDescent="0.25">
      <c r="A25" s="22" t="s">
        <v>31</v>
      </c>
      <c r="B25" s="12"/>
      <c r="C25" s="12"/>
      <c r="D25" s="12">
        <v>19</v>
      </c>
      <c r="E25" s="12">
        <v>17</v>
      </c>
      <c r="F25" s="12"/>
      <c r="G25" s="12"/>
      <c r="H25">
        <v>15</v>
      </c>
      <c r="J25">
        <v>1</v>
      </c>
    </row>
    <row r="26" spans="1:10" x14ac:dyDescent="0.25">
      <c r="A26" s="22" t="s">
        <v>32</v>
      </c>
      <c r="B26" s="12">
        <v>4</v>
      </c>
      <c r="C26" s="12"/>
      <c r="D26" s="12">
        <v>5</v>
      </c>
      <c r="E26" s="12"/>
      <c r="F26" s="12"/>
      <c r="G26" s="12"/>
      <c r="H26">
        <v>2</v>
      </c>
      <c r="I26">
        <v>1</v>
      </c>
    </row>
    <row r="27" spans="1:10" x14ac:dyDescent="0.25">
      <c r="A27" s="22" t="s">
        <v>33</v>
      </c>
      <c r="B27" s="12"/>
      <c r="C27" s="12"/>
      <c r="D27" s="12"/>
      <c r="E27" s="12">
        <v>21</v>
      </c>
      <c r="F27" s="12">
        <v>11</v>
      </c>
      <c r="G27" s="12"/>
      <c r="H27">
        <v>1</v>
      </c>
      <c r="I27">
        <v>1</v>
      </c>
    </row>
    <row r="28" spans="1:10" x14ac:dyDescent="0.25">
      <c r="A28" s="22" t="s">
        <v>34</v>
      </c>
      <c r="B28" s="12"/>
      <c r="C28" s="12"/>
      <c r="D28" s="12"/>
      <c r="E28" s="12">
        <v>5</v>
      </c>
      <c r="F28" s="12"/>
      <c r="G28" s="12"/>
      <c r="H28">
        <v>1</v>
      </c>
      <c r="J28">
        <v>1</v>
      </c>
    </row>
    <row r="29" spans="1:10" x14ac:dyDescent="0.25">
      <c r="A29" s="22" t="s">
        <v>35</v>
      </c>
      <c r="B29" s="12"/>
      <c r="C29" s="12"/>
      <c r="D29" s="12"/>
      <c r="E29" s="12">
        <v>49</v>
      </c>
      <c r="F29" s="12"/>
      <c r="G29" s="12"/>
      <c r="H29">
        <v>1</v>
      </c>
      <c r="J29">
        <v>1</v>
      </c>
    </row>
    <row r="30" spans="1:10" x14ac:dyDescent="0.25">
      <c r="A30" s="22" t="s">
        <v>36</v>
      </c>
      <c r="B30" s="12"/>
      <c r="C30" s="12"/>
      <c r="D30" s="12"/>
      <c r="E30" s="12">
        <v>23</v>
      </c>
      <c r="F30" s="12"/>
      <c r="G30" s="12"/>
      <c r="I30">
        <v>1</v>
      </c>
    </row>
    <row r="31" spans="1:10" x14ac:dyDescent="0.25">
      <c r="A31" s="22" t="s">
        <v>37</v>
      </c>
      <c r="B31" s="12"/>
      <c r="C31" s="12"/>
      <c r="D31" s="12"/>
      <c r="E31" s="12">
        <v>6</v>
      </c>
      <c r="F31" s="12">
        <v>1</v>
      </c>
      <c r="G31" s="12"/>
      <c r="H31">
        <v>5</v>
      </c>
      <c r="J31">
        <v>1</v>
      </c>
    </row>
    <row r="32" spans="1:10" x14ac:dyDescent="0.25">
      <c r="A32" s="22" t="s">
        <v>38</v>
      </c>
      <c r="B32" s="12">
        <v>1</v>
      </c>
      <c r="C32" s="12">
        <v>4</v>
      </c>
      <c r="D32" s="12">
        <v>22</v>
      </c>
      <c r="E32" s="12">
        <v>16</v>
      </c>
      <c r="F32" s="12"/>
      <c r="G32" s="12"/>
      <c r="J32">
        <v>1</v>
      </c>
    </row>
    <row r="33" spans="1:17" x14ac:dyDescent="0.25">
      <c r="A33" s="12"/>
      <c r="B33" s="12"/>
      <c r="C33" s="12"/>
      <c r="D33" s="12"/>
      <c r="E33" s="12"/>
      <c r="F33" s="12"/>
      <c r="G33" s="12"/>
    </row>
    <row r="34" spans="1:17" x14ac:dyDescent="0.25">
      <c r="F34" t="s">
        <v>39</v>
      </c>
      <c r="H34" s="11" t="s">
        <v>56</v>
      </c>
      <c r="I34">
        <f>SUM(I3:I32)</f>
        <v>16</v>
      </c>
      <c r="J34">
        <f>SUM(J3:J32)</f>
        <v>14</v>
      </c>
    </row>
    <row r="35" spans="1:17" x14ac:dyDescent="0.25">
      <c r="A35" t="s">
        <v>53</v>
      </c>
    </row>
    <row r="36" spans="1:17" x14ac:dyDescent="0.25">
      <c r="B36" t="s">
        <v>40</v>
      </c>
    </row>
    <row r="37" spans="1:17" x14ac:dyDescent="0.25">
      <c r="A37" t="s">
        <v>1</v>
      </c>
      <c r="B37" t="s">
        <v>2</v>
      </c>
      <c r="C37" t="s">
        <v>3</v>
      </c>
      <c r="D37" t="s">
        <v>4</v>
      </c>
      <c r="E37" t="s">
        <v>5</v>
      </c>
      <c r="F37" t="s">
        <v>6</v>
      </c>
      <c r="G37" t="s">
        <v>7</v>
      </c>
      <c r="H37" t="s">
        <v>8</v>
      </c>
    </row>
    <row r="38" spans="1:17" x14ac:dyDescent="0.25">
      <c r="A38" t="s">
        <v>9</v>
      </c>
      <c r="B38" s="1">
        <f t="shared" ref="B38:H53" si="0">(B3*2)/334</f>
        <v>0</v>
      </c>
      <c r="C38" s="1">
        <f t="shared" si="0"/>
        <v>0</v>
      </c>
      <c r="D38" s="1">
        <f t="shared" si="0"/>
        <v>0</v>
      </c>
      <c r="E38" s="1">
        <f t="shared" si="0"/>
        <v>0</v>
      </c>
      <c r="F38" s="1">
        <f t="shared" si="0"/>
        <v>0.26946107784431139</v>
      </c>
      <c r="G38" s="1">
        <f t="shared" si="0"/>
        <v>0</v>
      </c>
      <c r="H38" s="1">
        <f t="shared" si="0"/>
        <v>0</v>
      </c>
      <c r="I38" s="1"/>
      <c r="J38" s="1"/>
      <c r="N38" s="1"/>
      <c r="O38" s="1"/>
      <c r="P38" s="1"/>
      <c r="Q38" s="1"/>
    </row>
    <row r="39" spans="1:17" x14ac:dyDescent="0.25">
      <c r="A39" t="s">
        <v>10</v>
      </c>
      <c r="B39" s="1">
        <f t="shared" si="0"/>
        <v>7.1856287425149698E-2</v>
      </c>
      <c r="C39" s="1">
        <f t="shared" si="0"/>
        <v>0</v>
      </c>
      <c r="D39" s="1">
        <f t="shared" si="0"/>
        <v>2.9940119760479042E-2</v>
      </c>
      <c r="E39" s="1">
        <f t="shared" si="0"/>
        <v>1.1976047904191617E-2</v>
      </c>
      <c r="F39" s="1">
        <f t="shared" si="0"/>
        <v>8.3832335329341312E-2</v>
      </c>
      <c r="G39" s="1">
        <f t="shared" si="0"/>
        <v>0</v>
      </c>
      <c r="H39" s="1">
        <f t="shared" si="0"/>
        <v>0</v>
      </c>
      <c r="I39" s="1"/>
      <c r="J39" s="1"/>
      <c r="N39" s="1"/>
      <c r="O39" s="1"/>
      <c r="P39" s="1"/>
      <c r="Q39" s="1"/>
    </row>
    <row r="40" spans="1:17" x14ac:dyDescent="0.25">
      <c r="A40" t="s">
        <v>11</v>
      </c>
      <c r="B40" s="1">
        <f t="shared" si="0"/>
        <v>0.58682634730538918</v>
      </c>
      <c r="C40" s="1">
        <f t="shared" si="0"/>
        <v>2.9940119760479042E-2</v>
      </c>
      <c r="D40" s="1">
        <f t="shared" si="0"/>
        <v>0</v>
      </c>
      <c r="E40" s="1">
        <f t="shared" si="0"/>
        <v>4.790419161676647E-2</v>
      </c>
      <c r="F40" s="1">
        <f t="shared" si="0"/>
        <v>5.9880239520958087E-3</v>
      </c>
      <c r="G40" s="1">
        <f t="shared" si="0"/>
        <v>0</v>
      </c>
      <c r="H40" s="1">
        <f t="shared" si="0"/>
        <v>0</v>
      </c>
      <c r="I40" s="1"/>
      <c r="J40" s="1"/>
      <c r="N40" s="1"/>
      <c r="O40" s="1"/>
      <c r="P40" s="1"/>
      <c r="Q40" s="1"/>
    </row>
    <row r="41" spans="1:17" x14ac:dyDescent="0.25">
      <c r="A41" t="s">
        <v>12</v>
      </c>
      <c r="B41" s="1">
        <f t="shared" si="0"/>
        <v>2.9940119760479042E-2</v>
      </c>
      <c r="C41" s="1">
        <f t="shared" si="0"/>
        <v>0</v>
      </c>
      <c r="D41" s="1">
        <f t="shared" si="0"/>
        <v>0.16167664670658682</v>
      </c>
      <c r="E41" s="1">
        <f t="shared" si="0"/>
        <v>7.1856287425149698E-2</v>
      </c>
      <c r="F41" s="1">
        <f t="shared" si="0"/>
        <v>7.1856287425149698E-2</v>
      </c>
      <c r="G41" s="1">
        <f t="shared" si="0"/>
        <v>0</v>
      </c>
      <c r="H41" s="1">
        <f t="shared" si="0"/>
        <v>0.10778443113772455</v>
      </c>
      <c r="I41" s="1"/>
      <c r="J41" s="1"/>
      <c r="N41" s="1"/>
      <c r="O41" s="1"/>
      <c r="P41" s="1"/>
      <c r="Q41" s="1"/>
    </row>
    <row r="42" spans="1:17" x14ac:dyDescent="0.25">
      <c r="A42" t="s">
        <v>13</v>
      </c>
      <c r="B42" s="1">
        <f t="shared" si="0"/>
        <v>0</v>
      </c>
      <c r="C42" s="1">
        <f t="shared" si="0"/>
        <v>4.790419161676647E-2</v>
      </c>
      <c r="D42" s="1">
        <f t="shared" si="0"/>
        <v>0.16766467065868262</v>
      </c>
      <c r="E42" s="1">
        <f t="shared" si="0"/>
        <v>0</v>
      </c>
      <c r="F42" s="1">
        <f t="shared" si="0"/>
        <v>0</v>
      </c>
      <c r="G42" s="1">
        <f t="shared" si="0"/>
        <v>0</v>
      </c>
      <c r="H42" s="1">
        <f t="shared" si="0"/>
        <v>1.1976047904191617E-2</v>
      </c>
      <c r="I42" s="1"/>
      <c r="J42" s="1"/>
      <c r="N42" s="1"/>
      <c r="O42" s="1"/>
      <c r="P42" s="1"/>
      <c r="Q42" s="1"/>
    </row>
    <row r="43" spans="1:17" x14ac:dyDescent="0.25">
      <c r="A43" t="s">
        <v>14</v>
      </c>
      <c r="B43" s="1">
        <f t="shared" si="0"/>
        <v>5.9880239520958087E-3</v>
      </c>
      <c r="C43" s="1">
        <f t="shared" si="0"/>
        <v>0.10179640718562874</v>
      </c>
      <c r="D43" s="1">
        <f t="shared" si="0"/>
        <v>0.1437125748502994</v>
      </c>
      <c r="E43" s="1">
        <f t="shared" si="0"/>
        <v>8.3832335329341312E-2</v>
      </c>
      <c r="F43" s="1">
        <f t="shared" si="0"/>
        <v>0</v>
      </c>
      <c r="G43" s="1">
        <f t="shared" si="0"/>
        <v>0</v>
      </c>
      <c r="H43" s="1">
        <f t="shared" si="0"/>
        <v>0.11976047904191617</v>
      </c>
      <c r="I43" s="1"/>
      <c r="J43" s="1"/>
      <c r="N43" s="1"/>
      <c r="O43" s="1"/>
      <c r="P43" s="1"/>
      <c r="Q43" s="1"/>
    </row>
    <row r="44" spans="1:17" x14ac:dyDescent="0.25">
      <c r="A44" t="s">
        <v>15</v>
      </c>
      <c r="B44" s="1">
        <f t="shared" si="0"/>
        <v>9.580838323353294E-2</v>
      </c>
      <c r="C44" s="1">
        <f t="shared" si="0"/>
        <v>0</v>
      </c>
      <c r="D44" s="1">
        <f t="shared" si="0"/>
        <v>0</v>
      </c>
      <c r="E44" s="1">
        <f t="shared" si="0"/>
        <v>8.3832335329341312E-2</v>
      </c>
      <c r="F44" s="1">
        <f t="shared" si="0"/>
        <v>0.11976047904191617</v>
      </c>
      <c r="G44" s="1">
        <f t="shared" si="0"/>
        <v>0</v>
      </c>
      <c r="H44" s="1">
        <f t="shared" si="0"/>
        <v>0</v>
      </c>
      <c r="I44" s="1"/>
      <c r="J44" s="1"/>
      <c r="N44" s="1"/>
      <c r="O44" s="1"/>
      <c r="P44" s="1"/>
      <c r="Q44" s="1"/>
    </row>
    <row r="45" spans="1:17" x14ac:dyDescent="0.25">
      <c r="A45" t="s">
        <v>16</v>
      </c>
      <c r="B45" s="1">
        <f t="shared" si="0"/>
        <v>0</v>
      </c>
      <c r="C45" s="1">
        <f t="shared" si="0"/>
        <v>0</v>
      </c>
      <c r="D45" s="1">
        <f t="shared" si="0"/>
        <v>0.10179640718562874</v>
      </c>
      <c r="E45" s="1">
        <f t="shared" si="0"/>
        <v>0.12574850299401197</v>
      </c>
      <c r="F45" s="1">
        <f t="shared" si="0"/>
        <v>0</v>
      </c>
      <c r="G45" s="1">
        <f t="shared" si="0"/>
        <v>0</v>
      </c>
      <c r="H45" s="1">
        <f t="shared" si="0"/>
        <v>0</v>
      </c>
      <c r="I45" s="1"/>
      <c r="J45" s="1"/>
      <c r="N45" s="1"/>
      <c r="O45" s="1"/>
      <c r="P45" s="1"/>
      <c r="Q45" s="1"/>
    </row>
    <row r="46" spans="1:17" x14ac:dyDescent="0.25">
      <c r="A46" t="s">
        <v>17</v>
      </c>
      <c r="B46" s="1">
        <f t="shared" si="0"/>
        <v>5.9880239520958087E-3</v>
      </c>
      <c r="C46" s="1">
        <f t="shared" si="0"/>
        <v>0</v>
      </c>
      <c r="D46" s="1">
        <f t="shared" si="0"/>
        <v>3.5928143712574849E-2</v>
      </c>
      <c r="E46" s="1">
        <f t="shared" si="0"/>
        <v>0</v>
      </c>
      <c r="F46" s="1">
        <f t="shared" si="0"/>
        <v>0.17964071856287425</v>
      </c>
      <c r="G46" s="1">
        <f t="shared" si="0"/>
        <v>5.9880239520958087E-3</v>
      </c>
      <c r="H46" s="1">
        <f t="shared" si="0"/>
        <v>0</v>
      </c>
      <c r="I46" s="1"/>
      <c r="J46" s="1"/>
      <c r="N46" s="1"/>
      <c r="O46" s="1"/>
      <c r="P46" s="1"/>
      <c r="Q46" s="1"/>
    </row>
    <row r="47" spans="1:17" x14ac:dyDescent="0.25">
      <c r="A47" t="s">
        <v>18</v>
      </c>
      <c r="B47" s="1">
        <f t="shared" si="0"/>
        <v>0</v>
      </c>
      <c r="C47" s="1">
        <f t="shared" si="0"/>
        <v>0</v>
      </c>
      <c r="D47" s="1">
        <f t="shared" si="0"/>
        <v>0</v>
      </c>
      <c r="E47" s="1">
        <f t="shared" si="0"/>
        <v>6.5868263473053898E-2</v>
      </c>
      <c r="F47" s="1">
        <f t="shared" si="0"/>
        <v>0.17365269461077845</v>
      </c>
      <c r="G47" s="1">
        <f t="shared" si="0"/>
        <v>0</v>
      </c>
      <c r="H47" s="1">
        <f t="shared" si="0"/>
        <v>5.9880239520958087E-3</v>
      </c>
      <c r="I47" s="1"/>
      <c r="J47" s="1"/>
      <c r="N47" s="1"/>
      <c r="O47" s="1"/>
      <c r="P47" s="1"/>
      <c r="Q47" s="1"/>
    </row>
    <row r="48" spans="1:17" x14ac:dyDescent="0.25">
      <c r="A48" t="s">
        <v>19</v>
      </c>
      <c r="B48" s="1">
        <f t="shared" si="0"/>
        <v>0.10179640718562874</v>
      </c>
      <c r="C48" s="1">
        <f t="shared" si="0"/>
        <v>0</v>
      </c>
      <c r="D48" s="1">
        <f t="shared" si="0"/>
        <v>0</v>
      </c>
      <c r="E48" s="1">
        <f t="shared" si="0"/>
        <v>6.5868263473053898E-2</v>
      </c>
      <c r="F48" s="1">
        <f t="shared" si="0"/>
        <v>2.3952095808383235E-2</v>
      </c>
      <c r="G48" s="1">
        <f t="shared" si="0"/>
        <v>0</v>
      </c>
      <c r="H48" s="1">
        <f t="shared" si="0"/>
        <v>8.9820359281437126E-2</v>
      </c>
      <c r="I48" s="1"/>
      <c r="J48" s="1"/>
      <c r="N48" s="1"/>
      <c r="O48" s="1"/>
      <c r="P48" s="1"/>
      <c r="Q48" s="1"/>
    </row>
    <row r="49" spans="1:17" x14ac:dyDescent="0.25">
      <c r="A49" t="s">
        <v>20</v>
      </c>
      <c r="B49" s="1">
        <f t="shared" si="0"/>
        <v>8.3832335329341312E-2</v>
      </c>
      <c r="C49" s="1">
        <f t="shared" si="0"/>
        <v>1.7964071856287425E-2</v>
      </c>
      <c r="D49" s="1">
        <f t="shared" si="0"/>
        <v>5.9880239520958084E-2</v>
      </c>
      <c r="E49" s="1">
        <f t="shared" si="0"/>
        <v>0</v>
      </c>
      <c r="F49" s="1">
        <f t="shared" si="0"/>
        <v>0</v>
      </c>
      <c r="G49" s="1">
        <f t="shared" si="0"/>
        <v>0</v>
      </c>
      <c r="H49" s="1">
        <f t="shared" si="0"/>
        <v>1.1976047904191617E-2</v>
      </c>
      <c r="I49" s="1"/>
      <c r="J49" s="1"/>
      <c r="N49" s="1"/>
      <c r="O49" s="1"/>
      <c r="P49" s="1"/>
      <c r="Q49" s="1"/>
    </row>
    <row r="50" spans="1:17" x14ac:dyDescent="0.25">
      <c r="A50" t="s">
        <v>21</v>
      </c>
      <c r="B50" s="1">
        <f t="shared" si="0"/>
        <v>1.1976047904191617E-2</v>
      </c>
      <c r="C50" s="1">
        <f t="shared" si="0"/>
        <v>0</v>
      </c>
      <c r="D50" s="1">
        <f t="shared" si="0"/>
        <v>0</v>
      </c>
      <c r="E50" s="1">
        <f t="shared" si="0"/>
        <v>0</v>
      </c>
      <c r="F50" s="1">
        <f t="shared" si="0"/>
        <v>2.3952095808383235E-2</v>
      </c>
      <c r="G50" s="1">
        <f t="shared" si="0"/>
        <v>1.1976047904191617E-2</v>
      </c>
      <c r="H50" s="1">
        <f t="shared" si="0"/>
        <v>1.7964071856287425E-2</v>
      </c>
      <c r="I50" s="1"/>
      <c r="J50" s="1"/>
      <c r="N50" s="1"/>
      <c r="O50" s="1"/>
      <c r="P50" s="1"/>
      <c r="Q50" s="1"/>
    </row>
    <row r="51" spans="1:17" x14ac:dyDescent="0.25">
      <c r="A51" t="s">
        <v>22</v>
      </c>
      <c r="B51" s="1">
        <f t="shared" si="0"/>
        <v>8.9820359281437126E-2</v>
      </c>
      <c r="C51" s="1">
        <f t="shared" si="0"/>
        <v>0</v>
      </c>
      <c r="D51" s="1">
        <f t="shared" si="0"/>
        <v>6.5868263473053898E-2</v>
      </c>
      <c r="E51" s="1">
        <f t="shared" si="0"/>
        <v>8.3832335329341312E-2</v>
      </c>
      <c r="F51" s="1">
        <f t="shared" si="0"/>
        <v>0</v>
      </c>
      <c r="G51" s="1">
        <f t="shared" si="0"/>
        <v>0</v>
      </c>
      <c r="H51" s="1">
        <f t="shared" si="0"/>
        <v>0</v>
      </c>
      <c r="I51" s="1"/>
      <c r="J51" s="1"/>
      <c r="N51" s="1"/>
      <c r="O51" s="1"/>
      <c r="P51" s="1"/>
      <c r="Q51" s="1"/>
    </row>
    <row r="52" spans="1:17" x14ac:dyDescent="0.25">
      <c r="A52" t="s">
        <v>23</v>
      </c>
      <c r="B52" s="1">
        <f t="shared" si="0"/>
        <v>0.11377245508982035</v>
      </c>
      <c r="C52" s="1">
        <f t="shared" si="0"/>
        <v>0.18562874251497005</v>
      </c>
      <c r="D52" s="1">
        <f t="shared" si="0"/>
        <v>0</v>
      </c>
      <c r="E52" s="1">
        <f t="shared" si="0"/>
        <v>0.23353293413173654</v>
      </c>
      <c r="F52" s="1">
        <f t="shared" si="0"/>
        <v>0</v>
      </c>
      <c r="G52" s="1">
        <f t="shared" si="0"/>
        <v>0</v>
      </c>
      <c r="H52" s="1">
        <f t="shared" si="0"/>
        <v>0.19161676646706588</v>
      </c>
      <c r="I52" s="1"/>
      <c r="J52" s="1"/>
      <c r="N52" s="1"/>
      <c r="O52" s="1"/>
      <c r="P52" s="1"/>
      <c r="Q52" s="1"/>
    </row>
    <row r="53" spans="1:17" x14ac:dyDescent="0.25">
      <c r="A53" t="s">
        <v>24</v>
      </c>
      <c r="B53" s="1">
        <f t="shared" si="0"/>
        <v>2.3952095808383235E-2</v>
      </c>
      <c r="C53" s="1">
        <f t="shared" si="0"/>
        <v>0</v>
      </c>
      <c r="D53" s="1">
        <f t="shared" si="0"/>
        <v>0</v>
      </c>
      <c r="E53" s="1">
        <f t="shared" si="0"/>
        <v>0.52694610778443118</v>
      </c>
      <c r="F53" s="1">
        <f t="shared" si="0"/>
        <v>0</v>
      </c>
      <c r="G53" s="1">
        <f t="shared" si="0"/>
        <v>0</v>
      </c>
      <c r="H53" s="1">
        <f t="shared" si="0"/>
        <v>0</v>
      </c>
      <c r="I53" s="1"/>
      <c r="J53" s="1"/>
      <c r="N53" s="1"/>
      <c r="O53" s="1"/>
      <c r="P53" s="1"/>
      <c r="Q53" s="1"/>
    </row>
    <row r="54" spans="1:17" x14ac:dyDescent="0.25">
      <c r="A54" t="s">
        <v>25</v>
      </c>
      <c r="B54" s="1">
        <f t="shared" ref="B54:H67" si="1">(B19*2)/334</f>
        <v>7.7844311377245512E-2</v>
      </c>
      <c r="C54" s="1">
        <f t="shared" si="1"/>
        <v>1.1976047904191617E-2</v>
      </c>
      <c r="D54" s="1">
        <f t="shared" si="1"/>
        <v>0</v>
      </c>
      <c r="E54" s="1">
        <f t="shared" si="1"/>
        <v>1.1976047904191617E-2</v>
      </c>
      <c r="F54" s="1">
        <f t="shared" si="1"/>
        <v>0</v>
      </c>
      <c r="G54" s="1">
        <f t="shared" si="1"/>
        <v>0</v>
      </c>
      <c r="H54" s="1">
        <f t="shared" si="1"/>
        <v>0.20359281437125748</v>
      </c>
      <c r="I54" s="1"/>
      <c r="J54" s="1"/>
      <c r="N54" s="1"/>
      <c r="O54" s="1"/>
      <c r="P54" s="1"/>
      <c r="Q54" s="1"/>
    </row>
    <row r="55" spans="1:17" x14ac:dyDescent="0.25">
      <c r="A55" t="s">
        <v>26</v>
      </c>
      <c r="B55" s="1">
        <f t="shared" si="1"/>
        <v>0.11377245508982035</v>
      </c>
      <c r="C55" s="1">
        <f t="shared" si="1"/>
        <v>0.19161676646706588</v>
      </c>
      <c r="D55" s="1">
        <f t="shared" si="1"/>
        <v>0</v>
      </c>
      <c r="E55" s="1">
        <f t="shared" si="1"/>
        <v>3.5928143712574849E-2</v>
      </c>
      <c r="F55" s="1">
        <f t="shared" si="1"/>
        <v>0</v>
      </c>
      <c r="G55" s="1">
        <f t="shared" si="1"/>
        <v>0</v>
      </c>
      <c r="H55" s="1">
        <f t="shared" si="1"/>
        <v>0</v>
      </c>
      <c r="I55" s="1"/>
      <c r="J55" s="1"/>
      <c r="N55" s="1"/>
      <c r="O55" s="1"/>
      <c r="P55" s="1"/>
      <c r="Q55" s="1"/>
    </row>
    <row r="56" spans="1:17" x14ac:dyDescent="0.25">
      <c r="A56" t="s">
        <v>27</v>
      </c>
      <c r="B56" s="1">
        <f t="shared" si="1"/>
        <v>0.16167664670658682</v>
      </c>
      <c r="C56" s="1">
        <f t="shared" si="1"/>
        <v>6.5868263473053898E-2</v>
      </c>
      <c r="D56" s="1">
        <f t="shared" si="1"/>
        <v>3.5928143712574849E-2</v>
      </c>
      <c r="E56" s="1">
        <f t="shared" si="1"/>
        <v>9.580838323353294E-2</v>
      </c>
      <c r="F56" s="1">
        <f t="shared" si="1"/>
        <v>0.27544910179640719</v>
      </c>
      <c r="G56" s="1">
        <f t="shared" si="1"/>
        <v>0</v>
      </c>
      <c r="H56" s="1">
        <f t="shared" si="1"/>
        <v>4.1916167664670656E-2</v>
      </c>
      <c r="I56" s="1"/>
      <c r="J56" s="1"/>
      <c r="N56" s="1"/>
      <c r="O56" s="1"/>
      <c r="P56" s="1"/>
      <c r="Q56" s="1"/>
    </row>
    <row r="57" spans="1:17" x14ac:dyDescent="0.25">
      <c r="A57" t="s">
        <v>28</v>
      </c>
      <c r="B57" s="1">
        <f t="shared" si="1"/>
        <v>0.10179640718562874</v>
      </c>
      <c r="C57" s="1">
        <f t="shared" si="1"/>
        <v>0</v>
      </c>
      <c r="D57" s="1">
        <f t="shared" si="1"/>
        <v>5.9880239520958087E-3</v>
      </c>
      <c r="E57" s="1">
        <f t="shared" si="1"/>
        <v>0</v>
      </c>
      <c r="F57" s="1">
        <f t="shared" si="1"/>
        <v>2.3952095808383235E-2</v>
      </c>
      <c r="G57" s="1">
        <f t="shared" si="1"/>
        <v>1.7964071856287425E-2</v>
      </c>
      <c r="H57" s="1">
        <f t="shared" si="1"/>
        <v>5.3892215568862277E-2</v>
      </c>
      <c r="I57" s="1"/>
      <c r="J57" s="1"/>
      <c r="N57" s="1"/>
      <c r="O57" s="1"/>
      <c r="P57" s="1"/>
      <c r="Q57" s="1"/>
    </row>
    <row r="58" spans="1:17" x14ac:dyDescent="0.25">
      <c r="A58" t="s">
        <v>29</v>
      </c>
      <c r="B58" s="1">
        <f t="shared" si="1"/>
        <v>0.16766467065868262</v>
      </c>
      <c r="C58" s="1">
        <f t="shared" si="1"/>
        <v>0</v>
      </c>
      <c r="D58" s="1">
        <f>(D23*2)/334</f>
        <v>0.11976047904191617</v>
      </c>
      <c r="E58" s="1">
        <f>(E23*2)/334</f>
        <v>2.9940119760479042E-2</v>
      </c>
      <c r="F58" s="1">
        <f>(F23*2)/334</f>
        <v>0</v>
      </c>
      <c r="G58" s="1">
        <f>(G23*2)/334</f>
        <v>0</v>
      </c>
      <c r="H58" s="1">
        <f>(H23*2)/334</f>
        <v>0.19161676646706588</v>
      </c>
      <c r="I58" s="1"/>
      <c r="J58" s="1"/>
      <c r="N58" s="1"/>
      <c r="O58" s="1"/>
      <c r="P58" s="1"/>
      <c r="Q58" s="1"/>
    </row>
    <row r="59" spans="1:17" x14ac:dyDescent="0.25">
      <c r="A59" t="s">
        <v>30</v>
      </c>
      <c r="B59" s="1">
        <f t="shared" si="1"/>
        <v>0</v>
      </c>
      <c r="C59" s="1">
        <f t="shared" si="1"/>
        <v>0</v>
      </c>
      <c r="D59" s="1">
        <f t="shared" si="1"/>
        <v>0</v>
      </c>
      <c r="E59" s="1">
        <f t="shared" si="1"/>
        <v>5.9880239520958084E-2</v>
      </c>
      <c r="F59" s="1">
        <f t="shared" si="1"/>
        <v>0</v>
      </c>
      <c r="G59" s="1">
        <f t="shared" si="1"/>
        <v>0</v>
      </c>
      <c r="H59" s="1">
        <f t="shared" si="1"/>
        <v>0</v>
      </c>
      <c r="I59" s="1"/>
      <c r="J59" s="1"/>
      <c r="N59" s="1"/>
      <c r="O59" s="1"/>
      <c r="P59" s="1"/>
      <c r="Q59" s="1"/>
    </row>
    <row r="60" spans="1:17" x14ac:dyDescent="0.25">
      <c r="A60" t="s">
        <v>31</v>
      </c>
      <c r="B60" s="1">
        <f t="shared" si="1"/>
        <v>0</v>
      </c>
      <c r="C60" s="1">
        <f t="shared" si="1"/>
        <v>0</v>
      </c>
      <c r="D60" s="1">
        <f t="shared" si="1"/>
        <v>0.11377245508982035</v>
      </c>
      <c r="E60" s="1">
        <f t="shared" si="1"/>
        <v>0.10179640718562874</v>
      </c>
      <c r="F60" s="1">
        <f t="shared" si="1"/>
        <v>0</v>
      </c>
      <c r="G60" s="1">
        <f t="shared" si="1"/>
        <v>0</v>
      </c>
      <c r="H60" s="1">
        <f t="shared" si="1"/>
        <v>8.9820359281437126E-2</v>
      </c>
      <c r="I60" s="1"/>
      <c r="J60" s="1"/>
      <c r="N60" s="1"/>
      <c r="O60" s="1"/>
      <c r="P60" s="1"/>
      <c r="Q60" s="1"/>
    </row>
    <row r="61" spans="1:17" x14ac:dyDescent="0.25">
      <c r="A61" t="s">
        <v>32</v>
      </c>
      <c r="B61" s="1">
        <f t="shared" si="1"/>
        <v>2.3952095808383235E-2</v>
      </c>
      <c r="C61" s="1">
        <f t="shared" si="1"/>
        <v>0</v>
      </c>
      <c r="D61" s="1">
        <f t="shared" si="1"/>
        <v>2.9940119760479042E-2</v>
      </c>
      <c r="E61" s="1">
        <f t="shared" si="1"/>
        <v>0</v>
      </c>
      <c r="F61" s="1">
        <f t="shared" si="1"/>
        <v>0</v>
      </c>
      <c r="G61" s="1">
        <f t="shared" si="1"/>
        <v>0</v>
      </c>
      <c r="H61" s="1">
        <f t="shared" si="1"/>
        <v>1.1976047904191617E-2</v>
      </c>
      <c r="I61" s="1"/>
      <c r="J61" s="1"/>
      <c r="N61" s="1"/>
      <c r="O61" s="1"/>
      <c r="P61" s="1"/>
      <c r="Q61" s="1"/>
    </row>
    <row r="62" spans="1:17" x14ac:dyDescent="0.25">
      <c r="A62" t="s">
        <v>33</v>
      </c>
      <c r="B62" s="1">
        <f t="shared" si="1"/>
        <v>0</v>
      </c>
      <c r="C62" s="1">
        <f t="shared" si="1"/>
        <v>0</v>
      </c>
      <c r="D62" s="1">
        <f t="shared" si="1"/>
        <v>0</v>
      </c>
      <c r="E62" s="1">
        <f t="shared" si="1"/>
        <v>0.12574850299401197</v>
      </c>
      <c r="F62" s="1">
        <f t="shared" si="1"/>
        <v>6.5868263473053898E-2</v>
      </c>
      <c r="G62" s="1">
        <f t="shared" si="1"/>
        <v>0</v>
      </c>
      <c r="H62" s="1">
        <f t="shared" si="1"/>
        <v>5.9880239520958087E-3</v>
      </c>
      <c r="I62" s="1"/>
      <c r="J62" s="1"/>
      <c r="N62" s="1"/>
      <c r="O62" s="1"/>
      <c r="P62" s="1"/>
      <c r="Q62" s="1"/>
    </row>
    <row r="63" spans="1:17" x14ac:dyDescent="0.25">
      <c r="A63" t="s">
        <v>34</v>
      </c>
      <c r="B63" s="1">
        <f t="shared" si="1"/>
        <v>0</v>
      </c>
      <c r="C63" s="1">
        <f t="shared" si="1"/>
        <v>0</v>
      </c>
      <c r="D63" s="1">
        <f t="shared" si="1"/>
        <v>0</v>
      </c>
      <c r="E63" s="1">
        <f t="shared" si="1"/>
        <v>2.9940119760479042E-2</v>
      </c>
      <c r="F63" s="1">
        <f t="shared" si="1"/>
        <v>0</v>
      </c>
      <c r="G63" s="1">
        <f t="shared" si="1"/>
        <v>0</v>
      </c>
      <c r="H63" s="1">
        <f t="shared" si="1"/>
        <v>5.9880239520958087E-3</v>
      </c>
      <c r="I63" s="1"/>
      <c r="J63" s="1"/>
      <c r="N63" s="1"/>
      <c r="O63" s="1"/>
      <c r="P63" s="1"/>
      <c r="Q63" s="1"/>
    </row>
    <row r="64" spans="1:17" x14ac:dyDescent="0.25">
      <c r="A64" t="s">
        <v>35</v>
      </c>
      <c r="B64" s="1">
        <f t="shared" si="1"/>
        <v>0</v>
      </c>
      <c r="C64" s="1">
        <f t="shared" si="1"/>
        <v>0</v>
      </c>
      <c r="D64" s="1">
        <f t="shared" si="1"/>
        <v>0</v>
      </c>
      <c r="E64" s="1">
        <f t="shared" si="1"/>
        <v>0.29341317365269459</v>
      </c>
      <c r="F64" s="1">
        <f t="shared" si="1"/>
        <v>0</v>
      </c>
      <c r="G64" s="1">
        <f t="shared" si="1"/>
        <v>0</v>
      </c>
      <c r="H64" s="1">
        <f t="shared" si="1"/>
        <v>5.9880239520958087E-3</v>
      </c>
      <c r="I64" s="1"/>
      <c r="J64" s="1"/>
      <c r="N64" s="1"/>
      <c r="O64" s="1"/>
      <c r="P64" s="1"/>
      <c r="Q64" s="1"/>
    </row>
    <row r="65" spans="1:17" x14ac:dyDescent="0.25">
      <c r="A65" t="s">
        <v>36</v>
      </c>
      <c r="B65" s="1">
        <f t="shared" si="1"/>
        <v>0</v>
      </c>
      <c r="C65" s="1">
        <f t="shared" si="1"/>
        <v>0</v>
      </c>
      <c r="D65" s="1">
        <f t="shared" si="1"/>
        <v>0</v>
      </c>
      <c r="E65" s="1">
        <f t="shared" si="1"/>
        <v>0.1377245508982036</v>
      </c>
      <c r="F65" s="1">
        <f t="shared" si="1"/>
        <v>0</v>
      </c>
      <c r="G65" s="1">
        <f t="shared" si="1"/>
        <v>0</v>
      </c>
      <c r="H65" s="1">
        <f t="shared" si="1"/>
        <v>0</v>
      </c>
      <c r="I65" s="1"/>
      <c r="J65" s="1"/>
      <c r="N65" s="1"/>
      <c r="O65" s="1"/>
      <c r="P65" s="1"/>
      <c r="Q65" s="1"/>
    </row>
    <row r="66" spans="1:17" x14ac:dyDescent="0.25">
      <c r="A66" t="s">
        <v>37</v>
      </c>
      <c r="B66" s="1">
        <f t="shared" si="1"/>
        <v>0</v>
      </c>
      <c r="C66" s="1">
        <f t="shared" si="1"/>
        <v>0</v>
      </c>
      <c r="D66" s="1">
        <f t="shared" si="1"/>
        <v>0</v>
      </c>
      <c r="E66" s="1">
        <f t="shared" si="1"/>
        <v>3.5928143712574849E-2</v>
      </c>
      <c r="F66" s="1">
        <f t="shared" si="1"/>
        <v>5.9880239520958087E-3</v>
      </c>
      <c r="G66" s="1">
        <f t="shared" si="1"/>
        <v>0</v>
      </c>
      <c r="H66" s="1">
        <f t="shared" si="1"/>
        <v>2.9940119760479042E-2</v>
      </c>
      <c r="I66" s="1"/>
      <c r="J66" s="1"/>
      <c r="N66" s="1"/>
      <c r="O66" s="1"/>
      <c r="P66" s="1"/>
      <c r="Q66" s="1"/>
    </row>
    <row r="67" spans="1:17" x14ac:dyDescent="0.25">
      <c r="A67" t="s">
        <v>38</v>
      </c>
      <c r="B67" s="1">
        <f t="shared" si="1"/>
        <v>5.9880239520958087E-3</v>
      </c>
      <c r="C67" s="1">
        <f t="shared" si="1"/>
        <v>2.3952095808383235E-2</v>
      </c>
      <c r="D67" s="1">
        <f t="shared" si="1"/>
        <v>0.1317365269461078</v>
      </c>
      <c r="E67" s="1">
        <f t="shared" si="1"/>
        <v>9.580838323353294E-2</v>
      </c>
      <c r="F67" s="1">
        <f t="shared" si="1"/>
        <v>0</v>
      </c>
      <c r="G67" s="1">
        <f t="shared" si="1"/>
        <v>0</v>
      </c>
      <c r="H67" s="1">
        <f t="shared" si="1"/>
        <v>0</v>
      </c>
      <c r="I67" s="1"/>
      <c r="J67" s="1"/>
      <c r="N67" s="1"/>
      <c r="O67" s="1"/>
      <c r="P67" s="1"/>
      <c r="Q67" s="1"/>
    </row>
    <row r="68" spans="1:17" x14ac:dyDescent="0.25">
      <c r="O68" s="6"/>
      <c r="P68" s="2"/>
      <c r="Q68" s="2"/>
    </row>
    <row r="69" spans="1:17" x14ac:dyDescent="0.25">
      <c r="B69" t="s">
        <v>41</v>
      </c>
      <c r="D69" t="s">
        <v>42</v>
      </c>
    </row>
    <row r="70" spans="1:17" x14ac:dyDescent="0.25">
      <c r="A70" t="s">
        <v>1</v>
      </c>
      <c r="B70" t="s">
        <v>43</v>
      </c>
      <c r="C70" t="s">
        <v>44</v>
      </c>
      <c r="D70" t="s">
        <v>45</v>
      </c>
    </row>
    <row r="71" spans="1:17" x14ac:dyDescent="0.25">
      <c r="B71" t="s">
        <v>46</v>
      </c>
      <c r="C71" t="s">
        <v>46</v>
      </c>
      <c r="D71" t="s">
        <v>47</v>
      </c>
      <c r="F71" t="s">
        <v>48</v>
      </c>
    </row>
    <row r="72" spans="1:17" x14ac:dyDescent="0.25">
      <c r="A72" t="s">
        <v>9</v>
      </c>
      <c r="B72" s="8">
        <f>(IF(D72=0,$G$73*B38,$G$74*B38))+(IF(D72=0,$G$75*C38,$G$76*C38))+($G$77*D38)+($G$78*E38)+($G$79*F38)+($G$80*G38)+(H38*(((IF(D72=0,$G$73*B38,$G$74*B38))+(IF(D72=0,$G$75*C38,$G$76*C38))+($G$77*D38)+($G$78*E38)+($G$79*F38)+($G$80*G38))/(SUM(B38:G38))))</f>
        <v>8.1646706586826348</v>
      </c>
      <c r="C72" s="7">
        <f t="shared" ref="C72:C101" si="2">(IF(D72=0,$H$73*B38,$H$74*B38))+(IF(D72=0,$H$75*C38,$H$76*C38))+($H$77*D38)+($H$78*E38)+($H$79*F38)+($H$80*G38)+(H38*(((IF(D72=0,$H$73*B38,$H$74*B38))+(IF(D72=0,$H$75*C38,$H$76*C38))+($H$77*D38)+($H$78*E38)+($H$79*F38)+($H$80*G38))/(SUM(B38:G38))))</f>
        <v>4.6455089820359277</v>
      </c>
      <c r="D72">
        <v>0</v>
      </c>
      <c r="G72" t="s">
        <v>43</v>
      </c>
      <c r="H72" t="s">
        <v>44</v>
      </c>
      <c r="J72" s="1"/>
    </row>
    <row r="73" spans="1:17" x14ac:dyDescent="0.25">
      <c r="A73" t="s">
        <v>10</v>
      </c>
      <c r="B73" s="8">
        <f t="shared" ref="B73:B79" si="3">(IF(D73=0,$G$73*B39,$G$74*B39))+(IF(D73=0,$G$75*C39,$G$76*C39))+($G$77*D39)+($G$78*E39)+($G$79*F39)+($G$80*G39)+(H39*(((IF(D73=0,$G$73*B39,$G$74*B39))+(IF(D73=0,$G$75*C39,$G$76*C39))+($G$77*D39)+($G$78*E39)+($G$79*F39))/(SUM(B39:G39))))</f>
        <v>5.0401197604790422</v>
      </c>
      <c r="C73" s="7">
        <f t="shared" si="2"/>
        <v>2.8029940119760477</v>
      </c>
      <c r="D73">
        <v>0</v>
      </c>
      <c r="F73" t="s">
        <v>49</v>
      </c>
      <c r="G73">
        <v>17.600000000000001</v>
      </c>
      <c r="H73">
        <v>9.59</v>
      </c>
      <c r="J73" s="1"/>
    </row>
    <row r="74" spans="1:17" x14ac:dyDescent="0.25">
      <c r="A74" t="s">
        <v>11</v>
      </c>
      <c r="B74" s="8">
        <f t="shared" si="3"/>
        <v>11.920958083832335</v>
      </c>
      <c r="C74" s="7">
        <f t="shared" si="2"/>
        <v>6.4919161676646704</v>
      </c>
      <c r="D74">
        <v>0</v>
      </c>
      <c r="F74" t="s">
        <v>50</v>
      </c>
      <c r="G74">
        <v>31.2</v>
      </c>
      <c r="H74">
        <v>16.48</v>
      </c>
      <c r="J74" s="1"/>
    </row>
    <row r="75" spans="1:17" x14ac:dyDescent="0.25">
      <c r="A75" t="s">
        <v>12</v>
      </c>
      <c r="B75" s="8">
        <f t="shared" si="3"/>
        <v>12.553571428571429</v>
      </c>
      <c r="C75" s="7">
        <f t="shared" si="2"/>
        <v>6.8760970915312232</v>
      </c>
      <c r="D75">
        <v>0</v>
      </c>
      <c r="F75" t="s">
        <v>51</v>
      </c>
      <c r="G75">
        <v>19.3</v>
      </c>
      <c r="H75">
        <v>10.49</v>
      </c>
      <c r="J75" s="3"/>
    </row>
    <row r="76" spans="1:17" x14ac:dyDescent="0.25">
      <c r="A76" t="s">
        <v>13</v>
      </c>
      <c r="B76" s="8">
        <f t="shared" si="3"/>
        <v>7.9716566866267451</v>
      </c>
      <c r="C76" s="7">
        <f t="shared" si="2"/>
        <v>4.3036327345309386</v>
      </c>
      <c r="D76">
        <v>1</v>
      </c>
      <c r="F76" t="s">
        <v>52</v>
      </c>
      <c r="G76">
        <v>37.6</v>
      </c>
      <c r="H76" s="2">
        <v>20.010000000000002</v>
      </c>
      <c r="J76" s="1"/>
    </row>
    <row r="77" spans="1:17" x14ac:dyDescent="0.25">
      <c r="A77" t="s">
        <v>14</v>
      </c>
      <c r="B77" s="8">
        <f t="shared" si="3"/>
        <v>14.117536355859707</v>
      </c>
      <c r="C77" s="7">
        <f t="shared" si="2"/>
        <v>7.587566295979471</v>
      </c>
      <c r="D77">
        <v>1</v>
      </c>
      <c r="F77" t="s">
        <v>4</v>
      </c>
      <c r="G77">
        <v>34.299999999999997</v>
      </c>
      <c r="H77" s="2">
        <v>18.600000000000001</v>
      </c>
      <c r="J77" s="3"/>
    </row>
    <row r="78" spans="1:17" x14ac:dyDescent="0.25">
      <c r="A78" t="s">
        <v>15</v>
      </c>
      <c r="B78" s="8">
        <f t="shared" si="3"/>
        <v>8.0766467065868266</v>
      </c>
      <c r="C78" s="7">
        <f t="shared" si="2"/>
        <v>4.4257485029940113</v>
      </c>
      <c r="D78">
        <v>1</v>
      </c>
      <c r="F78" t="s">
        <v>5</v>
      </c>
      <c r="G78">
        <v>17.399999999999999</v>
      </c>
      <c r="H78" s="2">
        <v>9.33</v>
      </c>
      <c r="J78" s="1"/>
    </row>
    <row r="79" spans="1:17" x14ac:dyDescent="0.25">
      <c r="A79" t="s">
        <v>16</v>
      </c>
      <c r="B79" s="8">
        <f t="shared" si="3"/>
        <v>5.6796407185628741</v>
      </c>
      <c r="C79" s="7">
        <f t="shared" si="2"/>
        <v>3.0666467065868264</v>
      </c>
      <c r="D79">
        <v>0</v>
      </c>
      <c r="F79" s="5" t="s">
        <v>6</v>
      </c>
      <c r="G79">
        <v>30.3</v>
      </c>
      <c r="H79" s="2">
        <v>17.239999999999998</v>
      </c>
      <c r="J79" s="3"/>
    </row>
    <row r="80" spans="1:17" x14ac:dyDescent="0.25">
      <c r="A80" t="s">
        <v>17</v>
      </c>
      <c r="B80" s="8">
        <f>(IF(D80=0,$G$73*B46,$G$74*B46))+(IF(D80=0,$G$75*C46,$G$76*C46))+($G$77*D46)+($G$78*E46)+($G$79*F46)+($G$80*G46)+(H46*(((IF(D80=0,$G$73*B46,$G$74*B46))+(IF(D80=0,$G$75*C46,$G$76*C46))+($G$77*D46)+($G$78*E46)+($G$79*F46)+($G$80*G46))/(SUM(B46:G46))))</f>
        <v>6.8437125748502998</v>
      </c>
      <c r="C80" s="7">
        <f t="shared" si="2"/>
        <v>3.8564670658682632</v>
      </c>
      <c r="D80">
        <v>0</v>
      </c>
      <c r="F80" t="s">
        <v>7</v>
      </c>
      <c r="G80">
        <v>10.5</v>
      </c>
      <c r="H80" s="2">
        <v>5.64</v>
      </c>
      <c r="J80" s="3"/>
    </row>
    <row r="81" spans="1:10" x14ac:dyDescent="0.25">
      <c r="A81" t="s">
        <v>18</v>
      </c>
      <c r="B81" s="8">
        <f t="shared" ref="B81:B101" si="4">(IF(D81=0,$G$73*B47,$G$74*B47))+(IF(D81=0,$G$75*C47,$G$76*C47))+($G$77*D47)+($G$78*E47)+($G$79*F47)+($G$80*G47)+(H47*(((IF(D81=0,$G$73*B47,$G$74*B47))+(IF(D81=0,$G$75*C47,$G$76*C47))+($G$77*D47)+($G$78*E47)+($G$79*F47))/(SUM(B47:G47))))</f>
        <v>6.5679790419161685</v>
      </c>
      <c r="C81" s="7">
        <f t="shared" si="2"/>
        <v>3.6985314371257485</v>
      </c>
      <c r="D81">
        <v>0</v>
      </c>
      <c r="H81" s="2"/>
      <c r="J81" s="1"/>
    </row>
    <row r="82" spans="1:10" x14ac:dyDescent="0.25">
      <c r="A82" t="s">
        <v>19</v>
      </c>
      <c r="B82" s="8">
        <f t="shared" si="4"/>
        <v>7.4141092814371259</v>
      </c>
      <c r="C82" s="7">
        <f t="shared" si="2"/>
        <v>3.973100673652695</v>
      </c>
      <c r="D82">
        <v>1</v>
      </c>
      <c r="H82" s="2"/>
      <c r="J82" s="1"/>
    </row>
    <row r="83" spans="1:10" x14ac:dyDescent="0.25">
      <c r="A83" t="s">
        <v>20</v>
      </c>
      <c r="B83" s="8">
        <f t="shared" si="4"/>
        <v>5.7408294522066985</v>
      </c>
      <c r="C83" s="7">
        <f t="shared" si="2"/>
        <v>3.0662563761366157</v>
      </c>
      <c r="D83">
        <v>1</v>
      </c>
      <c r="F83" s="2"/>
      <c r="G83" s="2"/>
      <c r="H83" s="2"/>
      <c r="J83" s="1"/>
    </row>
    <row r="84" spans="1:10" x14ac:dyDescent="0.25">
      <c r="A84" t="s">
        <v>21</v>
      </c>
      <c r="B84" s="8">
        <f t="shared" si="4"/>
        <v>1.6374251497005989</v>
      </c>
      <c r="C84" s="7">
        <f t="shared" si="2"/>
        <v>0.93203592814371261</v>
      </c>
      <c r="D84">
        <v>1</v>
      </c>
      <c r="J84" s="3"/>
    </row>
    <row r="85" spans="1:10" x14ac:dyDescent="0.25">
      <c r="A85" t="s">
        <v>22</v>
      </c>
      <c r="B85" s="8">
        <f t="shared" si="4"/>
        <v>6.5203592814371261</v>
      </c>
      <c r="C85" s="7">
        <f t="shared" si="2"/>
        <v>3.4875449101796407</v>
      </c>
      <c r="D85">
        <v>1</v>
      </c>
      <c r="J85" s="1"/>
    </row>
    <row r="86" spans="1:10" x14ac:dyDescent="0.25">
      <c r="A86" t="s">
        <v>23</v>
      </c>
      <c r="B86" s="8">
        <f t="shared" si="4"/>
        <v>19.839668976653435</v>
      </c>
      <c r="C86" s="7">
        <f t="shared" si="2"/>
        <v>10.561346968983383</v>
      </c>
      <c r="D86">
        <v>1</v>
      </c>
      <c r="J86" s="3"/>
    </row>
    <row r="87" spans="1:10" x14ac:dyDescent="0.25">
      <c r="A87" t="s">
        <v>24</v>
      </c>
      <c r="B87" s="8">
        <f t="shared" si="4"/>
        <v>9.5904191616766479</v>
      </c>
      <c r="C87" s="7">
        <f t="shared" si="2"/>
        <v>5.1461077844311385</v>
      </c>
      <c r="D87">
        <v>0</v>
      </c>
      <c r="J87" s="1"/>
    </row>
    <row r="88" spans="1:10" x14ac:dyDescent="0.25">
      <c r="A88" t="s">
        <v>25</v>
      </c>
      <c r="B88" s="8">
        <f t="shared" si="4"/>
        <v>5.428742514970061</v>
      </c>
      <c r="C88" s="7">
        <f t="shared" si="2"/>
        <v>2.9516766467065874</v>
      </c>
      <c r="D88">
        <v>0</v>
      </c>
      <c r="J88" s="3"/>
    </row>
    <row r="89" spans="1:10" x14ac:dyDescent="0.25">
      <c r="A89" t="s">
        <v>26</v>
      </c>
      <c r="B89" s="8">
        <f t="shared" si="4"/>
        <v>6.3257485029940126</v>
      </c>
      <c r="C89" s="7">
        <f t="shared" si="2"/>
        <v>3.436347305389222</v>
      </c>
      <c r="D89">
        <v>0</v>
      </c>
      <c r="J89" s="1"/>
    </row>
    <row r="90" spans="1:10" x14ac:dyDescent="0.25">
      <c r="A90" t="s">
        <v>27</v>
      </c>
      <c r="B90" s="8">
        <f t="shared" si="4"/>
        <v>20.00576206078409</v>
      </c>
      <c r="C90" s="7">
        <f t="shared" si="2"/>
        <v>10.973103039204608</v>
      </c>
      <c r="D90">
        <v>1</v>
      </c>
      <c r="J90" s="1"/>
    </row>
    <row r="91" spans="1:10" x14ac:dyDescent="0.25">
      <c r="A91" t="s">
        <v>28</v>
      </c>
      <c r="B91" s="8">
        <f t="shared" si="4"/>
        <v>5.7743952095808382</v>
      </c>
      <c r="C91" s="7">
        <f t="shared" si="2"/>
        <v>3.1323976047904196</v>
      </c>
      <c r="D91">
        <v>1</v>
      </c>
      <c r="J91" s="1"/>
    </row>
    <row r="92" spans="1:10" x14ac:dyDescent="0.25">
      <c r="A92" t="s">
        <v>29</v>
      </c>
      <c r="B92" s="8">
        <f t="shared" si="4"/>
        <v>15.813015478477006</v>
      </c>
      <c r="C92" s="7">
        <f t="shared" si="2"/>
        <v>8.4518867924528323</v>
      </c>
      <c r="D92">
        <v>1</v>
      </c>
      <c r="J92" s="1"/>
    </row>
    <row r="93" spans="1:10" x14ac:dyDescent="0.25">
      <c r="A93" t="s">
        <v>30</v>
      </c>
      <c r="B93" s="8">
        <f t="shared" si="4"/>
        <v>1.0419161676646707</v>
      </c>
      <c r="C93" s="7">
        <f t="shared" si="2"/>
        <v>0.55868263473053892</v>
      </c>
      <c r="D93">
        <v>1</v>
      </c>
      <c r="J93" s="1"/>
    </row>
    <row r="94" spans="1:10" x14ac:dyDescent="0.25">
      <c r="A94" t="s">
        <v>31</v>
      </c>
      <c r="B94" s="8">
        <f t="shared" si="4"/>
        <v>8.0376746506986017</v>
      </c>
      <c r="C94" s="7">
        <f t="shared" si="2"/>
        <v>4.3433982035928151</v>
      </c>
      <c r="D94">
        <v>1</v>
      </c>
      <c r="J94" s="1"/>
    </row>
    <row r="95" spans="1:10" x14ac:dyDescent="0.25">
      <c r="A95" t="s">
        <v>32</v>
      </c>
      <c r="B95" s="8">
        <f t="shared" si="4"/>
        <v>2.168529607451763</v>
      </c>
      <c r="C95" s="7">
        <f t="shared" si="2"/>
        <v>1.1630871590153029</v>
      </c>
      <c r="D95">
        <v>1</v>
      </c>
      <c r="J95" s="3"/>
    </row>
    <row r="96" spans="1:10" x14ac:dyDescent="0.25">
      <c r="A96" t="s">
        <v>33</v>
      </c>
      <c r="B96" s="8">
        <f t="shared" si="4"/>
        <v>4.3145770958083833</v>
      </c>
      <c r="C96" s="7">
        <f t="shared" si="2"/>
        <v>2.3809524700598801</v>
      </c>
      <c r="D96">
        <v>1</v>
      </c>
      <c r="F96" s="2"/>
      <c r="G96" s="2"/>
      <c r="J96" s="1"/>
    </row>
    <row r="97" spans="1:10" x14ac:dyDescent="0.25">
      <c r="A97" t="s">
        <v>34</v>
      </c>
      <c r="B97" s="8">
        <f t="shared" si="4"/>
        <v>0.62514970059880237</v>
      </c>
      <c r="C97" s="7">
        <f t="shared" si="2"/>
        <v>0.33520958083832336</v>
      </c>
      <c r="D97">
        <v>1</v>
      </c>
      <c r="J97" s="3"/>
    </row>
    <row r="98" spans="1:10" x14ac:dyDescent="0.25">
      <c r="A98" t="s">
        <v>35</v>
      </c>
      <c r="B98" s="8">
        <f t="shared" si="4"/>
        <v>5.2095808383233528</v>
      </c>
      <c r="C98" s="7">
        <f t="shared" si="2"/>
        <v>2.7934131736526946</v>
      </c>
      <c r="D98">
        <v>1</v>
      </c>
      <c r="F98" s="2"/>
      <c r="G98" s="2"/>
      <c r="J98" s="1"/>
    </row>
    <row r="99" spans="1:10" x14ac:dyDescent="0.25">
      <c r="A99" t="s">
        <v>36</v>
      </c>
      <c r="B99" s="8">
        <f t="shared" si="4"/>
        <v>2.3964071856287426</v>
      </c>
      <c r="C99" s="7">
        <f t="shared" si="2"/>
        <v>1.2849700598802396</v>
      </c>
      <c r="D99">
        <v>1</v>
      </c>
      <c r="J99" s="1"/>
    </row>
    <row r="100" spans="1:10" x14ac:dyDescent="0.25">
      <c r="A100" t="s">
        <v>37</v>
      </c>
      <c r="B100" s="8">
        <f t="shared" si="4"/>
        <v>1.3827202737382378</v>
      </c>
      <c r="C100" s="7">
        <f t="shared" si="2"/>
        <v>0.75161676646706588</v>
      </c>
      <c r="D100">
        <v>1</v>
      </c>
      <c r="J100" s="3"/>
    </row>
    <row r="101" spans="1:10" x14ac:dyDescent="0.25">
      <c r="A101" t="s">
        <v>38</v>
      </c>
      <c r="B101" s="8">
        <f t="shared" si="4"/>
        <v>7.273053892215569</v>
      </c>
      <c r="C101" s="7">
        <f t="shared" si="2"/>
        <v>3.9221556886227553</v>
      </c>
      <c r="D101">
        <v>1</v>
      </c>
      <c r="J101" s="1"/>
    </row>
    <row r="102" spans="1:10" x14ac:dyDescent="0.25">
      <c r="J102" s="4"/>
    </row>
  </sheetData>
  <conditionalFormatting sqref="B38:H67">
    <cfRule type="cellIs" dxfId="1" priority="4" operator="greaterThan">
      <formula>0</formula>
    </cfRule>
  </conditionalFormatting>
  <conditionalFormatting sqref="B3:H32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103"/>
  <sheetViews>
    <sheetView topLeftCell="A43" zoomScale="70" zoomScaleNormal="70" workbookViewId="0">
      <selection activeCell="W102" sqref="W102"/>
    </sheetView>
  </sheetViews>
  <sheetFormatPr defaultRowHeight="13.2" x14ac:dyDescent="0.25"/>
  <cols>
    <col min="2" max="2" width="8.44140625" customWidth="1"/>
    <col min="4" max="4" width="11.6640625" customWidth="1"/>
    <col min="5" max="5" width="9.5546875" customWidth="1"/>
    <col min="6" max="6" width="11.33203125" customWidth="1"/>
    <col min="7" max="7" width="10.5546875" bestFit="1" customWidth="1"/>
    <col min="9" max="9" width="10.33203125" customWidth="1"/>
    <col min="10" max="10" width="8.44140625" customWidth="1"/>
    <col min="12" max="12" width="8.44140625" customWidth="1"/>
    <col min="17" max="17" width="8.33203125" customWidth="1"/>
    <col min="19" max="19" width="14.109375" customWidth="1"/>
    <col min="20" max="20" width="13" customWidth="1"/>
    <col min="21" max="21" width="14.109375" customWidth="1"/>
  </cols>
  <sheetData>
    <row r="1" spans="1:12" x14ac:dyDescent="0.25">
      <c r="B1" t="s">
        <v>0</v>
      </c>
    </row>
    <row r="2" spans="1:12" ht="14.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s="11" t="s">
        <v>55</v>
      </c>
      <c r="J2" s="11" t="s">
        <v>54</v>
      </c>
      <c r="L2" s="13" t="s">
        <v>57</v>
      </c>
    </row>
    <row r="3" spans="1:12" x14ac:dyDescent="0.25">
      <c r="A3" t="s">
        <v>9</v>
      </c>
      <c r="B3">
        <v>0</v>
      </c>
      <c r="C3">
        <v>0</v>
      </c>
      <c r="D3">
        <v>0</v>
      </c>
      <c r="E3">
        <v>0</v>
      </c>
      <c r="F3">
        <v>48</v>
      </c>
      <c r="G3">
        <v>0</v>
      </c>
      <c r="H3">
        <v>0</v>
      </c>
      <c r="I3" s="11"/>
      <c r="J3" s="11">
        <v>1</v>
      </c>
    </row>
    <row r="4" spans="1:12" x14ac:dyDescent="0.25">
      <c r="A4" t="s">
        <v>10</v>
      </c>
      <c r="B4">
        <v>11</v>
      </c>
      <c r="C4">
        <v>0</v>
      </c>
      <c r="D4">
        <v>14</v>
      </c>
      <c r="E4">
        <v>4</v>
      </c>
      <c r="F4">
        <v>12</v>
      </c>
      <c r="G4">
        <v>0</v>
      </c>
      <c r="H4">
        <v>0</v>
      </c>
      <c r="I4">
        <v>1</v>
      </c>
    </row>
    <row r="5" spans="1:12" x14ac:dyDescent="0.25">
      <c r="A5" t="s">
        <v>11</v>
      </c>
      <c r="B5">
        <v>157</v>
      </c>
      <c r="C5">
        <v>51</v>
      </c>
      <c r="D5">
        <v>0</v>
      </c>
      <c r="E5">
        <v>5</v>
      </c>
      <c r="F5">
        <v>4</v>
      </c>
      <c r="G5">
        <v>0</v>
      </c>
      <c r="H5">
        <v>5</v>
      </c>
      <c r="I5">
        <v>1</v>
      </c>
    </row>
    <row r="6" spans="1:12" x14ac:dyDescent="0.25">
      <c r="A6" s="19" t="s">
        <v>12</v>
      </c>
      <c r="B6">
        <v>5</v>
      </c>
      <c r="C6">
        <v>1</v>
      </c>
      <c r="D6">
        <v>65</v>
      </c>
      <c r="E6">
        <v>43</v>
      </c>
      <c r="F6">
        <v>25</v>
      </c>
      <c r="G6">
        <v>0</v>
      </c>
      <c r="H6">
        <v>27</v>
      </c>
      <c r="J6">
        <v>1</v>
      </c>
    </row>
    <row r="7" spans="1:12" x14ac:dyDescent="0.25">
      <c r="A7" s="20" t="s">
        <v>13</v>
      </c>
      <c r="B7">
        <v>1</v>
      </c>
      <c r="C7">
        <v>14</v>
      </c>
      <c r="D7">
        <v>24</v>
      </c>
      <c r="E7">
        <v>0</v>
      </c>
      <c r="F7">
        <v>0</v>
      </c>
      <c r="G7">
        <v>0</v>
      </c>
      <c r="H7">
        <v>5</v>
      </c>
      <c r="I7">
        <v>1</v>
      </c>
    </row>
    <row r="8" spans="1:12" x14ac:dyDescent="0.25">
      <c r="A8" s="19" t="s">
        <v>14</v>
      </c>
      <c r="B8">
        <v>0</v>
      </c>
      <c r="C8">
        <v>20</v>
      </c>
      <c r="D8">
        <v>24</v>
      </c>
      <c r="E8">
        <v>32</v>
      </c>
      <c r="F8">
        <v>0</v>
      </c>
      <c r="G8">
        <v>0</v>
      </c>
      <c r="H8">
        <v>19</v>
      </c>
      <c r="I8">
        <v>1</v>
      </c>
    </row>
    <row r="9" spans="1:12" x14ac:dyDescent="0.25">
      <c r="A9" t="s">
        <v>15</v>
      </c>
      <c r="B9">
        <v>11</v>
      </c>
      <c r="C9">
        <v>0</v>
      </c>
      <c r="D9">
        <v>0</v>
      </c>
      <c r="E9">
        <v>58</v>
      </c>
      <c r="F9">
        <v>36</v>
      </c>
      <c r="G9">
        <v>0</v>
      </c>
      <c r="H9">
        <v>0</v>
      </c>
      <c r="I9">
        <v>1</v>
      </c>
    </row>
    <row r="10" spans="1:12" x14ac:dyDescent="0.25">
      <c r="A10" s="10" t="s">
        <v>16</v>
      </c>
      <c r="B10">
        <v>0</v>
      </c>
      <c r="C10">
        <v>0</v>
      </c>
      <c r="D10">
        <v>12</v>
      </c>
      <c r="E10">
        <v>41</v>
      </c>
      <c r="F10">
        <v>0</v>
      </c>
      <c r="G10">
        <v>0</v>
      </c>
      <c r="H10">
        <v>2</v>
      </c>
      <c r="J10" s="10">
        <v>1</v>
      </c>
    </row>
    <row r="11" spans="1:12" x14ac:dyDescent="0.25">
      <c r="A11" t="s">
        <v>17</v>
      </c>
      <c r="B11">
        <v>5</v>
      </c>
      <c r="C11">
        <v>0</v>
      </c>
      <c r="D11">
        <v>7</v>
      </c>
      <c r="E11">
        <v>0</v>
      </c>
      <c r="F11">
        <v>57</v>
      </c>
      <c r="G11">
        <v>1</v>
      </c>
      <c r="H11">
        <v>0</v>
      </c>
      <c r="J11">
        <v>1</v>
      </c>
    </row>
    <row r="12" spans="1:12" x14ac:dyDescent="0.25">
      <c r="A12" t="s">
        <v>18</v>
      </c>
      <c r="B12">
        <v>0</v>
      </c>
      <c r="C12">
        <v>0</v>
      </c>
      <c r="D12">
        <v>0</v>
      </c>
      <c r="E12">
        <v>8</v>
      </c>
      <c r="F12">
        <v>32</v>
      </c>
      <c r="G12">
        <v>0</v>
      </c>
      <c r="H12">
        <v>5</v>
      </c>
      <c r="I12">
        <v>1</v>
      </c>
    </row>
    <row r="13" spans="1:12" x14ac:dyDescent="0.25">
      <c r="A13" t="s">
        <v>19</v>
      </c>
      <c r="B13">
        <v>24</v>
      </c>
      <c r="C13">
        <v>0</v>
      </c>
      <c r="D13">
        <v>0</v>
      </c>
      <c r="E13">
        <v>27</v>
      </c>
      <c r="F13">
        <v>6</v>
      </c>
      <c r="G13">
        <v>0</v>
      </c>
      <c r="H13">
        <v>35</v>
      </c>
      <c r="J13">
        <v>1</v>
      </c>
    </row>
    <row r="14" spans="1:12" x14ac:dyDescent="0.25">
      <c r="A14" t="s">
        <v>20</v>
      </c>
      <c r="B14">
        <v>15</v>
      </c>
      <c r="C14">
        <v>4</v>
      </c>
      <c r="D14">
        <v>28</v>
      </c>
      <c r="E14">
        <v>0</v>
      </c>
      <c r="F14">
        <v>0</v>
      </c>
      <c r="G14">
        <v>0</v>
      </c>
      <c r="H14">
        <v>3</v>
      </c>
      <c r="I14">
        <v>1</v>
      </c>
    </row>
    <row r="15" spans="1:12" x14ac:dyDescent="0.25">
      <c r="A15" t="s">
        <v>21</v>
      </c>
      <c r="B15">
        <v>5</v>
      </c>
      <c r="C15">
        <v>0</v>
      </c>
      <c r="D15">
        <v>0</v>
      </c>
      <c r="E15">
        <v>0</v>
      </c>
      <c r="F15">
        <v>10</v>
      </c>
      <c r="G15">
        <v>3</v>
      </c>
      <c r="H15">
        <v>5</v>
      </c>
      <c r="I15">
        <v>1</v>
      </c>
    </row>
    <row r="16" spans="1:12" x14ac:dyDescent="0.25">
      <c r="A16" t="s">
        <v>22</v>
      </c>
      <c r="B16">
        <v>24</v>
      </c>
      <c r="C16">
        <v>0</v>
      </c>
      <c r="D16">
        <v>44</v>
      </c>
      <c r="E16">
        <v>55</v>
      </c>
      <c r="F16">
        <v>0</v>
      </c>
      <c r="G16">
        <v>0</v>
      </c>
      <c r="H16">
        <v>0</v>
      </c>
      <c r="I16">
        <v>1</v>
      </c>
    </row>
    <row r="17" spans="1:10" x14ac:dyDescent="0.25">
      <c r="A17" s="18" t="s">
        <v>23</v>
      </c>
      <c r="B17">
        <v>23</v>
      </c>
      <c r="C17">
        <v>20</v>
      </c>
      <c r="D17">
        <v>0</v>
      </c>
      <c r="E17">
        <v>75</v>
      </c>
      <c r="F17">
        <v>0</v>
      </c>
      <c r="G17">
        <v>0</v>
      </c>
      <c r="H17">
        <v>84</v>
      </c>
      <c r="I17">
        <v>1</v>
      </c>
    </row>
    <row r="18" spans="1:10" x14ac:dyDescent="0.25">
      <c r="A18" t="s">
        <v>24</v>
      </c>
      <c r="B18">
        <v>10</v>
      </c>
      <c r="C18">
        <v>0</v>
      </c>
      <c r="D18">
        <v>0</v>
      </c>
      <c r="E18">
        <v>202</v>
      </c>
      <c r="F18">
        <v>0</v>
      </c>
      <c r="G18">
        <v>0</v>
      </c>
      <c r="H18">
        <v>2</v>
      </c>
      <c r="J18">
        <v>1</v>
      </c>
    </row>
    <row r="19" spans="1:10" x14ac:dyDescent="0.25">
      <c r="A19" t="s">
        <v>25</v>
      </c>
      <c r="B19">
        <v>11</v>
      </c>
      <c r="C19">
        <v>0</v>
      </c>
      <c r="D19">
        <v>0</v>
      </c>
      <c r="E19">
        <v>6</v>
      </c>
      <c r="F19">
        <v>0</v>
      </c>
      <c r="G19">
        <v>0</v>
      </c>
      <c r="H19">
        <v>124</v>
      </c>
      <c r="I19">
        <v>1</v>
      </c>
    </row>
    <row r="20" spans="1:10" x14ac:dyDescent="0.25">
      <c r="A20" t="s">
        <v>26</v>
      </c>
      <c r="B20">
        <v>20</v>
      </c>
      <c r="C20">
        <v>37</v>
      </c>
      <c r="D20">
        <v>0</v>
      </c>
      <c r="E20">
        <v>16</v>
      </c>
      <c r="F20">
        <v>0</v>
      </c>
      <c r="G20">
        <v>0</v>
      </c>
      <c r="H20">
        <v>0</v>
      </c>
      <c r="J20">
        <v>1</v>
      </c>
    </row>
    <row r="21" spans="1:10" x14ac:dyDescent="0.25">
      <c r="A21" t="s">
        <v>27</v>
      </c>
      <c r="B21">
        <v>48</v>
      </c>
      <c r="C21">
        <v>16</v>
      </c>
      <c r="D21">
        <v>8</v>
      </c>
      <c r="E21">
        <v>27</v>
      </c>
      <c r="F21">
        <v>72</v>
      </c>
      <c r="G21">
        <v>0</v>
      </c>
      <c r="H21">
        <v>4</v>
      </c>
      <c r="J21">
        <v>1</v>
      </c>
    </row>
    <row r="22" spans="1:10" x14ac:dyDescent="0.25">
      <c r="A22" s="18" t="s">
        <v>28</v>
      </c>
      <c r="B22">
        <v>5</v>
      </c>
      <c r="C22">
        <v>0</v>
      </c>
      <c r="D22">
        <v>2</v>
      </c>
      <c r="E22">
        <v>0</v>
      </c>
      <c r="F22">
        <v>7</v>
      </c>
      <c r="G22">
        <v>0</v>
      </c>
      <c r="H22">
        <v>1</v>
      </c>
      <c r="I22">
        <v>1</v>
      </c>
    </row>
    <row r="23" spans="1:10" x14ac:dyDescent="0.25">
      <c r="A23" s="10" t="s">
        <v>29</v>
      </c>
      <c r="B23">
        <v>43</v>
      </c>
      <c r="C23">
        <v>0</v>
      </c>
      <c r="D23">
        <v>49</v>
      </c>
      <c r="E23">
        <v>11</v>
      </c>
      <c r="F23">
        <v>0</v>
      </c>
      <c r="G23">
        <v>0</v>
      </c>
      <c r="H23">
        <v>58</v>
      </c>
      <c r="J23" s="10">
        <v>1</v>
      </c>
    </row>
    <row r="24" spans="1:10" x14ac:dyDescent="0.25">
      <c r="A24" t="s">
        <v>30</v>
      </c>
      <c r="B24">
        <v>0</v>
      </c>
      <c r="C24">
        <v>0</v>
      </c>
      <c r="D24">
        <v>0</v>
      </c>
      <c r="E24">
        <v>49</v>
      </c>
      <c r="F24">
        <v>0</v>
      </c>
      <c r="G24">
        <v>1</v>
      </c>
      <c r="H24">
        <v>20</v>
      </c>
      <c r="I24">
        <v>1</v>
      </c>
    </row>
    <row r="25" spans="1:10" x14ac:dyDescent="0.25">
      <c r="A25" s="18" t="s">
        <v>31</v>
      </c>
      <c r="B25">
        <v>0</v>
      </c>
      <c r="C25">
        <v>1</v>
      </c>
      <c r="D25">
        <v>33</v>
      </c>
      <c r="E25">
        <v>71</v>
      </c>
      <c r="F25">
        <v>0</v>
      </c>
      <c r="G25">
        <v>0</v>
      </c>
      <c r="H25">
        <v>3</v>
      </c>
      <c r="J25">
        <v>1</v>
      </c>
    </row>
    <row r="26" spans="1:10" x14ac:dyDescent="0.25">
      <c r="A26" s="18" t="s">
        <v>32</v>
      </c>
      <c r="B26">
        <v>9</v>
      </c>
      <c r="C26">
        <v>1</v>
      </c>
      <c r="D26">
        <v>4</v>
      </c>
      <c r="E26">
        <v>0</v>
      </c>
      <c r="F26">
        <v>2</v>
      </c>
      <c r="G26">
        <v>3</v>
      </c>
      <c r="H26">
        <v>0</v>
      </c>
      <c r="I26">
        <v>1</v>
      </c>
    </row>
    <row r="27" spans="1:10" x14ac:dyDescent="0.25">
      <c r="A27" s="9" t="s">
        <v>33</v>
      </c>
      <c r="B27">
        <v>0</v>
      </c>
      <c r="C27">
        <v>0</v>
      </c>
      <c r="D27">
        <v>0</v>
      </c>
      <c r="E27">
        <v>62</v>
      </c>
      <c r="F27">
        <v>21</v>
      </c>
      <c r="G27">
        <v>0</v>
      </c>
      <c r="H27">
        <v>0</v>
      </c>
      <c r="I27">
        <v>1</v>
      </c>
      <c r="J27">
        <v>1</v>
      </c>
    </row>
    <row r="28" spans="1:10" x14ac:dyDescent="0.25">
      <c r="A28" t="s">
        <v>34</v>
      </c>
      <c r="B28">
        <v>0</v>
      </c>
      <c r="C28">
        <v>0</v>
      </c>
      <c r="D28">
        <v>0</v>
      </c>
      <c r="E28">
        <v>15</v>
      </c>
      <c r="F28">
        <v>0</v>
      </c>
      <c r="G28">
        <v>0</v>
      </c>
      <c r="H28">
        <v>37</v>
      </c>
      <c r="J28">
        <v>1</v>
      </c>
    </row>
    <row r="29" spans="1:10" x14ac:dyDescent="0.25">
      <c r="A29" s="12" t="s">
        <v>35</v>
      </c>
      <c r="B29">
        <v>0</v>
      </c>
      <c r="C29">
        <v>0</v>
      </c>
      <c r="D29">
        <v>0</v>
      </c>
      <c r="E29">
        <v>151</v>
      </c>
      <c r="F29">
        <v>0</v>
      </c>
      <c r="G29">
        <v>0</v>
      </c>
      <c r="H29">
        <v>9</v>
      </c>
      <c r="J29">
        <v>1</v>
      </c>
    </row>
    <row r="30" spans="1:10" x14ac:dyDescent="0.25">
      <c r="A30" t="s">
        <v>36</v>
      </c>
      <c r="B30">
        <v>0</v>
      </c>
      <c r="C30">
        <v>0</v>
      </c>
      <c r="D30">
        <v>0</v>
      </c>
      <c r="E30">
        <v>137</v>
      </c>
      <c r="F30">
        <v>0</v>
      </c>
      <c r="G30">
        <v>0</v>
      </c>
      <c r="H30">
        <v>0</v>
      </c>
      <c r="I30">
        <v>1</v>
      </c>
    </row>
    <row r="31" spans="1:10" x14ac:dyDescent="0.25">
      <c r="A31" t="s">
        <v>37</v>
      </c>
      <c r="B31">
        <v>0</v>
      </c>
      <c r="C31">
        <v>0</v>
      </c>
      <c r="D31">
        <v>0</v>
      </c>
      <c r="E31">
        <v>79</v>
      </c>
      <c r="F31">
        <v>19</v>
      </c>
      <c r="G31">
        <v>0</v>
      </c>
      <c r="H31">
        <v>62</v>
      </c>
      <c r="J31">
        <v>1</v>
      </c>
    </row>
    <row r="32" spans="1:10" x14ac:dyDescent="0.25">
      <c r="A32" s="18" t="s">
        <v>38</v>
      </c>
      <c r="B32">
        <v>2</v>
      </c>
      <c r="C32">
        <v>7</v>
      </c>
      <c r="D32">
        <v>85</v>
      </c>
      <c r="E32">
        <v>82</v>
      </c>
      <c r="F32">
        <v>0</v>
      </c>
      <c r="G32">
        <v>0</v>
      </c>
      <c r="H32">
        <v>0</v>
      </c>
      <c r="J32">
        <v>1</v>
      </c>
    </row>
    <row r="34" spans="1:17" x14ac:dyDescent="0.25">
      <c r="F34" t="s">
        <v>39</v>
      </c>
      <c r="H34" s="11" t="s">
        <v>56</v>
      </c>
      <c r="I34">
        <f>SUM(I3:I32)</f>
        <v>16</v>
      </c>
      <c r="J34">
        <f>SUM(J3:J32)</f>
        <v>15</v>
      </c>
    </row>
    <row r="35" spans="1:17" x14ac:dyDescent="0.25">
      <c r="A35" t="s">
        <v>53</v>
      </c>
    </row>
    <row r="36" spans="1:17" x14ac:dyDescent="0.25">
      <c r="B36" t="s">
        <v>40</v>
      </c>
    </row>
    <row r="37" spans="1:17" x14ac:dyDescent="0.25">
      <c r="A37" t="s">
        <v>1</v>
      </c>
      <c r="B37" t="s">
        <v>2</v>
      </c>
      <c r="C37" t="s">
        <v>3</v>
      </c>
      <c r="D37" t="s">
        <v>4</v>
      </c>
      <c r="E37" t="s">
        <v>5</v>
      </c>
      <c r="F37" t="s">
        <v>6</v>
      </c>
      <c r="G37" t="s">
        <v>7</v>
      </c>
      <c r="H37" t="s">
        <v>8</v>
      </c>
    </row>
    <row r="38" spans="1:17" x14ac:dyDescent="0.25">
      <c r="A38" t="s">
        <v>9</v>
      </c>
      <c r="B38" s="1">
        <f t="shared" ref="B38:H53" si="0">(B3*2)/334</f>
        <v>0</v>
      </c>
      <c r="C38" s="1">
        <f t="shared" si="0"/>
        <v>0</v>
      </c>
      <c r="D38" s="1">
        <f t="shared" si="0"/>
        <v>0</v>
      </c>
      <c r="E38" s="1">
        <f t="shared" si="0"/>
        <v>0</v>
      </c>
      <c r="F38" s="1">
        <f t="shared" si="0"/>
        <v>0.28742514970059879</v>
      </c>
      <c r="G38" s="1">
        <f t="shared" si="0"/>
        <v>0</v>
      </c>
      <c r="H38" s="1">
        <f t="shared" si="0"/>
        <v>0</v>
      </c>
      <c r="I38" s="1"/>
      <c r="J38" s="1"/>
      <c r="N38" s="1"/>
      <c r="O38" s="1"/>
      <c r="P38" s="1"/>
      <c r="Q38" s="1"/>
    </row>
    <row r="39" spans="1:17" x14ac:dyDescent="0.25">
      <c r="A39" t="s">
        <v>10</v>
      </c>
      <c r="B39" s="1">
        <f t="shared" si="0"/>
        <v>6.5868263473053898E-2</v>
      </c>
      <c r="C39" s="1">
        <f t="shared" si="0"/>
        <v>0</v>
      </c>
      <c r="D39" s="1">
        <f t="shared" si="0"/>
        <v>8.3832335329341312E-2</v>
      </c>
      <c r="E39" s="1">
        <f t="shared" si="0"/>
        <v>2.3952095808383235E-2</v>
      </c>
      <c r="F39" s="1">
        <f t="shared" si="0"/>
        <v>7.1856287425149698E-2</v>
      </c>
      <c r="G39" s="1">
        <f t="shared" si="0"/>
        <v>0</v>
      </c>
      <c r="H39" s="1">
        <f t="shared" si="0"/>
        <v>0</v>
      </c>
      <c r="I39" s="1"/>
      <c r="J39" s="1"/>
      <c r="N39" s="1"/>
      <c r="O39" s="1"/>
      <c r="P39" s="1"/>
      <c r="Q39" s="1"/>
    </row>
    <row r="40" spans="1:17" x14ac:dyDescent="0.25">
      <c r="A40" t="s">
        <v>11</v>
      </c>
      <c r="B40" s="1">
        <f t="shared" si="0"/>
        <v>0.94011976047904189</v>
      </c>
      <c r="C40" s="1">
        <f t="shared" si="0"/>
        <v>0.30538922155688625</v>
      </c>
      <c r="D40" s="1">
        <f t="shared" si="0"/>
        <v>0</v>
      </c>
      <c r="E40" s="1">
        <f t="shared" si="0"/>
        <v>2.9940119760479042E-2</v>
      </c>
      <c r="F40" s="1">
        <f t="shared" si="0"/>
        <v>2.3952095808383235E-2</v>
      </c>
      <c r="G40" s="1">
        <f t="shared" si="0"/>
        <v>0</v>
      </c>
      <c r="H40" s="1">
        <f t="shared" si="0"/>
        <v>2.9940119760479042E-2</v>
      </c>
      <c r="I40" s="1"/>
      <c r="J40" s="1"/>
      <c r="N40" s="1"/>
      <c r="O40" s="1"/>
      <c r="P40" s="1"/>
      <c r="Q40" s="1"/>
    </row>
    <row r="41" spans="1:17" x14ac:dyDescent="0.25">
      <c r="A41" t="s">
        <v>12</v>
      </c>
      <c r="B41" s="1">
        <f t="shared" si="0"/>
        <v>2.9940119760479042E-2</v>
      </c>
      <c r="C41" s="1">
        <f t="shared" si="0"/>
        <v>5.9880239520958087E-3</v>
      </c>
      <c r="D41" s="1">
        <f t="shared" si="0"/>
        <v>0.38922155688622756</v>
      </c>
      <c r="E41" s="1">
        <f t="shared" si="0"/>
        <v>0.25748502994011974</v>
      </c>
      <c r="F41" s="1">
        <f t="shared" si="0"/>
        <v>0.1497005988023952</v>
      </c>
      <c r="G41" s="1">
        <f t="shared" si="0"/>
        <v>0</v>
      </c>
      <c r="H41" s="1">
        <f t="shared" si="0"/>
        <v>0.16167664670658682</v>
      </c>
      <c r="I41" s="1"/>
      <c r="J41" s="1"/>
      <c r="N41" s="1"/>
      <c r="O41" s="1"/>
      <c r="P41" s="1"/>
      <c r="Q41" s="1"/>
    </row>
    <row r="42" spans="1:17" x14ac:dyDescent="0.25">
      <c r="A42" t="s">
        <v>13</v>
      </c>
      <c r="B42" s="1">
        <f t="shared" si="0"/>
        <v>5.9880239520958087E-3</v>
      </c>
      <c r="C42" s="1">
        <f t="shared" si="0"/>
        <v>8.3832335329341312E-2</v>
      </c>
      <c r="D42" s="1">
        <f t="shared" si="0"/>
        <v>0.1437125748502994</v>
      </c>
      <c r="E42" s="1">
        <f t="shared" si="0"/>
        <v>0</v>
      </c>
      <c r="F42" s="1">
        <f t="shared" si="0"/>
        <v>0</v>
      </c>
      <c r="G42" s="1">
        <f t="shared" si="0"/>
        <v>0</v>
      </c>
      <c r="H42" s="1">
        <f t="shared" si="0"/>
        <v>2.9940119760479042E-2</v>
      </c>
      <c r="I42" s="1"/>
      <c r="J42" s="1"/>
      <c r="N42" s="1"/>
      <c r="O42" s="1"/>
      <c r="P42" s="1"/>
      <c r="Q42" s="1"/>
    </row>
    <row r="43" spans="1:17" x14ac:dyDescent="0.25">
      <c r="A43" t="s">
        <v>14</v>
      </c>
      <c r="B43" s="1">
        <f t="shared" si="0"/>
        <v>0</v>
      </c>
      <c r="C43" s="1">
        <f t="shared" si="0"/>
        <v>0.11976047904191617</v>
      </c>
      <c r="D43" s="1">
        <f t="shared" si="0"/>
        <v>0.1437125748502994</v>
      </c>
      <c r="E43" s="1">
        <f t="shared" si="0"/>
        <v>0.19161676646706588</v>
      </c>
      <c r="F43" s="1">
        <f t="shared" si="0"/>
        <v>0</v>
      </c>
      <c r="G43" s="1">
        <f t="shared" si="0"/>
        <v>0</v>
      </c>
      <c r="H43" s="1">
        <f t="shared" si="0"/>
        <v>0.11377245508982035</v>
      </c>
      <c r="I43" s="1"/>
      <c r="J43" s="1"/>
      <c r="N43" s="1"/>
      <c r="O43" s="1"/>
      <c r="P43" s="1"/>
      <c r="Q43" s="1"/>
    </row>
    <row r="44" spans="1:17" x14ac:dyDescent="0.25">
      <c r="A44" t="s">
        <v>15</v>
      </c>
      <c r="B44" s="1">
        <f t="shared" si="0"/>
        <v>6.5868263473053898E-2</v>
      </c>
      <c r="C44" s="1">
        <f t="shared" si="0"/>
        <v>0</v>
      </c>
      <c r="D44" s="1">
        <f t="shared" si="0"/>
        <v>0</v>
      </c>
      <c r="E44" s="1">
        <f t="shared" si="0"/>
        <v>0.3473053892215569</v>
      </c>
      <c r="F44" s="1">
        <f t="shared" si="0"/>
        <v>0.21556886227544911</v>
      </c>
      <c r="G44" s="1">
        <f t="shared" si="0"/>
        <v>0</v>
      </c>
      <c r="H44" s="1">
        <f t="shared" si="0"/>
        <v>0</v>
      </c>
      <c r="I44" s="1"/>
      <c r="J44" s="1"/>
      <c r="N44" s="1"/>
      <c r="O44" s="1"/>
      <c r="P44" s="1"/>
      <c r="Q44" s="1"/>
    </row>
    <row r="45" spans="1:17" x14ac:dyDescent="0.25">
      <c r="A45" t="s">
        <v>16</v>
      </c>
      <c r="B45" s="1">
        <f t="shared" si="0"/>
        <v>0</v>
      </c>
      <c r="C45" s="1">
        <f t="shared" si="0"/>
        <v>0</v>
      </c>
      <c r="D45" s="1">
        <f t="shared" si="0"/>
        <v>7.1856287425149698E-2</v>
      </c>
      <c r="E45" s="1">
        <f t="shared" si="0"/>
        <v>0.24550898203592814</v>
      </c>
      <c r="F45" s="1">
        <f t="shared" si="0"/>
        <v>0</v>
      </c>
      <c r="G45" s="1">
        <f t="shared" si="0"/>
        <v>0</v>
      </c>
      <c r="H45" s="1">
        <f t="shared" si="0"/>
        <v>1.1976047904191617E-2</v>
      </c>
      <c r="I45" s="1"/>
      <c r="J45" s="1"/>
      <c r="N45" s="1"/>
      <c r="O45" s="1"/>
      <c r="P45" s="1"/>
      <c r="Q45" s="1"/>
    </row>
    <row r="46" spans="1:17" x14ac:dyDescent="0.25">
      <c r="A46" t="s">
        <v>17</v>
      </c>
      <c r="B46" s="1">
        <f t="shared" si="0"/>
        <v>2.9940119760479042E-2</v>
      </c>
      <c r="C46" s="1">
        <f t="shared" si="0"/>
        <v>0</v>
      </c>
      <c r="D46" s="1">
        <f t="shared" si="0"/>
        <v>4.1916167664670656E-2</v>
      </c>
      <c r="E46" s="1">
        <f t="shared" si="0"/>
        <v>0</v>
      </c>
      <c r="F46" s="1">
        <f t="shared" si="0"/>
        <v>0.3413173652694611</v>
      </c>
      <c r="G46" s="1">
        <f t="shared" si="0"/>
        <v>5.9880239520958087E-3</v>
      </c>
      <c r="H46" s="1">
        <f t="shared" si="0"/>
        <v>0</v>
      </c>
      <c r="I46" s="1"/>
      <c r="J46" s="1"/>
      <c r="N46" s="1"/>
      <c r="O46" s="1"/>
      <c r="P46" s="1"/>
      <c r="Q46" s="1"/>
    </row>
    <row r="47" spans="1:17" x14ac:dyDescent="0.25">
      <c r="A47" t="s">
        <v>18</v>
      </c>
      <c r="B47" s="1">
        <f t="shared" si="0"/>
        <v>0</v>
      </c>
      <c r="C47" s="1">
        <f t="shared" si="0"/>
        <v>0</v>
      </c>
      <c r="D47" s="1">
        <f t="shared" si="0"/>
        <v>0</v>
      </c>
      <c r="E47" s="1">
        <f t="shared" si="0"/>
        <v>4.790419161676647E-2</v>
      </c>
      <c r="F47" s="1">
        <f t="shared" si="0"/>
        <v>0.19161676646706588</v>
      </c>
      <c r="G47" s="1">
        <f t="shared" si="0"/>
        <v>0</v>
      </c>
      <c r="H47" s="1">
        <f t="shared" si="0"/>
        <v>2.9940119760479042E-2</v>
      </c>
      <c r="I47" s="1"/>
      <c r="J47" s="1"/>
      <c r="N47" s="1"/>
      <c r="O47" s="1"/>
      <c r="P47" s="1"/>
      <c r="Q47" s="1"/>
    </row>
    <row r="48" spans="1:17" x14ac:dyDescent="0.25">
      <c r="A48" t="s">
        <v>19</v>
      </c>
      <c r="B48" s="1">
        <f t="shared" si="0"/>
        <v>0.1437125748502994</v>
      </c>
      <c r="C48" s="1">
        <f t="shared" si="0"/>
        <v>0</v>
      </c>
      <c r="D48" s="1">
        <f t="shared" si="0"/>
        <v>0</v>
      </c>
      <c r="E48" s="1">
        <f t="shared" si="0"/>
        <v>0.16167664670658682</v>
      </c>
      <c r="F48" s="1">
        <f t="shared" si="0"/>
        <v>3.5928143712574849E-2</v>
      </c>
      <c r="G48" s="1">
        <f t="shared" si="0"/>
        <v>0</v>
      </c>
      <c r="H48" s="1">
        <f t="shared" si="0"/>
        <v>0.20958083832335328</v>
      </c>
      <c r="I48" s="1"/>
      <c r="J48" s="1"/>
      <c r="N48" s="1"/>
      <c r="O48" s="1"/>
      <c r="P48" s="1"/>
      <c r="Q48" s="1"/>
    </row>
    <row r="49" spans="1:17" x14ac:dyDescent="0.25">
      <c r="A49" t="s">
        <v>20</v>
      </c>
      <c r="B49" s="1">
        <f t="shared" si="0"/>
        <v>8.9820359281437126E-2</v>
      </c>
      <c r="C49" s="1">
        <f t="shared" si="0"/>
        <v>2.3952095808383235E-2</v>
      </c>
      <c r="D49" s="1">
        <f t="shared" si="0"/>
        <v>0.16766467065868262</v>
      </c>
      <c r="E49" s="1">
        <f t="shared" si="0"/>
        <v>0</v>
      </c>
      <c r="F49" s="1">
        <f t="shared" si="0"/>
        <v>0</v>
      </c>
      <c r="G49" s="1">
        <f t="shared" si="0"/>
        <v>0</v>
      </c>
      <c r="H49" s="1">
        <f t="shared" si="0"/>
        <v>1.7964071856287425E-2</v>
      </c>
      <c r="I49" s="1"/>
      <c r="J49" s="1"/>
      <c r="N49" s="1"/>
      <c r="O49" s="1"/>
      <c r="P49" s="1"/>
      <c r="Q49" s="1"/>
    </row>
    <row r="50" spans="1:17" x14ac:dyDescent="0.25">
      <c r="A50" t="s">
        <v>21</v>
      </c>
      <c r="B50" s="1">
        <f t="shared" si="0"/>
        <v>2.9940119760479042E-2</v>
      </c>
      <c r="C50" s="1">
        <f t="shared" si="0"/>
        <v>0</v>
      </c>
      <c r="D50" s="1">
        <f t="shared" si="0"/>
        <v>0</v>
      </c>
      <c r="E50" s="1">
        <f t="shared" si="0"/>
        <v>0</v>
      </c>
      <c r="F50" s="1">
        <f t="shared" si="0"/>
        <v>5.9880239520958084E-2</v>
      </c>
      <c r="G50" s="1">
        <f t="shared" si="0"/>
        <v>1.7964071856287425E-2</v>
      </c>
      <c r="H50" s="1">
        <f t="shared" si="0"/>
        <v>2.9940119760479042E-2</v>
      </c>
      <c r="I50" s="1"/>
      <c r="J50" s="1"/>
      <c r="N50" s="1"/>
      <c r="O50" s="1"/>
      <c r="P50" s="1"/>
      <c r="Q50" s="1"/>
    </row>
    <row r="51" spans="1:17" x14ac:dyDescent="0.25">
      <c r="A51" t="s">
        <v>22</v>
      </c>
      <c r="B51" s="1">
        <f t="shared" si="0"/>
        <v>0.1437125748502994</v>
      </c>
      <c r="C51" s="1">
        <f t="shared" si="0"/>
        <v>0</v>
      </c>
      <c r="D51" s="1">
        <f t="shared" si="0"/>
        <v>0.26347305389221559</v>
      </c>
      <c r="E51" s="1">
        <f t="shared" si="0"/>
        <v>0.32934131736526945</v>
      </c>
      <c r="F51" s="1">
        <f t="shared" si="0"/>
        <v>0</v>
      </c>
      <c r="G51" s="1">
        <f t="shared" si="0"/>
        <v>0</v>
      </c>
      <c r="H51" s="1">
        <f t="shared" si="0"/>
        <v>0</v>
      </c>
      <c r="I51" s="1"/>
      <c r="J51" s="1"/>
      <c r="N51" s="1"/>
      <c r="O51" s="1"/>
      <c r="P51" s="1"/>
      <c r="Q51" s="1"/>
    </row>
    <row r="52" spans="1:17" x14ac:dyDescent="0.25">
      <c r="A52" t="s">
        <v>23</v>
      </c>
      <c r="B52" s="1">
        <f t="shared" si="0"/>
        <v>0.1377245508982036</v>
      </c>
      <c r="C52" s="1">
        <f t="shared" si="0"/>
        <v>0.11976047904191617</v>
      </c>
      <c r="D52" s="1">
        <f t="shared" si="0"/>
        <v>0</v>
      </c>
      <c r="E52" s="1">
        <f t="shared" si="0"/>
        <v>0.44910179640718562</v>
      </c>
      <c r="F52" s="1">
        <f t="shared" si="0"/>
        <v>0</v>
      </c>
      <c r="G52" s="1">
        <f t="shared" si="0"/>
        <v>0</v>
      </c>
      <c r="H52" s="1">
        <f t="shared" si="0"/>
        <v>0.50299401197604787</v>
      </c>
      <c r="I52" s="1"/>
      <c r="J52" s="1"/>
      <c r="N52" s="1"/>
      <c r="O52" s="1"/>
      <c r="P52" s="1"/>
      <c r="Q52" s="1"/>
    </row>
    <row r="53" spans="1:17" x14ac:dyDescent="0.25">
      <c r="A53" t="s">
        <v>24</v>
      </c>
      <c r="B53" s="1">
        <f t="shared" si="0"/>
        <v>5.9880239520958084E-2</v>
      </c>
      <c r="C53" s="1">
        <f t="shared" si="0"/>
        <v>0</v>
      </c>
      <c r="D53" s="1">
        <f t="shared" si="0"/>
        <v>0</v>
      </c>
      <c r="E53" s="1">
        <f t="shared" si="0"/>
        <v>1.2095808383233533</v>
      </c>
      <c r="F53" s="1">
        <f t="shared" si="0"/>
        <v>0</v>
      </c>
      <c r="G53" s="1">
        <f t="shared" si="0"/>
        <v>0</v>
      </c>
      <c r="H53" s="1">
        <f t="shared" si="0"/>
        <v>1.1976047904191617E-2</v>
      </c>
      <c r="I53" s="1"/>
      <c r="J53" s="1"/>
      <c r="N53" s="1"/>
      <c r="O53" s="1"/>
      <c r="P53" s="1"/>
      <c r="Q53" s="1"/>
    </row>
    <row r="54" spans="1:17" x14ac:dyDescent="0.25">
      <c r="A54" t="s">
        <v>25</v>
      </c>
      <c r="B54" s="1">
        <f t="shared" ref="B54:H67" si="1">(B19*2)/334</f>
        <v>6.5868263473053898E-2</v>
      </c>
      <c r="C54" s="1">
        <f t="shared" si="1"/>
        <v>0</v>
      </c>
      <c r="D54" s="1">
        <f t="shared" si="1"/>
        <v>0</v>
      </c>
      <c r="E54" s="1">
        <f t="shared" si="1"/>
        <v>3.5928143712574849E-2</v>
      </c>
      <c r="F54" s="1">
        <f t="shared" si="1"/>
        <v>0</v>
      </c>
      <c r="G54" s="1">
        <f t="shared" si="1"/>
        <v>0</v>
      </c>
      <c r="H54" s="1">
        <f t="shared" si="1"/>
        <v>0.74251497005988021</v>
      </c>
      <c r="I54" s="1"/>
      <c r="J54" s="1"/>
      <c r="N54" s="1"/>
      <c r="O54" s="1"/>
      <c r="P54" s="1"/>
      <c r="Q54" s="1"/>
    </row>
    <row r="55" spans="1:17" x14ac:dyDescent="0.25">
      <c r="A55" t="s">
        <v>26</v>
      </c>
      <c r="B55" s="1">
        <f t="shared" si="1"/>
        <v>0.11976047904191617</v>
      </c>
      <c r="C55" s="1">
        <f t="shared" si="1"/>
        <v>0.22155688622754491</v>
      </c>
      <c r="D55" s="1">
        <f t="shared" si="1"/>
        <v>0</v>
      </c>
      <c r="E55" s="1">
        <f t="shared" si="1"/>
        <v>9.580838323353294E-2</v>
      </c>
      <c r="F55" s="1">
        <f t="shared" si="1"/>
        <v>0</v>
      </c>
      <c r="G55" s="1">
        <f t="shared" si="1"/>
        <v>0</v>
      </c>
      <c r="H55" s="1">
        <f t="shared" si="1"/>
        <v>0</v>
      </c>
      <c r="I55" s="1"/>
      <c r="J55" s="1"/>
      <c r="N55" s="1"/>
      <c r="O55" s="1"/>
      <c r="P55" s="1"/>
      <c r="Q55" s="1"/>
    </row>
    <row r="56" spans="1:17" x14ac:dyDescent="0.25">
      <c r="A56" t="s">
        <v>27</v>
      </c>
      <c r="B56" s="1">
        <f t="shared" si="1"/>
        <v>0.28742514970059879</v>
      </c>
      <c r="C56" s="1">
        <f t="shared" si="1"/>
        <v>9.580838323353294E-2</v>
      </c>
      <c r="D56" s="1">
        <f t="shared" si="1"/>
        <v>4.790419161676647E-2</v>
      </c>
      <c r="E56" s="1">
        <f t="shared" si="1"/>
        <v>0.16167664670658682</v>
      </c>
      <c r="F56" s="1">
        <f t="shared" si="1"/>
        <v>0.43113772455089822</v>
      </c>
      <c r="G56" s="1">
        <f t="shared" si="1"/>
        <v>0</v>
      </c>
      <c r="H56" s="1">
        <f t="shared" si="1"/>
        <v>2.3952095808383235E-2</v>
      </c>
      <c r="I56" s="1"/>
      <c r="J56" s="1"/>
      <c r="N56" s="1"/>
      <c r="O56" s="1"/>
      <c r="P56" s="1"/>
      <c r="Q56" s="1"/>
    </row>
    <row r="57" spans="1:17" x14ac:dyDescent="0.25">
      <c r="A57" t="s">
        <v>28</v>
      </c>
      <c r="B57" s="1">
        <f t="shared" si="1"/>
        <v>2.9940119760479042E-2</v>
      </c>
      <c r="C57" s="1">
        <f t="shared" si="1"/>
        <v>0</v>
      </c>
      <c r="D57" s="1">
        <f t="shared" si="1"/>
        <v>1.1976047904191617E-2</v>
      </c>
      <c r="E57" s="1">
        <f t="shared" si="1"/>
        <v>0</v>
      </c>
      <c r="F57" s="1">
        <f t="shared" si="1"/>
        <v>4.1916167664670656E-2</v>
      </c>
      <c r="G57" s="1">
        <f t="shared" si="1"/>
        <v>0</v>
      </c>
      <c r="H57" s="1">
        <f t="shared" si="1"/>
        <v>5.9880239520958087E-3</v>
      </c>
      <c r="I57" s="1"/>
      <c r="J57" s="1"/>
      <c r="N57" s="1"/>
      <c r="O57" s="1"/>
      <c r="P57" s="1"/>
      <c r="Q57" s="1"/>
    </row>
    <row r="58" spans="1:17" x14ac:dyDescent="0.25">
      <c r="A58" t="s">
        <v>29</v>
      </c>
      <c r="B58" s="1">
        <f t="shared" si="1"/>
        <v>0.25748502994011974</v>
      </c>
      <c r="C58" s="1">
        <f t="shared" si="1"/>
        <v>0</v>
      </c>
      <c r="D58" s="1">
        <f t="shared" si="1"/>
        <v>0.29341317365269459</v>
      </c>
      <c r="E58" s="1">
        <f t="shared" si="1"/>
        <v>6.5868263473053898E-2</v>
      </c>
      <c r="F58" s="1">
        <f t="shared" si="1"/>
        <v>0</v>
      </c>
      <c r="G58" s="1">
        <f t="shared" si="1"/>
        <v>0</v>
      </c>
      <c r="H58" s="1">
        <f t="shared" si="1"/>
        <v>0.3473053892215569</v>
      </c>
      <c r="I58" s="1"/>
      <c r="J58" s="1"/>
      <c r="N58" s="1"/>
      <c r="O58" s="1"/>
      <c r="P58" s="1"/>
      <c r="Q58" s="1"/>
    </row>
    <row r="59" spans="1:17" x14ac:dyDescent="0.25">
      <c r="A59" t="s">
        <v>30</v>
      </c>
      <c r="B59" s="1">
        <f t="shared" si="1"/>
        <v>0</v>
      </c>
      <c r="C59" s="1">
        <f t="shared" si="1"/>
        <v>0</v>
      </c>
      <c r="D59" s="1">
        <f t="shared" si="1"/>
        <v>0</v>
      </c>
      <c r="E59" s="1">
        <f t="shared" si="1"/>
        <v>0.29341317365269459</v>
      </c>
      <c r="F59" s="1">
        <f t="shared" si="1"/>
        <v>0</v>
      </c>
      <c r="G59" s="1">
        <f t="shared" si="1"/>
        <v>5.9880239520958087E-3</v>
      </c>
      <c r="H59" s="1">
        <f t="shared" si="1"/>
        <v>0.11976047904191617</v>
      </c>
      <c r="I59" s="1"/>
      <c r="J59" s="1"/>
      <c r="N59" s="1"/>
      <c r="O59" s="1"/>
      <c r="P59" s="1"/>
      <c r="Q59" s="1"/>
    </row>
    <row r="60" spans="1:17" x14ac:dyDescent="0.25">
      <c r="A60" t="s">
        <v>31</v>
      </c>
      <c r="B60" s="1">
        <f t="shared" si="1"/>
        <v>0</v>
      </c>
      <c r="C60" s="1">
        <f t="shared" si="1"/>
        <v>5.9880239520958087E-3</v>
      </c>
      <c r="D60" s="1">
        <f t="shared" si="1"/>
        <v>0.19760479041916168</v>
      </c>
      <c r="E60" s="1">
        <f t="shared" si="1"/>
        <v>0.42514970059880242</v>
      </c>
      <c r="F60" s="1">
        <f t="shared" si="1"/>
        <v>0</v>
      </c>
      <c r="G60" s="1">
        <f t="shared" si="1"/>
        <v>0</v>
      </c>
      <c r="H60" s="1">
        <f t="shared" si="1"/>
        <v>1.7964071856287425E-2</v>
      </c>
      <c r="I60" s="1"/>
      <c r="J60" s="1"/>
      <c r="N60" s="1"/>
      <c r="O60" s="1"/>
      <c r="P60" s="1"/>
      <c r="Q60" s="1"/>
    </row>
    <row r="61" spans="1:17" x14ac:dyDescent="0.25">
      <c r="A61" t="s">
        <v>32</v>
      </c>
      <c r="B61" s="1">
        <f t="shared" si="1"/>
        <v>5.3892215568862277E-2</v>
      </c>
      <c r="C61" s="1">
        <f t="shared" si="1"/>
        <v>5.9880239520958087E-3</v>
      </c>
      <c r="D61" s="1">
        <f t="shared" si="1"/>
        <v>2.3952095808383235E-2</v>
      </c>
      <c r="E61" s="1">
        <f t="shared" si="1"/>
        <v>0</v>
      </c>
      <c r="F61" s="1">
        <f t="shared" si="1"/>
        <v>1.1976047904191617E-2</v>
      </c>
      <c r="G61" s="1">
        <f t="shared" si="1"/>
        <v>1.7964071856287425E-2</v>
      </c>
      <c r="H61" s="1">
        <f t="shared" si="1"/>
        <v>0</v>
      </c>
      <c r="I61" s="1"/>
      <c r="J61" s="1"/>
      <c r="N61" s="1"/>
      <c r="O61" s="1"/>
      <c r="P61" s="1"/>
      <c r="Q61" s="1"/>
    </row>
    <row r="62" spans="1:17" x14ac:dyDescent="0.25">
      <c r="A62" t="s">
        <v>33</v>
      </c>
      <c r="B62" s="1">
        <f t="shared" si="1"/>
        <v>0</v>
      </c>
      <c r="C62" s="1">
        <f t="shared" si="1"/>
        <v>0</v>
      </c>
      <c r="D62" s="1">
        <f t="shared" si="1"/>
        <v>0</v>
      </c>
      <c r="E62" s="1">
        <f t="shared" si="1"/>
        <v>0.3712574850299401</v>
      </c>
      <c r="F62" s="1">
        <f t="shared" si="1"/>
        <v>0.12574850299401197</v>
      </c>
      <c r="G62" s="1">
        <f t="shared" si="1"/>
        <v>0</v>
      </c>
      <c r="H62" s="1">
        <f t="shared" si="1"/>
        <v>0</v>
      </c>
      <c r="I62" s="1"/>
      <c r="J62" s="1"/>
      <c r="N62" s="1"/>
      <c r="O62" s="1"/>
      <c r="P62" s="1"/>
      <c r="Q62" s="1"/>
    </row>
    <row r="63" spans="1:17" x14ac:dyDescent="0.25">
      <c r="A63" t="s">
        <v>34</v>
      </c>
      <c r="B63" s="1">
        <f t="shared" si="1"/>
        <v>0</v>
      </c>
      <c r="C63" s="1">
        <f t="shared" si="1"/>
        <v>0</v>
      </c>
      <c r="D63" s="1">
        <f t="shared" si="1"/>
        <v>0</v>
      </c>
      <c r="E63" s="1">
        <f t="shared" si="1"/>
        <v>8.9820359281437126E-2</v>
      </c>
      <c r="F63" s="1">
        <f t="shared" si="1"/>
        <v>0</v>
      </c>
      <c r="G63" s="1">
        <f t="shared" si="1"/>
        <v>0</v>
      </c>
      <c r="H63" s="1">
        <f t="shared" si="1"/>
        <v>0.22155688622754491</v>
      </c>
      <c r="I63" s="1"/>
      <c r="J63" s="1"/>
      <c r="N63" s="1"/>
      <c r="O63" s="1"/>
      <c r="P63" s="1"/>
      <c r="Q63" s="1"/>
    </row>
    <row r="64" spans="1:17" x14ac:dyDescent="0.25">
      <c r="A64" t="s">
        <v>35</v>
      </c>
      <c r="B64" s="1">
        <f t="shared" si="1"/>
        <v>0</v>
      </c>
      <c r="C64" s="1">
        <f t="shared" si="1"/>
        <v>0</v>
      </c>
      <c r="D64" s="1">
        <f t="shared" si="1"/>
        <v>0</v>
      </c>
      <c r="E64" s="1">
        <f t="shared" si="1"/>
        <v>0.90419161676646709</v>
      </c>
      <c r="F64" s="1">
        <f t="shared" si="1"/>
        <v>0</v>
      </c>
      <c r="G64" s="1">
        <f t="shared" si="1"/>
        <v>0</v>
      </c>
      <c r="H64" s="1">
        <f t="shared" si="1"/>
        <v>5.3892215568862277E-2</v>
      </c>
      <c r="I64" s="1"/>
      <c r="J64" s="1"/>
      <c r="N64" s="1"/>
      <c r="O64" s="1"/>
      <c r="P64" s="1"/>
      <c r="Q64" s="1"/>
    </row>
    <row r="65" spans="1:36" x14ac:dyDescent="0.25">
      <c r="A65" t="s">
        <v>36</v>
      </c>
      <c r="B65" s="1">
        <f t="shared" si="1"/>
        <v>0</v>
      </c>
      <c r="C65" s="1">
        <f t="shared" si="1"/>
        <v>0</v>
      </c>
      <c r="D65" s="1">
        <f t="shared" si="1"/>
        <v>0</v>
      </c>
      <c r="E65" s="1">
        <f t="shared" si="1"/>
        <v>0.82035928143712578</v>
      </c>
      <c r="F65" s="1">
        <f t="shared" si="1"/>
        <v>0</v>
      </c>
      <c r="G65" s="1">
        <f t="shared" si="1"/>
        <v>0</v>
      </c>
      <c r="H65" s="1">
        <f t="shared" si="1"/>
        <v>0</v>
      </c>
      <c r="I65" s="1"/>
      <c r="J65" s="1"/>
      <c r="N65" s="1"/>
      <c r="O65" s="1"/>
      <c r="P65" s="1"/>
      <c r="Q65" s="1"/>
    </row>
    <row r="66" spans="1:36" x14ac:dyDescent="0.25">
      <c r="A66" t="s">
        <v>37</v>
      </c>
      <c r="B66" s="1">
        <f t="shared" si="1"/>
        <v>0</v>
      </c>
      <c r="C66" s="1">
        <f t="shared" si="1"/>
        <v>0</v>
      </c>
      <c r="D66" s="1">
        <f t="shared" si="1"/>
        <v>0</v>
      </c>
      <c r="E66" s="1">
        <f t="shared" si="1"/>
        <v>0.47305389221556887</v>
      </c>
      <c r="F66" s="1">
        <f t="shared" si="1"/>
        <v>0.11377245508982035</v>
      </c>
      <c r="G66" s="1">
        <f t="shared" si="1"/>
        <v>0</v>
      </c>
      <c r="H66" s="1">
        <f t="shared" si="1"/>
        <v>0.3712574850299401</v>
      </c>
      <c r="I66" s="1"/>
      <c r="J66" s="1"/>
      <c r="N66" s="1"/>
      <c r="O66" s="1"/>
      <c r="P66" s="1"/>
      <c r="Q66" s="1"/>
    </row>
    <row r="67" spans="1:36" x14ac:dyDescent="0.25">
      <c r="A67" t="s">
        <v>38</v>
      </c>
      <c r="B67" s="1">
        <f t="shared" si="1"/>
        <v>1.1976047904191617E-2</v>
      </c>
      <c r="C67" s="1">
        <f t="shared" si="1"/>
        <v>4.1916167664670656E-2</v>
      </c>
      <c r="D67" s="1">
        <f t="shared" si="1"/>
        <v>0.50898203592814373</v>
      </c>
      <c r="E67" s="1">
        <f t="shared" si="1"/>
        <v>0.49101796407185627</v>
      </c>
      <c r="F67" s="1">
        <f t="shared" si="1"/>
        <v>0</v>
      </c>
      <c r="G67" s="1">
        <f t="shared" si="1"/>
        <v>0</v>
      </c>
      <c r="H67" s="1">
        <f t="shared" si="1"/>
        <v>0</v>
      </c>
      <c r="I67" s="1"/>
      <c r="J67" s="1"/>
      <c r="N67" s="1"/>
      <c r="O67" s="1"/>
      <c r="P67" s="1"/>
      <c r="Q67" s="1"/>
      <c r="S67" t="s">
        <v>68</v>
      </c>
      <c r="AB67" s="12"/>
      <c r="AC67" s="12"/>
      <c r="AD67" s="12"/>
      <c r="AE67" s="12"/>
      <c r="AF67" s="12"/>
      <c r="AG67" s="12"/>
    </row>
    <row r="68" spans="1:36" x14ac:dyDescent="0.25">
      <c r="L68">
        <v>2021</v>
      </c>
      <c r="O68" s="6"/>
      <c r="P68" s="2">
        <v>2022</v>
      </c>
      <c r="Q68" s="24"/>
      <c r="S68" t="s">
        <v>59</v>
      </c>
      <c r="T68" t="s">
        <v>66</v>
      </c>
      <c r="U68" t="s">
        <v>67</v>
      </c>
      <c r="AB68" s="12"/>
      <c r="AC68" s="12"/>
      <c r="AD68" s="12"/>
      <c r="AE68" s="12"/>
      <c r="AF68" s="12"/>
      <c r="AG68" s="12"/>
    </row>
    <row r="69" spans="1:36" x14ac:dyDescent="0.25">
      <c r="B69" t="s">
        <v>41</v>
      </c>
      <c r="D69" t="s">
        <v>42</v>
      </c>
      <c r="L69" t="s">
        <v>41</v>
      </c>
      <c r="P69" t="s">
        <v>41</v>
      </c>
      <c r="S69" s="11"/>
      <c r="AB69" s="12"/>
      <c r="AC69" s="12"/>
      <c r="AD69" s="12"/>
      <c r="AE69" s="12"/>
      <c r="AF69" s="12"/>
      <c r="AG69" s="12"/>
    </row>
    <row r="70" spans="1:36" x14ac:dyDescent="0.25">
      <c r="A70" t="s">
        <v>1</v>
      </c>
      <c r="B70" t="s">
        <v>43</v>
      </c>
      <c r="C70" t="s">
        <v>44</v>
      </c>
      <c r="D70" t="s">
        <v>45</v>
      </c>
      <c r="K70" t="s">
        <v>1</v>
      </c>
      <c r="L70" t="s">
        <v>43</v>
      </c>
      <c r="M70" t="s">
        <v>44</v>
      </c>
      <c r="O70" t="s">
        <v>1</v>
      </c>
      <c r="P70" t="s">
        <v>43</v>
      </c>
      <c r="Q70" t="s">
        <v>44</v>
      </c>
      <c r="AB70" s="12"/>
      <c r="AC70" s="12"/>
      <c r="AD70" s="12"/>
      <c r="AE70" s="12"/>
      <c r="AF70" s="12"/>
      <c r="AG70" s="12"/>
    </row>
    <row r="71" spans="1:36" x14ac:dyDescent="0.25">
      <c r="B71" t="s">
        <v>46</v>
      </c>
      <c r="C71" t="s">
        <v>46</v>
      </c>
      <c r="D71" t="s">
        <v>47</v>
      </c>
      <c r="F71" t="s">
        <v>48</v>
      </c>
      <c r="L71" t="s">
        <v>46</v>
      </c>
      <c r="M71" t="s">
        <v>46</v>
      </c>
      <c r="P71" t="s">
        <v>46</v>
      </c>
      <c r="Q71" t="s">
        <v>46</v>
      </c>
      <c r="AB71" s="12"/>
      <c r="AC71" s="12"/>
      <c r="AD71" s="12"/>
      <c r="AE71" s="12"/>
      <c r="AF71" s="12"/>
      <c r="AG71" s="12"/>
    </row>
    <row r="72" spans="1:36" x14ac:dyDescent="0.25">
      <c r="A72" t="s">
        <v>9</v>
      </c>
      <c r="B72" s="8">
        <f>(IF(D72=0,$G$73*B38,$G$74*B38))+(IF(D72=0,$G$75*C38,$G$76*C38))+($G$77*D38)+($G$78*E38)+($G$79*F38)+($G$80*G38)+(H38*(((IF(D72=0,$G$73*B38,$G$74*B38))+(IF(D72=0,$G$75*C38,$G$76*C38))+($G$77*D38)+($G$78*E38)+($G$79*F38)+($G$80*G38))/(SUM(B38:G38))))</f>
        <v>8.7089820359281429</v>
      </c>
      <c r="C72" s="7">
        <f>(IF(D72=0,$H$73*B38,$H$74*B38))+(IF(D72=0,$H$75*C38,$H$76*C38))+($H$77*D38)+($H$78*E38)+($H$79*F38)+($H$80*G38)+(H38*(((IF(D72=0,$H$73*B38,$H$74*B38))+(IF(D72=0,$H$75*C38,$H$76*C38))+($H$77*D38)+($H$78*E38)+($H$79*F38)+($H$80*G38))/(SUM(B38:G38))))</f>
        <v>4.9552095808383223</v>
      </c>
      <c r="D72">
        <v>0</v>
      </c>
      <c r="G72" t="s">
        <v>43</v>
      </c>
      <c r="H72" t="s">
        <v>44</v>
      </c>
      <c r="J72" s="1"/>
      <c r="K72" t="s">
        <v>9</v>
      </c>
      <c r="L72">
        <v>8.1646706586826348</v>
      </c>
      <c r="M72">
        <v>4.6455089820359277</v>
      </c>
      <c r="N72" s="23"/>
      <c r="O72" t="s">
        <v>9</v>
      </c>
      <c r="P72">
        <v>4.7173652694610775</v>
      </c>
      <c r="Q72" s="27">
        <v>2.6840718562874248</v>
      </c>
      <c r="S72" s="1">
        <f>M72-C72</f>
        <v>-0.30970059880239464</v>
      </c>
      <c r="T72" s="1">
        <f>Q72-M72</f>
        <v>-1.9614371257485028</v>
      </c>
      <c r="U72" s="2">
        <f>Q72-C72</f>
        <v>-2.2711377245508975</v>
      </c>
      <c r="AB72" s="12"/>
      <c r="AC72" s="12"/>
      <c r="AD72" s="12"/>
      <c r="AE72" s="26"/>
      <c r="AF72" s="26"/>
      <c r="AG72" s="12"/>
      <c r="AI72" s="2"/>
      <c r="AJ72" s="2"/>
    </row>
    <row r="73" spans="1:36" x14ac:dyDescent="0.25">
      <c r="A73" t="s">
        <v>10</v>
      </c>
      <c r="B73" s="8">
        <f t="shared" ref="B73:B79" si="2">(IF(D73=0,$G$73*B39,$G$74*B39))+(IF(D73=0,$G$75*C39,$G$76*C39))+($G$77*D39)+($G$78*E39)+($G$79*F39)+($G$80*G39)+(H39*(((IF(D73=0,$G$73*B39,$G$74*B39))+(IF(D73=0,$G$75*C39,$G$76*C39))+($G$77*D39)+($G$78*E39)+($G$79*F39))/(SUM(B39:G39))))</f>
        <v>6.6287425149700603</v>
      </c>
      <c r="C73" s="7">
        <f t="shared" ref="C73:C101" si="3">(IF(D73=0,$H$73*B39,$H$74*B39))+(IF(D73=0,$H$75*C39,$H$76*C39))+($H$77*D39)+($H$78*E39)+($H$79*F39)+($H$80*G39)+(H39*(((IF(D73=0,$H$73*B39,$H$74*B39))+(IF(D73=0,$H$75*C39,$H$76*C39))+($H$77*D39)+($H$78*E39)+($H$79*F39)+($H$80*G39))/(SUM(B39:G39))))</f>
        <v>3.6532335329341317</v>
      </c>
      <c r="D73">
        <v>0</v>
      </c>
      <c r="F73" t="s">
        <v>49</v>
      </c>
      <c r="G73">
        <v>17.600000000000001</v>
      </c>
      <c r="H73">
        <v>9.59</v>
      </c>
      <c r="J73" s="1"/>
      <c r="K73" t="s">
        <v>10</v>
      </c>
      <c r="L73">
        <v>5.0401197604790422</v>
      </c>
      <c r="M73">
        <v>2.8029940119760477</v>
      </c>
      <c r="O73" t="s">
        <v>10</v>
      </c>
      <c r="P73">
        <v>2.7844311377245514</v>
      </c>
      <c r="Q73" s="27">
        <v>1.5541916167664671</v>
      </c>
      <c r="S73" s="1">
        <f t="shared" ref="S73:S101" si="4">M73-C73</f>
        <v>-0.85023952095808397</v>
      </c>
      <c r="T73" s="1">
        <f t="shared" ref="T73:T101" si="5">Q73-M73</f>
        <v>-1.2488023952095806</v>
      </c>
      <c r="U73" s="2">
        <f t="shared" ref="U73:U101" si="6">Q73-C73</f>
        <v>-2.0990419161676646</v>
      </c>
      <c r="AB73" s="12"/>
      <c r="AC73" s="12"/>
      <c r="AD73" s="12"/>
      <c r="AE73" s="26"/>
      <c r="AF73" s="26"/>
      <c r="AG73" s="12"/>
      <c r="AI73" s="2"/>
      <c r="AJ73" s="2"/>
    </row>
    <row r="74" spans="1:36" x14ac:dyDescent="0.25">
      <c r="A74" t="s">
        <v>11</v>
      </c>
      <c r="B74" s="8">
        <f t="shared" si="2"/>
        <v>24.232605756229479</v>
      </c>
      <c r="C74" s="7">
        <f t="shared" si="3"/>
        <v>13.209058196970114</v>
      </c>
      <c r="D74">
        <v>0</v>
      </c>
      <c r="F74" t="s">
        <v>50</v>
      </c>
      <c r="G74">
        <v>31.2</v>
      </c>
      <c r="H74">
        <v>16.48</v>
      </c>
      <c r="J74" s="1"/>
      <c r="K74" t="s">
        <v>11</v>
      </c>
      <c r="L74">
        <v>11.920958083832335</v>
      </c>
      <c r="M74">
        <v>6.4919161676646704</v>
      </c>
      <c r="O74" t="s">
        <v>11</v>
      </c>
      <c r="P74">
        <v>7.1742514970059883</v>
      </c>
      <c r="Q74" s="27">
        <v>3.9071856287425151</v>
      </c>
      <c r="S74" s="1">
        <f t="shared" si="4"/>
        <v>-6.7171420293054434</v>
      </c>
      <c r="T74" s="1">
        <f t="shared" si="5"/>
        <v>-2.5847305389221553</v>
      </c>
      <c r="U74" s="2">
        <f t="shared" si="6"/>
        <v>-9.3018725682275978</v>
      </c>
      <c r="AB74" s="12"/>
      <c r="AC74" s="12"/>
      <c r="AD74" s="12"/>
      <c r="AE74" s="26"/>
      <c r="AF74" s="26"/>
      <c r="AG74" s="12"/>
      <c r="AI74" s="2"/>
      <c r="AJ74" s="2"/>
    </row>
    <row r="75" spans="1:36" x14ac:dyDescent="0.25">
      <c r="A75" t="s">
        <v>12</v>
      </c>
      <c r="B75" s="8">
        <f t="shared" si="2"/>
        <v>27.478352647223538</v>
      </c>
      <c r="C75" s="7">
        <f t="shared" si="3"/>
        <v>15.01480118898893</v>
      </c>
      <c r="D75">
        <v>0</v>
      </c>
      <c r="F75" t="s">
        <v>51</v>
      </c>
      <c r="G75">
        <v>19.3</v>
      </c>
      <c r="H75">
        <v>10.49</v>
      </c>
      <c r="J75" s="3"/>
      <c r="K75" t="s">
        <v>12</v>
      </c>
      <c r="L75">
        <v>12.553571428571429</v>
      </c>
      <c r="M75">
        <v>6.8760970915312232</v>
      </c>
      <c r="O75" t="s">
        <v>12</v>
      </c>
      <c r="P75">
        <v>17.808083832335328</v>
      </c>
      <c r="Q75" s="27">
        <v>9.7128842315369255</v>
      </c>
      <c r="S75" s="1">
        <f t="shared" si="4"/>
        <v>-8.1387040974577065</v>
      </c>
      <c r="T75" s="1">
        <f t="shared" si="5"/>
        <v>2.8367871400057023</v>
      </c>
      <c r="U75" s="2">
        <f t="shared" si="6"/>
        <v>-5.3019169574520042</v>
      </c>
      <c r="AB75" s="12"/>
      <c r="AC75" s="12"/>
      <c r="AD75" s="12"/>
      <c r="AE75" s="26"/>
      <c r="AF75" s="26"/>
      <c r="AG75" s="12"/>
      <c r="AI75" s="2"/>
      <c r="AJ75" s="2"/>
    </row>
    <row r="76" spans="1:36" x14ac:dyDescent="0.25">
      <c r="A76" t="s">
        <v>13</v>
      </c>
      <c r="B76" s="8">
        <f t="shared" si="2"/>
        <v>9.3282972516505449</v>
      </c>
      <c r="C76" s="7">
        <f t="shared" si="3"/>
        <v>5.0196345769998461</v>
      </c>
      <c r="D76">
        <v>1</v>
      </c>
      <c r="F76" t="s">
        <v>52</v>
      </c>
      <c r="G76">
        <v>37.6</v>
      </c>
      <c r="H76" s="2">
        <v>20.010000000000002</v>
      </c>
      <c r="J76" s="1"/>
      <c r="K76" t="s">
        <v>13</v>
      </c>
      <c r="L76">
        <v>7.9716566866267451</v>
      </c>
      <c r="M76">
        <v>4.3036327345309386</v>
      </c>
      <c r="O76" t="s">
        <v>13</v>
      </c>
      <c r="P76">
        <v>11.23068862275449</v>
      </c>
      <c r="Q76" s="27">
        <v>6.0031886227544913</v>
      </c>
      <c r="S76" s="1">
        <f t="shared" si="4"/>
        <v>-0.71600184246890741</v>
      </c>
      <c r="T76" s="1">
        <f t="shared" si="5"/>
        <v>1.6995558882235526</v>
      </c>
      <c r="U76" s="2">
        <f t="shared" si="6"/>
        <v>0.98355404575464522</v>
      </c>
      <c r="AB76" s="12"/>
      <c r="AC76" s="12"/>
      <c r="AD76" s="12"/>
      <c r="AE76" s="26"/>
      <c r="AF76" s="26"/>
      <c r="AG76" s="12"/>
      <c r="AI76" s="2"/>
      <c r="AJ76" s="2"/>
    </row>
    <row r="77" spans="1:36" x14ac:dyDescent="0.25">
      <c r="A77" t="s">
        <v>14</v>
      </c>
      <c r="B77" s="8">
        <f t="shared" si="2"/>
        <v>15.958083832335328</v>
      </c>
      <c r="C77" s="7">
        <f t="shared" si="3"/>
        <v>8.571556886227544</v>
      </c>
      <c r="D77">
        <v>1</v>
      </c>
      <c r="F77" t="s">
        <v>4</v>
      </c>
      <c r="G77">
        <v>34.299999999999997</v>
      </c>
      <c r="H77" s="2">
        <v>18.600000000000001</v>
      </c>
      <c r="J77" s="3"/>
      <c r="K77" t="s">
        <v>14</v>
      </c>
      <c r="L77">
        <v>14.117536355859707</v>
      </c>
      <c r="M77">
        <v>7.587566295979471</v>
      </c>
      <c r="O77" t="s">
        <v>14</v>
      </c>
      <c r="P77">
        <v>10.852448948257329</v>
      </c>
      <c r="Q77" s="27">
        <v>5.8263519115614928</v>
      </c>
      <c r="S77" s="1">
        <f t="shared" si="4"/>
        <v>-0.983990590248073</v>
      </c>
      <c r="T77" s="1">
        <f t="shared" si="5"/>
        <v>-1.7612143844179782</v>
      </c>
      <c r="U77" s="2">
        <f t="shared" si="6"/>
        <v>-2.7452049746660512</v>
      </c>
      <c r="AB77" s="12"/>
      <c r="AC77" s="12"/>
      <c r="AD77" s="12"/>
      <c r="AE77" s="26"/>
      <c r="AF77" s="26"/>
      <c r="AG77" s="12"/>
      <c r="AI77" s="2"/>
      <c r="AJ77" s="2"/>
    </row>
    <row r="78" spans="1:36" x14ac:dyDescent="0.25">
      <c r="A78" t="s">
        <v>15</v>
      </c>
      <c r="B78" s="8">
        <f t="shared" si="2"/>
        <v>14.62994011976048</v>
      </c>
      <c r="C78" s="7">
        <f t="shared" si="3"/>
        <v>8.0422754491017958</v>
      </c>
      <c r="D78">
        <v>1</v>
      </c>
      <c r="F78" t="s">
        <v>5</v>
      </c>
      <c r="G78">
        <v>17.399999999999999</v>
      </c>
      <c r="H78" s="2">
        <v>9.33</v>
      </c>
      <c r="J78" s="1"/>
      <c r="K78" t="s">
        <v>15</v>
      </c>
      <c r="L78">
        <v>8.0766467065868266</v>
      </c>
      <c r="M78">
        <v>4.4257485029940113</v>
      </c>
      <c r="O78" t="s">
        <v>15</v>
      </c>
      <c r="P78">
        <v>14.070040564033224</v>
      </c>
      <c r="Q78" s="27">
        <v>7.7862455733693903</v>
      </c>
      <c r="S78" s="1">
        <f t="shared" si="4"/>
        <v>-3.6165269461077845</v>
      </c>
      <c r="T78" s="1">
        <f t="shared" si="5"/>
        <v>3.3604970703753789</v>
      </c>
      <c r="U78" s="2">
        <f t="shared" si="6"/>
        <v>-0.25602987573240554</v>
      </c>
      <c r="AB78" s="12"/>
      <c r="AC78" s="12"/>
      <c r="AD78" s="12"/>
      <c r="AE78" s="26"/>
      <c r="AF78" s="26"/>
      <c r="AG78" s="12"/>
      <c r="AI78" s="2"/>
      <c r="AJ78" s="2"/>
    </row>
    <row r="79" spans="1:36" x14ac:dyDescent="0.25">
      <c r="A79" t="s">
        <v>16</v>
      </c>
      <c r="B79" s="8">
        <f t="shared" si="2"/>
        <v>6.9907355101118513</v>
      </c>
      <c r="C79" s="7">
        <f t="shared" si="3"/>
        <v>3.7639984182578243</v>
      </c>
      <c r="D79">
        <v>0</v>
      </c>
      <c r="F79" s="5" t="s">
        <v>6</v>
      </c>
      <c r="G79">
        <v>30.3</v>
      </c>
      <c r="H79" s="2">
        <v>17.239999999999998</v>
      </c>
      <c r="J79" s="3"/>
      <c r="K79" t="s">
        <v>16</v>
      </c>
      <c r="L79">
        <v>5.6796407185628741</v>
      </c>
      <c r="M79">
        <v>3.0666467065868264</v>
      </c>
      <c r="O79" t="s">
        <v>16</v>
      </c>
      <c r="P79">
        <v>6.6554518869238262</v>
      </c>
      <c r="Q79" s="27">
        <v>3.5942013647124362</v>
      </c>
      <c r="S79" s="1">
        <f t="shared" si="4"/>
        <v>-0.69735171167099796</v>
      </c>
      <c r="T79" s="1">
        <f t="shared" si="5"/>
        <v>0.52755465812560987</v>
      </c>
      <c r="U79" s="2">
        <f t="shared" si="6"/>
        <v>-0.1697970535453881</v>
      </c>
      <c r="AB79" s="12"/>
      <c r="AC79" s="12"/>
      <c r="AD79" s="12"/>
      <c r="AE79" s="26"/>
      <c r="AF79" s="26"/>
      <c r="AG79" s="12"/>
      <c r="AI79" s="2"/>
      <c r="AJ79" s="2"/>
    </row>
    <row r="80" spans="1:36" x14ac:dyDescent="0.25">
      <c r="A80" t="s">
        <v>17</v>
      </c>
      <c r="B80" s="8">
        <f>(IF(D80=0,$G$73*B46,$G$74*B46))+(IF(D80=0,$G$75*C46,$G$76*C46))+($G$77*D46)+($G$78*E46)+($G$79*F46)+($G$80*G46)+(H46*(((IF(D80=0,$G$73*B46,$G$74*B46))+(IF(D80=0,$G$75*C46,$G$76*C46))+($G$77*D46)+($G$78*E46)+($G$79*F46)+($G$80*G46))/(SUM(B46:G46))))</f>
        <v>12.369461077844312</v>
      </c>
      <c r="C80" s="7">
        <f t="shared" si="3"/>
        <v>6.9848502994011969</v>
      </c>
      <c r="D80">
        <v>0</v>
      </c>
      <c r="F80" t="s">
        <v>7</v>
      </c>
      <c r="G80">
        <v>10.5</v>
      </c>
      <c r="H80" s="2">
        <v>5.64</v>
      </c>
      <c r="J80" s="3"/>
      <c r="K80" t="s">
        <v>17</v>
      </c>
      <c r="L80">
        <v>6.8437125748502998</v>
      </c>
      <c r="M80">
        <v>3.8564670658682632</v>
      </c>
      <c r="O80" t="s">
        <v>17</v>
      </c>
      <c r="P80">
        <v>8.3485029940119748</v>
      </c>
      <c r="Q80" s="27">
        <v>4.7020958083832332</v>
      </c>
      <c r="S80" s="1">
        <f t="shared" si="4"/>
        <v>-3.1283832335329338</v>
      </c>
      <c r="T80" s="1">
        <f t="shared" si="5"/>
        <v>0.84562874251497</v>
      </c>
      <c r="U80" s="2">
        <f t="shared" si="6"/>
        <v>-2.2827544910179638</v>
      </c>
      <c r="AB80" s="12"/>
      <c r="AC80" s="12"/>
      <c r="AD80" s="12"/>
      <c r="AE80" s="26"/>
      <c r="AF80" s="26"/>
      <c r="AG80" s="12"/>
      <c r="AI80" s="2"/>
      <c r="AJ80" s="2"/>
    </row>
    <row r="81" spans="1:36" x14ac:dyDescent="0.25">
      <c r="A81" t="s">
        <v>18</v>
      </c>
      <c r="B81" s="8">
        <f t="shared" ref="B81:B101" si="7">(IF(D81=0,$G$73*B47,$G$74*B47))+(IF(D81=0,$G$75*C47,$G$76*C47))+($G$77*D47)+($G$78*E47)+($G$79*F47)+($G$80*G47)+(H47*(((IF(D81=0,$G$73*B47,$G$74*B47))+(IF(D81=0,$G$75*C47,$G$76*C47))+($G$77*D47)+($G$78*E47)+($G$79*F47))/(SUM(B47:G47))))</f>
        <v>7.4694610778443122</v>
      </c>
      <c r="C81" s="7">
        <f t="shared" si="3"/>
        <v>4.2192215568862279</v>
      </c>
      <c r="D81">
        <v>0</v>
      </c>
      <c r="H81" s="2"/>
      <c r="J81" s="1"/>
      <c r="K81" t="s">
        <v>18</v>
      </c>
      <c r="L81">
        <v>6.5679790419161685</v>
      </c>
      <c r="M81">
        <v>3.6985314371257485</v>
      </c>
      <c r="O81" t="s">
        <v>18</v>
      </c>
      <c r="P81">
        <v>5.1084025497392309</v>
      </c>
      <c r="Q81" s="27">
        <v>2.8607436739424377</v>
      </c>
      <c r="S81" s="1">
        <f t="shared" si="4"/>
        <v>-0.52069011976047941</v>
      </c>
      <c r="T81" s="1">
        <f t="shared" si="5"/>
        <v>-0.83778776318331083</v>
      </c>
      <c r="U81" s="2">
        <f t="shared" si="6"/>
        <v>-1.3584778829437902</v>
      </c>
      <c r="AB81" s="12"/>
      <c r="AC81" s="12"/>
      <c r="AD81" s="12"/>
      <c r="AE81" s="26"/>
      <c r="AF81" s="26"/>
      <c r="AG81" s="12"/>
      <c r="AI81" s="2"/>
      <c r="AJ81" s="2"/>
    </row>
    <row r="82" spans="1:36" x14ac:dyDescent="0.25">
      <c r="A82" t="s">
        <v>19</v>
      </c>
      <c r="B82" s="8">
        <f t="shared" si="7"/>
        <v>13.534699023006617</v>
      </c>
      <c r="C82" s="7">
        <f t="shared" si="3"/>
        <v>7.2570690198550265</v>
      </c>
      <c r="D82">
        <v>1</v>
      </c>
      <c r="H82" s="2"/>
      <c r="J82" s="1"/>
      <c r="K82" t="s">
        <v>19</v>
      </c>
      <c r="L82">
        <v>7.4141092814371259</v>
      </c>
      <c r="M82">
        <v>3.973100673652695</v>
      </c>
      <c r="O82" t="s">
        <v>19</v>
      </c>
      <c r="P82">
        <v>7.5384431137724537</v>
      </c>
      <c r="Q82" s="27">
        <v>4.0419880239520962</v>
      </c>
      <c r="S82" s="1">
        <f t="shared" si="4"/>
        <v>-3.2839683462023315</v>
      </c>
      <c r="T82" s="1">
        <f t="shared" si="5"/>
        <v>6.8887350299401184E-2</v>
      </c>
      <c r="U82" s="2">
        <f t="shared" si="6"/>
        <v>-3.2150809959029303</v>
      </c>
      <c r="AB82" s="12"/>
      <c r="AC82" s="12"/>
      <c r="AD82" s="12"/>
      <c r="AE82" s="26"/>
      <c r="AF82" s="26"/>
      <c r="AG82" s="12"/>
      <c r="AI82" s="2"/>
      <c r="AJ82" s="2"/>
    </row>
    <row r="83" spans="1:36" x14ac:dyDescent="0.25">
      <c r="A83" t="s">
        <v>20</v>
      </c>
      <c r="B83" s="8">
        <f t="shared" si="7"/>
        <v>10.057332144222192</v>
      </c>
      <c r="C83" s="7">
        <f t="shared" si="3"/>
        <v>5.4022168429099251</v>
      </c>
      <c r="D83">
        <v>1</v>
      </c>
      <c r="F83" s="2"/>
      <c r="G83" s="2"/>
      <c r="H83" s="2"/>
      <c r="J83" s="1"/>
      <c r="K83" t="s">
        <v>20</v>
      </c>
      <c r="L83">
        <v>5.7408294522066985</v>
      </c>
      <c r="M83">
        <v>3.0662563761366157</v>
      </c>
      <c r="O83" t="s">
        <v>20</v>
      </c>
      <c r="P83">
        <v>6.6296407185628734</v>
      </c>
      <c r="Q83" s="27">
        <v>3.5531811377245512</v>
      </c>
      <c r="S83" s="1">
        <f t="shared" si="4"/>
        <v>-2.3359604667733094</v>
      </c>
      <c r="T83" s="1">
        <f t="shared" si="5"/>
        <v>0.48692476158793552</v>
      </c>
      <c r="U83" s="2">
        <f t="shared" si="6"/>
        <v>-1.8490357051853739</v>
      </c>
      <c r="AB83" s="12"/>
      <c r="AC83" s="12"/>
      <c r="AD83" s="12"/>
      <c r="AE83" s="26"/>
      <c r="AF83" s="26"/>
      <c r="AG83" s="12"/>
      <c r="AI83" s="2"/>
      <c r="AJ83" s="2"/>
    </row>
    <row r="84" spans="1:36" x14ac:dyDescent="0.25">
      <c r="A84" t="s">
        <v>21</v>
      </c>
      <c r="B84" s="8">
        <f t="shared" si="7"/>
        <v>3.7005988023952092</v>
      </c>
      <c r="C84" s="7">
        <f t="shared" si="3"/>
        <v>2.079028609447771</v>
      </c>
      <c r="D84">
        <v>1</v>
      </c>
      <c r="J84" s="3"/>
      <c r="K84" t="s">
        <v>21</v>
      </c>
      <c r="L84">
        <v>1.6374251497005989</v>
      </c>
      <c r="M84">
        <v>0.93203592814371261</v>
      </c>
      <c r="O84" t="s">
        <v>21</v>
      </c>
      <c r="P84">
        <v>3.2478096438701543</v>
      </c>
      <c r="Q84" s="27">
        <v>1.8507154112826978</v>
      </c>
      <c r="S84" s="1">
        <f t="shared" si="4"/>
        <v>-1.1469926813040585</v>
      </c>
      <c r="T84" s="1">
        <f t="shared" si="5"/>
        <v>0.91867948313898518</v>
      </c>
      <c r="U84" s="2">
        <f t="shared" si="6"/>
        <v>-0.22831319816507323</v>
      </c>
      <c r="AB84" s="12"/>
      <c r="AC84" s="12"/>
      <c r="AD84" s="12"/>
      <c r="AE84" s="26"/>
      <c r="AF84" s="26"/>
      <c r="AG84" s="12"/>
      <c r="AI84" s="2"/>
      <c r="AJ84" s="2"/>
    </row>
    <row r="85" spans="1:36" x14ac:dyDescent="0.25">
      <c r="A85" t="s">
        <v>22</v>
      </c>
      <c r="B85" s="8">
        <f t="shared" si="7"/>
        <v>19.251497005988021</v>
      </c>
      <c r="C85" s="7">
        <f t="shared" si="3"/>
        <v>10.341736526946107</v>
      </c>
      <c r="D85">
        <v>1</v>
      </c>
      <c r="J85" s="1"/>
      <c r="K85" t="s">
        <v>22</v>
      </c>
      <c r="L85">
        <v>6.5203592814371261</v>
      </c>
      <c r="M85">
        <v>3.4875449101796407</v>
      </c>
      <c r="O85" t="s">
        <v>22</v>
      </c>
      <c r="P85">
        <v>9.0686436650508515</v>
      </c>
      <c r="Q85" s="27">
        <v>4.8692557741659535</v>
      </c>
      <c r="S85" s="1">
        <f t="shared" si="4"/>
        <v>-6.8541916167664665</v>
      </c>
      <c r="T85" s="1">
        <f t="shared" si="5"/>
        <v>1.3817108639863127</v>
      </c>
      <c r="U85" s="2">
        <f t="shared" si="6"/>
        <v>-5.4724807527801538</v>
      </c>
      <c r="AB85" s="12"/>
      <c r="AC85" s="12"/>
      <c r="AD85" s="12"/>
      <c r="AE85" s="26"/>
      <c r="AF85" s="26"/>
      <c r="AG85" s="12"/>
      <c r="AI85" s="2"/>
      <c r="AJ85" s="2"/>
    </row>
    <row r="86" spans="1:36" x14ac:dyDescent="0.25">
      <c r="A86" t="s">
        <v>23</v>
      </c>
      <c r="B86" s="8">
        <f t="shared" si="7"/>
        <v>28.44155079671166</v>
      </c>
      <c r="C86" s="7">
        <f t="shared" si="3"/>
        <v>15.160660712473359</v>
      </c>
      <c r="D86">
        <v>1</v>
      </c>
      <c r="J86" s="3"/>
      <c r="K86" t="s">
        <v>23</v>
      </c>
      <c r="L86">
        <v>19.839668976653435</v>
      </c>
      <c r="M86">
        <v>10.561346968983383</v>
      </c>
      <c r="O86" t="s">
        <v>23</v>
      </c>
      <c r="P86">
        <v>27.720558882235526</v>
      </c>
      <c r="Q86" s="27">
        <v>14.762874251497006</v>
      </c>
      <c r="S86" s="1">
        <f t="shared" si="4"/>
        <v>-4.5993137434899758</v>
      </c>
      <c r="T86" s="1">
        <f t="shared" si="5"/>
        <v>4.2015272825136236</v>
      </c>
      <c r="U86" s="2">
        <f t="shared" si="6"/>
        <v>-0.39778646097635217</v>
      </c>
      <c r="AB86" s="12"/>
      <c r="AC86" s="12"/>
      <c r="AD86" s="12"/>
      <c r="AE86" s="26"/>
      <c r="AF86" s="26"/>
      <c r="AG86" s="12"/>
      <c r="AI86" s="2"/>
      <c r="AJ86" s="2"/>
    </row>
    <row r="87" spans="1:36" x14ac:dyDescent="0.25">
      <c r="A87" t="s">
        <v>24</v>
      </c>
      <c r="B87" s="8">
        <f t="shared" si="7"/>
        <v>22.309095017512142</v>
      </c>
      <c r="C87" s="7">
        <f t="shared" si="3"/>
        <v>11.971524121568185</v>
      </c>
      <c r="D87">
        <v>0</v>
      </c>
      <c r="J87" s="1"/>
      <c r="K87" t="s">
        <v>24</v>
      </c>
      <c r="L87">
        <v>9.5904191616766479</v>
      </c>
      <c r="M87">
        <v>5.1461077844311385</v>
      </c>
      <c r="O87" t="s">
        <v>24</v>
      </c>
      <c r="P87">
        <v>14.486279994755014</v>
      </c>
      <c r="Q87" s="27">
        <v>7.7704274662354127</v>
      </c>
      <c r="S87" s="1">
        <f t="shared" si="4"/>
        <v>-6.8254163371370469</v>
      </c>
      <c r="T87" s="1">
        <f t="shared" si="5"/>
        <v>2.6243196818042742</v>
      </c>
      <c r="U87" s="2">
        <f t="shared" si="6"/>
        <v>-4.2010966553327727</v>
      </c>
      <c r="AB87" s="12"/>
      <c r="AC87" s="12"/>
      <c r="AD87" s="12"/>
      <c r="AE87" s="26"/>
      <c r="AF87" s="26"/>
      <c r="AG87" s="12"/>
      <c r="AI87" s="2"/>
      <c r="AJ87" s="2"/>
    </row>
    <row r="88" spans="1:36" x14ac:dyDescent="0.25">
      <c r="A88" t="s">
        <v>25</v>
      </c>
      <c r="B88" s="8">
        <f t="shared" si="7"/>
        <v>14.800281789362453</v>
      </c>
      <c r="C88" s="7">
        <f t="shared" si="3"/>
        <v>8.0194681225783722</v>
      </c>
      <c r="D88">
        <v>0</v>
      </c>
      <c r="J88" s="3"/>
      <c r="K88" t="s">
        <v>25</v>
      </c>
      <c r="L88">
        <v>5.428742514970061</v>
      </c>
      <c r="M88">
        <v>2.9516766467065874</v>
      </c>
      <c r="O88" t="s">
        <v>25</v>
      </c>
      <c r="P88">
        <v>4.5188622754491021</v>
      </c>
      <c r="Q88" s="27">
        <v>2.4525449101796406</v>
      </c>
      <c r="S88" s="1">
        <f t="shared" si="4"/>
        <v>-5.0677914758717844</v>
      </c>
      <c r="T88" s="1">
        <f t="shared" si="5"/>
        <v>-0.49913173652694676</v>
      </c>
      <c r="U88" s="2">
        <f t="shared" si="6"/>
        <v>-5.5669232123987316</v>
      </c>
      <c r="AB88" s="12"/>
      <c r="AC88" s="12"/>
      <c r="AD88" s="12"/>
      <c r="AE88" s="26"/>
      <c r="AF88" s="26"/>
      <c r="AG88" s="12"/>
      <c r="AI88" s="2"/>
      <c r="AJ88" s="2"/>
    </row>
    <row r="89" spans="1:36" x14ac:dyDescent="0.25">
      <c r="A89" t="s">
        <v>26</v>
      </c>
      <c r="B89" s="8">
        <f t="shared" si="7"/>
        <v>8.0508982035928138</v>
      </c>
      <c r="C89" s="7">
        <f t="shared" si="3"/>
        <v>4.3665269461077845</v>
      </c>
      <c r="D89">
        <v>0</v>
      </c>
      <c r="J89" s="1"/>
      <c r="K89" t="s">
        <v>26</v>
      </c>
      <c r="L89">
        <v>6.3257485029940126</v>
      </c>
      <c r="M89">
        <v>3.436347305389222</v>
      </c>
      <c r="O89" t="s">
        <v>26</v>
      </c>
      <c r="P89">
        <v>5.0353293413173654</v>
      </c>
      <c r="Q89" s="27">
        <v>2.736167664670659</v>
      </c>
      <c r="S89" s="1">
        <f t="shared" si="4"/>
        <v>-0.93017964071856252</v>
      </c>
      <c r="T89" s="1">
        <f t="shared" si="5"/>
        <v>-0.70017964071856298</v>
      </c>
      <c r="U89" s="2">
        <f t="shared" si="6"/>
        <v>-1.6303592814371255</v>
      </c>
      <c r="AB89" s="12"/>
      <c r="AC89" s="12"/>
      <c r="AD89" s="12"/>
      <c r="AE89" s="26"/>
      <c r="AF89" s="26"/>
      <c r="AG89" s="12"/>
      <c r="AI89" s="2"/>
      <c r="AJ89" s="2"/>
    </row>
    <row r="90" spans="1:36" x14ac:dyDescent="0.25">
      <c r="A90" t="s">
        <v>27</v>
      </c>
      <c r="B90" s="8">
        <f t="shared" si="7"/>
        <v>30.79367580628217</v>
      </c>
      <c r="C90" s="7">
        <f t="shared" si="3"/>
        <v>16.871809013551847</v>
      </c>
      <c r="D90">
        <v>1</v>
      </c>
      <c r="J90" s="1"/>
      <c r="K90" t="s">
        <v>27</v>
      </c>
      <c r="L90">
        <v>20.00576206078409</v>
      </c>
      <c r="M90">
        <v>10.973103039204608</v>
      </c>
      <c r="O90" t="s">
        <v>27</v>
      </c>
      <c r="P90">
        <v>17.385152144690213</v>
      </c>
      <c r="Q90" s="27">
        <v>9.516485396553831</v>
      </c>
      <c r="S90" s="1">
        <f t="shared" si="4"/>
        <v>-5.898705974347239</v>
      </c>
      <c r="T90" s="1">
        <f t="shared" si="5"/>
        <v>-1.4566176426507766</v>
      </c>
      <c r="U90" s="2">
        <f t="shared" si="6"/>
        <v>-7.3553236169980156</v>
      </c>
      <c r="AB90" s="12"/>
      <c r="AC90" s="12"/>
      <c r="AD90" s="12"/>
      <c r="AE90" s="26"/>
      <c r="AF90" s="26"/>
      <c r="AG90" s="12"/>
      <c r="AI90" s="2"/>
      <c r="AJ90" s="2"/>
    </row>
    <row r="91" spans="1:36" x14ac:dyDescent="0.25">
      <c r="A91" t="s">
        <v>28</v>
      </c>
      <c r="B91" s="8">
        <f t="shared" si="7"/>
        <v>2.8017536355859707</v>
      </c>
      <c r="C91" s="7">
        <f t="shared" si="3"/>
        <v>1.5415739948674079</v>
      </c>
      <c r="D91">
        <v>1</v>
      </c>
      <c r="J91" s="1"/>
      <c r="K91" t="s">
        <v>28</v>
      </c>
      <c r="L91">
        <v>5.7743952095808382</v>
      </c>
      <c r="M91">
        <v>3.1323976047904196</v>
      </c>
      <c r="O91" t="s">
        <v>28</v>
      </c>
      <c r="P91">
        <v>3.4540518962075848</v>
      </c>
      <c r="Q91" s="27">
        <v>1.9023512974051895</v>
      </c>
      <c r="S91" s="1">
        <f t="shared" si="4"/>
        <v>1.5908236099230117</v>
      </c>
      <c r="T91" s="1">
        <f t="shared" si="5"/>
        <v>-1.2300463073852301</v>
      </c>
      <c r="U91" s="2">
        <f t="shared" si="6"/>
        <v>0.36077730253778162</v>
      </c>
      <c r="AB91" s="12"/>
      <c r="AC91" s="12"/>
      <c r="AD91" s="12"/>
      <c r="AE91" s="26"/>
      <c r="AF91" s="26"/>
      <c r="AG91" s="12"/>
      <c r="AI91" s="2"/>
      <c r="AJ91" s="2"/>
    </row>
    <row r="92" spans="1:36" x14ac:dyDescent="0.25">
      <c r="A92" t="s">
        <v>29</v>
      </c>
      <c r="B92" s="8">
        <f t="shared" si="7"/>
        <v>30.079977908261146</v>
      </c>
      <c r="C92" s="7">
        <f t="shared" si="3"/>
        <v>16.124054996802514</v>
      </c>
      <c r="D92">
        <v>1</v>
      </c>
      <c r="J92" s="1"/>
      <c r="K92" t="s">
        <v>29</v>
      </c>
      <c r="L92">
        <v>15.813015478477006</v>
      </c>
      <c r="M92">
        <v>8.4518867924528323</v>
      </c>
      <c r="O92" t="s">
        <v>29</v>
      </c>
      <c r="P92">
        <v>14.476199980990399</v>
      </c>
      <c r="Q92" s="27">
        <v>7.7225672464594624</v>
      </c>
      <c r="S92" s="1">
        <f t="shared" si="4"/>
        <v>-7.6721682043496813</v>
      </c>
      <c r="T92" s="1">
        <f t="shared" si="5"/>
        <v>-0.7293195459933699</v>
      </c>
      <c r="U92" s="2">
        <f t="shared" si="6"/>
        <v>-8.4014877503430512</v>
      </c>
      <c r="AB92" s="12"/>
      <c r="AC92" s="12"/>
      <c r="AD92" s="12"/>
      <c r="AE92" s="26"/>
      <c r="AF92" s="26"/>
      <c r="AG92" s="12"/>
      <c r="AI92" s="2"/>
      <c r="AJ92" s="2"/>
    </row>
    <row r="93" spans="1:36" x14ac:dyDescent="0.25">
      <c r="A93" t="s">
        <v>30</v>
      </c>
      <c r="B93" s="8">
        <f t="shared" si="7"/>
        <v>7.2104191616766462</v>
      </c>
      <c r="C93" s="7">
        <f t="shared" si="3"/>
        <v>3.8798443113772461</v>
      </c>
      <c r="D93">
        <v>1</v>
      </c>
      <c r="J93" s="1"/>
      <c r="K93" t="s">
        <v>30</v>
      </c>
      <c r="L93">
        <v>1.0419161676646707</v>
      </c>
      <c r="M93">
        <v>0.55868263473053892</v>
      </c>
      <c r="O93" t="s">
        <v>30</v>
      </c>
      <c r="P93">
        <v>1.875449101796407</v>
      </c>
      <c r="Q93" s="27">
        <v>1.0056287425149701</v>
      </c>
      <c r="S93" s="1">
        <f t="shared" si="4"/>
        <v>-3.3211616766467071</v>
      </c>
      <c r="T93" s="1">
        <f t="shared" si="5"/>
        <v>0.44694610778443122</v>
      </c>
      <c r="U93" s="2">
        <f t="shared" si="6"/>
        <v>-2.8742155688622759</v>
      </c>
      <c r="AB93" s="12"/>
      <c r="AC93" s="12"/>
      <c r="AD93" s="12"/>
      <c r="AE93" s="26"/>
      <c r="AF93" s="26"/>
      <c r="AG93" s="12"/>
      <c r="AI93" s="2"/>
      <c r="AJ93" s="2"/>
    </row>
    <row r="94" spans="1:36" x14ac:dyDescent="0.25">
      <c r="A94" t="s">
        <v>31</v>
      </c>
      <c r="B94" s="8">
        <f t="shared" si="7"/>
        <v>14.812044482463643</v>
      </c>
      <c r="C94" s="7">
        <f t="shared" si="3"/>
        <v>7.9836852010265194</v>
      </c>
      <c r="D94">
        <v>1</v>
      </c>
      <c r="J94" s="1"/>
      <c r="K94" t="s">
        <v>31</v>
      </c>
      <c r="L94">
        <v>8.0376746506986017</v>
      </c>
      <c r="M94">
        <v>4.3433982035928151</v>
      </c>
      <c r="O94" t="s">
        <v>31</v>
      </c>
      <c r="P94">
        <v>6.8047504990019956</v>
      </c>
      <c r="Q94" s="27">
        <v>3.6671137724550902</v>
      </c>
      <c r="S94" s="1">
        <f t="shared" si="4"/>
        <v>-3.6402869974337042</v>
      </c>
      <c r="T94" s="1">
        <f t="shared" si="5"/>
        <v>-0.67628443113772496</v>
      </c>
      <c r="U94" s="2">
        <f t="shared" si="6"/>
        <v>-4.3165714285714287</v>
      </c>
      <c r="AB94" s="12"/>
      <c r="AC94" s="12"/>
      <c r="AD94" s="12"/>
      <c r="AE94" s="26"/>
      <c r="AF94" s="26"/>
      <c r="AG94" s="12"/>
      <c r="AI94" s="2"/>
      <c r="AJ94" s="2"/>
    </row>
    <row r="95" spans="1:36" x14ac:dyDescent="0.25">
      <c r="A95" t="s">
        <v>32</v>
      </c>
      <c r="B95" s="8">
        <f t="shared" si="7"/>
        <v>3.2796407185628738</v>
      </c>
      <c r="C95" s="7">
        <f t="shared" si="3"/>
        <v>1.7612574850299401</v>
      </c>
      <c r="D95">
        <v>1</v>
      </c>
      <c r="J95" s="3"/>
      <c r="K95" t="s">
        <v>32</v>
      </c>
      <c r="L95">
        <v>2.168529607451763</v>
      </c>
      <c r="M95">
        <v>1.1630871590153029</v>
      </c>
      <c r="O95" t="s">
        <v>32</v>
      </c>
      <c r="P95">
        <v>2.7343313373253495</v>
      </c>
      <c r="Q95" s="27">
        <v>1.4760778443113773</v>
      </c>
      <c r="S95" s="1">
        <f t="shared" si="4"/>
        <v>-0.59817032601463715</v>
      </c>
      <c r="T95" s="1">
        <f t="shared" si="5"/>
        <v>0.31299068529607443</v>
      </c>
      <c r="U95" s="2">
        <f t="shared" si="6"/>
        <v>-0.28517964071856272</v>
      </c>
      <c r="AB95" s="12"/>
      <c r="AC95" s="12"/>
      <c r="AD95" s="12"/>
      <c r="AE95" s="26"/>
      <c r="AF95" s="26"/>
      <c r="AG95" s="12"/>
      <c r="AI95" s="2"/>
      <c r="AJ95" s="2"/>
    </row>
    <row r="96" spans="1:36" x14ac:dyDescent="0.25">
      <c r="A96" t="s">
        <v>33</v>
      </c>
      <c r="B96" s="8">
        <f t="shared" si="7"/>
        <v>10.27005988023952</v>
      </c>
      <c r="C96" s="7">
        <f t="shared" si="3"/>
        <v>5.6317365269461073</v>
      </c>
      <c r="D96">
        <v>1</v>
      </c>
      <c r="F96" s="2"/>
      <c r="G96" s="2"/>
      <c r="J96" s="1"/>
      <c r="K96" t="s">
        <v>33</v>
      </c>
      <c r="L96">
        <v>4.3145770958083833</v>
      </c>
      <c r="M96">
        <v>2.3809524700598801</v>
      </c>
      <c r="O96" t="s">
        <v>33</v>
      </c>
      <c r="P96">
        <v>7.1712574850299395</v>
      </c>
      <c r="Q96" s="27">
        <v>3.9641916167664668</v>
      </c>
      <c r="S96" s="1">
        <f t="shared" si="4"/>
        <v>-3.2507840568862272</v>
      </c>
      <c r="T96" s="1">
        <f t="shared" si="5"/>
        <v>1.5832391467065867</v>
      </c>
      <c r="U96" s="2">
        <f t="shared" si="6"/>
        <v>-1.6675449101796405</v>
      </c>
      <c r="AB96" s="12"/>
      <c r="AC96" s="12"/>
      <c r="AD96" s="12"/>
      <c r="AE96" s="26"/>
      <c r="AF96" s="26"/>
      <c r="AG96" s="12"/>
      <c r="AI96" s="2"/>
      <c r="AJ96" s="2"/>
    </row>
    <row r="97" spans="1:36" x14ac:dyDescent="0.25">
      <c r="A97" t="s">
        <v>34</v>
      </c>
      <c r="B97" s="8">
        <f t="shared" si="7"/>
        <v>5.4179640718562867</v>
      </c>
      <c r="C97" s="7">
        <f t="shared" si="3"/>
        <v>2.9051497005988027</v>
      </c>
      <c r="D97">
        <v>1</v>
      </c>
      <c r="J97" s="3"/>
      <c r="K97" t="s">
        <v>34</v>
      </c>
      <c r="L97">
        <v>0.62514970059880237</v>
      </c>
      <c r="M97">
        <v>0.33520958083832336</v>
      </c>
      <c r="O97" t="s">
        <v>34</v>
      </c>
      <c r="P97">
        <v>1.0419161676646707</v>
      </c>
      <c r="Q97" s="27">
        <v>0.55868263473053892</v>
      </c>
      <c r="S97" s="1">
        <f t="shared" si="4"/>
        <v>-2.5699401197604792</v>
      </c>
      <c r="T97" s="1">
        <f t="shared" si="5"/>
        <v>0.22347305389221556</v>
      </c>
      <c r="U97" s="2">
        <f t="shared" si="6"/>
        <v>-2.3464670658682638</v>
      </c>
      <c r="AB97" s="12"/>
      <c r="AC97" s="12"/>
      <c r="AD97" s="12"/>
      <c r="AE97" s="26"/>
      <c r="AF97" s="26"/>
      <c r="AG97" s="12"/>
      <c r="AI97" s="2"/>
      <c r="AJ97" s="2"/>
    </row>
    <row r="98" spans="1:36" x14ac:dyDescent="0.25">
      <c r="A98" t="s">
        <v>35</v>
      </c>
      <c r="B98" s="8">
        <f t="shared" si="7"/>
        <v>16.67065868263473</v>
      </c>
      <c r="C98" s="7">
        <f t="shared" si="3"/>
        <v>8.9389221556886227</v>
      </c>
      <c r="D98">
        <v>1</v>
      </c>
      <c r="F98" s="2"/>
      <c r="G98" s="2"/>
      <c r="J98" s="1"/>
      <c r="K98" t="s">
        <v>35</v>
      </c>
      <c r="L98">
        <v>5.2095808383233528</v>
      </c>
      <c r="M98">
        <v>2.7934131736526946</v>
      </c>
      <c r="O98" t="s">
        <v>35</v>
      </c>
      <c r="P98">
        <v>7.501796407185628</v>
      </c>
      <c r="Q98" s="27">
        <v>4.0225149700598806</v>
      </c>
      <c r="S98" s="1">
        <f t="shared" si="4"/>
        <v>-6.1455089820359277</v>
      </c>
      <c r="T98" s="1">
        <f t="shared" si="5"/>
        <v>1.229101796407186</v>
      </c>
      <c r="U98" s="2">
        <f t="shared" si="6"/>
        <v>-4.9164071856287421</v>
      </c>
      <c r="AB98" s="12"/>
      <c r="AC98" s="12"/>
      <c r="AD98" s="12"/>
      <c r="AE98" s="26"/>
      <c r="AF98" s="26"/>
      <c r="AG98" s="12"/>
      <c r="AI98" s="2"/>
      <c r="AJ98" s="2"/>
    </row>
    <row r="99" spans="1:36" x14ac:dyDescent="0.25">
      <c r="A99" t="s">
        <v>36</v>
      </c>
      <c r="B99" s="8">
        <f t="shared" si="7"/>
        <v>14.274251497005988</v>
      </c>
      <c r="C99" s="7">
        <f t="shared" si="3"/>
        <v>7.6539520958083838</v>
      </c>
      <c r="D99">
        <v>1</v>
      </c>
      <c r="J99" s="1"/>
      <c r="K99" t="s">
        <v>36</v>
      </c>
      <c r="L99">
        <v>2.3964071856287426</v>
      </c>
      <c r="M99">
        <v>1.2849700598802396</v>
      </c>
      <c r="O99" t="s">
        <v>36</v>
      </c>
      <c r="P99">
        <v>1.7712574850299398</v>
      </c>
      <c r="Q99" s="27">
        <v>0.94976047904191618</v>
      </c>
      <c r="S99" s="1">
        <f t="shared" si="4"/>
        <v>-6.3689820359281439</v>
      </c>
      <c r="T99" s="1">
        <f t="shared" si="5"/>
        <v>-0.33520958083832342</v>
      </c>
      <c r="U99" s="2">
        <f t="shared" si="6"/>
        <v>-6.7041916167664679</v>
      </c>
      <c r="AB99" s="12"/>
      <c r="AC99" s="12"/>
      <c r="AD99" s="12"/>
      <c r="AE99" s="26"/>
      <c r="AF99" s="26"/>
      <c r="AG99" s="12"/>
      <c r="AI99" s="2"/>
      <c r="AJ99" s="2"/>
    </row>
    <row r="100" spans="1:36" x14ac:dyDescent="0.25">
      <c r="A100" t="s">
        <v>37</v>
      </c>
      <c r="B100" s="8">
        <f t="shared" si="7"/>
        <v>19.066845900036661</v>
      </c>
      <c r="C100" s="7">
        <f t="shared" si="3"/>
        <v>10.408212147134304</v>
      </c>
      <c r="D100">
        <v>1</v>
      </c>
      <c r="J100" s="3"/>
      <c r="K100" t="s">
        <v>37</v>
      </c>
      <c r="L100">
        <v>1.3827202737382378</v>
      </c>
      <c r="M100">
        <v>0.75161676646706588</v>
      </c>
      <c r="O100" t="s">
        <v>37</v>
      </c>
      <c r="P100">
        <v>2.0338922155688621</v>
      </c>
      <c r="Q100" s="27">
        <v>1.1108023952095809</v>
      </c>
      <c r="S100" s="1">
        <f t="shared" si="4"/>
        <v>-9.6565953806672375</v>
      </c>
      <c r="T100" s="1">
        <f t="shared" si="5"/>
        <v>0.35918562874251503</v>
      </c>
      <c r="U100" s="2">
        <f t="shared" si="6"/>
        <v>-9.2974097519247234</v>
      </c>
      <c r="AB100" s="12"/>
      <c r="AC100" s="12"/>
      <c r="AD100" s="12"/>
      <c r="AE100" s="26"/>
      <c r="AF100" s="26"/>
      <c r="AG100" s="12"/>
      <c r="AI100" s="2"/>
      <c r="AJ100" s="2"/>
    </row>
    <row r="101" spans="1:36" x14ac:dyDescent="0.25">
      <c r="A101" t="s">
        <v>38</v>
      </c>
      <c r="B101" s="8">
        <f t="shared" si="7"/>
        <v>27.951497005988024</v>
      </c>
      <c r="C101" s="7">
        <f t="shared" si="3"/>
        <v>15.084371257485031</v>
      </c>
      <c r="D101">
        <v>1</v>
      </c>
      <c r="J101" s="1"/>
      <c r="K101" t="s">
        <v>38</v>
      </c>
      <c r="L101">
        <v>7.273053892215569</v>
      </c>
      <c r="M101">
        <v>3.9221556886227553</v>
      </c>
      <c r="O101" t="s">
        <v>38</v>
      </c>
      <c r="P101">
        <v>6.9982035928143702</v>
      </c>
      <c r="Q101" s="27">
        <v>3.7886227544910183</v>
      </c>
      <c r="S101" s="1">
        <f t="shared" si="4"/>
        <v>-11.162215568862276</v>
      </c>
      <c r="T101" s="1">
        <f t="shared" si="5"/>
        <v>-0.13353293413173706</v>
      </c>
      <c r="U101" s="2">
        <f t="shared" si="6"/>
        <v>-11.295748502994012</v>
      </c>
      <c r="AB101" s="12"/>
      <c r="AC101" s="12"/>
      <c r="AD101" s="12"/>
      <c r="AE101" s="26"/>
      <c r="AF101" s="26"/>
      <c r="AG101" s="12"/>
      <c r="AI101" s="2"/>
      <c r="AJ101" s="2"/>
    </row>
    <row r="102" spans="1:36" x14ac:dyDescent="0.25">
      <c r="J102" s="4"/>
      <c r="AB102" s="12"/>
      <c r="AC102" s="12"/>
      <c r="AD102" s="12"/>
      <c r="AE102" s="12"/>
      <c r="AF102" s="12"/>
      <c r="AG102" s="12"/>
    </row>
    <row r="103" spans="1:36" x14ac:dyDescent="0.25">
      <c r="AB103" s="12"/>
      <c r="AC103" s="12"/>
      <c r="AD103" s="12"/>
      <c r="AE103" s="12"/>
      <c r="AF103" s="12"/>
      <c r="AG103" s="12"/>
    </row>
  </sheetData>
  <conditionalFormatting sqref="AG72:AH101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72:AJ101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72:S10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{87DB812B-0DC2-43A5-8BD5-75D8231950AB}</x14:id>
        </ext>
      </extLst>
    </cfRule>
  </conditionalFormatting>
  <conditionalFormatting sqref="T72:T10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{6329F20E-2894-41C5-840D-67DEEF2EC557}</x14:id>
        </ext>
      </extLst>
    </cfRule>
  </conditionalFormatting>
  <conditionalFormatting sqref="U72:U10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{43AB4AC7-11A9-4C97-BD99-DE45CAA9FE77}</x14:id>
        </ext>
      </extLst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DB812B-0DC2-43A5-8BD5-75D8231950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S72:S101</xm:sqref>
        </x14:conditionalFormatting>
        <x14:conditionalFormatting xmlns:xm="http://schemas.microsoft.com/office/excel/2006/main">
          <x14:cfRule type="dataBar" id="{6329F20E-2894-41C5-840D-67DEEF2EC5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T72:T101</xm:sqref>
        </x14:conditionalFormatting>
        <x14:conditionalFormatting xmlns:xm="http://schemas.microsoft.com/office/excel/2006/main">
          <x14:cfRule type="dataBar" id="{43AB4AC7-11A9-4C97-BD99-DE45CAA9FE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U72:U101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2"/>
  <sheetViews>
    <sheetView zoomScale="55" zoomScaleNormal="55" workbookViewId="0">
      <selection activeCell="Z25" sqref="Z25"/>
    </sheetView>
  </sheetViews>
  <sheetFormatPr defaultRowHeight="13.2" x14ac:dyDescent="0.25"/>
  <cols>
    <col min="2" max="2" width="8.44140625" customWidth="1"/>
    <col min="4" max="4" width="11.6640625" customWidth="1"/>
    <col min="5" max="5" width="9.5546875" customWidth="1"/>
    <col min="6" max="6" width="11.33203125" customWidth="1"/>
    <col min="11" max="11" width="8.44140625" customWidth="1"/>
    <col min="13" max="13" width="8.44140625" customWidth="1"/>
    <col min="18" max="18" width="8.33203125" customWidth="1"/>
    <col min="19" max="19" width="11" customWidth="1"/>
    <col min="20" max="20" width="7.44140625" customWidth="1"/>
    <col min="21" max="21" width="14.109375" customWidth="1"/>
    <col min="22" max="22" width="40.5546875" customWidth="1"/>
  </cols>
  <sheetData>
    <row r="1" spans="1:22" x14ac:dyDescent="0.25">
      <c r="B1" t="s">
        <v>0</v>
      </c>
      <c r="L1" t="s">
        <v>0</v>
      </c>
    </row>
    <row r="2" spans="1:2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>
        <f>SUM(B2:H2)</f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</row>
    <row r="3" spans="1:22" x14ac:dyDescent="0.25">
      <c r="A3" t="s">
        <v>9</v>
      </c>
      <c r="B3">
        <v>0</v>
      </c>
      <c r="C3">
        <v>0</v>
      </c>
      <c r="D3">
        <v>0</v>
      </c>
      <c r="E3">
        <v>0</v>
      </c>
      <c r="F3">
        <v>65</v>
      </c>
      <c r="G3">
        <v>0</v>
      </c>
      <c r="H3">
        <v>2</v>
      </c>
      <c r="I3">
        <f t="shared" ref="I3:I32" si="0">SUM(B3:H3)</f>
        <v>67</v>
      </c>
      <c r="J3">
        <f>I3/334</f>
        <v>0.20059880239520958</v>
      </c>
      <c r="K3" t="s">
        <v>9</v>
      </c>
      <c r="L3">
        <v>0</v>
      </c>
      <c r="M3">
        <v>0</v>
      </c>
      <c r="N3">
        <v>0</v>
      </c>
      <c r="O3">
        <v>0</v>
      </c>
      <c r="P3">
        <v>48</v>
      </c>
      <c r="Q3">
        <v>0</v>
      </c>
      <c r="R3">
        <v>0</v>
      </c>
      <c r="S3">
        <f t="shared" ref="S3:S14" si="1">(SUM(L3:R3)/334)*2</f>
        <v>0.28742514970059879</v>
      </c>
      <c r="T3">
        <f>SUM(L3:R3)</f>
        <v>48</v>
      </c>
      <c r="U3">
        <f>T3/334</f>
        <v>0.1437125748502994</v>
      </c>
      <c r="V3" s="1">
        <f>U3-J3</f>
        <v>-5.6886227544910184E-2</v>
      </c>
    </row>
    <row r="4" spans="1:22" x14ac:dyDescent="0.25">
      <c r="A4" t="s">
        <v>10</v>
      </c>
      <c r="B4">
        <v>20</v>
      </c>
      <c r="C4">
        <v>1</v>
      </c>
      <c r="D4">
        <v>4</v>
      </c>
      <c r="E4">
        <v>16</v>
      </c>
      <c r="F4">
        <v>22</v>
      </c>
      <c r="G4">
        <v>0</v>
      </c>
      <c r="H4">
        <v>0</v>
      </c>
      <c r="I4">
        <f t="shared" si="0"/>
        <v>63</v>
      </c>
      <c r="J4">
        <f t="shared" ref="J4:J32" si="2">I4/334</f>
        <v>0.18862275449101795</v>
      </c>
      <c r="K4" t="s">
        <v>10</v>
      </c>
      <c r="L4">
        <v>11</v>
      </c>
      <c r="M4">
        <v>0</v>
      </c>
      <c r="N4">
        <v>14</v>
      </c>
      <c r="O4">
        <v>4</v>
      </c>
      <c r="P4">
        <v>12</v>
      </c>
      <c r="Q4">
        <v>0</v>
      </c>
      <c r="R4">
        <v>0</v>
      </c>
      <c r="S4">
        <f t="shared" si="1"/>
        <v>0.24550898203592814</v>
      </c>
      <c r="T4">
        <f t="shared" ref="T4:T32" si="3">SUM(L4:R4)</f>
        <v>41</v>
      </c>
      <c r="U4">
        <f t="shared" ref="U4:U32" si="4">T4/334</f>
        <v>0.12275449101796407</v>
      </c>
      <c r="V4" s="1">
        <f t="shared" ref="V4:V32" si="5">U4-J4</f>
        <v>-6.5868263473053884E-2</v>
      </c>
    </row>
    <row r="5" spans="1:22" x14ac:dyDescent="0.25">
      <c r="A5" t="s">
        <v>11</v>
      </c>
      <c r="B5">
        <v>173</v>
      </c>
      <c r="C5">
        <v>10</v>
      </c>
      <c r="D5">
        <v>0</v>
      </c>
      <c r="E5">
        <v>27</v>
      </c>
      <c r="F5">
        <v>6</v>
      </c>
      <c r="G5">
        <v>0</v>
      </c>
      <c r="H5">
        <v>1</v>
      </c>
      <c r="I5">
        <f t="shared" si="0"/>
        <v>217</v>
      </c>
      <c r="J5">
        <f t="shared" si="2"/>
        <v>0.64970059880239517</v>
      </c>
      <c r="K5" t="s">
        <v>11</v>
      </c>
      <c r="L5">
        <v>157</v>
      </c>
      <c r="M5">
        <v>51</v>
      </c>
      <c r="N5">
        <v>0</v>
      </c>
      <c r="O5">
        <v>5</v>
      </c>
      <c r="P5">
        <v>4</v>
      </c>
      <c r="Q5">
        <v>0</v>
      </c>
      <c r="R5">
        <v>5</v>
      </c>
      <c r="S5">
        <f t="shared" si="1"/>
        <v>1.3293413173652695</v>
      </c>
      <c r="T5">
        <f t="shared" si="3"/>
        <v>222</v>
      </c>
      <c r="U5">
        <f t="shared" si="4"/>
        <v>0.66467065868263475</v>
      </c>
      <c r="V5" s="1">
        <f t="shared" si="5"/>
        <v>1.4970059880239583E-2</v>
      </c>
    </row>
    <row r="6" spans="1:22" x14ac:dyDescent="0.25">
      <c r="A6" t="s">
        <v>12</v>
      </c>
      <c r="B6">
        <v>8</v>
      </c>
      <c r="C6">
        <v>3</v>
      </c>
      <c r="D6">
        <v>46</v>
      </c>
      <c r="E6">
        <v>74</v>
      </c>
      <c r="F6">
        <v>37</v>
      </c>
      <c r="G6">
        <v>0</v>
      </c>
      <c r="H6">
        <v>24</v>
      </c>
      <c r="I6">
        <f t="shared" si="0"/>
        <v>192</v>
      </c>
      <c r="J6">
        <f t="shared" si="2"/>
        <v>0.57485029940119758</v>
      </c>
      <c r="K6" t="s">
        <v>12</v>
      </c>
      <c r="L6">
        <v>5</v>
      </c>
      <c r="M6">
        <v>1</v>
      </c>
      <c r="N6">
        <v>65</v>
      </c>
      <c r="O6">
        <v>43</v>
      </c>
      <c r="P6">
        <v>25</v>
      </c>
      <c r="Q6">
        <v>0</v>
      </c>
      <c r="R6">
        <v>27</v>
      </c>
      <c r="S6">
        <f t="shared" si="1"/>
        <v>0.99401197604790414</v>
      </c>
      <c r="T6">
        <f t="shared" si="3"/>
        <v>166</v>
      </c>
      <c r="U6">
        <f t="shared" si="4"/>
        <v>0.49700598802395207</v>
      </c>
      <c r="V6" s="1">
        <f t="shared" si="5"/>
        <v>-7.7844311377245512E-2</v>
      </c>
    </row>
    <row r="7" spans="1:22" x14ac:dyDescent="0.25">
      <c r="A7" t="s">
        <v>13</v>
      </c>
      <c r="B7">
        <v>2</v>
      </c>
      <c r="C7">
        <v>26</v>
      </c>
      <c r="D7">
        <v>48</v>
      </c>
      <c r="E7">
        <v>4</v>
      </c>
      <c r="F7">
        <v>0</v>
      </c>
      <c r="G7">
        <v>0</v>
      </c>
      <c r="H7">
        <v>49</v>
      </c>
      <c r="I7">
        <f t="shared" si="0"/>
        <v>129</v>
      </c>
      <c r="J7">
        <f t="shared" si="2"/>
        <v>0.38622754491017963</v>
      </c>
      <c r="K7" t="s">
        <v>13</v>
      </c>
      <c r="L7">
        <v>1</v>
      </c>
      <c r="M7">
        <v>14</v>
      </c>
      <c r="N7">
        <v>24</v>
      </c>
      <c r="O7">
        <v>0</v>
      </c>
      <c r="P7">
        <v>0</v>
      </c>
      <c r="Q7">
        <v>0</v>
      </c>
      <c r="R7">
        <v>5</v>
      </c>
      <c r="S7">
        <f t="shared" si="1"/>
        <v>0.26347305389221559</v>
      </c>
      <c r="T7">
        <f t="shared" si="3"/>
        <v>44</v>
      </c>
      <c r="U7">
        <f t="shared" si="4"/>
        <v>0.1317365269461078</v>
      </c>
      <c r="V7" s="1">
        <f t="shared" si="5"/>
        <v>-0.25449101796407181</v>
      </c>
    </row>
    <row r="8" spans="1:22" x14ac:dyDescent="0.25">
      <c r="A8" t="s">
        <v>14</v>
      </c>
      <c r="B8">
        <v>1</v>
      </c>
      <c r="C8">
        <v>33</v>
      </c>
      <c r="D8">
        <v>16</v>
      </c>
      <c r="E8">
        <v>25</v>
      </c>
      <c r="F8">
        <v>0</v>
      </c>
      <c r="G8">
        <v>0</v>
      </c>
      <c r="H8">
        <v>34</v>
      </c>
      <c r="I8">
        <f t="shared" si="0"/>
        <v>109</v>
      </c>
      <c r="J8">
        <f t="shared" si="2"/>
        <v>0.32634730538922158</v>
      </c>
      <c r="K8" t="s">
        <v>14</v>
      </c>
      <c r="L8">
        <v>0</v>
      </c>
      <c r="M8">
        <v>20</v>
      </c>
      <c r="N8">
        <v>24</v>
      </c>
      <c r="O8">
        <v>32</v>
      </c>
      <c r="P8">
        <v>0</v>
      </c>
      <c r="Q8">
        <v>0</v>
      </c>
      <c r="R8">
        <v>19</v>
      </c>
      <c r="S8">
        <f t="shared" si="1"/>
        <v>0.56886227544910184</v>
      </c>
      <c r="T8">
        <f t="shared" si="3"/>
        <v>95</v>
      </c>
      <c r="U8">
        <f t="shared" si="4"/>
        <v>0.28443113772455092</v>
      </c>
      <c r="V8" s="1">
        <f t="shared" si="5"/>
        <v>-4.1916167664670656E-2</v>
      </c>
    </row>
    <row r="9" spans="1:22" x14ac:dyDescent="0.25">
      <c r="A9" t="s">
        <v>15</v>
      </c>
      <c r="B9">
        <v>9</v>
      </c>
      <c r="C9">
        <v>0</v>
      </c>
      <c r="D9">
        <v>0</v>
      </c>
      <c r="E9">
        <v>92</v>
      </c>
      <c r="F9">
        <v>49</v>
      </c>
      <c r="G9">
        <v>0</v>
      </c>
      <c r="H9">
        <v>19</v>
      </c>
      <c r="I9">
        <f t="shared" si="0"/>
        <v>169</v>
      </c>
      <c r="J9">
        <f t="shared" si="2"/>
        <v>0.50598802395209586</v>
      </c>
      <c r="K9" t="s">
        <v>15</v>
      </c>
      <c r="L9">
        <v>11</v>
      </c>
      <c r="M9">
        <v>0</v>
      </c>
      <c r="N9">
        <v>0</v>
      </c>
      <c r="O9">
        <v>58</v>
      </c>
      <c r="P9">
        <v>36</v>
      </c>
      <c r="Q9">
        <v>0</v>
      </c>
      <c r="R9">
        <v>0</v>
      </c>
      <c r="S9">
        <f t="shared" si="1"/>
        <v>0.62874251497005984</v>
      </c>
      <c r="T9">
        <f t="shared" si="3"/>
        <v>105</v>
      </c>
      <c r="U9">
        <f t="shared" si="4"/>
        <v>0.31437125748502992</v>
      </c>
      <c r="V9" s="1">
        <f t="shared" si="5"/>
        <v>-0.19161676646706594</v>
      </c>
    </row>
    <row r="10" spans="1:22" x14ac:dyDescent="0.25">
      <c r="A10" t="s">
        <v>16</v>
      </c>
      <c r="B10">
        <v>0</v>
      </c>
      <c r="C10">
        <v>0</v>
      </c>
      <c r="D10">
        <v>72</v>
      </c>
      <c r="E10">
        <v>116</v>
      </c>
      <c r="F10">
        <v>0</v>
      </c>
      <c r="G10">
        <v>0</v>
      </c>
      <c r="H10">
        <v>4</v>
      </c>
      <c r="I10">
        <f t="shared" si="0"/>
        <v>192</v>
      </c>
      <c r="J10">
        <f t="shared" si="2"/>
        <v>0.57485029940119758</v>
      </c>
      <c r="K10" t="s">
        <v>16</v>
      </c>
      <c r="L10">
        <v>0</v>
      </c>
      <c r="M10">
        <v>0</v>
      </c>
      <c r="N10">
        <v>12</v>
      </c>
      <c r="O10">
        <v>41</v>
      </c>
      <c r="P10">
        <v>0</v>
      </c>
      <c r="Q10">
        <v>0</v>
      </c>
      <c r="R10">
        <v>2</v>
      </c>
      <c r="S10">
        <f t="shared" si="1"/>
        <v>0.32934131736526945</v>
      </c>
      <c r="T10">
        <f t="shared" si="3"/>
        <v>55</v>
      </c>
      <c r="U10">
        <f t="shared" si="4"/>
        <v>0.16467065868263472</v>
      </c>
      <c r="V10" s="1">
        <f t="shared" si="5"/>
        <v>-0.41017964071856283</v>
      </c>
    </row>
    <row r="11" spans="1:22" x14ac:dyDescent="0.25">
      <c r="A11" t="s">
        <v>17</v>
      </c>
      <c r="B11">
        <v>5</v>
      </c>
      <c r="C11">
        <v>0</v>
      </c>
      <c r="D11">
        <v>11</v>
      </c>
      <c r="E11">
        <v>0</v>
      </c>
      <c r="F11">
        <v>67</v>
      </c>
      <c r="G11">
        <v>2</v>
      </c>
      <c r="H11">
        <v>0</v>
      </c>
      <c r="I11">
        <f t="shared" si="0"/>
        <v>85</v>
      </c>
      <c r="J11">
        <f t="shared" si="2"/>
        <v>0.25449101796407186</v>
      </c>
      <c r="K11" t="s">
        <v>17</v>
      </c>
      <c r="L11">
        <v>5</v>
      </c>
      <c r="M11">
        <v>0</v>
      </c>
      <c r="N11">
        <v>11</v>
      </c>
      <c r="O11">
        <v>0</v>
      </c>
      <c r="P11">
        <v>67</v>
      </c>
      <c r="Q11">
        <v>2</v>
      </c>
      <c r="R11">
        <v>0</v>
      </c>
      <c r="S11">
        <f t="shared" si="1"/>
        <v>0.50898203592814373</v>
      </c>
      <c r="T11">
        <f t="shared" si="3"/>
        <v>85</v>
      </c>
      <c r="U11">
        <f t="shared" si="4"/>
        <v>0.25449101796407186</v>
      </c>
      <c r="V11" s="1">
        <f t="shared" si="5"/>
        <v>0</v>
      </c>
    </row>
    <row r="12" spans="1:22" x14ac:dyDescent="0.25">
      <c r="A12" t="s">
        <v>18</v>
      </c>
      <c r="B12">
        <v>0</v>
      </c>
      <c r="C12">
        <v>0</v>
      </c>
      <c r="D12">
        <v>0</v>
      </c>
      <c r="E12">
        <v>29</v>
      </c>
      <c r="F12">
        <v>55</v>
      </c>
      <c r="G12">
        <v>0</v>
      </c>
      <c r="H12">
        <v>0</v>
      </c>
      <c r="I12">
        <f t="shared" si="0"/>
        <v>84</v>
      </c>
      <c r="J12">
        <f t="shared" si="2"/>
        <v>0.25149700598802394</v>
      </c>
      <c r="K12" t="s">
        <v>18</v>
      </c>
      <c r="L12">
        <v>0</v>
      </c>
      <c r="M12">
        <v>0</v>
      </c>
      <c r="N12">
        <v>0</v>
      </c>
      <c r="O12">
        <v>8</v>
      </c>
      <c r="P12">
        <v>32</v>
      </c>
      <c r="Q12">
        <v>0</v>
      </c>
      <c r="R12">
        <v>5</v>
      </c>
      <c r="S12">
        <f t="shared" si="1"/>
        <v>0.26946107784431139</v>
      </c>
      <c r="T12">
        <f t="shared" si="3"/>
        <v>45</v>
      </c>
      <c r="U12">
        <f t="shared" si="4"/>
        <v>0.1347305389221557</v>
      </c>
      <c r="V12" s="1">
        <f t="shared" si="5"/>
        <v>-0.11676646706586824</v>
      </c>
    </row>
    <row r="13" spans="1:22" x14ac:dyDescent="0.25">
      <c r="A13" t="s">
        <v>19</v>
      </c>
      <c r="B13">
        <v>44</v>
      </c>
      <c r="C13">
        <v>0</v>
      </c>
      <c r="D13">
        <v>0</v>
      </c>
      <c r="E13">
        <v>43</v>
      </c>
      <c r="F13">
        <v>9</v>
      </c>
      <c r="G13">
        <v>0</v>
      </c>
      <c r="H13">
        <v>43</v>
      </c>
      <c r="I13">
        <f t="shared" si="0"/>
        <v>139</v>
      </c>
      <c r="J13">
        <f t="shared" si="2"/>
        <v>0.41616766467065869</v>
      </c>
      <c r="K13" t="s">
        <v>19</v>
      </c>
      <c r="L13">
        <v>24</v>
      </c>
      <c r="M13">
        <v>0</v>
      </c>
      <c r="N13">
        <v>0</v>
      </c>
      <c r="O13">
        <v>27</v>
      </c>
      <c r="P13">
        <v>6</v>
      </c>
      <c r="Q13">
        <v>0</v>
      </c>
      <c r="R13">
        <v>35</v>
      </c>
      <c r="S13">
        <f t="shared" si="1"/>
        <v>0.55089820359281438</v>
      </c>
      <c r="T13">
        <f t="shared" si="3"/>
        <v>92</v>
      </c>
      <c r="U13">
        <f t="shared" si="4"/>
        <v>0.27544910179640719</v>
      </c>
      <c r="V13" s="1">
        <f t="shared" si="5"/>
        <v>-0.1407185628742515</v>
      </c>
    </row>
    <row r="14" spans="1:22" x14ac:dyDescent="0.25">
      <c r="A14" t="s">
        <v>20</v>
      </c>
      <c r="B14">
        <v>25</v>
      </c>
      <c r="C14">
        <v>2</v>
      </c>
      <c r="D14">
        <v>51</v>
      </c>
      <c r="E14">
        <v>0</v>
      </c>
      <c r="F14">
        <v>0</v>
      </c>
      <c r="G14">
        <v>0</v>
      </c>
      <c r="H14">
        <v>0</v>
      </c>
      <c r="I14">
        <f t="shared" si="0"/>
        <v>78</v>
      </c>
      <c r="J14">
        <f t="shared" si="2"/>
        <v>0.23353293413173654</v>
      </c>
      <c r="K14" t="s">
        <v>20</v>
      </c>
      <c r="L14">
        <v>15</v>
      </c>
      <c r="M14">
        <v>4</v>
      </c>
      <c r="N14">
        <v>28</v>
      </c>
      <c r="O14">
        <v>0</v>
      </c>
      <c r="P14">
        <v>0</v>
      </c>
      <c r="Q14">
        <v>0</v>
      </c>
      <c r="R14">
        <v>3</v>
      </c>
      <c r="S14">
        <f t="shared" si="1"/>
        <v>0.29940119760479039</v>
      </c>
      <c r="T14">
        <f t="shared" si="3"/>
        <v>50</v>
      </c>
      <c r="U14">
        <f t="shared" si="4"/>
        <v>0.1497005988023952</v>
      </c>
      <c r="V14" s="1">
        <f t="shared" si="5"/>
        <v>-8.383233532934134E-2</v>
      </c>
    </row>
    <row r="15" spans="1:22" x14ac:dyDescent="0.25">
      <c r="A15" t="s">
        <v>21</v>
      </c>
      <c r="B15">
        <v>4</v>
      </c>
      <c r="C15">
        <v>5</v>
      </c>
      <c r="D15">
        <v>0</v>
      </c>
      <c r="E15">
        <v>0</v>
      </c>
      <c r="F15">
        <v>22</v>
      </c>
      <c r="G15">
        <v>5</v>
      </c>
      <c r="H15">
        <v>13</v>
      </c>
      <c r="I15">
        <f t="shared" si="0"/>
        <v>49</v>
      </c>
      <c r="J15">
        <f t="shared" si="2"/>
        <v>0.1467065868263473</v>
      </c>
      <c r="K15" t="s">
        <v>21</v>
      </c>
      <c r="L15">
        <v>5</v>
      </c>
      <c r="M15">
        <v>0</v>
      </c>
      <c r="N15">
        <v>0</v>
      </c>
      <c r="O15">
        <v>0</v>
      </c>
      <c r="P15">
        <v>10</v>
      </c>
      <c r="Q15">
        <v>3</v>
      </c>
      <c r="R15">
        <v>5</v>
      </c>
      <c r="S15">
        <f>(SUM(L15:R15)/334)*2</f>
        <v>0.1377245508982036</v>
      </c>
      <c r="T15">
        <f t="shared" si="3"/>
        <v>23</v>
      </c>
      <c r="U15">
        <f t="shared" si="4"/>
        <v>6.8862275449101798E-2</v>
      </c>
      <c r="V15" s="1">
        <f t="shared" si="5"/>
        <v>-7.7844311377245498E-2</v>
      </c>
    </row>
    <row r="16" spans="1:22" x14ac:dyDescent="0.25">
      <c r="A16" t="s">
        <v>22</v>
      </c>
      <c r="B16">
        <v>13</v>
      </c>
      <c r="C16">
        <v>0</v>
      </c>
      <c r="D16">
        <v>53</v>
      </c>
      <c r="E16">
        <v>75</v>
      </c>
      <c r="F16">
        <v>0</v>
      </c>
      <c r="G16">
        <v>0</v>
      </c>
      <c r="H16">
        <v>2</v>
      </c>
      <c r="I16">
        <f t="shared" si="0"/>
        <v>143</v>
      </c>
      <c r="J16">
        <f t="shared" si="2"/>
        <v>0.42814371257485029</v>
      </c>
      <c r="K16" t="s">
        <v>22</v>
      </c>
      <c r="L16">
        <v>24</v>
      </c>
      <c r="M16">
        <v>0</v>
      </c>
      <c r="N16">
        <v>44</v>
      </c>
      <c r="O16">
        <v>55</v>
      </c>
      <c r="P16">
        <v>0</v>
      </c>
      <c r="Q16">
        <v>0</v>
      </c>
      <c r="R16">
        <v>0</v>
      </c>
      <c r="S16">
        <f t="shared" ref="S16:S32" si="6">(SUM(L16:R16)/334)*2</f>
        <v>0.73652694610778446</v>
      </c>
      <c r="T16">
        <f t="shared" si="3"/>
        <v>123</v>
      </c>
      <c r="U16">
        <f t="shared" si="4"/>
        <v>0.36826347305389223</v>
      </c>
      <c r="V16" s="1">
        <f t="shared" si="5"/>
        <v>-5.9880239520958056E-2</v>
      </c>
    </row>
    <row r="17" spans="1:26" x14ac:dyDescent="0.25">
      <c r="A17" t="s">
        <v>23</v>
      </c>
      <c r="B17">
        <v>21</v>
      </c>
      <c r="C17">
        <v>23</v>
      </c>
      <c r="D17">
        <v>0</v>
      </c>
      <c r="E17">
        <v>96</v>
      </c>
      <c r="F17">
        <v>0</v>
      </c>
      <c r="G17">
        <v>0</v>
      </c>
      <c r="H17">
        <v>124</v>
      </c>
      <c r="I17">
        <f t="shared" si="0"/>
        <v>264</v>
      </c>
      <c r="J17">
        <f t="shared" si="2"/>
        <v>0.79041916167664672</v>
      </c>
      <c r="K17" t="s">
        <v>23</v>
      </c>
      <c r="L17">
        <v>23</v>
      </c>
      <c r="M17">
        <v>20</v>
      </c>
      <c r="N17">
        <v>0</v>
      </c>
      <c r="O17">
        <v>75</v>
      </c>
      <c r="P17">
        <v>0</v>
      </c>
      <c r="Q17">
        <v>0</v>
      </c>
      <c r="R17">
        <v>84</v>
      </c>
      <c r="S17">
        <f t="shared" si="6"/>
        <v>1.2095808383233533</v>
      </c>
      <c r="T17">
        <f t="shared" si="3"/>
        <v>202</v>
      </c>
      <c r="U17">
        <f t="shared" si="4"/>
        <v>0.60479041916167664</v>
      </c>
      <c r="V17" s="1">
        <f t="shared" si="5"/>
        <v>-0.18562874251497008</v>
      </c>
    </row>
    <row r="18" spans="1:26" x14ac:dyDescent="0.25">
      <c r="A18" t="s">
        <v>24</v>
      </c>
      <c r="B18">
        <v>7</v>
      </c>
      <c r="C18">
        <v>0</v>
      </c>
      <c r="D18">
        <v>0</v>
      </c>
      <c r="E18">
        <v>201</v>
      </c>
      <c r="F18">
        <v>0</v>
      </c>
      <c r="G18">
        <v>0</v>
      </c>
      <c r="H18">
        <v>54</v>
      </c>
      <c r="I18">
        <f t="shared" si="0"/>
        <v>262</v>
      </c>
      <c r="J18">
        <f t="shared" si="2"/>
        <v>0.78443113772455086</v>
      </c>
      <c r="K18" t="s">
        <v>24</v>
      </c>
      <c r="L18">
        <v>10</v>
      </c>
      <c r="M18">
        <v>0</v>
      </c>
      <c r="N18">
        <v>0</v>
      </c>
      <c r="O18">
        <v>202</v>
      </c>
      <c r="P18">
        <v>0</v>
      </c>
      <c r="Q18">
        <v>0</v>
      </c>
      <c r="R18">
        <v>2</v>
      </c>
      <c r="S18">
        <f t="shared" si="6"/>
        <v>1.2814371257485031</v>
      </c>
      <c r="T18">
        <f t="shared" si="3"/>
        <v>214</v>
      </c>
      <c r="U18">
        <f t="shared" si="4"/>
        <v>0.64071856287425155</v>
      </c>
      <c r="V18" s="1">
        <f t="shared" si="5"/>
        <v>-0.14371257485029931</v>
      </c>
    </row>
    <row r="19" spans="1:26" x14ac:dyDescent="0.25">
      <c r="A19" t="s">
        <v>25</v>
      </c>
      <c r="B19">
        <v>22</v>
      </c>
      <c r="C19">
        <v>2</v>
      </c>
      <c r="D19">
        <v>0</v>
      </c>
      <c r="E19">
        <v>9</v>
      </c>
      <c r="F19">
        <v>0</v>
      </c>
      <c r="G19">
        <v>0</v>
      </c>
      <c r="H19">
        <v>96</v>
      </c>
      <c r="I19">
        <f t="shared" si="0"/>
        <v>129</v>
      </c>
      <c r="J19">
        <f t="shared" si="2"/>
        <v>0.38622754491017963</v>
      </c>
      <c r="K19" t="s">
        <v>25</v>
      </c>
      <c r="L19">
        <v>11</v>
      </c>
      <c r="M19">
        <v>0</v>
      </c>
      <c r="N19">
        <v>0</v>
      </c>
      <c r="O19">
        <v>6</v>
      </c>
      <c r="P19">
        <v>0</v>
      </c>
      <c r="Q19">
        <v>0</v>
      </c>
      <c r="R19">
        <v>124</v>
      </c>
      <c r="S19">
        <f t="shared" si="6"/>
        <v>0.84431137724550898</v>
      </c>
      <c r="T19">
        <f t="shared" si="3"/>
        <v>141</v>
      </c>
      <c r="U19">
        <f t="shared" si="4"/>
        <v>0.42215568862275449</v>
      </c>
      <c r="V19" s="1">
        <f t="shared" si="5"/>
        <v>3.5928143712574856E-2</v>
      </c>
    </row>
    <row r="20" spans="1:26" x14ac:dyDescent="0.25">
      <c r="A20" t="s">
        <v>26</v>
      </c>
      <c r="B20">
        <v>34</v>
      </c>
      <c r="C20">
        <v>60</v>
      </c>
      <c r="D20">
        <v>0</v>
      </c>
      <c r="E20">
        <v>40</v>
      </c>
      <c r="F20">
        <v>0</v>
      </c>
      <c r="G20">
        <v>0</v>
      </c>
      <c r="H20">
        <v>0</v>
      </c>
      <c r="I20">
        <f t="shared" si="0"/>
        <v>134</v>
      </c>
      <c r="J20">
        <f t="shared" si="2"/>
        <v>0.40119760479041916</v>
      </c>
      <c r="K20" t="s">
        <v>26</v>
      </c>
      <c r="L20">
        <v>20</v>
      </c>
      <c r="M20">
        <v>37</v>
      </c>
      <c r="N20">
        <v>0</v>
      </c>
      <c r="O20">
        <v>16</v>
      </c>
      <c r="P20">
        <v>0</v>
      </c>
      <c r="Q20">
        <v>0</v>
      </c>
      <c r="R20">
        <v>0</v>
      </c>
      <c r="S20">
        <f t="shared" si="6"/>
        <v>0.43712574850299402</v>
      </c>
      <c r="T20">
        <f t="shared" si="3"/>
        <v>73</v>
      </c>
      <c r="U20">
        <f t="shared" si="4"/>
        <v>0.21856287425149701</v>
      </c>
      <c r="V20" s="1">
        <f t="shared" si="5"/>
        <v>-0.18263473053892215</v>
      </c>
    </row>
    <row r="21" spans="1:26" x14ac:dyDescent="0.25">
      <c r="A21" t="s">
        <v>27</v>
      </c>
      <c r="B21">
        <v>43</v>
      </c>
      <c r="C21">
        <v>17</v>
      </c>
      <c r="D21">
        <v>10</v>
      </c>
      <c r="E21">
        <v>49</v>
      </c>
      <c r="F21">
        <v>83</v>
      </c>
      <c r="G21">
        <v>1</v>
      </c>
      <c r="H21">
        <v>6</v>
      </c>
      <c r="I21">
        <f t="shared" si="0"/>
        <v>209</v>
      </c>
      <c r="J21">
        <f t="shared" si="2"/>
        <v>0.62574850299401197</v>
      </c>
      <c r="K21" t="s">
        <v>27</v>
      </c>
      <c r="L21">
        <v>48</v>
      </c>
      <c r="M21">
        <v>16</v>
      </c>
      <c r="N21">
        <v>8</v>
      </c>
      <c r="O21">
        <v>27</v>
      </c>
      <c r="P21">
        <v>72</v>
      </c>
      <c r="Q21">
        <v>0</v>
      </c>
      <c r="R21">
        <v>4</v>
      </c>
      <c r="S21">
        <f t="shared" si="6"/>
        <v>1.0479041916167664</v>
      </c>
      <c r="T21">
        <f t="shared" si="3"/>
        <v>175</v>
      </c>
      <c r="U21">
        <f t="shared" si="4"/>
        <v>0.5239520958083832</v>
      </c>
      <c r="V21" s="1">
        <f t="shared" si="5"/>
        <v>-0.10179640718562877</v>
      </c>
    </row>
    <row r="22" spans="1:26" x14ac:dyDescent="0.25">
      <c r="A22" t="s">
        <v>28</v>
      </c>
      <c r="B22">
        <v>16</v>
      </c>
      <c r="C22">
        <v>2</v>
      </c>
      <c r="D22">
        <v>4</v>
      </c>
      <c r="E22">
        <v>0</v>
      </c>
      <c r="F22">
        <v>16</v>
      </c>
      <c r="G22">
        <v>1</v>
      </c>
      <c r="H22">
        <v>10</v>
      </c>
      <c r="I22">
        <f t="shared" si="0"/>
        <v>49</v>
      </c>
      <c r="J22">
        <f t="shared" si="2"/>
        <v>0.1467065868263473</v>
      </c>
      <c r="K22" t="s">
        <v>28</v>
      </c>
      <c r="L22">
        <v>5</v>
      </c>
      <c r="M22">
        <v>0</v>
      </c>
      <c r="N22">
        <v>2</v>
      </c>
      <c r="O22">
        <v>0</v>
      </c>
      <c r="P22">
        <v>7</v>
      </c>
      <c r="Q22">
        <v>0</v>
      </c>
      <c r="R22">
        <v>1</v>
      </c>
      <c r="S22">
        <f t="shared" si="6"/>
        <v>8.9820359281437126E-2</v>
      </c>
      <c r="T22">
        <f t="shared" si="3"/>
        <v>15</v>
      </c>
      <c r="U22">
        <f t="shared" si="4"/>
        <v>4.4910179640718563E-2</v>
      </c>
      <c r="V22" s="1">
        <f t="shared" si="5"/>
        <v>-0.10179640718562874</v>
      </c>
    </row>
    <row r="23" spans="1:26" x14ac:dyDescent="0.25">
      <c r="A23" t="s">
        <v>29</v>
      </c>
      <c r="B23">
        <v>42</v>
      </c>
      <c r="C23">
        <v>0</v>
      </c>
      <c r="D23">
        <v>119</v>
      </c>
      <c r="E23">
        <v>45</v>
      </c>
      <c r="F23">
        <v>0</v>
      </c>
      <c r="G23">
        <v>0</v>
      </c>
      <c r="H23">
        <v>120</v>
      </c>
      <c r="I23">
        <f t="shared" si="0"/>
        <v>326</v>
      </c>
      <c r="J23">
        <f t="shared" si="2"/>
        <v>0.9760479041916168</v>
      </c>
      <c r="K23" t="s">
        <v>29</v>
      </c>
      <c r="L23">
        <v>43</v>
      </c>
      <c r="M23">
        <v>0</v>
      </c>
      <c r="N23">
        <v>49</v>
      </c>
      <c r="O23">
        <v>11</v>
      </c>
      <c r="P23">
        <v>0</v>
      </c>
      <c r="Q23">
        <v>0</v>
      </c>
      <c r="R23">
        <v>58</v>
      </c>
      <c r="S23">
        <f t="shared" si="6"/>
        <v>0.9640718562874252</v>
      </c>
      <c r="T23">
        <f t="shared" si="3"/>
        <v>161</v>
      </c>
      <c r="U23">
        <f t="shared" si="4"/>
        <v>0.4820359281437126</v>
      </c>
      <c r="V23" s="1">
        <f t="shared" si="5"/>
        <v>-0.4940119760479042</v>
      </c>
      <c r="X23">
        <v>155</v>
      </c>
      <c r="Y23">
        <v>109</v>
      </c>
    </row>
    <row r="24" spans="1:26" x14ac:dyDescent="0.25">
      <c r="A24" t="s">
        <v>30</v>
      </c>
      <c r="B24">
        <v>0</v>
      </c>
      <c r="C24">
        <v>0</v>
      </c>
      <c r="D24">
        <v>0</v>
      </c>
      <c r="E24">
        <v>34</v>
      </c>
      <c r="F24">
        <v>0</v>
      </c>
      <c r="G24">
        <v>1</v>
      </c>
      <c r="H24">
        <v>8</v>
      </c>
      <c r="I24">
        <f t="shared" si="0"/>
        <v>43</v>
      </c>
      <c r="J24">
        <f t="shared" si="2"/>
        <v>0.12874251497005987</v>
      </c>
      <c r="K24" t="s">
        <v>30</v>
      </c>
      <c r="L24">
        <v>0</v>
      </c>
      <c r="M24">
        <v>0</v>
      </c>
      <c r="N24">
        <v>0</v>
      </c>
      <c r="O24">
        <v>49</v>
      </c>
      <c r="P24">
        <v>0</v>
      </c>
      <c r="Q24">
        <v>1</v>
      </c>
      <c r="R24">
        <v>20</v>
      </c>
      <c r="S24">
        <f t="shared" si="6"/>
        <v>0.41916167664670656</v>
      </c>
      <c r="T24">
        <f t="shared" si="3"/>
        <v>70</v>
      </c>
      <c r="U24">
        <f t="shared" si="4"/>
        <v>0.20958083832335328</v>
      </c>
      <c r="V24" s="1">
        <f t="shared" si="5"/>
        <v>8.0838323353293412E-2</v>
      </c>
      <c r="X24">
        <f>X23/334</f>
        <v>0.46407185628742514</v>
      </c>
      <c r="Y24">
        <f>Y23/334</f>
        <v>0.32634730538922158</v>
      </c>
      <c r="Z24">
        <f>Y24-X24</f>
        <v>-0.13772455089820357</v>
      </c>
    </row>
    <row r="25" spans="1:26" x14ac:dyDescent="0.25">
      <c r="A25" t="s">
        <v>31</v>
      </c>
      <c r="B25">
        <v>0</v>
      </c>
      <c r="C25">
        <v>0</v>
      </c>
      <c r="D25">
        <v>45</v>
      </c>
      <c r="E25">
        <v>88</v>
      </c>
      <c r="F25">
        <v>0</v>
      </c>
      <c r="G25">
        <v>0</v>
      </c>
      <c r="H25">
        <v>6</v>
      </c>
      <c r="I25">
        <f t="shared" si="0"/>
        <v>139</v>
      </c>
      <c r="J25">
        <f t="shared" si="2"/>
        <v>0.41616766467065869</v>
      </c>
      <c r="K25" t="s">
        <v>31</v>
      </c>
      <c r="L25">
        <v>0</v>
      </c>
      <c r="M25">
        <v>1</v>
      </c>
      <c r="N25">
        <v>33</v>
      </c>
      <c r="O25">
        <v>71</v>
      </c>
      <c r="P25">
        <v>0</v>
      </c>
      <c r="Q25">
        <v>0</v>
      </c>
      <c r="R25">
        <v>3</v>
      </c>
      <c r="S25">
        <f t="shared" si="6"/>
        <v>0.6467065868263473</v>
      </c>
      <c r="T25">
        <f t="shared" si="3"/>
        <v>108</v>
      </c>
      <c r="U25">
        <f t="shared" si="4"/>
        <v>0.32335329341317365</v>
      </c>
      <c r="V25" s="1">
        <f t="shared" si="5"/>
        <v>-9.281437125748504E-2</v>
      </c>
    </row>
    <row r="26" spans="1:26" x14ac:dyDescent="0.25">
      <c r="A26" t="s">
        <v>32</v>
      </c>
      <c r="B26">
        <v>9</v>
      </c>
      <c r="C26">
        <v>6</v>
      </c>
      <c r="D26">
        <v>4</v>
      </c>
      <c r="E26">
        <v>0</v>
      </c>
      <c r="F26">
        <v>1</v>
      </c>
      <c r="G26">
        <v>0</v>
      </c>
      <c r="H26">
        <v>0</v>
      </c>
      <c r="I26">
        <f t="shared" si="0"/>
        <v>20</v>
      </c>
      <c r="J26">
        <f t="shared" si="2"/>
        <v>5.9880239520958084E-2</v>
      </c>
      <c r="K26" t="s">
        <v>32</v>
      </c>
      <c r="L26">
        <v>9</v>
      </c>
      <c r="M26">
        <v>1</v>
      </c>
      <c r="N26">
        <v>4</v>
      </c>
      <c r="O26">
        <v>0</v>
      </c>
      <c r="P26">
        <v>2</v>
      </c>
      <c r="Q26">
        <v>3</v>
      </c>
      <c r="R26">
        <v>0</v>
      </c>
      <c r="S26">
        <f>(SUM(L26:R26)/334)*2</f>
        <v>0.11377245508982035</v>
      </c>
      <c r="T26">
        <f t="shared" si="3"/>
        <v>19</v>
      </c>
      <c r="U26">
        <f t="shared" si="4"/>
        <v>5.6886227544910177E-2</v>
      </c>
      <c r="V26" s="1">
        <f t="shared" si="5"/>
        <v>-2.994011976047907E-3</v>
      </c>
    </row>
    <row r="27" spans="1:26" x14ac:dyDescent="0.25">
      <c r="A27" t="s">
        <v>33</v>
      </c>
      <c r="B27">
        <v>0</v>
      </c>
      <c r="C27">
        <v>0</v>
      </c>
      <c r="D27">
        <v>0</v>
      </c>
      <c r="E27">
        <v>45</v>
      </c>
      <c r="F27">
        <v>18</v>
      </c>
      <c r="G27">
        <v>0</v>
      </c>
      <c r="H27">
        <v>0</v>
      </c>
      <c r="I27">
        <f t="shared" si="0"/>
        <v>63</v>
      </c>
      <c r="J27">
        <f t="shared" si="2"/>
        <v>0.18862275449101795</v>
      </c>
      <c r="K27" t="s">
        <v>33</v>
      </c>
      <c r="L27">
        <v>0</v>
      </c>
      <c r="M27">
        <v>0</v>
      </c>
      <c r="N27">
        <v>0</v>
      </c>
      <c r="O27">
        <v>62</v>
      </c>
      <c r="P27">
        <v>21</v>
      </c>
      <c r="Q27">
        <v>0</v>
      </c>
      <c r="R27">
        <v>0</v>
      </c>
      <c r="S27">
        <f t="shared" si="6"/>
        <v>0.49700598802395207</v>
      </c>
      <c r="T27">
        <f t="shared" si="3"/>
        <v>83</v>
      </c>
      <c r="U27">
        <f t="shared" si="4"/>
        <v>0.24850299401197604</v>
      </c>
      <c r="V27" s="1">
        <f t="shared" si="5"/>
        <v>5.9880239520958084E-2</v>
      </c>
    </row>
    <row r="28" spans="1:26" x14ac:dyDescent="0.25">
      <c r="A28" t="s">
        <v>34</v>
      </c>
      <c r="B28">
        <v>0</v>
      </c>
      <c r="C28">
        <v>0</v>
      </c>
      <c r="D28">
        <v>0</v>
      </c>
      <c r="E28">
        <v>20</v>
      </c>
      <c r="F28">
        <v>0</v>
      </c>
      <c r="G28">
        <v>0</v>
      </c>
      <c r="H28">
        <v>5</v>
      </c>
      <c r="I28">
        <f t="shared" si="0"/>
        <v>25</v>
      </c>
      <c r="J28">
        <f t="shared" si="2"/>
        <v>7.4850299401197598E-2</v>
      </c>
      <c r="K28" t="s">
        <v>34</v>
      </c>
      <c r="L28">
        <v>0</v>
      </c>
      <c r="M28">
        <v>0</v>
      </c>
      <c r="N28">
        <v>0</v>
      </c>
      <c r="O28">
        <v>15</v>
      </c>
      <c r="P28">
        <v>0</v>
      </c>
      <c r="Q28">
        <v>0</v>
      </c>
      <c r="R28">
        <v>37</v>
      </c>
      <c r="S28">
        <f t="shared" si="6"/>
        <v>0.31137724550898205</v>
      </c>
      <c r="T28">
        <f t="shared" si="3"/>
        <v>52</v>
      </c>
      <c r="U28">
        <f t="shared" si="4"/>
        <v>0.15568862275449102</v>
      </c>
      <c r="V28" s="1">
        <f t="shared" si="5"/>
        <v>8.0838323353293426E-2</v>
      </c>
    </row>
    <row r="29" spans="1:26" x14ac:dyDescent="0.25">
      <c r="A29" t="s">
        <v>35</v>
      </c>
      <c r="B29">
        <v>0</v>
      </c>
      <c r="C29">
        <v>0</v>
      </c>
      <c r="D29">
        <v>0</v>
      </c>
      <c r="E29">
        <v>204</v>
      </c>
      <c r="F29">
        <v>0</v>
      </c>
      <c r="G29">
        <v>0</v>
      </c>
      <c r="H29">
        <v>18</v>
      </c>
      <c r="I29">
        <f t="shared" si="0"/>
        <v>222</v>
      </c>
      <c r="J29">
        <f t="shared" si="2"/>
        <v>0.66467065868263475</v>
      </c>
      <c r="K29" t="s">
        <v>35</v>
      </c>
      <c r="L29">
        <v>0</v>
      </c>
      <c r="M29">
        <v>0</v>
      </c>
      <c r="N29">
        <v>0</v>
      </c>
      <c r="O29">
        <v>204</v>
      </c>
      <c r="P29">
        <v>0</v>
      </c>
      <c r="Q29">
        <v>0</v>
      </c>
      <c r="R29">
        <v>18</v>
      </c>
      <c r="S29">
        <f t="shared" si="6"/>
        <v>1.3293413173652695</v>
      </c>
      <c r="T29">
        <f t="shared" si="3"/>
        <v>222</v>
      </c>
      <c r="U29">
        <f t="shared" si="4"/>
        <v>0.66467065868263475</v>
      </c>
      <c r="V29" s="1">
        <f t="shared" si="5"/>
        <v>0</v>
      </c>
    </row>
    <row r="30" spans="1:26" x14ac:dyDescent="0.25">
      <c r="A30" t="s">
        <v>36</v>
      </c>
      <c r="B30">
        <v>0</v>
      </c>
      <c r="C30">
        <v>0</v>
      </c>
      <c r="D30">
        <v>0</v>
      </c>
      <c r="E30">
        <v>92</v>
      </c>
      <c r="F30">
        <v>0</v>
      </c>
      <c r="G30">
        <v>0</v>
      </c>
      <c r="H30">
        <v>0</v>
      </c>
      <c r="I30">
        <f t="shared" si="0"/>
        <v>92</v>
      </c>
      <c r="J30">
        <f t="shared" si="2"/>
        <v>0.27544910179640719</v>
      </c>
      <c r="K30" t="s">
        <v>36</v>
      </c>
      <c r="L30">
        <v>0</v>
      </c>
      <c r="M30">
        <v>0</v>
      </c>
      <c r="N30">
        <v>0</v>
      </c>
      <c r="O30">
        <v>137</v>
      </c>
      <c r="P30">
        <v>0</v>
      </c>
      <c r="Q30">
        <v>0</v>
      </c>
      <c r="R30">
        <v>0</v>
      </c>
      <c r="S30">
        <f t="shared" si="6"/>
        <v>0.82035928143712578</v>
      </c>
      <c r="T30">
        <f t="shared" si="3"/>
        <v>137</v>
      </c>
      <c r="U30">
        <f t="shared" si="4"/>
        <v>0.41017964071856289</v>
      </c>
      <c r="V30" s="1">
        <f t="shared" si="5"/>
        <v>0.1347305389221557</v>
      </c>
    </row>
    <row r="31" spans="1:26" x14ac:dyDescent="0.25">
      <c r="A31" t="s">
        <v>37</v>
      </c>
      <c r="B31">
        <v>0</v>
      </c>
      <c r="C31">
        <v>0</v>
      </c>
      <c r="D31">
        <v>0</v>
      </c>
      <c r="E31">
        <v>74</v>
      </c>
      <c r="F31">
        <v>7</v>
      </c>
      <c r="G31">
        <v>0</v>
      </c>
      <c r="H31">
        <v>87</v>
      </c>
      <c r="I31">
        <f t="shared" si="0"/>
        <v>168</v>
      </c>
      <c r="J31">
        <f t="shared" si="2"/>
        <v>0.50299401197604787</v>
      </c>
      <c r="K31" t="s">
        <v>37</v>
      </c>
      <c r="L31">
        <v>0</v>
      </c>
      <c r="M31">
        <v>0</v>
      </c>
      <c r="N31">
        <v>0</v>
      </c>
      <c r="O31">
        <v>79</v>
      </c>
      <c r="P31">
        <v>19</v>
      </c>
      <c r="Q31">
        <v>0</v>
      </c>
      <c r="R31">
        <v>62</v>
      </c>
      <c r="S31">
        <f t="shared" si="6"/>
        <v>0.95808383233532934</v>
      </c>
      <c r="T31">
        <f t="shared" si="3"/>
        <v>160</v>
      </c>
      <c r="U31">
        <f t="shared" si="4"/>
        <v>0.47904191616766467</v>
      </c>
      <c r="V31" s="1">
        <f t="shared" si="5"/>
        <v>-2.39520958083832E-2</v>
      </c>
    </row>
    <row r="32" spans="1:26" x14ac:dyDescent="0.25">
      <c r="A32" t="s">
        <v>38</v>
      </c>
      <c r="B32">
        <v>1</v>
      </c>
      <c r="C32">
        <v>3</v>
      </c>
      <c r="D32">
        <v>77</v>
      </c>
      <c r="E32">
        <v>108</v>
      </c>
      <c r="F32">
        <v>0</v>
      </c>
      <c r="G32">
        <v>0</v>
      </c>
      <c r="H32">
        <v>0</v>
      </c>
      <c r="I32">
        <f t="shared" si="0"/>
        <v>189</v>
      </c>
      <c r="J32">
        <f t="shared" si="2"/>
        <v>0.56586826347305386</v>
      </c>
      <c r="K32" t="s">
        <v>38</v>
      </c>
      <c r="L32">
        <v>2</v>
      </c>
      <c r="M32">
        <v>7</v>
      </c>
      <c r="N32">
        <v>85</v>
      </c>
      <c r="O32">
        <v>82</v>
      </c>
      <c r="P32">
        <v>0</v>
      </c>
      <c r="Q32">
        <v>0</v>
      </c>
      <c r="R32">
        <v>0</v>
      </c>
      <c r="S32">
        <f t="shared" si="6"/>
        <v>1.0538922155688624</v>
      </c>
      <c r="T32">
        <f t="shared" si="3"/>
        <v>176</v>
      </c>
      <c r="U32">
        <f t="shared" si="4"/>
        <v>0.52694610778443118</v>
      </c>
      <c r="V32" s="1">
        <f t="shared" si="5"/>
        <v>-3.8922155688622673E-2</v>
      </c>
    </row>
    <row r="34" spans="1:18" x14ac:dyDescent="0.25">
      <c r="F34" t="s">
        <v>39</v>
      </c>
    </row>
    <row r="35" spans="1:18" x14ac:dyDescent="0.25">
      <c r="A35" t="s">
        <v>53</v>
      </c>
    </row>
    <row r="36" spans="1:18" x14ac:dyDescent="0.25">
      <c r="B36" t="s">
        <v>40</v>
      </c>
    </row>
    <row r="37" spans="1:18" x14ac:dyDescent="0.25">
      <c r="A37" t="s">
        <v>1</v>
      </c>
      <c r="B37" t="s">
        <v>2</v>
      </c>
      <c r="C37" t="s">
        <v>3</v>
      </c>
      <c r="D37" t="s">
        <v>4</v>
      </c>
      <c r="E37" t="s">
        <v>5</v>
      </c>
      <c r="F37" t="s">
        <v>6</v>
      </c>
      <c r="G37" t="s">
        <v>7</v>
      </c>
      <c r="H37" t="s">
        <v>8</v>
      </c>
    </row>
    <row r="38" spans="1:18" x14ac:dyDescent="0.25">
      <c r="A38" t="s">
        <v>9</v>
      </c>
      <c r="B38" s="1">
        <f t="shared" ref="B38:H53" si="7">(B3*2)/334</f>
        <v>0</v>
      </c>
      <c r="C38" s="1">
        <f t="shared" si="7"/>
        <v>0</v>
      </c>
      <c r="D38" s="1">
        <f t="shared" si="7"/>
        <v>0</v>
      </c>
      <c r="E38" s="1">
        <f t="shared" si="7"/>
        <v>0</v>
      </c>
      <c r="F38" s="1">
        <f t="shared" si="7"/>
        <v>0.38922155688622756</v>
      </c>
      <c r="G38" s="1">
        <f t="shared" si="7"/>
        <v>0</v>
      </c>
      <c r="H38" s="1">
        <f t="shared" si="7"/>
        <v>1.1976047904191617E-2</v>
      </c>
      <c r="I38" s="1"/>
      <c r="J38" s="1"/>
      <c r="K38" s="1"/>
      <c r="O38" s="1"/>
      <c r="P38" s="1"/>
      <c r="Q38" s="1"/>
      <c r="R38" s="1"/>
    </row>
    <row r="39" spans="1:18" x14ac:dyDescent="0.25">
      <c r="A39" t="s">
        <v>10</v>
      </c>
      <c r="B39" s="1">
        <f t="shared" si="7"/>
        <v>0.11976047904191617</v>
      </c>
      <c r="C39" s="1">
        <f t="shared" si="7"/>
        <v>5.9880239520958087E-3</v>
      </c>
      <c r="D39" s="1">
        <f t="shared" si="7"/>
        <v>2.3952095808383235E-2</v>
      </c>
      <c r="E39" s="1">
        <f t="shared" si="7"/>
        <v>9.580838323353294E-2</v>
      </c>
      <c r="F39" s="1">
        <f t="shared" si="7"/>
        <v>0.1317365269461078</v>
      </c>
      <c r="G39" s="1">
        <f t="shared" si="7"/>
        <v>0</v>
      </c>
      <c r="H39" s="1">
        <f t="shared" si="7"/>
        <v>0</v>
      </c>
      <c r="I39" s="1"/>
      <c r="J39" s="1"/>
      <c r="K39" s="1"/>
      <c r="O39" s="1"/>
      <c r="P39" s="1"/>
      <c r="Q39" s="1"/>
      <c r="R39" s="1"/>
    </row>
    <row r="40" spans="1:18" x14ac:dyDescent="0.25">
      <c r="A40" t="s">
        <v>11</v>
      </c>
      <c r="B40" s="1">
        <f t="shared" si="7"/>
        <v>1.0359281437125749</v>
      </c>
      <c r="C40" s="1">
        <f t="shared" si="7"/>
        <v>5.9880239520958084E-2</v>
      </c>
      <c r="D40" s="1">
        <f t="shared" si="7"/>
        <v>0</v>
      </c>
      <c r="E40" s="1">
        <f t="shared" si="7"/>
        <v>0.16167664670658682</v>
      </c>
      <c r="F40" s="1">
        <f t="shared" si="7"/>
        <v>3.5928143712574849E-2</v>
      </c>
      <c r="G40" s="1">
        <f t="shared" si="7"/>
        <v>0</v>
      </c>
      <c r="H40" s="1">
        <f t="shared" si="7"/>
        <v>5.9880239520958087E-3</v>
      </c>
      <c r="I40" s="1"/>
      <c r="J40" s="1"/>
      <c r="K40" s="1"/>
      <c r="O40" s="1"/>
      <c r="P40" s="1"/>
      <c r="Q40" s="1"/>
      <c r="R40" s="1"/>
    </row>
    <row r="41" spans="1:18" x14ac:dyDescent="0.25">
      <c r="A41" t="s">
        <v>12</v>
      </c>
      <c r="B41" s="1">
        <f t="shared" si="7"/>
        <v>4.790419161676647E-2</v>
      </c>
      <c r="C41" s="1">
        <f t="shared" si="7"/>
        <v>1.7964071856287425E-2</v>
      </c>
      <c r="D41" s="1">
        <f t="shared" si="7"/>
        <v>0.27544910179640719</v>
      </c>
      <c r="E41" s="1">
        <f t="shared" si="7"/>
        <v>0.44311377245508982</v>
      </c>
      <c r="F41" s="1">
        <f t="shared" si="7"/>
        <v>0.22155688622754491</v>
      </c>
      <c r="G41" s="1">
        <f t="shared" si="7"/>
        <v>0</v>
      </c>
      <c r="H41" s="1">
        <f t="shared" si="7"/>
        <v>0.1437125748502994</v>
      </c>
      <c r="I41" s="1"/>
      <c r="J41" s="1"/>
      <c r="K41" s="1"/>
      <c r="O41" s="1"/>
      <c r="P41" s="1"/>
      <c r="Q41" s="1"/>
      <c r="R41" s="1"/>
    </row>
    <row r="42" spans="1:18" x14ac:dyDescent="0.25">
      <c r="A42" t="s">
        <v>13</v>
      </c>
      <c r="B42" s="1">
        <f t="shared" si="7"/>
        <v>1.1976047904191617E-2</v>
      </c>
      <c r="C42" s="1">
        <f t="shared" si="7"/>
        <v>0.15568862275449102</v>
      </c>
      <c r="D42" s="1">
        <f t="shared" si="7"/>
        <v>0.28742514970059879</v>
      </c>
      <c r="E42" s="1">
        <f t="shared" si="7"/>
        <v>2.3952095808383235E-2</v>
      </c>
      <c r="F42" s="1">
        <f t="shared" si="7"/>
        <v>0</v>
      </c>
      <c r="G42" s="1">
        <f t="shared" si="7"/>
        <v>0</v>
      </c>
      <c r="H42" s="1">
        <f t="shared" si="7"/>
        <v>0.29341317365269459</v>
      </c>
      <c r="I42" s="1"/>
      <c r="J42" s="1"/>
      <c r="K42" s="1"/>
      <c r="O42" s="1"/>
      <c r="P42" s="1"/>
      <c r="Q42" s="1"/>
      <c r="R42" s="1"/>
    </row>
    <row r="43" spans="1:18" x14ac:dyDescent="0.25">
      <c r="A43" t="s">
        <v>14</v>
      </c>
      <c r="B43" s="1">
        <f t="shared" si="7"/>
        <v>5.9880239520958087E-3</v>
      </c>
      <c r="C43" s="1">
        <f t="shared" si="7"/>
        <v>0.19760479041916168</v>
      </c>
      <c r="D43" s="1">
        <f t="shared" si="7"/>
        <v>9.580838323353294E-2</v>
      </c>
      <c r="E43" s="1">
        <f t="shared" si="7"/>
        <v>0.1497005988023952</v>
      </c>
      <c r="F43" s="1">
        <f t="shared" si="7"/>
        <v>0</v>
      </c>
      <c r="G43" s="1">
        <f t="shared" si="7"/>
        <v>0</v>
      </c>
      <c r="H43" s="1">
        <f t="shared" si="7"/>
        <v>0.20359281437125748</v>
      </c>
      <c r="I43" s="1"/>
      <c r="J43" s="1"/>
      <c r="K43" s="1"/>
      <c r="O43" s="1"/>
      <c r="P43" s="1"/>
      <c r="Q43" s="1"/>
      <c r="R43" s="1"/>
    </row>
    <row r="44" spans="1:18" x14ac:dyDescent="0.25">
      <c r="A44" t="s">
        <v>15</v>
      </c>
      <c r="B44" s="1">
        <f t="shared" si="7"/>
        <v>5.3892215568862277E-2</v>
      </c>
      <c r="C44" s="1">
        <f t="shared" si="7"/>
        <v>0</v>
      </c>
      <c r="D44" s="1">
        <f t="shared" si="7"/>
        <v>0</v>
      </c>
      <c r="E44" s="1">
        <f t="shared" si="7"/>
        <v>0.55089820359281438</v>
      </c>
      <c r="F44" s="1">
        <f t="shared" si="7"/>
        <v>0.29341317365269459</v>
      </c>
      <c r="G44" s="1">
        <f t="shared" si="7"/>
        <v>0</v>
      </c>
      <c r="H44" s="1">
        <f t="shared" si="7"/>
        <v>0.11377245508982035</v>
      </c>
      <c r="I44" s="1"/>
      <c r="J44" s="1"/>
      <c r="K44" s="1"/>
      <c r="O44" s="1"/>
      <c r="P44" s="1"/>
      <c r="Q44" s="1"/>
      <c r="R44" s="1"/>
    </row>
    <row r="45" spans="1:18" x14ac:dyDescent="0.25">
      <c r="A45" t="s">
        <v>16</v>
      </c>
      <c r="B45" s="1">
        <f t="shared" si="7"/>
        <v>0</v>
      </c>
      <c r="C45" s="1">
        <f t="shared" si="7"/>
        <v>0</v>
      </c>
      <c r="D45" s="1">
        <f t="shared" si="7"/>
        <v>0.43113772455089822</v>
      </c>
      <c r="E45" s="1">
        <f t="shared" si="7"/>
        <v>0.69461077844311381</v>
      </c>
      <c r="F45" s="1">
        <f t="shared" si="7"/>
        <v>0</v>
      </c>
      <c r="G45" s="1">
        <f t="shared" si="7"/>
        <v>0</v>
      </c>
      <c r="H45" s="1">
        <f t="shared" si="7"/>
        <v>2.3952095808383235E-2</v>
      </c>
      <c r="I45" s="1"/>
      <c r="J45" s="1"/>
      <c r="K45" s="1"/>
      <c r="O45" s="1"/>
      <c r="P45" s="1"/>
      <c r="Q45" s="1"/>
      <c r="R45" s="1"/>
    </row>
    <row r="46" spans="1:18" x14ac:dyDescent="0.25">
      <c r="A46" t="s">
        <v>17</v>
      </c>
      <c r="B46" s="1">
        <f t="shared" si="7"/>
        <v>2.9940119760479042E-2</v>
      </c>
      <c r="C46" s="1">
        <f t="shared" si="7"/>
        <v>0</v>
      </c>
      <c r="D46" s="1">
        <f t="shared" si="7"/>
        <v>6.5868263473053898E-2</v>
      </c>
      <c r="E46" s="1">
        <f t="shared" si="7"/>
        <v>0</v>
      </c>
      <c r="F46" s="1">
        <f t="shared" si="7"/>
        <v>0.40119760479041916</v>
      </c>
      <c r="G46" s="1">
        <f t="shared" si="7"/>
        <v>1.1976047904191617E-2</v>
      </c>
      <c r="H46" s="1">
        <f t="shared" si="7"/>
        <v>0</v>
      </c>
      <c r="I46" s="1"/>
      <c r="J46" s="1"/>
      <c r="K46" s="1"/>
      <c r="O46" s="1"/>
      <c r="P46" s="1"/>
      <c r="Q46" s="1"/>
      <c r="R46" s="1"/>
    </row>
    <row r="47" spans="1:18" x14ac:dyDescent="0.25">
      <c r="A47" t="s">
        <v>18</v>
      </c>
      <c r="B47" s="1">
        <f t="shared" si="7"/>
        <v>0</v>
      </c>
      <c r="C47" s="1">
        <f t="shared" si="7"/>
        <v>0</v>
      </c>
      <c r="D47" s="1">
        <f t="shared" si="7"/>
        <v>0</v>
      </c>
      <c r="E47" s="1">
        <f t="shared" si="7"/>
        <v>0.17365269461077845</v>
      </c>
      <c r="F47" s="1">
        <f t="shared" si="7"/>
        <v>0.32934131736526945</v>
      </c>
      <c r="G47" s="1">
        <f t="shared" si="7"/>
        <v>0</v>
      </c>
      <c r="H47" s="1">
        <f t="shared" si="7"/>
        <v>0</v>
      </c>
      <c r="I47" s="1"/>
      <c r="J47" s="1"/>
      <c r="K47" s="1"/>
      <c r="O47" s="1"/>
      <c r="P47" s="1"/>
      <c r="Q47" s="1"/>
      <c r="R47" s="1"/>
    </row>
    <row r="48" spans="1:18" x14ac:dyDescent="0.25">
      <c r="A48" t="s">
        <v>19</v>
      </c>
      <c r="B48" s="1">
        <f t="shared" si="7"/>
        <v>0.26347305389221559</v>
      </c>
      <c r="C48" s="1">
        <f t="shared" si="7"/>
        <v>0</v>
      </c>
      <c r="D48" s="1">
        <f t="shared" si="7"/>
        <v>0</v>
      </c>
      <c r="E48" s="1">
        <f t="shared" si="7"/>
        <v>0.25748502994011974</v>
      </c>
      <c r="F48" s="1">
        <f t="shared" si="7"/>
        <v>5.3892215568862277E-2</v>
      </c>
      <c r="G48" s="1">
        <f t="shared" si="7"/>
        <v>0</v>
      </c>
      <c r="H48" s="1">
        <f t="shared" si="7"/>
        <v>0.25748502994011974</v>
      </c>
      <c r="I48" s="1"/>
      <c r="J48" s="1"/>
      <c r="K48" s="1"/>
      <c r="O48" s="1"/>
      <c r="P48" s="1"/>
      <c r="Q48" s="1"/>
      <c r="R48" s="1"/>
    </row>
    <row r="49" spans="1:18" x14ac:dyDescent="0.25">
      <c r="A49" t="s">
        <v>20</v>
      </c>
      <c r="B49" s="1">
        <f t="shared" si="7"/>
        <v>0.1497005988023952</v>
      </c>
      <c r="C49" s="1">
        <f t="shared" si="7"/>
        <v>1.1976047904191617E-2</v>
      </c>
      <c r="D49" s="1">
        <f t="shared" si="7"/>
        <v>0.30538922155688625</v>
      </c>
      <c r="E49" s="1">
        <f t="shared" si="7"/>
        <v>0</v>
      </c>
      <c r="F49" s="1">
        <f t="shared" si="7"/>
        <v>0</v>
      </c>
      <c r="G49" s="1">
        <f t="shared" si="7"/>
        <v>0</v>
      </c>
      <c r="H49" s="1">
        <f t="shared" si="7"/>
        <v>0</v>
      </c>
      <c r="I49" s="1"/>
      <c r="J49" s="1"/>
      <c r="K49" s="1"/>
      <c r="O49" s="1"/>
      <c r="P49" s="1"/>
      <c r="Q49" s="1"/>
      <c r="R49" s="1"/>
    </row>
    <row r="50" spans="1:18" x14ac:dyDescent="0.25">
      <c r="A50" t="s">
        <v>21</v>
      </c>
      <c r="B50" s="1">
        <f t="shared" si="7"/>
        <v>2.3952095808383235E-2</v>
      </c>
      <c r="C50" s="1">
        <f t="shared" si="7"/>
        <v>2.9940119760479042E-2</v>
      </c>
      <c r="D50" s="1">
        <f t="shared" si="7"/>
        <v>0</v>
      </c>
      <c r="E50" s="1">
        <f t="shared" si="7"/>
        <v>0</v>
      </c>
      <c r="F50" s="1">
        <f t="shared" si="7"/>
        <v>0.1317365269461078</v>
      </c>
      <c r="G50" s="1">
        <f t="shared" si="7"/>
        <v>2.9940119760479042E-2</v>
      </c>
      <c r="H50" s="1">
        <f t="shared" si="7"/>
        <v>7.7844311377245512E-2</v>
      </c>
      <c r="I50" s="1"/>
      <c r="J50" s="1"/>
      <c r="K50" s="1"/>
      <c r="O50" s="1"/>
      <c r="P50" s="1"/>
      <c r="Q50" s="1"/>
      <c r="R50" s="1"/>
    </row>
    <row r="51" spans="1:18" x14ac:dyDescent="0.25">
      <c r="A51" t="s">
        <v>22</v>
      </c>
      <c r="B51" s="1">
        <f t="shared" si="7"/>
        <v>7.7844311377245512E-2</v>
      </c>
      <c r="C51" s="1">
        <f t="shared" si="7"/>
        <v>0</v>
      </c>
      <c r="D51" s="1">
        <f t="shared" si="7"/>
        <v>0.31736526946107785</v>
      </c>
      <c r="E51" s="1">
        <f t="shared" si="7"/>
        <v>0.44910179640718562</v>
      </c>
      <c r="F51" s="1">
        <f t="shared" si="7"/>
        <v>0</v>
      </c>
      <c r="G51" s="1">
        <f t="shared" si="7"/>
        <v>0</v>
      </c>
      <c r="H51" s="1">
        <f t="shared" si="7"/>
        <v>1.1976047904191617E-2</v>
      </c>
      <c r="I51" s="1"/>
      <c r="J51" s="1"/>
      <c r="K51" s="1"/>
      <c r="O51" s="1"/>
      <c r="P51" s="1"/>
      <c r="Q51" s="1"/>
      <c r="R51" s="1"/>
    </row>
    <row r="52" spans="1:18" x14ac:dyDescent="0.25">
      <c r="A52" t="s">
        <v>23</v>
      </c>
      <c r="B52" s="1">
        <f t="shared" si="7"/>
        <v>0.12574850299401197</v>
      </c>
      <c r="C52" s="1">
        <f t="shared" si="7"/>
        <v>0.1377245508982036</v>
      </c>
      <c r="D52" s="1">
        <f t="shared" si="7"/>
        <v>0</v>
      </c>
      <c r="E52" s="1">
        <f t="shared" si="7"/>
        <v>0.57485029940119758</v>
      </c>
      <c r="F52" s="1">
        <f t="shared" si="7"/>
        <v>0</v>
      </c>
      <c r="G52" s="1">
        <f t="shared" si="7"/>
        <v>0</v>
      </c>
      <c r="H52" s="1">
        <f t="shared" si="7"/>
        <v>0.74251497005988021</v>
      </c>
      <c r="I52" s="1"/>
      <c r="J52" s="1"/>
      <c r="K52" s="1"/>
      <c r="O52" s="1"/>
      <c r="P52" s="1"/>
      <c r="Q52" s="1"/>
      <c r="R52" s="1"/>
    </row>
    <row r="53" spans="1:18" x14ac:dyDescent="0.25">
      <c r="A53" t="s">
        <v>24</v>
      </c>
      <c r="B53" s="1">
        <f t="shared" si="7"/>
        <v>4.1916167664670656E-2</v>
      </c>
      <c r="C53" s="1">
        <f t="shared" si="7"/>
        <v>0</v>
      </c>
      <c r="D53" s="1">
        <f t="shared" si="7"/>
        <v>0</v>
      </c>
      <c r="E53" s="1">
        <f t="shared" si="7"/>
        <v>1.2035928143712575</v>
      </c>
      <c r="F53" s="1">
        <f t="shared" si="7"/>
        <v>0</v>
      </c>
      <c r="G53" s="1">
        <f t="shared" si="7"/>
        <v>0</v>
      </c>
      <c r="H53" s="1">
        <f t="shared" si="7"/>
        <v>0.32335329341317365</v>
      </c>
      <c r="I53" s="1"/>
      <c r="J53" s="1"/>
      <c r="K53" s="1"/>
      <c r="O53" s="1"/>
      <c r="P53" s="1"/>
      <c r="Q53" s="1"/>
      <c r="R53" s="1"/>
    </row>
    <row r="54" spans="1:18" x14ac:dyDescent="0.25">
      <c r="A54" t="s">
        <v>25</v>
      </c>
      <c r="B54" s="1">
        <f t="shared" ref="B54:H67" si="8">(B19*2)/334</f>
        <v>0.1317365269461078</v>
      </c>
      <c r="C54" s="1">
        <f t="shared" si="8"/>
        <v>1.1976047904191617E-2</v>
      </c>
      <c r="D54" s="1">
        <f t="shared" si="8"/>
        <v>0</v>
      </c>
      <c r="E54" s="1">
        <f t="shared" si="8"/>
        <v>5.3892215568862277E-2</v>
      </c>
      <c r="F54" s="1">
        <f t="shared" si="8"/>
        <v>0</v>
      </c>
      <c r="G54" s="1">
        <f t="shared" si="8"/>
        <v>0</v>
      </c>
      <c r="H54" s="1">
        <f t="shared" si="8"/>
        <v>0.57485029940119758</v>
      </c>
      <c r="I54" s="1"/>
      <c r="J54" s="1"/>
      <c r="K54" s="1"/>
      <c r="O54" s="1"/>
      <c r="P54" s="1"/>
      <c r="Q54" s="1"/>
      <c r="R54" s="1"/>
    </row>
    <row r="55" spans="1:18" x14ac:dyDescent="0.25">
      <c r="A55" t="s">
        <v>26</v>
      </c>
      <c r="B55" s="1">
        <f t="shared" si="8"/>
        <v>0.20359281437125748</v>
      </c>
      <c r="C55" s="1">
        <f t="shared" si="8"/>
        <v>0.3592814371257485</v>
      </c>
      <c r="D55" s="1">
        <f t="shared" si="8"/>
        <v>0</v>
      </c>
      <c r="E55" s="1">
        <f t="shared" si="8"/>
        <v>0.23952095808383234</v>
      </c>
      <c r="F55" s="1">
        <f t="shared" si="8"/>
        <v>0</v>
      </c>
      <c r="G55" s="1">
        <f t="shared" si="8"/>
        <v>0</v>
      </c>
      <c r="H55" s="1">
        <f t="shared" si="8"/>
        <v>0</v>
      </c>
      <c r="I55" s="1"/>
      <c r="J55" s="1"/>
      <c r="K55" s="1"/>
      <c r="O55" s="1"/>
      <c r="P55" s="1"/>
      <c r="Q55" s="1"/>
      <c r="R55" s="1"/>
    </row>
    <row r="56" spans="1:18" x14ac:dyDescent="0.25">
      <c r="A56" t="s">
        <v>27</v>
      </c>
      <c r="B56" s="1">
        <f t="shared" si="8"/>
        <v>0.25748502994011974</v>
      </c>
      <c r="C56" s="1">
        <f t="shared" si="8"/>
        <v>0.10179640718562874</v>
      </c>
      <c r="D56" s="1">
        <f t="shared" si="8"/>
        <v>5.9880239520958084E-2</v>
      </c>
      <c r="E56" s="1">
        <f t="shared" si="8"/>
        <v>0.29341317365269459</v>
      </c>
      <c r="F56" s="1">
        <f t="shared" si="8"/>
        <v>0.49700598802395207</v>
      </c>
      <c r="G56" s="1">
        <f t="shared" si="8"/>
        <v>5.9880239520958087E-3</v>
      </c>
      <c r="H56" s="1">
        <f t="shared" si="8"/>
        <v>3.5928143712574849E-2</v>
      </c>
      <c r="I56" s="1"/>
      <c r="J56" s="1"/>
      <c r="K56" s="1"/>
      <c r="O56" s="1"/>
      <c r="P56" s="1"/>
      <c r="Q56" s="1"/>
      <c r="R56" s="1"/>
    </row>
    <row r="57" spans="1:18" x14ac:dyDescent="0.25">
      <c r="A57" t="s">
        <v>28</v>
      </c>
      <c r="B57" s="1">
        <f t="shared" si="8"/>
        <v>9.580838323353294E-2</v>
      </c>
      <c r="C57" s="1">
        <f t="shared" si="8"/>
        <v>1.1976047904191617E-2</v>
      </c>
      <c r="D57" s="1">
        <f t="shared" si="8"/>
        <v>2.3952095808383235E-2</v>
      </c>
      <c r="E57" s="1">
        <f t="shared" si="8"/>
        <v>0</v>
      </c>
      <c r="F57" s="1">
        <f t="shared" si="8"/>
        <v>9.580838323353294E-2</v>
      </c>
      <c r="G57" s="1">
        <f t="shared" si="8"/>
        <v>5.9880239520958087E-3</v>
      </c>
      <c r="H57" s="1">
        <f t="shared" si="8"/>
        <v>5.9880239520958084E-2</v>
      </c>
      <c r="I57" s="1"/>
      <c r="J57" s="1"/>
      <c r="K57" s="1"/>
      <c r="O57" s="1"/>
      <c r="P57" s="1"/>
      <c r="Q57" s="1"/>
      <c r="R57" s="1"/>
    </row>
    <row r="58" spans="1:18" x14ac:dyDescent="0.25">
      <c r="A58" t="s">
        <v>29</v>
      </c>
      <c r="B58" s="1">
        <f t="shared" si="8"/>
        <v>0.25149700598802394</v>
      </c>
      <c r="C58" s="1">
        <f t="shared" si="8"/>
        <v>0</v>
      </c>
      <c r="D58" s="1">
        <f t="shared" si="8"/>
        <v>0.71257485029940115</v>
      </c>
      <c r="E58" s="1">
        <f t="shared" si="8"/>
        <v>0.26946107784431139</v>
      </c>
      <c r="F58" s="1">
        <f t="shared" si="8"/>
        <v>0</v>
      </c>
      <c r="G58" s="1">
        <f t="shared" si="8"/>
        <v>0</v>
      </c>
      <c r="H58" s="1">
        <f t="shared" si="8"/>
        <v>0.71856287425149701</v>
      </c>
      <c r="I58" s="1"/>
      <c r="J58" s="1"/>
      <c r="K58" s="1"/>
      <c r="O58" s="1"/>
      <c r="P58" s="1"/>
      <c r="Q58" s="1"/>
      <c r="R58" s="1"/>
    </row>
    <row r="59" spans="1:18" x14ac:dyDescent="0.25">
      <c r="A59" t="s">
        <v>30</v>
      </c>
      <c r="B59" s="1">
        <f t="shared" si="8"/>
        <v>0</v>
      </c>
      <c r="C59" s="1">
        <f t="shared" si="8"/>
        <v>0</v>
      </c>
      <c r="D59" s="1">
        <f t="shared" si="8"/>
        <v>0</v>
      </c>
      <c r="E59" s="1">
        <f t="shared" si="8"/>
        <v>0.20359281437125748</v>
      </c>
      <c r="F59" s="1">
        <f t="shared" si="8"/>
        <v>0</v>
      </c>
      <c r="G59" s="1">
        <f t="shared" si="8"/>
        <v>5.9880239520958087E-3</v>
      </c>
      <c r="H59" s="1">
        <f t="shared" si="8"/>
        <v>4.790419161676647E-2</v>
      </c>
      <c r="I59" s="1"/>
      <c r="J59" s="1"/>
      <c r="K59" s="1"/>
      <c r="O59" s="1"/>
      <c r="P59" s="1"/>
      <c r="Q59" s="1"/>
      <c r="R59" s="1"/>
    </row>
    <row r="60" spans="1:18" x14ac:dyDescent="0.25">
      <c r="A60" t="s">
        <v>31</v>
      </c>
      <c r="B60" s="1">
        <f t="shared" si="8"/>
        <v>0</v>
      </c>
      <c r="C60" s="1">
        <f t="shared" si="8"/>
        <v>0</v>
      </c>
      <c r="D60" s="1">
        <f t="shared" si="8"/>
        <v>0.26946107784431139</v>
      </c>
      <c r="E60" s="1">
        <f t="shared" si="8"/>
        <v>0.52694610778443118</v>
      </c>
      <c r="F60" s="1">
        <f t="shared" si="8"/>
        <v>0</v>
      </c>
      <c r="G60" s="1">
        <f t="shared" si="8"/>
        <v>0</v>
      </c>
      <c r="H60" s="1">
        <f t="shared" si="8"/>
        <v>3.5928143712574849E-2</v>
      </c>
      <c r="I60" s="1"/>
      <c r="J60" s="1"/>
      <c r="K60" s="1"/>
      <c r="O60" s="1"/>
      <c r="P60" s="1"/>
      <c r="Q60" s="1"/>
      <c r="R60" s="1"/>
    </row>
    <row r="61" spans="1:18" x14ac:dyDescent="0.25">
      <c r="A61" t="s">
        <v>32</v>
      </c>
      <c r="B61" s="1">
        <f t="shared" si="8"/>
        <v>5.3892215568862277E-2</v>
      </c>
      <c r="C61" s="1">
        <f t="shared" si="8"/>
        <v>3.5928143712574849E-2</v>
      </c>
      <c r="D61" s="1">
        <f t="shared" si="8"/>
        <v>2.3952095808383235E-2</v>
      </c>
      <c r="E61" s="1">
        <f t="shared" si="8"/>
        <v>0</v>
      </c>
      <c r="F61" s="1">
        <f t="shared" si="8"/>
        <v>5.9880239520958087E-3</v>
      </c>
      <c r="G61" s="1">
        <f t="shared" si="8"/>
        <v>0</v>
      </c>
      <c r="H61" s="1">
        <f t="shared" si="8"/>
        <v>0</v>
      </c>
      <c r="I61" s="1"/>
      <c r="J61" s="1"/>
      <c r="K61" s="1"/>
      <c r="O61" s="1"/>
      <c r="P61" s="1"/>
      <c r="Q61" s="1"/>
      <c r="R61" s="1"/>
    </row>
    <row r="62" spans="1:18" x14ac:dyDescent="0.25">
      <c r="A62" t="s">
        <v>33</v>
      </c>
      <c r="B62" s="1">
        <f t="shared" si="8"/>
        <v>0</v>
      </c>
      <c r="C62" s="1">
        <f t="shared" si="8"/>
        <v>0</v>
      </c>
      <c r="D62" s="1">
        <f t="shared" si="8"/>
        <v>0</v>
      </c>
      <c r="E62" s="1">
        <f t="shared" si="8"/>
        <v>0.26946107784431139</v>
      </c>
      <c r="F62" s="1">
        <f t="shared" si="8"/>
        <v>0.10778443113772455</v>
      </c>
      <c r="G62" s="1">
        <f t="shared" si="8"/>
        <v>0</v>
      </c>
      <c r="H62" s="1">
        <f t="shared" si="8"/>
        <v>0</v>
      </c>
      <c r="I62" s="1"/>
      <c r="J62" s="1"/>
      <c r="K62" s="1"/>
      <c r="O62" s="1"/>
      <c r="P62" s="1"/>
      <c r="Q62" s="1"/>
      <c r="R62" s="1"/>
    </row>
    <row r="63" spans="1:18" x14ac:dyDescent="0.25">
      <c r="A63" t="s">
        <v>34</v>
      </c>
      <c r="B63" s="1">
        <f t="shared" si="8"/>
        <v>0</v>
      </c>
      <c r="C63" s="1">
        <f t="shared" si="8"/>
        <v>0</v>
      </c>
      <c r="D63" s="1">
        <f t="shared" si="8"/>
        <v>0</v>
      </c>
      <c r="E63" s="1">
        <f t="shared" si="8"/>
        <v>0.11976047904191617</v>
      </c>
      <c r="F63" s="1">
        <f t="shared" si="8"/>
        <v>0</v>
      </c>
      <c r="G63" s="1">
        <f t="shared" si="8"/>
        <v>0</v>
      </c>
      <c r="H63" s="1">
        <f t="shared" si="8"/>
        <v>2.9940119760479042E-2</v>
      </c>
      <c r="I63" s="1"/>
      <c r="J63" s="1"/>
      <c r="K63" s="1"/>
      <c r="O63" s="1"/>
      <c r="P63" s="1"/>
      <c r="Q63" s="1"/>
      <c r="R63" s="1"/>
    </row>
    <row r="64" spans="1:18" x14ac:dyDescent="0.25">
      <c r="A64" t="s">
        <v>35</v>
      </c>
      <c r="B64" s="1">
        <f t="shared" si="8"/>
        <v>0</v>
      </c>
      <c r="C64" s="1">
        <f t="shared" si="8"/>
        <v>0</v>
      </c>
      <c r="D64" s="1">
        <f t="shared" si="8"/>
        <v>0</v>
      </c>
      <c r="E64" s="1">
        <f t="shared" si="8"/>
        <v>1.221556886227545</v>
      </c>
      <c r="F64" s="1">
        <f t="shared" si="8"/>
        <v>0</v>
      </c>
      <c r="G64" s="1">
        <f t="shared" si="8"/>
        <v>0</v>
      </c>
      <c r="H64" s="1">
        <f t="shared" si="8"/>
        <v>0.10778443113772455</v>
      </c>
      <c r="I64" s="1"/>
      <c r="J64" s="1"/>
      <c r="K64" s="1"/>
      <c r="O64" s="1"/>
      <c r="P64" s="1"/>
      <c r="Q64" s="1"/>
      <c r="R64" s="1"/>
    </row>
    <row r="65" spans="1:20" x14ac:dyDescent="0.25">
      <c r="A65" t="s">
        <v>36</v>
      </c>
      <c r="B65" s="1">
        <f t="shared" si="8"/>
        <v>0</v>
      </c>
      <c r="C65" s="1">
        <f t="shared" si="8"/>
        <v>0</v>
      </c>
      <c r="D65" s="1">
        <f t="shared" si="8"/>
        <v>0</v>
      </c>
      <c r="E65" s="1">
        <f t="shared" si="8"/>
        <v>0.55089820359281438</v>
      </c>
      <c r="F65" s="1">
        <f t="shared" si="8"/>
        <v>0</v>
      </c>
      <c r="G65" s="1">
        <f t="shared" si="8"/>
        <v>0</v>
      </c>
      <c r="H65" s="1">
        <f t="shared" si="8"/>
        <v>0</v>
      </c>
      <c r="I65" s="1"/>
      <c r="J65" s="1"/>
      <c r="K65" s="1"/>
      <c r="O65" s="1"/>
      <c r="P65" s="1"/>
      <c r="Q65" s="1"/>
      <c r="R65" s="1"/>
    </row>
    <row r="66" spans="1:20" x14ac:dyDescent="0.25">
      <c r="A66" t="s">
        <v>37</v>
      </c>
      <c r="B66" s="1">
        <f t="shared" si="8"/>
        <v>0</v>
      </c>
      <c r="C66" s="1">
        <f t="shared" si="8"/>
        <v>0</v>
      </c>
      <c r="D66" s="1">
        <f t="shared" si="8"/>
        <v>0</v>
      </c>
      <c r="E66" s="1">
        <f t="shared" si="8"/>
        <v>0.44311377245508982</v>
      </c>
      <c r="F66" s="1">
        <f t="shared" si="8"/>
        <v>4.1916167664670656E-2</v>
      </c>
      <c r="G66" s="1">
        <f t="shared" si="8"/>
        <v>0</v>
      </c>
      <c r="H66" s="1">
        <f t="shared" si="8"/>
        <v>0.52095808383233533</v>
      </c>
      <c r="I66" s="1"/>
      <c r="J66" s="1"/>
      <c r="K66" s="1"/>
      <c r="O66" s="1"/>
      <c r="P66" s="1"/>
      <c r="Q66" s="1"/>
      <c r="R66" s="1"/>
    </row>
    <row r="67" spans="1:20" x14ac:dyDescent="0.25">
      <c r="A67" t="s">
        <v>38</v>
      </c>
      <c r="B67" s="1">
        <f t="shared" si="8"/>
        <v>5.9880239520958087E-3</v>
      </c>
      <c r="C67" s="1">
        <f t="shared" si="8"/>
        <v>1.7964071856287425E-2</v>
      </c>
      <c r="D67" s="1">
        <f t="shared" si="8"/>
        <v>0.46107784431137727</v>
      </c>
      <c r="E67" s="1">
        <f t="shared" si="8"/>
        <v>0.6467065868263473</v>
      </c>
      <c r="F67" s="1">
        <f t="shared" si="8"/>
        <v>0</v>
      </c>
      <c r="G67" s="1">
        <f t="shared" si="8"/>
        <v>0</v>
      </c>
      <c r="H67" s="1">
        <f t="shared" si="8"/>
        <v>0</v>
      </c>
      <c r="I67" s="1"/>
      <c r="J67" s="1"/>
      <c r="K67" s="1"/>
      <c r="O67" s="1"/>
      <c r="P67" s="1"/>
      <c r="Q67" s="1"/>
      <c r="R67" s="1"/>
    </row>
    <row r="68" spans="1:20" x14ac:dyDescent="0.25">
      <c r="P68" s="14"/>
      <c r="Q68" s="2"/>
      <c r="R68" s="2"/>
    </row>
    <row r="69" spans="1:20" x14ac:dyDescent="0.25">
      <c r="B69" t="s">
        <v>41</v>
      </c>
      <c r="D69" t="s">
        <v>42</v>
      </c>
      <c r="M69" t="s">
        <v>41</v>
      </c>
      <c r="O69" t="s">
        <v>42</v>
      </c>
    </row>
    <row r="70" spans="1:20" x14ac:dyDescent="0.25">
      <c r="A70" t="s">
        <v>1</v>
      </c>
      <c r="B70" t="s">
        <v>43</v>
      </c>
      <c r="C70" t="s">
        <v>44</v>
      </c>
      <c r="D70" t="s">
        <v>45</v>
      </c>
      <c r="L70" t="s">
        <v>1</v>
      </c>
      <c r="M70" t="s">
        <v>43</v>
      </c>
      <c r="N70" t="s">
        <v>44</v>
      </c>
      <c r="O70" t="s">
        <v>45</v>
      </c>
    </row>
    <row r="71" spans="1:20" x14ac:dyDescent="0.25">
      <c r="B71" t="s">
        <v>46</v>
      </c>
      <c r="C71" t="s">
        <v>46</v>
      </c>
      <c r="D71" t="s">
        <v>47</v>
      </c>
      <c r="F71" t="s">
        <v>48</v>
      </c>
      <c r="M71" t="s">
        <v>46</v>
      </c>
      <c r="N71" t="s">
        <v>46</v>
      </c>
      <c r="O71" t="s">
        <v>47</v>
      </c>
    </row>
    <row r="72" spans="1:20" x14ac:dyDescent="0.25">
      <c r="A72" t="s">
        <v>9</v>
      </c>
      <c r="B72" s="8">
        <f>(IF(D72=0,$G$73*B38,$G$74*B38))+(IF(D72=0,$G$75*C38,$G$76*C38))+($G$77*D38)+($G$78*E38)+($G$79*F38)+($G$80*G38)+(H38*(((IF(D72=0,$G$73*B38,$G$74*B38))+(IF(D72=0,$G$75*C38,$G$76*C38))+($G$77*D38)+($G$78*E38)+($G$79*F38)+($G$80*G38))/(SUM(B38:G38))))</f>
        <v>12.156287425149701</v>
      </c>
      <c r="C72" s="7">
        <f>(IF(D72=0,$H$73*B38,$H$74*B38))+(IF(D72=0,$H$75*C38,$H$76*C38))+($H$77*D38)+($H$78*E38)+($H$79*F38)+($H$80*G38)+(H38*(((IF(D72=0,$H$73*B38,$H$74*B38))+(IF(D72=0,$H$75*C38,$H$76*C38))+($H$77*D38)+($H$78*E38)+($H$79*F38)+($H$80*G38))/(SUM(B38:G38))))</f>
        <v>6.9166467065868265</v>
      </c>
      <c r="D72">
        <v>0</v>
      </c>
      <c r="G72" t="s">
        <v>43</v>
      </c>
      <c r="H72" t="s">
        <v>44</v>
      </c>
      <c r="K72" s="1"/>
      <c r="L72" t="s">
        <v>9</v>
      </c>
      <c r="M72">
        <v>8.7089820359281429</v>
      </c>
      <c r="N72">
        <v>4.9552095808383223</v>
      </c>
      <c r="O72">
        <v>0</v>
      </c>
      <c r="Q72" s="2">
        <f t="shared" ref="Q72:Q101" si="9">M72-B72</f>
        <v>-3.4473053892215582</v>
      </c>
      <c r="R72" s="2">
        <f t="shared" ref="R72:R101" si="10">N72-C72</f>
        <v>-1.9614371257485042</v>
      </c>
      <c r="T72" s="17" t="s">
        <v>58</v>
      </c>
    </row>
    <row r="73" spans="1:20" x14ac:dyDescent="0.25">
      <c r="A73" t="s">
        <v>10</v>
      </c>
      <c r="B73" s="8">
        <f t="shared" ref="B73:B79" si="11">(IF(D73=0,$G$73*B39,$G$74*B39))+(IF(D73=0,$G$75*C39,$G$76*C39))+($G$77*D39)+($G$78*E39)+($G$79*F39)+($G$80*G39)+(H39*(((IF(D73=0,$G$73*B39,$G$74*B39))+(IF(D73=0,$G$75*C39,$G$76*C39))+($G$77*D39)+($G$78*E39)+($G$79*F39))/(SUM(B39:G39))))</f>
        <v>8.7035928143712589</v>
      </c>
      <c r="C73" s="7">
        <f t="shared" ref="C73:C101" si="12">(IF(D73=0,$H$73*B39,$H$74*B39))+(IF(D73=0,$H$75*C39,$H$76*C39))+($H$77*D39)+($H$78*E39)+($H$79*F39)+($H$80*G39)+(H39*(((IF(D73=0,$H$73*B39,$H$74*B39))+(IF(D73=0,$H$75*C39,$H$76*C39))+($H$77*D39)+($H$78*E39)+($H$79*F39)+($H$80*G39))/(SUM(B39:G39))))</f>
        <v>4.8218562874251498</v>
      </c>
      <c r="D73">
        <v>0</v>
      </c>
      <c r="F73" t="s">
        <v>49</v>
      </c>
      <c r="G73">
        <v>17.600000000000001</v>
      </c>
      <c r="H73">
        <v>9.59</v>
      </c>
      <c r="K73" s="1"/>
      <c r="L73" t="s">
        <v>10</v>
      </c>
      <c r="M73">
        <v>6.6287425149700603</v>
      </c>
      <c r="N73">
        <v>3.6532335329341317</v>
      </c>
      <c r="O73">
        <v>0</v>
      </c>
      <c r="Q73" s="2">
        <f t="shared" si="9"/>
        <v>-2.0748502994011986</v>
      </c>
      <c r="R73" s="2">
        <f t="shared" si="10"/>
        <v>-1.1686227544910182</v>
      </c>
    </row>
    <row r="74" spans="1:20" x14ac:dyDescent="0.25">
      <c r="A74" t="s">
        <v>11</v>
      </c>
      <c r="B74" s="8">
        <f t="shared" si="11"/>
        <v>23.397643601685523</v>
      </c>
      <c r="C74" s="7">
        <f t="shared" si="12"/>
        <v>12.749291417165669</v>
      </c>
      <c r="D74">
        <v>0</v>
      </c>
      <c r="F74" t="s">
        <v>50</v>
      </c>
      <c r="G74">
        <v>31.2</v>
      </c>
      <c r="H74">
        <v>16.48</v>
      </c>
      <c r="K74" s="1"/>
      <c r="L74" t="s">
        <v>11</v>
      </c>
      <c r="M74">
        <v>24.232605756229479</v>
      </c>
      <c r="N74">
        <v>13.209058196970114</v>
      </c>
      <c r="O74">
        <v>0</v>
      </c>
      <c r="Q74" s="2">
        <f t="shared" si="9"/>
        <v>0.83496215454395539</v>
      </c>
      <c r="R74" s="2">
        <f t="shared" si="10"/>
        <v>0.45976677980444514</v>
      </c>
    </row>
    <row r="75" spans="1:20" x14ac:dyDescent="0.25">
      <c r="A75" t="s">
        <v>12</v>
      </c>
      <c r="B75" s="8">
        <f t="shared" si="11"/>
        <v>28.641231822070147</v>
      </c>
      <c r="C75" s="7">
        <f t="shared" si="12"/>
        <v>15.685816937553467</v>
      </c>
      <c r="D75">
        <v>0</v>
      </c>
      <c r="F75" t="s">
        <v>51</v>
      </c>
      <c r="G75">
        <v>19.3</v>
      </c>
      <c r="H75">
        <v>10.49</v>
      </c>
      <c r="K75" s="15"/>
      <c r="L75" t="s">
        <v>12</v>
      </c>
      <c r="M75">
        <v>27.478352647223538</v>
      </c>
      <c r="N75">
        <v>15.01480118898893</v>
      </c>
      <c r="O75">
        <v>0</v>
      </c>
      <c r="Q75" s="2">
        <f t="shared" si="9"/>
        <v>-1.1628791748466085</v>
      </c>
      <c r="R75" s="2">
        <f t="shared" si="10"/>
        <v>-0.67101574856453716</v>
      </c>
    </row>
    <row r="76" spans="1:20" x14ac:dyDescent="0.25">
      <c r="A76" t="s">
        <v>13</v>
      </c>
      <c r="B76" s="8">
        <f t="shared" si="11"/>
        <v>26.611077844311382</v>
      </c>
      <c r="C76" s="7">
        <f t="shared" si="12"/>
        <v>14.322669161676645</v>
      </c>
      <c r="D76">
        <v>1</v>
      </c>
      <c r="F76" t="s">
        <v>52</v>
      </c>
      <c r="G76">
        <v>37.6</v>
      </c>
      <c r="H76" s="2">
        <v>20.010000000000002</v>
      </c>
      <c r="K76" s="1"/>
      <c r="L76" t="s">
        <v>13</v>
      </c>
      <c r="M76">
        <v>9.3282972516505449</v>
      </c>
      <c r="N76">
        <v>5.0196345769998461</v>
      </c>
      <c r="O76">
        <v>1</v>
      </c>
      <c r="Q76" s="2">
        <f t="shared" si="9"/>
        <v>-17.282780592660835</v>
      </c>
      <c r="R76" s="2">
        <f t="shared" si="10"/>
        <v>-9.3030345846767979</v>
      </c>
    </row>
    <row r="77" spans="1:20" x14ac:dyDescent="0.25">
      <c r="A77" t="s">
        <v>14</v>
      </c>
      <c r="B77" s="8">
        <f t="shared" si="11"/>
        <v>19.631313373253494</v>
      </c>
      <c r="C77" s="7">
        <f t="shared" si="12"/>
        <v>10.509775648702595</v>
      </c>
      <c r="D77">
        <v>1</v>
      </c>
      <c r="F77" t="s">
        <v>4</v>
      </c>
      <c r="G77">
        <v>34.299999999999997</v>
      </c>
      <c r="H77" s="2">
        <v>18.600000000000001</v>
      </c>
      <c r="K77" s="15"/>
      <c r="L77" t="s">
        <v>14</v>
      </c>
      <c r="M77">
        <v>15.958083832335328</v>
      </c>
      <c r="N77">
        <v>8.571556886227544</v>
      </c>
      <c r="O77">
        <v>1</v>
      </c>
      <c r="Q77" s="2">
        <f t="shared" si="9"/>
        <v>-3.6732295409181663</v>
      </c>
      <c r="R77" s="2">
        <f t="shared" si="10"/>
        <v>-1.9382187624750511</v>
      </c>
    </row>
    <row r="78" spans="1:20" x14ac:dyDescent="0.25">
      <c r="A78" t="s">
        <v>15</v>
      </c>
      <c r="B78" s="8">
        <f t="shared" si="11"/>
        <v>22.710766467065866</v>
      </c>
      <c r="C78" s="7">
        <f t="shared" si="12"/>
        <v>12.490752894211576</v>
      </c>
      <c r="D78">
        <v>1</v>
      </c>
      <c r="F78" t="s">
        <v>5</v>
      </c>
      <c r="G78">
        <v>17.399999999999999</v>
      </c>
      <c r="H78" s="2">
        <v>9.33</v>
      </c>
      <c r="K78" s="1"/>
      <c r="L78" s="10" t="s">
        <v>15</v>
      </c>
      <c r="M78">
        <v>14.62994011976048</v>
      </c>
      <c r="N78">
        <v>8.0422754491017958</v>
      </c>
      <c r="O78">
        <v>1</v>
      </c>
      <c r="Q78" s="2">
        <f t="shared" si="9"/>
        <v>-8.0808263473053863</v>
      </c>
      <c r="R78" s="2">
        <f t="shared" si="10"/>
        <v>-4.4484774451097806</v>
      </c>
    </row>
    <row r="79" spans="1:20" x14ac:dyDescent="0.25">
      <c r="A79" t="s">
        <v>16</v>
      </c>
      <c r="B79" s="8">
        <f t="shared" si="11"/>
        <v>27.446044082048665</v>
      </c>
      <c r="C79" s="7">
        <f t="shared" si="12"/>
        <v>14.808388329723533</v>
      </c>
      <c r="D79">
        <v>0</v>
      </c>
      <c r="F79" s="5" t="s">
        <v>6</v>
      </c>
      <c r="G79">
        <v>30.3</v>
      </c>
      <c r="H79" s="2">
        <v>17.239999999999998</v>
      </c>
      <c r="K79" s="15"/>
      <c r="L79" s="10" t="s">
        <v>16</v>
      </c>
      <c r="M79">
        <v>6.9907355101118513</v>
      </c>
      <c r="N79">
        <v>3.7639984182578243</v>
      </c>
      <c r="O79">
        <v>0</v>
      </c>
      <c r="Q79" s="2">
        <f t="shared" si="9"/>
        <v>-20.455308571936815</v>
      </c>
      <c r="R79" s="2">
        <f t="shared" si="10"/>
        <v>-11.044389911465709</v>
      </c>
    </row>
    <row r="80" spans="1:20" x14ac:dyDescent="0.25">
      <c r="A80" t="s">
        <v>17</v>
      </c>
      <c r="B80" s="8">
        <f>(IF(D80=0,$G$73*B46,$G$74*B46))+(IF(D80=0,$G$75*C46,$G$76*C46))+($G$77*D46)+($G$78*E46)+($G$79*F46)+($G$80*G46)+(H46*(((IF(D80=0,$G$73*B46,$G$74*B46))+(IF(D80=0,$G$75*C46,$G$76*C46))+($G$77*D46)+($G$78*E46)+($G$79*F46)+($G$80*G46))/(SUM(B46:G46))))</f>
        <v>15.068263473053893</v>
      </c>
      <c r="C80" s="7">
        <f t="shared" si="12"/>
        <v>8.4964670658682611</v>
      </c>
      <c r="D80">
        <v>0</v>
      </c>
      <c r="F80" t="s">
        <v>7</v>
      </c>
      <c r="G80">
        <v>10.5</v>
      </c>
      <c r="H80" s="2">
        <v>5.64</v>
      </c>
      <c r="K80" s="15"/>
      <c r="L80" t="s">
        <v>17</v>
      </c>
      <c r="M80">
        <v>15.068263473053893</v>
      </c>
      <c r="N80">
        <v>8.4964670658682611</v>
      </c>
      <c r="O80">
        <v>0</v>
      </c>
      <c r="Q80" s="2">
        <f t="shared" si="9"/>
        <v>0</v>
      </c>
      <c r="R80" s="2">
        <f t="shared" si="10"/>
        <v>0</v>
      </c>
    </row>
    <row r="81" spans="1:18" x14ac:dyDescent="0.25">
      <c r="A81" t="s">
        <v>18</v>
      </c>
      <c r="B81" s="8">
        <f t="shared" ref="B81:B101" si="13">(IF(D81=0,$G$73*B47,$G$74*B47))+(IF(D81=0,$G$75*C47,$G$76*C47))+($G$77*D47)+($G$78*E47)+($G$79*F47)+($G$80*G47)+(H47*(((IF(D81=0,$G$73*B47,$G$74*B47))+(IF(D81=0,$G$75*C47,$G$76*C47))+($G$77*D47)+($G$78*E47)+($G$79*F47))/(SUM(B47:G47))))</f>
        <v>13.00059880239521</v>
      </c>
      <c r="C81" s="7">
        <f t="shared" si="12"/>
        <v>7.2980239520958081</v>
      </c>
      <c r="D81">
        <v>0</v>
      </c>
      <c r="H81" s="2"/>
      <c r="K81" s="1"/>
      <c r="L81" s="10" t="s">
        <v>18</v>
      </c>
      <c r="M81">
        <v>7.4694610778443122</v>
      </c>
      <c r="N81">
        <v>4.2192215568862279</v>
      </c>
      <c r="O81">
        <v>0</v>
      </c>
      <c r="Q81" s="2">
        <f t="shared" si="9"/>
        <v>-5.5311377245508977</v>
      </c>
      <c r="R81" s="2">
        <f t="shared" si="10"/>
        <v>-3.0788023952095802</v>
      </c>
    </row>
    <row r="82" spans="1:18" x14ac:dyDescent="0.25">
      <c r="A82" t="s">
        <v>19</v>
      </c>
      <c r="B82" s="8">
        <f t="shared" si="13"/>
        <v>20.753761227544906</v>
      </c>
      <c r="C82" s="7">
        <f t="shared" si="12"/>
        <v>11.110549525948104</v>
      </c>
      <c r="D82">
        <v>1</v>
      </c>
      <c r="H82" s="2"/>
      <c r="K82" s="1"/>
      <c r="L82" s="10" t="s">
        <v>19</v>
      </c>
      <c r="M82">
        <v>13.534699023006617</v>
      </c>
      <c r="N82">
        <v>7.2570690198550265</v>
      </c>
      <c r="O82">
        <v>1</v>
      </c>
      <c r="Q82" s="2">
        <f t="shared" si="9"/>
        <v>-7.2190622045382895</v>
      </c>
      <c r="R82" s="2">
        <f t="shared" si="10"/>
        <v>-3.853480506093077</v>
      </c>
    </row>
    <row r="83" spans="1:18" x14ac:dyDescent="0.25">
      <c r="A83" t="s">
        <v>20</v>
      </c>
      <c r="B83" s="8">
        <f t="shared" si="13"/>
        <v>15.595808383233532</v>
      </c>
      <c r="C83" s="7">
        <f t="shared" si="12"/>
        <v>8.3869461077844321</v>
      </c>
      <c r="D83">
        <v>1</v>
      </c>
      <c r="F83" s="2"/>
      <c r="G83" s="2"/>
      <c r="H83" s="2"/>
      <c r="K83" s="1"/>
      <c r="L83" t="s">
        <v>20</v>
      </c>
      <c r="M83">
        <v>10.057332144222192</v>
      </c>
      <c r="N83">
        <v>5.4022168429099251</v>
      </c>
      <c r="O83">
        <v>1</v>
      </c>
      <c r="Q83" s="2">
        <f t="shared" si="9"/>
        <v>-5.5384762390113398</v>
      </c>
      <c r="R83" s="2">
        <f t="shared" si="10"/>
        <v>-2.984729264874507</v>
      </c>
    </row>
    <row r="84" spans="1:18" x14ac:dyDescent="0.25">
      <c r="A84" t="s">
        <v>21</v>
      </c>
      <c r="B84" s="8">
        <f t="shared" si="13"/>
        <v>8.296839654025284</v>
      </c>
      <c r="C84" s="7">
        <f t="shared" si="12"/>
        <v>4.6738273453093813</v>
      </c>
      <c r="D84">
        <v>1</v>
      </c>
      <c r="K84" s="15"/>
      <c r="L84" t="s">
        <v>21</v>
      </c>
      <c r="M84">
        <v>3.7005988023952092</v>
      </c>
      <c r="N84">
        <v>2.079028609447771</v>
      </c>
      <c r="O84">
        <v>1</v>
      </c>
      <c r="Q84" s="2">
        <f t="shared" si="9"/>
        <v>-4.5962408516300748</v>
      </c>
      <c r="R84" s="2">
        <f t="shared" si="10"/>
        <v>-2.5947987358616103</v>
      </c>
    </row>
    <row r="85" spans="1:18" x14ac:dyDescent="0.25">
      <c r="A85" t="s">
        <v>22</v>
      </c>
      <c r="B85" s="8">
        <f t="shared" si="13"/>
        <v>21.428440990359704</v>
      </c>
      <c r="C85" s="7">
        <f t="shared" si="12"/>
        <v>11.537349556206737</v>
      </c>
      <c r="D85">
        <v>1</v>
      </c>
      <c r="K85" s="1"/>
      <c r="L85" t="s">
        <v>22</v>
      </c>
      <c r="M85">
        <v>19.251497005988021</v>
      </c>
      <c r="N85">
        <v>10.341736526946107</v>
      </c>
      <c r="O85">
        <v>1</v>
      </c>
      <c r="Q85" s="2">
        <f t="shared" si="9"/>
        <v>-2.1769439843716825</v>
      </c>
      <c r="R85" s="2">
        <f t="shared" si="10"/>
        <v>-1.1956130292606293</v>
      </c>
    </row>
    <row r="86" spans="1:18" x14ac:dyDescent="0.25">
      <c r="A86" t="s">
        <v>23</v>
      </c>
      <c r="B86" s="8">
        <f t="shared" si="13"/>
        <v>36.025047048759617</v>
      </c>
      <c r="C86" s="7">
        <f t="shared" si="12"/>
        <v>19.218364414029082</v>
      </c>
      <c r="D86">
        <v>1</v>
      </c>
      <c r="K86" s="15"/>
      <c r="L86" t="s">
        <v>23</v>
      </c>
      <c r="M86">
        <v>28.44155079671166</v>
      </c>
      <c r="N86">
        <v>15.160660712473359</v>
      </c>
      <c r="O86">
        <v>1</v>
      </c>
      <c r="Q86" s="2">
        <f t="shared" si="9"/>
        <v>-7.5834962520479579</v>
      </c>
      <c r="R86" s="2">
        <f t="shared" si="10"/>
        <v>-4.0577037015557238</v>
      </c>
    </row>
    <row r="87" spans="1:18" x14ac:dyDescent="0.25">
      <c r="A87" t="s">
        <v>24</v>
      </c>
      <c r="B87" s="8">
        <f t="shared" si="13"/>
        <v>27.308763242745275</v>
      </c>
      <c r="C87" s="7">
        <f t="shared" si="12"/>
        <v>14.651212574850302</v>
      </c>
      <c r="D87">
        <v>0</v>
      </c>
      <c r="K87" s="1"/>
      <c r="L87" t="s">
        <v>24</v>
      </c>
      <c r="M87">
        <v>22.309095017512142</v>
      </c>
      <c r="N87">
        <v>11.971524121568185</v>
      </c>
      <c r="O87">
        <v>0</v>
      </c>
      <c r="Q87" s="2">
        <f t="shared" si="9"/>
        <v>-4.9996682252331333</v>
      </c>
      <c r="R87" s="2">
        <f t="shared" si="10"/>
        <v>-2.6796884532821164</v>
      </c>
    </row>
    <row r="88" spans="1:18" x14ac:dyDescent="0.25">
      <c r="A88" t="s">
        <v>25</v>
      </c>
      <c r="B88" s="8">
        <f t="shared" si="13"/>
        <v>13.632661948829615</v>
      </c>
      <c r="C88" s="7">
        <f t="shared" si="12"/>
        <v>7.3952041371801842</v>
      </c>
      <c r="D88">
        <v>0</v>
      </c>
      <c r="K88" s="15"/>
      <c r="L88" t="s">
        <v>25</v>
      </c>
      <c r="M88">
        <v>14.800281789362453</v>
      </c>
      <c r="N88">
        <v>8.0194681225783722</v>
      </c>
      <c r="O88">
        <v>0</v>
      </c>
      <c r="Q88" s="2">
        <f t="shared" si="9"/>
        <v>1.1676198405328382</v>
      </c>
      <c r="R88" s="2">
        <f t="shared" si="10"/>
        <v>0.62426398539818795</v>
      </c>
    </row>
    <row r="89" spans="1:18" x14ac:dyDescent="0.25">
      <c r="A89" t="s">
        <v>26</v>
      </c>
      <c r="B89" s="8">
        <f t="shared" si="13"/>
        <v>14.685029940119762</v>
      </c>
      <c r="C89" s="7">
        <f t="shared" si="12"/>
        <v>7.9560479041916166</v>
      </c>
      <c r="D89">
        <v>0</v>
      </c>
      <c r="K89" s="1"/>
      <c r="L89" s="10" t="s">
        <v>26</v>
      </c>
      <c r="M89">
        <v>8.0508982035928138</v>
      </c>
      <c r="N89">
        <v>4.3665269461077845</v>
      </c>
      <c r="O89">
        <v>0</v>
      </c>
      <c r="Q89" s="2">
        <f t="shared" si="9"/>
        <v>-6.6341317365269479</v>
      </c>
      <c r="R89" s="2">
        <f t="shared" si="10"/>
        <v>-3.5895209580838321</v>
      </c>
    </row>
    <row r="90" spans="1:18" x14ac:dyDescent="0.25">
      <c r="A90" t="s">
        <v>27</v>
      </c>
      <c r="B90" s="8">
        <f t="shared" si="13"/>
        <v>35.149794991298187</v>
      </c>
      <c r="C90" s="7">
        <f t="shared" si="12"/>
        <v>19.287480015338776</v>
      </c>
      <c r="D90">
        <v>1</v>
      </c>
      <c r="K90" s="1"/>
      <c r="L90" t="s">
        <v>27</v>
      </c>
      <c r="M90">
        <v>30.79367580628217</v>
      </c>
      <c r="N90">
        <v>16.871809013551847</v>
      </c>
      <c r="O90">
        <v>1</v>
      </c>
      <c r="Q90" s="2">
        <f t="shared" si="9"/>
        <v>-4.3561191850160164</v>
      </c>
      <c r="R90" s="2">
        <f t="shared" si="10"/>
        <v>-2.4156710017869294</v>
      </c>
    </row>
    <row r="91" spans="1:18" x14ac:dyDescent="0.25">
      <c r="A91" t="s">
        <v>28</v>
      </c>
      <c r="B91" s="8">
        <f t="shared" si="13"/>
        <v>9.0638876093965912</v>
      </c>
      <c r="C91" s="7">
        <f t="shared" si="12"/>
        <v>4.9622938737908804</v>
      </c>
      <c r="D91">
        <v>1</v>
      </c>
      <c r="K91" s="1"/>
      <c r="L91" t="s">
        <v>28</v>
      </c>
      <c r="M91">
        <v>2.8017536355859707</v>
      </c>
      <c r="N91">
        <v>1.5415739948674079</v>
      </c>
      <c r="O91">
        <v>1</v>
      </c>
      <c r="Q91" s="2">
        <f t="shared" si="9"/>
        <v>-6.2621339738106201</v>
      </c>
      <c r="R91" s="2">
        <f t="shared" si="10"/>
        <v>-3.4207198789234727</v>
      </c>
    </row>
    <row r="92" spans="1:18" x14ac:dyDescent="0.25">
      <c r="A92" t="s">
        <v>29</v>
      </c>
      <c r="B92" s="8">
        <f t="shared" si="13"/>
        <v>58.516440904598561</v>
      </c>
      <c r="C92" s="7">
        <f t="shared" si="12"/>
        <v>31.5122277774548</v>
      </c>
      <c r="D92">
        <v>1</v>
      </c>
      <c r="K92" s="1"/>
      <c r="L92" s="10" t="s">
        <v>29</v>
      </c>
      <c r="M92">
        <v>30.079977908261146</v>
      </c>
      <c r="N92">
        <v>16.124054996802514</v>
      </c>
      <c r="O92">
        <v>1</v>
      </c>
      <c r="Q92" s="2">
        <f t="shared" si="9"/>
        <v>-28.436462996337415</v>
      </c>
      <c r="R92" s="2">
        <f t="shared" si="10"/>
        <v>-15.388172780652287</v>
      </c>
    </row>
    <row r="93" spans="1:18" x14ac:dyDescent="0.25">
      <c r="A93" t="s">
        <v>30</v>
      </c>
      <c r="B93" s="8">
        <f t="shared" si="13"/>
        <v>4.415106928999144</v>
      </c>
      <c r="C93" s="7">
        <f t="shared" si="12"/>
        <v>2.375189050470488</v>
      </c>
      <c r="D93">
        <v>1</v>
      </c>
      <c r="K93" s="1"/>
      <c r="L93" t="s">
        <v>30</v>
      </c>
      <c r="M93">
        <v>7.2104191616766462</v>
      </c>
      <c r="N93">
        <v>3.8798443113772461</v>
      </c>
      <c r="O93">
        <v>1</v>
      </c>
      <c r="Q93" s="2">
        <f t="shared" si="9"/>
        <v>2.7953122326775022</v>
      </c>
      <c r="R93" s="2">
        <f t="shared" si="10"/>
        <v>1.5046552609067581</v>
      </c>
    </row>
    <row r="94" spans="1:18" x14ac:dyDescent="0.25">
      <c r="A94" t="s">
        <v>31</v>
      </c>
      <c r="B94" s="8">
        <f t="shared" si="13"/>
        <v>19.2419656926748</v>
      </c>
      <c r="C94" s="7">
        <f t="shared" si="12"/>
        <v>10.376280221511864</v>
      </c>
      <c r="D94">
        <v>1</v>
      </c>
      <c r="K94" s="1"/>
      <c r="L94" t="s">
        <v>31</v>
      </c>
      <c r="M94">
        <v>14.812044482463643</v>
      </c>
      <c r="N94">
        <v>7.9836852010265194</v>
      </c>
      <c r="O94">
        <v>1</v>
      </c>
      <c r="Q94" s="2">
        <f t="shared" si="9"/>
        <v>-4.4299212102111571</v>
      </c>
      <c r="R94" s="2">
        <f t="shared" si="10"/>
        <v>-2.392595020485345</v>
      </c>
    </row>
    <row r="95" spans="1:18" x14ac:dyDescent="0.25">
      <c r="A95" t="s">
        <v>32</v>
      </c>
      <c r="B95" s="8">
        <f t="shared" si="13"/>
        <v>4.0353293413173654</v>
      </c>
      <c r="C95" s="7">
        <f t="shared" si="12"/>
        <v>2.1558083832335333</v>
      </c>
      <c r="D95">
        <v>1</v>
      </c>
      <c r="K95" s="15"/>
      <c r="L95" t="s">
        <v>32</v>
      </c>
      <c r="M95">
        <v>3.2796407185628738</v>
      </c>
      <c r="N95">
        <v>1.7612574850299401</v>
      </c>
      <c r="O95">
        <v>1</v>
      </c>
      <c r="Q95" s="2">
        <f t="shared" si="9"/>
        <v>-0.75568862275449167</v>
      </c>
      <c r="R95" s="2">
        <f t="shared" si="10"/>
        <v>-0.39455089820359324</v>
      </c>
    </row>
    <row r="96" spans="1:18" x14ac:dyDescent="0.25">
      <c r="A96" t="s">
        <v>33</v>
      </c>
      <c r="B96" s="8">
        <f t="shared" si="13"/>
        <v>7.954491017964072</v>
      </c>
      <c r="C96" s="7">
        <f t="shared" si="12"/>
        <v>4.3722754491017968</v>
      </c>
      <c r="D96">
        <v>1</v>
      </c>
      <c r="K96" s="1"/>
      <c r="L96" t="s">
        <v>33</v>
      </c>
      <c r="M96">
        <v>10.27005988023952</v>
      </c>
      <c r="N96">
        <v>5.6317365269461073</v>
      </c>
      <c r="O96">
        <v>1</v>
      </c>
      <c r="Q96" s="2">
        <f t="shared" si="9"/>
        <v>2.3155688622754482</v>
      </c>
      <c r="R96" s="2">
        <f t="shared" si="10"/>
        <v>1.2594610778443105</v>
      </c>
    </row>
    <row r="97" spans="1:18" x14ac:dyDescent="0.25">
      <c r="A97" t="s">
        <v>34</v>
      </c>
      <c r="B97" s="8">
        <f t="shared" si="13"/>
        <v>2.6047904191616764</v>
      </c>
      <c r="C97" s="7">
        <f t="shared" si="12"/>
        <v>1.3967065868263473</v>
      </c>
      <c r="D97">
        <v>1</v>
      </c>
      <c r="K97" s="15"/>
      <c r="L97" t="s">
        <v>34</v>
      </c>
      <c r="M97">
        <v>5.4179640718562867</v>
      </c>
      <c r="N97">
        <v>2.9051497005988027</v>
      </c>
      <c r="O97">
        <v>1</v>
      </c>
      <c r="Q97" s="2">
        <f t="shared" si="9"/>
        <v>2.8131736526946103</v>
      </c>
      <c r="R97" s="2">
        <f t="shared" si="10"/>
        <v>1.5084431137724554</v>
      </c>
    </row>
    <row r="98" spans="1:18" x14ac:dyDescent="0.25">
      <c r="A98" t="s">
        <v>35</v>
      </c>
      <c r="B98" s="8">
        <f t="shared" si="13"/>
        <v>23.130538922155687</v>
      </c>
      <c r="C98" s="7">
        <f t="shared" si="12"/>
        <v>12.402754491017966</v>
      </c>
      <c r="D98">
        <v>1</v>
      </c>
      <c r="K98" s="1"/>
      <c r="L98" t="s">
        <v>35</v>
      </c>
      <c r="M98">
        <v>23.130538922155687</v>
      </c>
      <c r="N98">
        <v>12.402754491017966</v>
      </c>
      <c r="O98">
        <v>1</v>
      </c>
      <c r="Q98" s="2">
        <f t="shared" si="9"/>
        <v>0</v>
      </c>
      <c r="R98" s="2">
        <f t="shared" si="10"/>
        <v>0</v>
      </c>
    </row>
    <row r="99" spans="1:18" x14ac:dyDescent="0.25">
      <c r="A99" t="s">
        <v>36</v>
      </c>
      <c r="B99" s="8">
        <f t="shared" si="13"/>
        <v>9.5856287425149702</v>
      </c>
      <c r="C99" s="7">
        <f t="shared" si="12"/>
        <v>5.1398802395209584</v>
      </c>
      <c r="D99">
        <v>1</v>
      </c>
      <c r="K99" s="1"/>
      <c r="L99" t="s">
        <v>36</v>
      </c>
      <c r="M99">
        <v>14.274251497005988</v>
      </c>
      <c r="N99">
        <v>7.6539520958083838</v>
      </c>
      <c r="O99">
        <v>1</v>
      </c>
      <c r="Q99" s="2">
        <f t="shared" si="9"/>
        <v>4.6886227544910177</v>
      </c>
      <c r="R99" s="2">
        <f t="shared" si="10"/>
        <v>2.5140718562874254</v>
      </c>
    </row>
    <row r="100" spans="1:18" x14ac:dyDescent="0.25">
      <c r="A100" t="s">
        <v>37</v>
      </c>
      <c r="B100" s="8">
        <f t="shared" si="13"/>
        <v>18.625681969394542</v>
      </c>
      <c r="C100" s="7">
        <f t="shared" si="12"/>
        <v>10.073541805278332</v>
      </c>
      <c r="D100">
        <v>1</v>
      </c>
      <c r="K100" s="15"/>
      <c r="L100" t="s">
        <v>37</v>
      </c>
      <c r="M100">
        <v>19.066845900036661</v>
      </c>
      <c r="N100">
        <v>10.408212147134304</v>
      </c>
      <c r="O100">
        <v>1</v>
      </c>
      <c r="Q100" s="2">
        <f t="shared" si="9"/>
        <v>0.44116393064211934</v>
      </c>
      <c r="R100" s="2">
        <f t="shared" si="10"/>
        <v>0.334670341855972</v>
      </c>
    </row>
    <row r="101" spans="1:18" x14ac:dyDescent="0.25">
      <c r="A101" t="s">
        <v>38</v>
      </c>
      <c r="B101" s="8">
        <f t="shared" si="13"/>
        <v>27.929940119760481</v>
      </c>
      <c r="C101" s="7">
        <f t="shared" si="12"/>
        <v>15.067964071856288</v>
      </c>
      <c r="D101">
        <v>1</v>
      </c>
      <c r="K101" s="1"/>
      <c r="L101" t="s">
        <v>38</v>
      </c>
      <c r="M101">
        <v>27.951497005988024</v>
      </c>
      <c r="N101">
        <v>15.084371257485031</v>
      </c>
      <c r="O101">
        <v>1</v>
      </c>
      <c r="Q101" s="2">
        <f t="shared" si="9"/>
        <v>2.1556886227543259E-2</v>
      </c>
      <c r="R101" s="2">
        <f t="shared" si="10"/>
        <v>1.6407185628743548E-2</v>
      </c>
    </row>
    <row r="102" spans="1:18" x14ac:dyDescent="0.25">
      <c r="K102" s="16"/>
    </row>
  </sheetData>
  <conditionalFormatting sqref="Q72:R1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2022</vt:lpstr>
      <vt:lpstr>2021</vt:lpstr>
      <vt:lpstr>2020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Nelson</dc:creator>
  <cp:lastModifiedBy>Zach Nelson</cp:lastModifiedBy>
  <dcterms:created xsi:type="dcterms:W3CDTF">2019-06-27T23:18:18Z</dcterms:created>
  <dcterms:modified xsi:type="dcterms:W3CDTF">2022-08-09T13:19:06Z</dcterms:modified>
</cp:coreProperties>
</file>