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WE Project\MonkeyProgram_v214\"/>
    </mc:Choice>
  </mc:AlternateContent>
  <xr:revisionPtr revIDLastSave="0" documentId="13_ncr:1_{9631296C-3D15-4080-BDB1-000AAA57D3FA}" xr6:coauthVersionLast="47" xr6:coauthVersionMax="47" xr10:uidLastSave="{00000000-0000-0000-0000-000000000000}"/>
  <bookViews>
    <workbookView xWindow="-120" yWindow="-120" windowWidth="51840" windowHeight="21120" activeTab="1" xr2:uid="{D274163E-CD6D-4D0D-89BB-3F395D9131B2}"/>
  </bookViews>
  <sheets>
    <sheet name="v214z5" sheetId="6" r:id="rId1"/>
    <sheet name="v214z4" sheetId="5" r:id="rId2"/>
    <sheet name="v214z3" sheetId="4" r:id="rId3"/>
    <sheet name="v214z2" sheetId="3" r:id="rId4"/>
    <sheet name="v214z" sheetId="2" r:id="rId5"/>
    <sheet name="v21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6" l="1"/>
  <c r="L26" i="6"/>
  <c r="H26" i="6"/>
  <c r="G26" i="6"/>
  <c r="N22" i="6"/>
  <c r="J22" i="6"/>
  <c r="P22" i="6" s="1"/>
  <c r="N21" i="6"/>
  <c r="J21" i="6"/>
  <c r="P21" i="6" s="1"/>
  <c r="N20" i="6"/>
  <c r="J20" i="6"/>
  <c r="P20" i="6" s="1"/>
  <c r="P19" i="6"/>
  <c r="O19" i="6"/>
  <c r="N19" i="6"/>
  <c r="J19" i="6"/>
  <c r="N18" i="6"/>
  <c r="J18" i="6"/>
  <c r="P18" i="6" s="1"/>
  <c r="N17" i="6"/>
  <c r="J17" i="6"/>
  <c r="P17" i="6" s="1"/>
  <c r="N16" i="6"/>
  <c r="J16" i="6"/>
  <c r="P16" i="6" s="1"/>
  <c r="N15" i="6"/>
  <c r="J15" i="6"/>
  <c r="P15" i="6" s="1"/>
  <c r="N14" i="6"/>
  <c r="J14" i="6"/>
  <c r="P14" i="6" s="1"/>
  <c r="N13" i="6"/>
  <c r="J13" i="6"/>
  <c r="P13" i="6" s="1"/>
  <c r="N12" i="6"/>
  <c r="J12" i="6"/>
  <c r="P12" i="6" s="1"/>
  <c r="N11" i="6"/>
  <c r="J11" i="6"/>
  <c r="O11" i="6" s="1"/>
  <c r="N10" i="6"/>
  <c r="J10" i="6"/>
  <c r="P10" i="6" s="1"/>
  <c r="N9" i="6"/>
  <c r="N27" i="6" s="1"/>
  <c r="J9" i="6"/>
  <c r="P9" i="6" s="1"/>
  <c r="P8" i="6"/>
  <c r="N8" i="6"/>
  <c r="J8" i="6"/>
  <c r="O8" i="6" s="1"/>
  <c r="M26" i="5"/>
  <c r="L26" i="5"/>
  <c r="H26" i="5"/>
  <c r="G26" i="5"/>
  <c r="N22" i="5"/>
  <c r="J22" i="5"/>
  <c r="N21" i="5"/>
  <c r="J21" i="5"/>
  <c r="P21" i="5" s="1"/>
  <c r="N20" i="5"/>
  <c r="J20" i="5"/>
  <c r="P20" i="5" s="1"/>
  <c r="N19" i="5"/>
  <c r="J19" i="5"/>
  <c r="N18" i="5"/>
  <c r="J18" i="5"/>
  <c r="P18" i="5" s="1"/>
  <c r="N17" i="5"/>
  <c r="J17" i="5"/>
  <c r="P17" i="5" s="1"/>
  <c r="N16" i="5"/>
  <c r="J16" i="5"/>
  <c r="N15" i="5"/>
  <c r="J15" i="5"/>
  <c r="P15" i="5" s="1"/>
  <c r="N14" i="5"/>
  <c r="J14" i="5"/>
  <c r="P14" i="5" s="1"/>
  <c r="N13" i="5"/>
  <c r="J13" i="5"/>
  <c r="O13" i="5" s="1"/>
  <c r="N12" i="5"/>
  <c r="J12" i="5"/>
  <c r="P12" i="5" s="1"/>
  <c r="N11" i="5"/>
  <c r="J11" i="5"/>
  <c r="P11" i="5" s="1"/>
  <c r="N10" i="5"/>
  <c r="J10" i="5"/>
  <c r="N9" i="5"/>
  <c r="J9" i="5"/>
  <c r="P9" i="5" s="1"/>
  <c r="N8" i="5"/>
  <c r="J8" i="5"/>
  <c r="M26" i="4"/>
  <c r="L26" i="4"/>
  <c r="H26" i="4"/>
  <c r="G26" i="4"/>
  <c r="N22" i="4"/>
  <c r="J22" i="4"/>
  <c r="N21" i="4"/>
  <c r="J21" i="4"/>
  <c r="P21" i="4" s="1"/>
  <c r="N20" i="4"/>
  <c r="J20" i="4"/>
  <c r="P20" i="4" s="1"/>
  <c r="N19" i="4"/>
  <c r="J19" i="4"/>
  <c r="N18" i="4"/>
  <c r="J18" i="4"/>
  <c r="P18" i="4" s="1"/>
  <c r="N17" i="4"/>
  <c r="J17" i="4"/>
  <c r="P17" i="4" s="1"/>
  <c r="N16" i="4"/>
  <c r="J16" i="4"/>
  <c r="N15" i="4"/>
  <c r="J15" i="4"/>
  <c r="P15" i="4" s="1"/>
  <c r="N14" i="4"/>
  <c r="J14" i="4"/>
  <c r="P14" i="4" s="1"/>
  <c r="N13" i="4"/>
  <c r="J13" i="4"/>
  <c r="N12" i="4"/>
  <c r="J12" i="4"/>
  <c r="P12" i="4" s="1"/>
  <c r="N11" i="4"/>
  <c r="J11" i="4"/>
  <c r="P11" i="4" s="1"/>
  <c r="N10" i="4"/>
  <c r="J10" i="4"/>
  <c r="N9" i="4"/>
  <c r="J9" i="4"/>
  <c r="P9" i="4" s="1"/>
  <c r="N8" i="4"/>
  <c r="N27" i="4" s="1"/>
  <c r="J8" i="4"/>
  <c r="M26" i="3"/>
  <c r="L26" i="3"/>
  <c r="H26" i="3"/>
  <c r="G26" i="3"/>
  <c r="N22" i="3"/>
  <c r="J22" i="3"/>
  <c r="P22" i="3" s="1"/>
  <c r="N21" i="3"/>
  <c r="J21" i="3"/>
  <c r="P21" i="3" s="1"/>
  <c r="N20" i="3"/>
  <c r="J20" i="3"/>
  <c r="P20" i="3" s="1"/>
  <c r="N19" i="3"/>
  <c r="J19" i="3"/>
  <c r="P19" i="3" s="1"/>
  <c r="N18" i="3"/>
  <c r="J18" i="3"/>
  <c r="P18" i="3" s="1"/>
  <c r="N17" i="3"/>
  <c r="J17" i="3"/>
  <c r="P17" i="3" s="1"/>
  <c r="N16" i="3"/>
  <c r="J16" i="3"/>
  <c r="P16" i="3" s="1"/>
  <c r="N15" i="3"/>
  <c r="J15" i="3"/>
  <c r="P15" i="3" s="1"/>
  <c r="N14" i="3"/>
  <c r="J14" i="3"/>
  <c r="P14" i="3" s="1"/>
  <c r="N13" i="3"/>
  <c r="J13" i="3"/>
  <c r="P13" i="3" s="1"/>
  <c r="N12" i="3"/>
  <c r="J12" i="3"/>
  <c r="P12" i="3" s="1"/>
  <c r="N11" i="3"/>
  <c r="J11" i="3"/>
  <c r="P11" i="3" s="1"/>
  <c r="N10" i="3"/>
  <c r="J10" i="3"/>
  <c r="P10" i="3" s="1"/>
  <c r="N9" i="3"/>
  <c r="N27" i="3" s="1"/>
  <c r="J9" i="3"/>
  <c r="N8" i="3"/>
  <c r="J8" i="3"/>
  <c r="O8" i="3" s="1"/>
  <c r="P11" i="6" l="1"/>
  <c r="O15" i="6"/>
  <c r="O12" i="6"/>
  <c r="O16" i="6"/>
  <c r="O20" i="6"/>
  <c r="O13" i="6"/>
  <c r="O21" i="6"/>
  <c r="O10" i="6"/>
  <c r="O17" i="6"/>
  <c r="O14" i="6"/>
  <c r="O22" i="6"/>
  <c r="O18" i="6"/>
  <c r="J27" i="6"/>
  <c r="P27" i="6" s="1"/>
  <c r="O9" i="6"/>
  <c r="O19" i="3"/>
  <c r="O15" i="5"/>
  <c r="O17" i="5"/>
  <c r="O14" i="5"/>
  <c r="O19" i="5"/>
  <c r="O18" i="5"/>
  <c r="O20" i="5"/>
  <c r="P13" i="5"/>
  <c r="O21" i="5"/>
  <c r="P16" i="5"/>
  <c r="O12" i="5"/>
  <c r="P22" i="5"/>
  <c r="O11" i="5"/>
  <c r="O8" i="5"/>
  <c r="P10" i="5"/>
  <c r="J27" i="5"/>
  <c r="O9" i="5"/>
  <c r="O10" i="5"/>
  <c r="O22" i="5"/>
  <c r="N27" i="5"/>
  <c r="O16" i="5"/>
  <c r="P19" i="5"/>
  <c r="P8" i="5"/>
  <c r="P13" i="4"/>
  <c r="O14" i="4"/>
  <c r="O21" i="4"/>
  <c r="P22" i="4"/>
  <c r="J27" i="4"/>
  <c r="O27" i="4" s="1"/>
  <c r="O15" i="4"/>
  <c r="P16" i="4"/>
  <c r="O17" i="4"/>
  <c r="O19" i="4"/>
  <c r="O20" i="4"/>
  <c r="O9" i="4"/>
  <c r="P10" i="4"/>
  <c r="O11" i="4"/>
  <c r="O12" i="4"/>
  <c r="O18" i="4"/>
  <c r="P19" i="4"/>
  <c r="O10" i="4"/>
  <c r="O13" i="4"/>
  <c r="O16" i="4"/>
  <c r="O22" i="4"/>
  <c r="O8" i="4"/>
  <c r="P8" i="4"/>
  <c r="O11" i="3"/>
  <c r="O14" i="3"/>
  <c r="P8" i="3"/>
  <c r="O20" i="3"/>
  <c r="O12" i="3"/>
  <c r="O13" i="3"/>
  <c r="O10" i="3"/>
  <c r="O17" i="3"/>
  <c r="O21" i="3"/>
  <c r="O18" i="3"/>
  <c r="O22" i="3"/>
  <c r="O15" i="3"/>
  <c r="J27" i="3"/>
  <c r="P27" i="3" s="1"/>
  <c r="O16" i="3"/>
  <c r="O9" i="3"/>
  <c r="P9" i="3"/>
  <c r="O27" i="6" l="1"/>
  <c r="O27" i="5"/>
  <c r="P27" i="5"/>
  <c r="P27" i="4"/>
  <c r="O27" i="3"/>
  <c r="M26" i="2"/>
  <c r="L26" i="2"/>
  <c r="H26" i="2"/>
  <c r="G26" i="2"/>
  <c r="N22" i="2"/>
  <c r="J22" i="2"/>
  <c r="P22" i="2" s="1"/>
  <c r="N21" i="2"/>
  <c r="J21" i="2"/>
  <c r="P21" i="2" s="1"/>
  <c r="N20" i="2"/>
  <c r="J20" i="2"/>
  <c r="P20" i="2" s="1"/>
  <c r="N19" i="2"/>
  <c r="J19" i="2"/>
  <c r="P19" i="2" s="1"/>
  <c r="N18" i="2"/>
  <c r="J18" i="2"/>
  <c r="P18" i="2" s="1"/>
  <c r="N17" i="2"/>
  <c r="J17" i="2"/>
  <c r="P17" i="2" s="1"/>
  <c r="N16" i="2"/>
  <c r="J16" i="2"/>
  <c r="P16" i="2" s="1"/>
  <c r="N15" i="2"/>
  <c r="J15" i="2"/>
  <c r="P15" i="2" s="1"/>
  <c r="N14" i="2"/>
  <c r="J14" i="2"/>
  <c r="P14" i="2" s="1"/>
  <c r="N13" i="2"/>
  <c r="J13" i="2"/>
  <c r="P13" i="2" s="1"/>
  <c r="N12" i="2"/>
  <c r="O12" i="2" s="1"/>
  <c r="J12" i="2"/>
  <c r="P12" i="2" s="1"/>
  <c r="N11" i="2"/>
  <c r="J11" i="2"/>
  <c r="P11" i="2" s="1"/>
  <c r="N10" i="2"/>
  <c r="J10" i="2"/>
  <c r="P10" i="2" s="1"/>
  <c r="N9" i="2"/>
  <c r="J9" i="2"/>
  <c r="P9" i="2" s="1"/>
  <c r="N8" i="2"/>
  <c r="N27" i="2" s="1"/>
  <c r="J8" i="2"/>
  <c r="J27" i="2" s="1"/>
  <c r="P27" i="2" s="1"/>
  <c r="M26" i="1"/>
  <c r="L26" i="1"/>
  <c r="H26" i="1"/>
  <c r="G2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J8" i="1"/>
  <c r="N21" i="1"/>
  <c r="N22" i="1"/>
  <c r="O19" i="2" l="1"/>
  <c r="O22" i="2"/>
  <c r="O13" i="2"/>
  <c r="O14" i="2"/>
  <c r="O9" i="2"/>
  <c r="O10" i="2"/>
  <c r="O11" i="2"/>
  <c r="O17" i="2"/>
  <c r="O20" i="2"/>
  <c r="O15" i="2"/>
  <c r="O21" i="2"/>
  <c r="O16" i="2"/>
  <c r="O18" i="2"/>
  <c r="O27" i="2"/>
  <c r="O8" i="2"/>
  <c r="P8" i="2"/>
  <c r="O8" i="1"/>
  <c r="J27" i="1"/>
  <c r="N27" i="1"/>
  <c r="P14" i="1"/>
  <c r="P13" i="1"/>
  <c r="O15" i="1"/>
  <c r="O9" i="1"/>
  <c r="O17" i="1"/>
  <c r="P10" i="1"/>
  <c r="O18" i="1"/>
  <c r="P11" i="1"/>
  <c r="P19" i="1"/>
  <c r="O12" i="1"/>
  <c r="P20" i="1"/>
  <c r="O16" i="1"/>
  <c r="O14" i="1"/>
  <c r="O13" i="1"/>
  <c r="P12" i="1"/>
  <c r="O11" i="1"/>
  <c r="O10" i="1"/>
  <c r="P9" i="1"/>
  <c r="P8" i="1"/>
  <c r="O20" i="1"/>
  <c r="O19" i="1"/>
  <c r="P18" i="1"/>
  <c r="P17" i="1"/>
  <c r="P16" i="1"/>
  <c r="P15" i="1"/>
  <c r="P22" i="1"/>
  <c r="O22" i="1"/>
  <c r="P21" i="1"/>
  <c r="O21" i="1"/>
  <c r="P27" i="1" l="1"/>
  <c r="O27" i="1"/>
</calcChain>
</file>

<file path=xl/sharedStrings.xml><?xml version="1.0" encoding="utf-8"?>
<sst xmlns="http://schemas.openxmlformats.org/spreadsheetml/2006/main" count="114" uniqueCount="24">
  <si>
    <t>Exdate</t>
  </si>
  <si>
    <t>startDate</t>
  </si>
  <si>
    <t>endDate</t>
  </si>
  <si>
    <t>Long Profit</t>
  </si>
  <si>
    <t>Short Profit</t>
  </si>
  <si>
    <t>Total Profit</t>
  </si>
  <si>
    <t>Perfect Long</t>
  </si>
  <si>
    <t>Perfect Short</t>
  </si>
  <si>
    <t>money</t>
  </si>
  <si>
    <t xml:space="preserve">left on </t>
  </si>
  <si>
    <t>table</t>
  </si>
  <si>
    <t>(dollars)</t>
  </si>
  <si>
    <t>percent</t>
  </si>
  <si>
    <t>of</t>
  </si>
  <si>
    <t>perfect</t>
  </si>
  <si>
    <t>(%)</t>
  </si>
  <si>
    <t>Total Perfect</t>
  </si>
  <si>
    <t>from Monkey program</t>
  </si>
  <si>
    <t>V214</t>
  </si>
  <si>
    <t>V214z</t>
  </si>
  <si>
    <t>V214z2 (trend analysis)</t>
  </si>
  <si>
    <t>V214z2 (trend analysis + S2v1)</t>
  </si>
  <si>
    <t>V214z4 (trend analysis + S3v4)</t>
  </si>
  <si>
    <t>V214z5 (Integrated Ms. S cases into Ms.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</si>
</sst>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sz val="10"/>
      <color rgb="FF2D3E50"/>
      <name val="Segoe UI"/>
      <family val="2"/>
    </font>
    <font>
      <sz val="1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9" fontId="0" fillId="0" borderId="0" xfId="0" applyNumberFormat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4" fontId="0" fillId="2" borderId="0" xfId="0" applyNumberFormat="1" applyFill="1"/>
    <xf numFmtId="4" fontId="0" fillId="3" borderId="0" xfId="0" applyNumberFormat="1" applyFill="1"/>
    <xf numFmtId="4" fontId="0" fillId="4" borderId="0" xfId="0" applyNumberForma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" fontId="4" fillId="0" borderId="0" xfId="0" applyNumberFormat="1" applyFont="1"/>
    <xf numFmtId="0" fontId="4" fillId="0" borderId="0" xfId="0" applyFont="1"/>
    <xf numFmtId="9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14" fontId="6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2" fillId="0" borderId="4" xfId="0" applyNumberFormat="1" applyFont="1" applyBorder="1"/>
    <xf numFmtId="4" fontId="0" fillId="0" borderId="5" xfId="0" applyNumberForma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4" fontId="9" fillId="0" borderId="0" xfId="0" applyNumberFormat="1" applyFont="1"/>
    <xf numFmtId="4" fontId="9" fillId="2" borderId="0" xfId="0" applyNumberFormat="1" applyFont="1" applyFill="1"/>
    <xf numFmtId="4" fontId="9" fillId="3" borderId="0" xfId="0" applyNumberFormat="1" applyFont="1" applyFill="1"/>
    <xf numFmtId="0" fontId="10" fillId="0" borderId="0" xfId="0" applyFont="1"/>
    <xf numFmtId="4" fontId="10" fillId="0" borderId="0" xfId="0" applyNumberFormat="1" applyFont="1"/>
    <xf numFmtId="0" fontId="3" fillId="0" borderId="0" xfId="0" applyFont="1"/>
    <xf numFmtId="0" fontId="8" fillId="0" borderId="0" xfId="0" applyFont="1" applyAlignment="1">
      <alignment horizontal="left" vertical="top"/>
    </xf>
    <xf numFmtId="2" fontId="3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6912-2187-496F-ADEA-AFD7DB08B3BE}">
  <sheetPr>
    <pageSetUpPr fitToPage="1"/>
  </sheetPr>
  <dimension ref="A1:P30"/>
  <sheetViews>
    <sheetView zoomScale="130" zoomScaleNormal="130" workbookViewId="0">
      <selection activeCell="G8" sqref="G8"/>
    </sheetView>
  </sheetViews>
  <sheetFormatPr defaultRowHeight="15" x14ac:dyDescent="0.25"/>
  <cols>
    <col min="1" max="1" width="3.28515625" customWidth="1"/>
    <col min="2" max="2" width="11" customWidth="1"/>
    <col min="3" max="3" width="12.140625" customWidth="1"/>
    <col min="4" max="4" width="11.28515625" customWidth="1"/>
    <col min="5" max="5" width="1.85546875" style="3" customWidth="1"/>
    <col min="6" max="6" width="4.42578125" style="3" customWidth="1"/>
    <col min="7" max="7" width="10.28515625" bestFit="1" customWidth="1"/>
    <col min="8" max="8" width="15.140625" customWidth="1"/>
    <col min="9" max="9" width="4" customWidth="1"/>
    <col min="10" max="10" width="12.7109375" bestFit="1" customWidth="1"/>
    <col min="11" max="11" width="2.7109375" customWidth="1"/>
    <col min="12" max="12" width="12.5703125" bestFit="1" customWidth="1"/>
    <col min="13" max="13" width="13.42578125" bestFit="1" customWidth="1"/>
    <col min="14" max="14" width="13" bestFit="1" customWidth="1"/>
    <col min="15" max="15" width="12.85546875" customWidth="1"/>
    <col min="16" max="16" width="9.28515625" bestFit="1" customWidth="1"/>
  </cols>
  <sheetData>
    <row r="1" spans="1:16" ht="31.5" x14ac:dyDescent="0.25">
      <c r="B1" s="38" t="s">
        <v>23</v>
      </c>
      <c r="C1" s="37"/>
      <c r="E1"/>
      <c r="F1"/>
      <c r="H1" s="8"/>
      <c r="I1" s="8"/>
      <c r="J1" s="8"/>
      <c r="K1" s="8"/>
      <c r="L1" s="8"/>
      <c r="M1" s="8"/>
      <c r="N1" s="8"/>
      <c r="O1" s="8" t="s">
        <v>8</v>
      </c>
      <c r="P1" s="8" t="s">
        <v>12</v>
      </c>
    </row>
    <row r="2" spans="1:16" ht="16.5" thickBot="1" x14ac:dyDescent="0.3">
      <c r="B2" s="8"/>
      <c r="C2" s="8"/>
      <c r="D2" s="8"/>
      <c r="E2" s="8"/>
      <c r="F2" s="39" t="s">
        <v>17</v>
      </c>
      <c r="G2" s="40"/>
      <c r="H2" s="40"/>
      <c r="I2" s="40"/>
      <c r="J2" s="8"/>
      <c r="K2" s="8"/>
      <c r="L2" s="8"/>
      <c r="M2" s="8"/>
      <c r="N2" s="8"/>
      <c r="O2" s="8" t="s">
        <v>9</v>
      </c>
      <c r="P2" s="8" t="s">
        <v>13</v>
      </c>
    </row>
    <row r="3" spans="1:16" ht="15.75" x14ac:dyDescent="0.25">
      <c r="B3" s="8"/>
      <c r="C3" s="8"/>
      <c r="D3" s="8"/>
      <c r="E3" s="8"/>
      <c r="F3" s="20"/>
      <c r="G3" s="21"/>
      <c r="H3" s="21"/>
      <c r="I3" s="22"/>
      <c r="J3" s="8"/>
      <c r="K3" s="8"/>
      <c r="L3" s="8"/>
      <c r="M3" s="8"/>
      <c r="N3" s="8"/>
      <c r="O3" s="8" t="s">
        <v>10</v>
      </c>
      <c r="P3" s="8" t="s">
        <v>14</v>
      </c>
    </row>
    <row r="4" spans="1:16" ht="15.75" x14ac:dyDescent="0.25">
      <c r="B4" s="8" t="s">
        <v>0</v>
      </c>
      <c r="C4" s="8" t="s">
        <v>1</v>
      </c>
      <c r="D4" s="8" t="s">
        <v>2</v>
      </c>
      <c r="E4" s="8"/>
      <c r="F4" s="23"/>
      <c r="G4" s="8" t="s">
        <v>3</v>
      </c>
      <c r="H4" s="8" t="s">
        <v>4</v>
      </c>
      <c r="I4" s="24"/>
      <c r="J4" s="11" t="s">
        <v>5</v>
      </c>
      <c r="K4" s="8"/>
      <c r="L4" s="9" t="s">
        <v>6</v>
      </c>
      <c r="M4" s="10" t="s">
        <v>7</v>
      </c>
      <c r="N4" s="11" t="s">
        <v>16</v>
      </c>
      <c r="O4" s="8" t="s">
        <v>11</v>
      </c>
      <c r="P4" s="8" t="s">
        <v>15</v>
      </c>
    </row>
    <row r="5" spans="1:16" x14ac:dyDescent="0.25">
      <c r="E5" s="4"/>
      <c r="F5" s="25"/>
      <c r="G5" s="2"/>
      <c r="H5" s="2"/>
      <c r="I5" s="26"/>
      <c r="J5" s="7"/>
      <c r="K5" s="2"/>
      <c r="L5" s="5"/>
      <c r="M5" s="6"/>
      <c r="N5" s="7"/>
      <c r="O5" s="2"/>
    </row>
    <row r="6" spans="1:16" x14ac:dyDescent="0.25">
      <c r="E6" s="4"/>
      <c r="F6" s="25"/>
      <c r="G6" s="2"/>
      <c r="H6" s="2"/>
      <c r="I6" s="26"/>
      <c r="J6" s="7"/>
      <c r="K6" s="2"/>
      <c r="L6" s="5"/>
      <c r="M6" s="6"/>
      <c r="N6" s="7"/>
      <c r="O6" s="2"/>
    </row>
    <row r="7" spans="1:16" x14ac:dyDescent="0.25">
      <c r="E7" s="4"/>
      <c r="F7" s="25"/>
      <c r="G7" s="2"/>
      <c r="H7" s="2"/>
      <c r="I7" s="26"/>
      <c r="J7" s="7"/>
      <c r="K7" s="2"/>
      <c r="L7" s="5"/>
      <c r="M7" s="6"/>
      <c r="N7" s="7"/>
      <c r="O7" s="2"/>
    </row>
    <row r="8" spans="1:16" x14ac:dyDescent="0.25">
      <c r="A8" s="19">
        <v>1</v>
      </c>
      <c r="B8" s="15">
        <v>44750</v>
      </c>
      <c r="C8" s="15">
        <v>44740</v>
      </c>
      <c r="D8" s="15">
        <v>44756</v>
      </c>
      <c r="E8" s="4"/>
      <c r="F8" s="25"/>
      <c r="G8" s="2">
        <v>0</v>
      </c>
      <c r="H8" s="2">
        <v>1099.5</v>
      </c>
      <c r="I8" s="26"/>
      <c r="J8" s="7">
        <f t="shared" ref="J8:J22" si="0">G8+H8</f>
        <v>1099.5</v>
      </c>
      <c r="K8" s="2"/>
      <c r="L8" s="5">
        <v>0</v>
      </c>
      <c r="M8" s="6">
        <v>1259.5</v>
      </c>
      <c r="N8" s="7">
        <f t="shared" ref="N8:N20" si="1">L8+M8</f>
        <v>1259.5</v>
      </c>
      <c r="O8" s="2">
        <f t="shared" ref="O8:O22" si="2">N8-J8</f>
        <v>160</v>
      </c>
      <c r="P8" s="1">
        <f t="shared" ref="P8:P22" si="3">J8/N8</f>
        <v>0.87296546248511309</v>
      </c>
    </row>
    <row r="9" spans="1:16" x14ac:dyDescent="0.25">
      <c r="A9" s="19">
        <v>2</v>
      </c>
      <c r="B9" s="15">
        <v>44783</v>
      </c>
      <c r="C9" s="15">
        <v>44750</v>
      </c>
      <c r="D9" s="16">
        <v>44788</v>
      </c>
      <c r="E9" s="4"/>
      <c r="F9" s="25"/>
      <c r="G9" s="2">
        <v>2060</v>
      </c>
      <c r="H9" s="2">
        <v>-390.5</v>
      </c>
      <c r="I9" s="26"/>
      <c r="J9" s="7">
        <f t="shared" si="0"/>
        <v>1669.5</v>
      </c>
      <c r="K9" s="2"/>
      <c r="L9" s="5">
        <v>2367</v>
      </c>
      <c r="M9" s="6">
        <v>206.5</v>
      </c>
      <c r="N9" s="7">
        <f t="shared" si="1"/>
        <v>2573.5</v>
      </c>
      <c r="O9" s="2">
        <f t="shared" si="2"/>
        <v>904</v>
      </c>
      <c r="P9" s="1">
        <f t="shared" si="3"/>
        <v>0.64872741402758893</v>
      </c>
    </row>
    <row r="10" spans="1:16" x14ac:dyDescent="0.25">
      <c r="A10" s="19">
        <v>3</v>
      </c>
      <c r="B10" s="15">
        <v>44813</v>
      </c>
      <c r="C10" s="15">
        <v>44783</v>
      </c>
      <c r="D10" s="16">
        <v>44819</v>
      </c>
      <c r="E10" s="4"/>
      <c r="F10" s="25"/>
      <c r="G10" s="2">
        <v>-240</v>
      </c>
      <c r="H10" s="36">
        <v>419.5</v>
      </c>
      <c r="I10" s="26"/>
      <c r="J10" s="7">
        <f t="shared" si="0"/>
        <v>179.5</v>
      </c>
      <c r="K10" s="2"/>
      <c r="L10" s="5">
        <v>130</v>
      </c>
      <c r="M10" s="6">
        <v>1539.5</v>
      </c>
      <c r="N10" s="7">
        <f t="shared" si="1"/>
        <v>1669.5</v>
      </c>
      <c r="O10" s="2">
        <f t="shared" si="2"/>
        <v>1490</v>
      </c>
      <c r="P10" s="1">
        <f t="shared" si="3"/>
        <v>0.1075172207247679</v>
      </c>
    </row>
    <row r="11" spans="1:16" x14ac:dyDescent="0.25">
      <c r="A11" s="19">
        <v>4</v>
      </c>
      <c r="B11" s="15">
        <v>44846</v>
      </c>
      <c r="C11" s="15">
        <v>44813</v>
      </c>
      <c r="D11" s="16">
        <v>44852</v>
      </c>
      <c r="E11" s="4"/>
      <c r="F11" s="25"/>
      <c r="G11" s="36">
        <v>-30</v>
      </c>
      <c r="H11" s="2">
        <v>359.5</v>
      </c>
      <c r="I11" s="26"/>
      <c r="J11" s="7">
        <f t="shared" si="0"/>
        <v>329.5</v>
      </c>
      <c r="K11" s="2"/>
      <c r="L11" s="5">
        <v>597.9</v>
      </c>
      <c r="M11" s="6">
        <v>1937.4</v>
      </c>
      <c r="N11" s="7">
        <f t="shared" si="1"/>
        <v>2535.3000000000002</v>
      </c>
      <c r="O11" s="2">
        <f t="shared" si="2"/>
        <v>2205.8000000000002</v>
      </c>
      <c r="P11" s="1">
        <f t="shared" si="3"/>
        <v>0.12996489567309588</v>
      </c>
    </row>
    <row r="12" spans="1:16" x14ac:dyDescent="0.25">
      <c r="A12" s="19">
        <v>5</v>
      </c>
      <c r="B12" s="15">
        <v>44875</v>
      </c>
      <c r="C12" s="15">
        <v>44846</v>
      </c>
      <c r="D12" s="15">
        <v>44881</v>
      </c>
      <c r="E12" s="4"/>
      <c r="F12" s="25"/>
      <c r="G12" s="2">
        <v>1100</v>
      </c>
      <c r="H12" s="2">
        <v>229.5</v>
      </c>
      <c r="I12" s="26"/>
      <c r="J12" s="7">
        <f t="shared" si="0"/>
        <v>1329.5</v>
      </c>
      <c r="K12" s="2"/>
      <c r="L12" s="5">
        <v>1510</v>
      </c>
      <c r="M12" s="6">
        <v>459.5</v>
      </c>
      <c r="N12" s="7">
        <f t="shared" si="1"/>
        <v>1969.5</v>
      </c>
      <c r="O12" s="2">
        <f t="shared" si="2"/>
        <v>640</v>
      </c>
      <c r="P12" s="1">
        <f t="shared" si="3"/>
        <v>0.67504442751967508</v>
      </c>
    </row>
    <row r="13" spans="1:16" x14ac:dyDescent="0.25">
      <c r="A13" s="19">
        <v>6</v>
      </c>
      <c r="B13" s="15">
        <v>44904</v>
      </c>
      <c r="C13" s="15">
        <v>44875</v>
      </c>
      <c r="D13" s="15">
        <v>44915</v>
      </c>
      <c r="E13" s="4"/>
      <c r="F13" s="25"/>
      <c r="G13" s="2">
        <v>770</v>
      </c>
      <c r="H13" s="32">
        <v>649.5</v>
      </c>
      <c r="I13" s="26"/>
      <c r="J13" s="7">
        <f t="shared" si="0"/>
        <v>1419.5</v>
      </c>
      <c r="K13" s="2"/>
      <c r="L13" s="5">
        <v>1040</v>
      </c>
      <c r="M13" s="34">
        <v>959.5</v>
      </c>
      <c r="N13" s="7">
        <f t="shared" si="1"/>
        <v>1999.5</v>
      </c>
      <c r="O13" s="2">
        <f t="shared" si="2"/>
        <v>580</v>
      </c>
      <c r="P13" s="1">
        <f t="shared" si="3"/>
        <v>0.70992748187046761</v>
      </c>
    </row>
    <row r="14" spans="1:16" x14ac:dyDescent="0.25">
      <c r="A14" s="19">
        <v>7</v>
      </c>
      <c r="B14" s="15">
        <v>44938</v>
      </c>
      <c r="C14" s="15">
        <v>44904</v>
      </c>
      <c r="D14" s="15">
        <v>44945</v>
      </c>
      <c r="E14" s="4"/>
      <c r="F14" s="25"/>
      <c r="G14" s="32">
        <v>430</v>
      </c>
      <c r="H14" s="2">
        <v>-330.5</v>
      </c>
      <c r="I14" s="26"/>
      <c r="J14" s="7">
        <f t="shared" si="0"/>
        <v>99.5</v>
      </c>
      <c r="K14" s="2"/>
      <c r="L14" s="33">
        <v>640</v>
      </c>
      <c r="M14" s="6">
        <v>339.5</v>
      </c>
      <c r="N14" s="7">
        <f t="shared" si="1"/>
        <v>979.5</v>
      </c>
      <c r="O14" s="2">
        <f t="shared" si="2"/>
        <v>880</v>
      </c>
      <c r="P14" s="1">
        <f t="shared" si="3"/>
        <v>0.10158244002041858</v>
      </c>
    </row>
    <row r="15" spans="1:16" x14ac:dyDescent="0.25">
      <c r="A15" s="19">
        <v>8</v>
      </c>
      <c r="B15" s="15">
        <v>44967</v>
      </c>
      <c r="C15" s="15">
        <v>44938</v>
      </c>
      <c r="D15" s="16">
        <v>44973</v>
      </c>
      <c r="E15" s="4"/>
      <c r="F15" s="25"/>
      <c r="G15" s="2">
        <v>900</v>
      </c>
      <c r="H15" s="2">
        <v>239.5</v>
      </c>
      <c r="I15" s="26"/>
      <c r="J15" s="7">
        <f t="shared" si="0"/>
        <v>1139.5</v>
      </c>
      <c r="K15" s="2"/>
      <c r="L15" s="5">
        <v>1650</v>
      </c>
      <c r="M15" s="6">
        <v>619.5</v>
      </c>
      <c r="N15" s="7">
        <f t="shared" si="1"/>
        <v>2269.5</v>
      </c>
      <c r="O15" s="2">
        <f t="shared" si="2"/>
        <v>1130</v>
      </c>
      <c r="P15" s="1">
        <f t="shared" si="3"/>
        <v>0.50209297202026881</v>
      </c>
    </row>
    <row r="16" spans="1:16" x14ac:dyDescent="0.25">
      <c r="A16" s="19">
        <v>9</v>
      </c>
      <c r="B16" s="15">
        <v>44995</v>
      </c>
      <c r="C16" s="15">
        <v>44967</v>
      </c>
      <c r="D16" s="16">
        <v>45001</v>
      </c>
      <c r="E16" s="4"/>
      <c r="F16" s="25"/>
      <c r="G16" s="2">
        <v>-680</v>
      </c>
      <c r="H16" s="2">
        <v>1189.5</v>
      </c>
      <c r="I16" s="26"/>
      <c r="J16" s="7">
        <f t="shared" si="0"/>
        <v>509.5</v>
      </c>
      <c r="K16" s="2"/>
      <c r="L16" s="5">
        <v>-420</v>
      </c>
      <c r="M16" s="6">
        <v>1629.5</v>
      </c>
      <c r="N16" s="7">
        <f t="shared" si="1"/>
        <v>1209.5</v>
      </c>
      <c r="O16" s="2">
        <f t="shared" si="2"/>
        <v>700</v>
      </c>
      <c r="P16" s="1">
        <f t="shared" si="3"/>
        <v>0.42124844977263332</v>
      </c>
    </row>
    <row r="17" spans="1:16" x14ac:dyDescent="0.25">
      <c r="A17" s="19">
        <v>10</v>
      </c>
      <c r="B17" s="15">
        <v>45028</v>
      </c>
      <c r="C17" s="15">
        <v>44995</v>
      </c>
      <c r="D17" s="16">
        <v>45034</v>
      </c>
      <c r="E17" s="4"/>
      <c r="F17" s="25"/>
      <c r="G17" s="2">
        <v>-10</v>
      </c>
      <c r="H17" s="2">
        <v>299.5</v>
      </c>
      <c r="I17" s="26"/>
      <c r="J17" s="7">
        <f t="shared" si="0"/>
        <v>289.5</v>
      </c>
      <c r="K17" s="2"/>
      <c r="L17" s="5">
        <v>380</v>
      </c>
      <c r="M17" s="6">
        <v>699.5</v>
      </c>
      <c r="N17" s="7">
        <f t="shared" si="1"/>
        <v>1079.5</v>
      </c>
      <c r="O17" s="2">
        <f t="shared" si="2"/>
        <v>790</v>
      </c>
      <c r="P17" s="1">
        <f t="shared" si="3"/>
        <v>0.26817971283001391</v>
      </c>
    </row>
    <row r="18" spans="1:16" x14ac:dyDescent="0.25">
      <c r="A18" s="19">
        <v>11</v>
      </c>
      <c r="B18" s="17">
        <v>45056</v>
      </c>
      <c r="C18" s="15">
        <v>45028</v>
      </c>
      <c r="D18" s="16">
        <v>45062</v>
      </c>
      <c r="E18" s="4"/>
      <c r="F18" s="25"/>
      <c r="G18" s="2">
        <v>860</v>
      </c>
      <c r="H18" s="2">
        <v>289.5</v>
      </c>
      <c r="I18" s="26"/>
      <c r="J18" s="7">
        <f t="shared" si="0"/>
        <v>1149.5</v>
      </c>
      <c r="K18" s="2"/>
      <c r="L18" s="5">
        <v>1120</v>
      </c>
      <c r="M18" s="6">
        <v>469.5</v>
      </c>
      <c r="N18" s="7">
        <f t="shared" si="1"/>
        <v>1589.5</v>
      </c>
      <c r="O18" s="2">
        <f t="shared" si="2"/>
        <v>440</v>
      </c>
      <c r="P18" s="1">
        <f t="shared" si="3"/>
        <v>0.72318339100346019</v>
      </c>
    </row>
    <row r="19" spans="1:16" x14ac:dyDescent="0.25">
      <c r="A19" s="19">
        <v>12</v>
      </c>
      <c r="B19" s="15">
        <v>45086</v>
      </c>
      <c r="C19" s="17">
        <v>45056</v>
      </c>
      <c r="D19" s="16">
        <v>45092</v>
      </c>
      <c r="E19" s="4"/>
      <c r="F19" s="25"/>
      <c r="G19" s="2">
        <v>710</v>
      </c>
      <c r="H19" s="2">
        <v>79.5</v>
      </c>
      <c r="I19" s="26"/>
      <c r="J19" s="7">
        <f t="shared" si="0"/>
        <v>789.5</v>
      </c>
      <c r="K19" s="2"/>
      <c r="L19" s="5">
        <v>834.8</v>
      </c>
      <c r="M19" s="6">
        <v>424.3</v>
      </c>
      <c r="N19" s="7">
        <f t="shared" si="1"/>
        <v>1259.0999999999999</v>
      </c>
      <c r="O19" s="2">
        <f t="shared" si="2"/>
        <v>469.59999999999991</v>
      </c>
      <c r="P19" s="1">
        <f t="shared" si="3"/>
        <v>0.62703518386148838</v>
      </c>
    </row>
    <row r="20" spans="1:16" x14ac:dyDescent="0.25">
      <c r="A20" s="19">
        <v>13</v>
      </c>
      <c r="B20" s="15">
        <v>45119</v>
      </c>
      <c r="C20" s="15">
        <v>45086</v>
      </c>
      <c r="D20" s="16">
        <v>45125</v>
      </c>
      <c r="E20" s="4"/>
      <c r="F20" s="25"/>
      <c r="G20" s="2">
        <v>730</v>
      </c>
      <c r="H20" s="2">
        <v>149.5</v>
      </c>
      <c r="I20" s="26"/>
      <c r="J20" s="7">
        <f t="shared" si="0"/>
        <v>879.5</v>
      </c>
      <c r="K20" s="2"/>
      <c r="L20" s="5">
        <v>1210</v>
      </c>
      <c r="M20" s="6">
        <v>494.5</v>
      </c>
      <c r="N20" s="7">
        <f t="shared" si="1"/>
        <v>1704.5</v>
      </c>
      <c r="O20" s="2">
        <f t="shared" si="2"/>
        <v>825</v>
      </c>
      <c r="P20" s="1">
        <f t="shared" si="3"/>
        <v>0.51598709298914636</v>
      </c>
    </row>
    <row r="21" spans="1:16" x14ac:dyDescent="0.25">
      <c r="A21" s="19">
        <v>14</v>
      </c>
      <c r="B21" s="16">
        <v>45148</v>
      </c>
      <c r="C21" s="15">
        <v>45119</v>
      </c>
      <c r="D21" s="16">
        <v>45154</v>
      </c>
      <c r="E21" s="4"/>
      <c r="F21" s="25"/>
      <c r="G21" s="2">
        <v>740</v>
      </c>
      <c r="H21" s="36">
        <v>509.5</v>
      </c>
      <c r="I21" s="26"/>
      <c r="J21" s="7">
        <f t="shared" si="0"/>
        <v>1249.5</v>
      </c>
      <c r="K21" s="2"/>
      <c r="L21" s="5">
        <v>935</v>
      </c>
      <c r="M21" s="6">
        <v>829.5</v>
      </c>
      <c r="N21" s="7">
        <f>L21+M21</f>
        <v>1764.5</v>
      </c>
      <c r="O21" s="2">
        <f t="shared" si="2"/>
        <v>515</v>
      </c>
      <c r="P21" s="1">
        <f t="shared" si="3"/>
        <v>0.70813261547180506</v>
      </c>
    </row>
    <row r="22" spans="1:16" x14ac:dyDescent="0.25">
      <c r="A22" s="19">
        <v>15</v>
      </c>
      <c r="B22" s="15">
        <v>45177</v>
      </c>
      <c r="C22" s="16">
        <v>45148</v>
      </c>
      <c r="D22" s="16">
        <v>45183</v>
      </c>
      <c r="E22" s="4"/>
      <c r="F22" s="25"/>
      <c r="G22" s="36">
        <v>-580</v>
      </c>
      <c r="H22" s="2">
        <v>379.5</v>
      </c>
      <c r="I22" s="26"/>
      <c r="J22" s="7">
        <f t="shared" si="0"/>
        <v>-200.5</v>
      </c>
      <c r="K22" s="2"/>
      <c r="L22" s="5">
        <v>-160</v>
      </c>
      <c r="M22" s="6">
        <v>739.5</v>
      </c>
      <c r="N22" s="7">
        <f>L22+M22</f>
        <v>579.5</v>
      </c>
      <c r="O22" s="2">
        <f t="shared" si="2"/>
        <v>780</v>
      </c>
      <c r="P22" s="1">
        <f t="shared" si="3"/>
        <v>-0.34598792062122519</v>
      </c>
    </row>
    <row r="23" spans="1:16" x14ac:dyDescent="0.25">
      <c r="F23" s="27"/>
      <c r="I23" s="28"/>
    </row>
    <row r="24" spans="1:16" ht="15.75" thickBot="1" x14ac:dyDescent="0.3">
      <c r="F24" s="29"/>
      <c r="G24" s="30"/>
      <c r="H24" s="30"/>
      <c r="I24" s="31"/>
    </row>
    <row r="26" spans="1:16" x14ac:dyDescent="0.25">
      <c r="G26" s="2">
        <f>SUM(G8:G22)</f>
        <v>6760</v>
      </c>
      <c r="H26" s="2">
        <f>SUM(H8:H22)</f>
        <v>5172.5</v>
      </c>
      <c r="I26" s="2"/>
      <c r="L26" s="2">
        <f>SUM(L8:L22)</f>
        <v>11834.699999999999</v>
      </c>
      <c r="M26" s="2">
        <f>SUM(M8:M22)</f>
        <v>12607.199999999999</v>
      </c>
    </row>
    <row r="27" spans="1:16" ht="28.5" x14ac:dyDescent="0.45">
      <c r="J27" s="12">
        <f>SUM(J8:J22)</f>
        <v>11932.5</v>
      </c>
      <c r="K27" s="12"/>
      <c r="L27" s="13"/>
      <c r="M27" s="13"/>
      <c r="N27" s="12">
        <f>SUM(N8:N22)</f>
        <v>24441.899999999998</v>
      </c>
      <c r="O27" s="12">
        <f>N27-J27</f>
        <v>12509.399999999998</v>
      </c>
      <c r="P27" s="14">
        <f>J27/N27</f>
        <v>0.48819854430302068</v>
      </c>
    </row>
    <row r="30" spans="1:16" x14ac:dyDescent="0.25">
      <c r="K30" s="35"/>
    </row>
  </sheetData>
  <mergeCells count="1">
    <mergeCell ref="F2:I2"/>
  </mergeCells>
  <conditionalFormatting sqref="J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EBC3-CC65-4345-9C4F-D075E001F63E}">
  <sheetPr>
    <pageSetUpPr fitToPage="1"/>
  </sheetPr>
  <dimension ref="A1:P30"/>
  <sheetViews>
    <sheetView tabSelected="1" zoomScale="130" zoomScaleNormal="130" workbookViewId="0">
      <selection activeCell="T11" sqref="T11"/>
    </sheetView>
  </sheetViews>
  <sheetFormatPr defaultRowHeight="15" x14ac:dyDescent="0.25"/>
  <cols>
    <col min="1" max="1" width="3.28515625" customWidth="1"/>
    <col min="2" max="2" width="11" customWidth="1"/>
    <col min="3" max="3" width="12.140625" customWidth="1"/>
    <col min="4" max="4" width="11.28515625" customWidth="1"/>
    <col min="5" max="5" width="1.85546875" style="3" customWidth="1"/>
    <col min="6" max="6" width="4.42578125" style="3" customWidth="1"/>
    <col min="7" max="7" width="10.28515625" bestFit="1" customWidth="1"/>
    <col min="8" max="8" width="15.140625" customWidth="1"/>
    <col min="9" max="9" width="4" customWidth="1"/>
    <col min="10" max="10" width="12.7109375" bestFit="1" customWidth="1"/>
    <col min="11" max="11" width="2.7109375" customWidth="1"/>
    <col min="12" max="12" width="12.5703125" bestFit="1" customWidth="1"/>
    <col min="13" max="13" width="13.42578125" bestFit="1" customWidth="1"/>
    <col min="14" max="14" width="13" bestFit="1" customWidth="1"/>
    <col min="15" max="15" width="12.85546875" customWidth="1"/>
    <col min="16" max="16" width="9.28515625" bestFit="1" customWidth="1"/>
  </cols>
  <sheetData>
    <row r="1" spans="1:16" ht="31.5" x14ac:dyDescent="0.25">
      <c r="B1" s="38" t="s">
        <v>22</v>
      </c>
      <c r="C1" s="37"/>
      <c r="E1"/>
      <c r="F1"/>
      <c r="H1" s="8"/>
      <c r="I1" s="8"/>
      <c r="J1" s="8"/>
      <c r="K1" s="8"/>
      <c r="L1" s="8"/>
      <c r="M1" s="8"/>
      <c r="N1" s="8"/>
      <c r="O1" s="8" t="s">
        <v>8</v>
      </c>
      <c r="P1" s="8" t="s">
        <v>12</v>
      </c>
    </row>
    <row r="2" spans="1:16" ht="16.5" thickBot="1" x14ac:dyDescent="0.3">
      <c r="B2" s="8"/>
      <c r="C2" s="8"/>
      <c r="D2" s="8"/>
      <c r="E2" s="8"/>
      <c r="F2" s="39" t="s">
        <v>17</v>
      </c>
      <c r="G2" s="40"/>
      <c r="H2" s="40"/>
      <c r="I2" s="40"/>
      <c r="J2" s="8"/>
      <c r="K2" s="8"/>
      <c r="L2" s="8"/>
      <c r="M2" s="8"/>
      <c r="N2" s="8"/>
      <c r="O2" s="8" t="s">
        <v>9</v>
      </c>
      <c r="P2" s="8" t="s">
        <v>13</v>
      </c>
    </row>
    <row r="3" spans="1:16" ht="15.75" x14ac:dyDescent="0.25">
      <c r="B3" s="8"/>
      <c r="C3" s="8"/>
      <c r="D3" s="8"/>
      <c r="E3" s="8"/>
      <c r="F3" s="20"/>
      <c r="G3" s="21"/>
      <c r="H3" s="21"/>
      <c r="I3" s="22"/>
      <c r="J3" s="8"/>
      <c r="K3" s="8"/>
      <c r="L3" s="8"/>
      <c r="M3" s="8"/>
      <c r="N3" s="8"/>
      <c r="O3" s="8" t="s">
        <v>10</v>
      </c>
      <c r="P3" s="8" t="s">
        <v>14</v>
      </c>
    </row>
    <row r="4" spans="1:16" ht="15.75" x14ac:dyDescent="0.25">
      <c r="B4" s="8" t="s">
        <v>0</v>
      </c>
      <c r="C4" s="8" t="s">
        <v>1</v>
      </c>
      <c r="D4" s="8" t="s">
        <v>2</v>
      </c>
      <c r="E4" s="8"/>
      <c r="F4" s="23"/>
      <c r="G4" s="8" t="s">
        <v>3</v>
      </c>
      <c r="H4" s="8" t="s">
        <v>4</v>
      </c>
      <c r="I4" s="24"/>
      <c r="J4" s="11" t="s">
        <v>5</v>
      </c>
      <c r="K4" s="8"/>
      <c r="L4" s="9" t="s">
        <v>6</v>
      </c>
      <c r="M4" s="10" t="s">
        <v>7</v>
      </c>
      <c r="N4" s="11" t="s">
        <v>16</v>
      </c>
      <c r="O4" s="8" t="s">
        <v>11</v>
      </c>
      <c r="P4" s="8" t="s">
        <v>15</v>
      </c>
    </row>
    <row r="5" spans="1:16" x14ac:dyDescent="0.25">
      <c r="E5" s="4"/>
      <c r="F5" s="25"/>
      <c r="G5" s="2"/>
      <c r="H5" s="2"/>
      <c r="I5" s="26"/>
      <c r="J5" s="7"/>
      <c r="K5" s="2"/>
      <c r="L5" s="5"/>
      <c r="M5" s="6"/>
      <c r="N5" s="7"/>
      <c r="O5" s="2"/>
    </row>
    <row r="6" spans="1:16" x14ac:dyDescent="0.25">
      <c r="E6" s="4"/>
      <c r="F6" s="25"/>
      <c r="G6" s="2"/>
      <c r="H6" s="2"/>
      <c r="I6" s="26"/>
      <c r="J6" s="7"/>
      <c r="K6" s="2"/>
      <c r="L6" s="5"/>
      <c r="M6" s="6"/>
      <c r="N6" s="7"/>
      <c r="O6" s="2"/>
    </row>
    <row r="7" spans="1:16" x14ac:dyDescent="0.25">
      <c r="E7" s="4"/>
      <c r="F7" s="25"/>
      <c r="G7" s="2"/>
      <c r="H7" s="2"/>
      <c r="I7" s="26"/>
      <c r="J7" s="7"/>
      <c r="K7" s="2"/>
      <c r="L7" s="5"/>
      <c r="M7" s="6"/>
      <c r="N7" s="7"/>
      <c r="O7" s="2"/>
    </row>
    <row r="8" spans="1:16" x14ac:dyDescent="0.25">
      <c r="A8" s="19">
        <v>1</v>
      </c>
      <c r="B8" s="15">
        <v>44750</v>
      </c>
      <c r="C8" s="15">
        <v>44740</v>
      </c>
      <c r="D8" s="15">
        <v>44756</v>
      </c>
      <c r="E8" s="4"/>
      <c r="F8" s="25"/>
      <c r="G8" s="2">
        <v>0</v>
      </c>
      <c r="H8" s="2">
        <v>1099.5</v>
      </c>
      <c r="I8" s="26"/>
      <c r="J8" s="7">
        <f t="shared" ref="J8:J22" si="0">G8+H8</f>
        <v>1099.5</v>
      </c>
      <c r="K8" s="2"/>
      <c r="L8" s="5">
        <v>0</v>
      </c>
      <c r="M8" s="6">
        <v>1259.5</v>
      </c>
      <c r="N8" s="7">
        <f t="shared" ref="N8:N20" si="1">L8+M8</f>
        <v>1259.5</v>
      </c>
      <c r="O8" s="2">
        <f t="shared" ref="O8:O22" si="2">N8-J8</f>
        <v>160</v>
      </c>
      <c r="P8" s="1">
        <f t="shared" ref="P8:P22" si="3">J8/N8</f>
        <v>0.87296546248511309</v>
      </c>
    </row>
    <row r="9" spans="1:16" x14ac:dyDescent="0.25">
      <c r="A9" s="19">
        <v>2</v>
      </c>
      <c r="B9" s="15">
        <v>44783</v>
      </c>
      <c r="C9" s="15">
        <v>44750</v>
      </c>
      <c r="D9" s="16">
        <v>44788</v>
      </c>
      <c r="E9" s="4"/>
      <c r="F9" s="25"/>
      <c r="G9" s="2">
        <v>2060</v>
      </c>
      <c r="H9" s="2">
        <v>-390.5</v>
      </c>
      <c r="I9" s="26"/>
      <c r="J9" s="7">
        <f t="shared" si="0"/>
        <v>1669.5</v>
      </c>
      <c r="K9" s="2"/>
      <c r="L9" s="5">
        <v>2367</v>
      </c>
      <c r="M9" s="6">
        <v>206.5</v>
      </c>
      <c r="N9" s="7">
        <f t="shared" si="1"/>
        <v>2573.5</v>
      </c>
      <c r="O9" s="2">
        <f t="shared" si="2"/>
        <v>904</v>
      </c>
      <c r="P9" s="1">
        <f t="shared" si="3"/>
        <v>0.64872741402758893</v>
      </c>
    </row>
    <row r="10" spans="1:16" x14ac:dyDescent="0.25">
      <c r="A10" s="19">
        <v>3</v>
      </c>
      <c r="B10" s="15">
        <v>44813</v>
      </c>
      <c r="C10" s="15">
        <v>44783</v>
      </c>
      <c r="D10" s="16">
        <v>44819</v>
      </c>
      <c r="E10" s="4"/>
      <c r="F10" s="25"/>
      <c r="G10" s="2">
        <v>-240</v>
      </c>
      <c r="H10" s="36">
        <v>419.5</v>
      </c>
      <c r="I10" s="26"/>
      <c r="J10" s="7">
        <f t="shared" si="0"/>
        <v>179.5</v>
      </c>
      <c r="K10" s="2"/>
      <c r="L10" s="5">
        <v>130</v>
      </c>
      <c r="M10" s="6">
        <v>1539.5</v>
      </c>
      <c r="N10" s="7">
        <f t="shared" si="1"/>
        <v>1669.5</v>
      </c>
      <c r="O10" s="2">
        <f t="shared" si="2"/>
        <v>1490</v>
      </c>
      <c r="P10" s="1">
        <f t="shared" si="3"/>
        <v>0.1075172207247679</v>
      </c>
    </row>
    <row r="11" spans="1:16" x14ac:dyDescent="0.25">
      <c r="A11" s="19">
        <v>4</v>
      </c>
      <c r="B11" s="15">
        <v>44846</v>
      </c>
      <c r="C11" s="15">
        <v>44813</v>
      </c>
      <c r="D11" s="16">
        <v>44852</v>
      </c>
      <c r="E11" s="4"/>
      <c r="F11" s="25"/>
      <c r="G11" s="36">
        <v>-30</v>
      </c>
      <c r="H11" s="2">
        <v>359.5</v>
      </c>
      <c r="I11" s="26"/>
      <c r="J11" s="7">
        <f t="shared" si="0"/>
        <v>329.5</v>
      </c>
      <c r="K11" s="2"/>
      <c r="L11" s="5">
        <v>597.9</v>
      </c>
      <c r="M11" s="6">
        <v>1937.4</v>
      </c>
      <c r="N11" s="7">
        <f t="shared" si="1"/>
        <v>2535.3000000000002</v>
      </c>
      <c r="O11" s="2">
        <f t="shared" si="2"/>
        <v>2205.8000000000002</v>
      </c>
      <c r="P11" s="1">
        <f t="shared" si="3"/>
        <v>0.12996489567309588</v>
      </c>
    </row>
    <row r="12" spans="1:16" x14ac:dyDescent="0.25">
      <c r="A12" s="19">
        <v>5</v>
      </c>
      <c r="B12" s="15">
        <v>44875</v>
      </c>
      <c r="C12" s="15">
        <v>44846</v>
      </c>
      <c r="D12" s="15">
        <v>44881</v>
      </c>
      <c r="E12" s="4"/>
      <c r="F12" s="25"/>
      <c r="G12" s="2">
        <v>1100</v>
      </c>
      <c r="H12" s="2">
        <v>229.5</v>
      </c>
      <c r="I12" s="26"/>
      <c r="J12" s="7">
        <f t="shared" si="0"/>
        <v>1329.5</v>
      </c>
      <c r="K12" s="2"/>
      <c r="L12" s="5">
        <v>1510</v>
      </c>
      <c r="M12" s="6">
        <v>459.5</v>
      </c>
      <c r="N12" s="7">
        <f t="shared" si="1"/>
        <v>1969.5</v>
      </c>
      <c r="O12" s="2">
        <f t="shared" si="2"/>
        <v>640</v>
      </c>
      <c r="P12" s="1">
        <f t="shared" si="3"/>
        <v>0.67504442751967508</v>
      </c>
    </row>
    <row r="13" spans="1:16" x14ac:dyDescent="0.25">
      <c r="A13" s="19">
        <v>6</v>
      </c>
      <c r="B13" s="15">
        <v>44904</v>
      </c>
      <c r="C13" s="15">
        <v>44875</v>
      </c>
      <c r="D13" s="15">
        <v>44915</v>
      </c>
      <c r="E13" s="4"/>
      <c r="F13" s="25"/>
      <c r="G13" s="2">
        <v>770</v>
      </c>
      <c r="H13" s="32">
        <v>649.5</v>
      </c>
      <c r="I13" s="26"/>
      <c r="J13" s="7">
        <f t="shared" si="0"/>
        <v>1419.5</v>
      </c>
      <c r="K13" s="2"/>
      <c r="L13" s="5">
        <v>1040</v>
      </c>
      <c r="M13" s="34">
        <v>959.5</v>
      </c>
      <c r="N13" s="7">
        <f t="shared" si="1"/>
        <v>1999.5</v>
      </c>
      <c r="O13" s="2">
        <f t="shared" si="2"/>
        <v>580</v>
      </c>
      <c r="P13" s="1">
        <f t="shared" si="3"/>
        <v>0.70992748187046761</v>
      </c>
    </row>
    <row r="14" spans="1:16" x14ac:dyDescent="0.25">
      <c r="A14" s="19">
        <v>7</v>
      </c>
      <c r="B14" s="15">
        <v>44938</v>
      </c>
      <c r="C14" s="15">
        <v>44904</v>
      </c>
      <c r="D14" s="15">
        <v>44945</v>
      </c>
      <c r="E14" s="4"/>
      <c r="F14" s="25"/>
      <c r="G14" s="32">
        <v>430</v>
      </c>
      <c r="H14" s="2">
        <v>-330.5</v>
      </c>
      <c r="I14" s="26"/>
      <c r="J14" s="7">
        <f t="shared" si="0"/>
        <v>99.5</v>
      </c>
      <c r="K14" s="2"/>
      <c r="L14" s="33">
        <v>640</v>
      </c>
      <c r="M14" s="6">
        <v>339.5</v>
      </c>
      <c r="N14" s="7">
        <f t="shared" si="1"/>
        <v>979.5</v>
      </c>
      <c r="O14" s="2">
        <f t="shared" si="2"/>
        <v>880</v>
      </c>
      <c r="P14" s="1">
        <f t="shared" si="3"/>
        <v>0.10158244002041858</v>
      </c>
    </row>
    <row r="15" spans="1:16" x14ac:dyDescent="0.25">
      <c r="A15" s="19">
        <v>8</v>
      </c>
      <c r="B15" s="15">
        <v>44967</v>
      </c>
      <c r="C15" s="15">
        <v>44938</v>
      </c>
      <c r="D15" s="16">
        <v>44973</v>
      </c>
      <c r="E15" s="4"/>
      <c r="F15" s="25"/>
      <c r="G15" s="2">
        <v>900</v>
      </c>
      <c r="H15" s="2">
        <v>239.5</v>
      </c>
      <c r="I15" s="26"/>
      <c r="J15" s="7">
        <f t="shared" si="0"/>
        <v>1139.5</v>
      </c>
      <c r="K15" s="2"/>
      <c r="L15" s="5">
        <v>1650</v>
      </c>
      <c r="M15" s="6">
        <v>619.5</v>
      </c>
      <c r="N15" s="7">
        <f t="shared" si="1"/>
        <v>2269.5</v>
      </c>
      <c r="O15" s="2">
        <f t="shared" si="2"/>
        <v>1130</v>
      </c>
      <c r="P15" s="1">
        <f t="shared" si="3"/>
        <v>0.50209297202026881</v>
      </c>
    </row>
    <row r="16" spans="1:16" x14ac:dyDescent="0.25">
      <c r="A16" s="19">
        <v>9</v>
      </c>
      <c r="B16" s="15">
        <v>44995</v>
      </c>
      <c r="C16" s="15">
        <v>44967</v>
      </c>
      <c r="D16" s="16">
        <v>45001</v>
      </c>
      <c r="E16" s="4"/>
      <c r="F16" s="25"/>
      <c r="G16" s="2">
        <v>-680</v>
      </c>
      <c r="H16" s="2">
        <v>1189.5</v>
      </c>
      <c r="I16" s="26"/>
      <c r="J16" s="7">
        <f t="shared" si="0"/>
        <v>509.5</v>
      </c>
      <c r="K16" s="2"/>
      <c r="L16" s="5">
        <v>-420</v>
      </c>
      <c r="M16" s="6">
        <v>1629.5</v>
      </c>
      <c r="N16" s="7">
        <f t="shared" si="1"/>
        <v>1209.5</v>
      </c>
      <c r="O16" s="2">
        <f t="shared" si="2"/>
        <v>700</v>
      </c>
      <c r="P16" s="1">
        <f t="shared" si="3"/>
        <v>0.42124844977263332</v>
      </c>
    </row>
    <row r="17" spans="1:16" x14ac:dyDescent="0.25">
      <c r="A17" s="19">
        <v>10</v>
      </c>
      <c r="B17" s="15">
        <v>45028</v>
      </c>
      <c r="C17" s="15">
        <v>44995</v>
      </c>
      <c r="D17" s="16">
        <v>45034</v>
      </c>
      <c r="E17" s="4"/>
      <c r="F17" s="25"/>
      <c r="G17" s="2">
        <v>-10</v>
      </c>
      <c r="H17" s="2">
        <v>299.5</v>
      </c>
      <c r="I17" s="26"/>
      <c r="J17" s="7">
        <f t="shared" si="0"/>
        <v>289.5</v>
      </c>
      <c r="K17" s="2"/>
      <c r="L17" s="5">
        <v>380</v>
      </c>
      <c r="M17" s="6">
        <v>699.5</v>
      </c>
      <c r="N17" s="7">
        <f t="shared" si="1"/>
        <v>1079.5</v>
      </c>
      <c r="O17" s="2">
        <f t="shared" si="2"/>
        <v>790</v>
      </c>
      <c r="P17" s="1">
        <f t="shared" si="3"/>
        <v>0.26817971283001391</v>
      </c>
    </row>
    <row r="18" spans="1:16" x14ac:dyDescent="0.25">
      <c r="A18" s="19">
        <v>11</v>
      </c>
      <c r="B18" s="17">
        <v>45056</v>
      </c>
      <c r="C18" s="15">
        <v>45028</v>
      </c>
      <c r="D18" s="16">
        <v>45062</v>
      </c>
      <c r="E18" s="4"/>
      <c r="F18" s="25"/>
      <c r="G18" s="2">
        <v>860</v>
      </c>
      <c r="H18" s="2">
        <v>289.5</v>
      </c>
      <c r="I18" s="26"/>
      <c r="J18" s="7">
        <f t="shared" si="0"/>
        <v>1149.5</v>
      </c>
      <c r="K18" s="2"/>
      <c r="L18" s="5">
        <v>1120</v>
      </c>
      <c r="M18" s="6">
        <v>469.5</v>
      </c>
      <c r="N18" s="7">
        <f t="shared" si="1"/>
        <v>1589.5</v>
      </c>
      <c r="O18" s="2">
        <f t="shared" si="2"/>
        <v>440</v>
      </c>
      <c r="P18" s="1">
        <f t="shared" si="3"/>
        <v>0.72318339100346019</v>
      </c>
    </row>
    <row r="19" spans="1:16" x14ac:dyDescent="0.25">
      <c r="A19" s="19">
        <v>12</v>
      </c>
      <c r="B19" s="15">
        <v>45086</v>
      </c>
      <c r="C19" s="17">
        <v>45056</v>
      </c>
      <c r="D19" s="16">
        <v>45092</v>
      </c>
      <c r="E19" s="4"/>
      <c r="F19" s="25"/>
      <c r="G19" s="2">
        <v>710</v>
      </c>
      <c r="H19" s="2">
        <v>79.5</v>
      </c>
      <c r="I19" s="26"/>
      <c r="J19" s="7">
        <f t="shared" si="0"/>
        <v>789.5</v>
      </c>
      <c r="K19" s="2"/>
      <c r="L19" s="5">
        <v>834.8</v>
      </c>
      <c r="M19" s="6">
        <v>424.3</v>
      </c>
      <c r="N19" s="7">
        <f t="shared" si="1"/>
        <v>1259.0999999999999</v>
      </c>
      <c r="O19" s="2">
        <f t="shared" si="2"/>
        <v>469.59999999999991</v>
      </c>
      <c r="P19" s="1">
        <f t="shared" si="3"/>
        <v>0.62703518386148838</v>
      </c>
    </row>
    <row r="20" spans="1:16" x14ac:dyDescent="0.25">
      <c r="A20" s="19">
        <v>13</v>
      </c>
      <c r="B20" s="15">
        <v>45119</v>
      </c>
      <c r="C20" s="15">
        <v>45086</v>
      </c>
      <c r="D20" s="16">
        <v>45125</v>
      </c>
      <c r="E20" s="4"/>
      <c r="F20" s="25"/>
      <c r="G20" s="2">
        <v>730</v>
      </c>
      <c r="H20" s="2">
        <v>149.5</v>
      </c>
      <c r="I20" s="26"/>
      <c r="J20" s="7">
        <f t="shared" si="0"/>
        <v>879.5</v>
      </c>
      <c r="K20" s="2"/>
      <c r="L20" s="5">
        <v>1210</v>
      </c>
      <c r="M20" s="6">
        <v>494.5</v>
      </c>
      <c r="N20" s="7">
        <f t="shared" si="1"/>
        <v>1704.5</v>
      </c>
      <c r="O20" s="2">
        <f t="shared" si="2"/>
        <v>825</v>
      </c>
      <c r="P20" s="1">
        <f t="shared" si="3"/>
        <v>0.51598709298914636</v>
      </c>
    </row>
    <row r="21" spans="1:16" x14ac:dyDescent="0.25">
      <c r="A21" s="19">
        <v>14</v>
      </c>
      <c r="B21" s="16">
        <v>45148</v>
      </c>
      <c r="C21" s="15">
        <v>45119</v>
      </c>
      <c r="D21" s="16">
        <v>45154</v>
      </c>
      <c r="E21" s="4"/>
      <c r="F21" s="25"/>
      <c r="G21" s="2">
        <v>740</v>
      </c>
      <c r="H21" s="36">
        <v>509.5</v>
      </c>
      <c r="I21" s="26"/>
      <c r="J21" s="7">
        <f t="shared" si="0"/>
        <v>1249.5</v>
      </c>
      <c r="K21" s="2"/>
      <c r="L21" s="5">
        <v>935</v>
      </c>
      <c r="M21" s="6">
        <v>829.5</v>
      </c>
      <c r="N21" s="7">
        <f>L21+M21</f>
        <v>1764.5</v>
      </c>
      <c r="O21" s="2">
        <f t="shared" si="2"/>
        <v>515</v>
      </c>
      <c r="P21" s="1">
        <f t="shared" si="3"/>
        <v>0.70813261547180506</v>
      </c>
    </row>
    <row r="22" spans="1:16" x14ac:dyDescent="0.25">
      <c r="A22" s="19">
        <v>15</v>
      </c>
      <c r="B22" s="15">
        <v>45177</v>
      </c>
      <c r="C22" s="16">
        <v>45148</v>
      </c>
      <c r="D22" s="16">
        <v>45183</v>
      </c>
      <c r="E22" s="4"/>
      <c r="F22" s="25"/>
      <c r="G22" s="36">
        <v>-580</v>
      </c>
      <c r="H22" s="2">
        <v>379.5</v>
      </c>
      <c r="I22" s="26"/>
      <c r="J22" s="7">
        <f t="shared" si="0"/>
        <v>-200.5</v>
      </c>
      <c r="K22" s="2"/>
      <c r="L22" s="5">
        <v>-160</v>
      </c>
      <c r="M22" s="6">
        <v>739.5</v>
      </c>
      <c r="N22" s="7">
        <f>L22+M22</f>
        <v>579.5</v>
      </c>
      <c r="O22" s="2">
        <f t="shared" si="2"/>
        <v>780</v>
      </c>
      <c r="P22" s="1">
        <f t="shared" si="3"/>
        <v>-0.34598792062122519</v>
      </c>
    </row>
    <row r="23" spans="1:16" x14ac:dyDescent="0.25">
      <c r="F23" s="27"/>
      <c r="I23" s="28"/>
    </row>
    <row r="24" spans="1:16" ht="15.75" thickBot="1" x14ac:dyDescent="0.3">
      <c r="F24" s="29"/>
      <c r="G24" s="30"/>
      <c r="H24" s="30"/>
      <c r="I24" s="31"/>
    </row>
    <row r="26" spans="1:16" x14ac:dyDescent="0.25">
      <c r="G26" s="2">
        <f>SUM(G8:G22)</f>
        <v>6760</v>
      </c>
      <c r="H26" s="2">
        <f>SUM(H8:H22)</f>
        <v>5172.5</v>
      </c>
      <c r="I26" s="2"/>
      <c r="L26" s="2">
        <f>SUM(L8:L22)</f>
        <v>11834.699999999999</v>
      </c>
      <c r="M26" s="2">
        <f>SUM(M8:M22)</f>
        <v>12607.199999999999</v>
      </c>
    </row>
    <row r="27" spans="1:16" ht="28.5" x14ac:dyDescent="0.45">
      <c r="J27" s="12">
        <f>SUM(J8:J22)</f>
        <v>11932.5</v>
      </c>
      <c r="K27" s="12"/>
      <c r="L27" s="13"/>
      <c r="M27" s="13"/>
      <c r="N27" s="12">
        <f>SUM(N8:N22)</f>
        <v>24441.899999999998</v>
      </c>
      <c r="O27" s="12">
        <f>N27-J27</f>
        <v>12509.399999999998</v>
      </c>
      <c r="P27" s="14">
        <f>J27/N27</f>
        <v>0.48819854430302068</v>
      </c>
    </row>
    <row r="30" spans="1:16" x14ac:dyDescent="0.25">
      <c r="K30" s="35"/>
    </row>
  </sheetData>
  <mergeCells count="1">
    <mergeCell ref="F2:I2"/>
  </mergeCells>
  <conditionalFormatting sqref="J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24A3-37A5-4FCB-BF34-1C0E74757576}">
  <sheetPr>
    <pageSetUpPr fitToPage="1"/>
  </sheetPr>
  <dimension ref="A1:P30"/>
  <sheetViews>
    <sheetView zoomScale="130" zoomScaleNormal="130" workbookViewId="0">
      <selection activeCell="J11" sqref="F11:J11"/>
    </sheetView>
  </sheetViews>
  <sheetFormatPr defaultRowHeight="15" x14ac:dyDescent="0.25"/>
  <cols>
    <col min="1" max="1" width="3.28515625" customWidth="1"/>
    <col min="2" max="2" width="11" customWidth="1"/>
    <col min="3" max="3" width="12.140625" customWidth="1"/>
    <col min="4" max="4" width="11.28515625" customWidth="1"/>
    <col min="5" max="5" width="1.85546875" style="3" customWidth="1"/>
    <col min="6" max="6" width="4.42578125" style="3" customWidth="1"/>
    <col min="7" max="7" width="10.28515625" bestFit="1" customWidth="1"/>
    <col min="8" max="8" width="15.140625" customWidth="1"/>
    <col min="9" max="9" width="4" customWidth="1"/>
    <col min="10" max="10" width="12.7109375" bestFit="1" customWidth="1"/>
    <col min="11" max="11" width="2.7109375" customWidth="1"/>
    <col min="12" max="12" width="12.5703125" bestFit="1" customWidth="1"/>
    <col min="13" max="13" width="13.42578125" bestFit="1" customWidth="1"/>
    <col min="14" max="14" width="13" bestFit="1" customWidth="1"/>
    <col min="15" max="15" width="12.85546875" customWidth="1"/>
    <col min="16" max="16" width="9.28515625" bestFit="1" customWidth="1"/>
  </cols>
  <sheetData>
    <row r="1" spans="1:16" ht="31.5" x14ac:dyDescent="0.25">
      <c r="B1" s="38" t="s">
        <v>21</v>
      </c>
      <c r="C1" s="37"/>
      <c r="E1"/>
      <c r="F1"/>
      <c r="H1" s="8"/>
      <c r="I1" s="8"/>
      <c r="J1" s="8"/>
      <c r="K1" s="8"/>
      <c r="L1" s="8"/>
      <c r="M1" s="8"/>
      <c r="N1" s="8"/>
      <c r="O1" s="8" t="s">
        <v>8</v>
      </c>
      <c r="P1" s="8" t="s">
        <v>12</v>
      </c>
    </row>
    <row r="2" spans="1:16" ht="16.5" thickBot="1" x14ac:dyDescent="0.3">
      <c r="B2" s="8"/>
      <c r="C2" s="8"/>
      <c r="D2" s="8"/>
      <c r="E2" s="8"/>
      <c r="F2" s="39" t="s">
        <v>17</v>
      </c>
      <c r="G2" s="40"/>
      <c r="H2" s="40"/>
      <c r="I2" s="40"/>
      <c r="J2" s="8"/>
      <c r="K2" s="8"/>
      <c r="L2" s="8"/>
      <c r="M2" s="8"/>
      <c r="N2" s="8"/>
      <c r="O2" s="8" t="s">
        <v>9</v>
      </c>
      <c r="P2" s="8" t="s">
        <v>13</v>
      </c>
    </row>
    <row r="3" spans="1:16" ht="15.75" x14ac:dyDescent="0.25">
      <c r="B3" s="8"/>
      <c r="C3" s="8"/>
      <c r="D3" s="8"/>
      <c r="E3" s="8"/>
      <c r="F3" s="20"/>
      <c r="G3" s="21"/>
      <c r="H3" s="21"/>
      <c r="I3" s="22"/>
      <c r="J3" s="8"/>
      <c r="K3" s="8"/>
      <c r="L3" s="8"/>
      <c r="M3" s="8"/>
      <c r="N3" s="8"/>
      <c r="O3" s="8" t="s">
        <v>10</v>
      </c>
      <c r="P3" s="8" t="s">
        <v>14</v>
      </c>
    </row>
    <row r="4" spans="1:16" ht="15.75" x14ac:dyDescent="0.25">
      <c r="B4" s="8" t="s">
        <v>0</v>
      </c>
      <c r="C4" s="8" t="s">
        <v>1</v>
      </c>
      <c r="D4" s="8" t="s">
        <v>2</v>
      </c>
      <c r="E4" s="8"/>
      <c r="F4" s="23"/>
      <c r="G4" s="8" t="s">
        <v>3</v>
      </c>
      <c r="H4" s="8" t="s">
        <v>4</v>
      </c>
      <c r="I4" s="24"/>
      <c r="J4" s="11" t="s">
        <v>5</v>
      </c>
      <c r="K4" s="8"/>
      <c r="L4" s="9" t="s">
        <v>6</v>
      </c>
      <c r="M4" s="10" t="s">
        <v>7</v>
      </c>
      <c r="N4" s="11" t="s">
        <v>16</v>
      </c>
      <c r="O4" s="8" t="s">
        <v>11</v>
      </c>
      <c r="P4" s="8" t="s">
        <v>15</v>
      </c>
    </row>
    <row r="5" spans="1:16" x14ac:dyDescent="0.25">
      <c r="E5" s="4"/>
      <c r="F5" s="25"/>
      <c r="G5" s="2"/>
      <c r="H5" s="2"/>
      <c r="I5" s="26"/>
      <c r="J5" s="7"/>
      <c r="K5" s="2"/>
      <c r="L5" s="5"/>
      <c r="M5" s="6"/>
      <c r="N5" s="7"/>
      <c r="O5" s="2"/>
    </row>
    <row r="6" spans="1:16" x14ac:dyDescent="0.25">
      <c r="E6" s="4"/>
      <c r="F6" s="25"/>
      <c r="G6" s="2"/>
      <c r="H6" s="2"/>
      <c r="I6" s="26"/>
      <c r="J6" s="7"/>
      <c r="K6" s="2"/>
      <c r="L6" s="5"/>
      <c r="M6" s="6"/>
      <c r="N6" s="7"/>
      <c r="O6" s="2"/>
    </row>
    <row r="7" spans="1:16" x14ac:dyDescent="0.25">
      <c r="E7" s="4"/>
      <c r="F7" s="25"/>
      <c r="G7" s="2"/>
      <c r="H7" s="2"/>
      <c r="I7" s="26"/>
      <c r="J7" s="7"/>
      <c r="K7" s="2"/>
      <c r="L7" s="5"/>
      <c r="M7" s="6"/>
      <c r="N7" s="7"/>
      <c r="O7" s="2"/>
    </row>
    <row r="8" spans="1:16" x14ac:dyDescent="0.25">
      <c r="A8" s="19">
        <v>1</v>
      </c>
      <c r="B8" s="15">
        <v>44750</v>
      </c>
      <c r="C8" s="15">
        <v>44740</v>
      </c>
      <c r="D8" s="15">
        <v>44756</v>
      </c>
      <c r="E8" s="4"/>
      <c r="F8" s="25"/>
      <c r="G8" s="2">
        <v>0</v>
      </c>
      <c r="H8" s="2">
        <v>1099.5</v>
      </c>
      <c r="I8" s="26"/>
      <c r="J8" s="7">
        <f t="shared" ref="J8:J22" si="0">G8+H8</f>
        <v>1099.5</v>
      </c>
      <c r="K8" s="2"/>
      <c r="L8" s="5">
        <v>0</v>
      </c>
      <c r="M8" s="6">
        <v>1259.5</v>
      </c>
      <c r="N8" s="7">
        <f t="shared" ref="N8:N20" si="1">L8+M8</f>
        <v>1259.5</v>
      </c>
      <c r="O8" s="2">
        <f t="shared" ref="O8:O22" si="2">N8-J8</f>
        <v>160</v>
      </c>
      <c r="P8" s="1">
        <f t="shared" ref="P8:P22" si="3">J8/N8</f>
        <v>0.87296546248511309</v>
      </c>
    </row>
    <row r="9" spans="1:16" x14ac:dyDescent="0.25">
      <c r="A9" s="19">
        <v>2</v>
      </c>
      <c r="B9" s="15">
        <v>44783</v>
      </c>
      <c r="C9" s="15">
        <v>44750</v>
      </c>
      <c r="D9" s="16">
        <v>44788</v>
      </c>
      <c r="E9" s="4"/>
      <c r="F9" s="25"/>
      <c r="G9" s="2">
        <v>1820</v>
      </c>
      <c r="H9" s="2">
        <v>-390.5</v>
      </c>
      <c r="I9" s="26"/>
      <c r="J9" s="7">
        <f t="shared" si="0"/>
        <v>1429.5</v>
      </c>
      <c r="K9" s="2"/>
      <c r="L9" s="5">
        <v>2367</v>
      </c>
      <c r="M9" s="6">
        <v>206.5</v>
      </c>
      <c r="N9" s="7">
        <f t="shared" si="1"/>
        <v>2573.5</v>
      </c>
      <c r="O9" s="2">
        <f t="shared" si="2"/>
        <v>1144</v>
      </c>
      <c r="P9" s="1">
        <f t="shared" si="3"/>
        <v>0.55546920536234701</v>
      </c>
    </row>
    <row r="10" spans="1:16" x14ac:dyDescent="0.25">
      <c r="A10" s="19">
        <v>3</v>
      </c>
      <c r="B10" s="15">
        <v>44813</v>
      </c>
      <c r="C10" s="15">
        <v>44783</v>
      </c>
      <c r="D10" s="16">
        <v>44819</v>
      </c>
      <c r="E10" s="4"/>
      <c r="F10" s="25"/>
      <c r="G10" s="2">
        <v>-240</v>
      </c>
      <c r="H10" s="36">
        <v>419.5</v>
      </c>
      <c r="I10" s="26"/>
      <c r="J10" s="7">
        <f t="shared" si="0"/>
        <v>179.5</v>
      </c>
      <c r="K10" s="2"/>
      <c r="L10" s="5">
        <v>130</v>
      </c>
      <c r="M10" s="6">
        <v>1539.5</v>
      </c>
      <c r="N10" s="7">
        <f t="shared" si="1"/>
        <v>1669.5</v>
      </c>
      <c r="O10" s="2">
        <f t="shared" si="2"/>
        <v>1490</v>
      </c>
      <c r="P10" s="1">
        <f t="shared" si="3"/>
        <v>0.1075172207247679</v>
      </c>
    </row>
    <row r="11" spans="1:16" x14ac:dyDescent="0.25">
      <c r="A11" s="19">
        <v>4</v>
      </c>
      <c r="B11" s="15">
        <v>44846</v>
      </c>
      <c r="C11" s="15">
        <v>44813</v>
      </c>
      <c r="D11" s="16">
        <v>44852</v>
      </c>
      <c r="E11" s="4"/>
      <c r="F11" s="25"/>
      <c r="G11" s="36">
        <v>-640</v>
      </c>
      <c r="H11" s="2">
        <v>359.5</v>
      </c>
      <c r="I11" s="26"/>
      <c r="J11" s="7">
        <f t="shared" si="0"/>
        <v>-280.5</v>
      </c>
      <c r="K11" s="2"/>
      <c r="L11" s="5">
        <v>597.9</v>
      </c>
      <c r="M11" s="6">
        <v>1937.4</v>
      </c>
      <c r="N11" s="7">
        <f t="shared" si="1"/>
        <v>2535.3000000000002</v>
      </c>
      <c r="O11" s="2">
        <f t="shared" si="2"/>
        <v>2815.8</v>
      </c>
      <c r="P11" s="1">
        <f t="shared" si="3"/>
        <v>-0.11063779434386463</v>
      </c>
    </row>
    <row r="12" spans="1:16" x14ac:dyDescent="0.25">
      <c r="A12" s="19">
        <v>5</v>
      </c>
      <c r="B12" s="15">
        <v>44875</v>
      </c>
      <c r="C12" s="15">
        <v>44846</v>
      </c>
      <c r="D12" s="15">
        <v>44881</v>
      </c>
      <c r="E12" s="4"/>
      <c r="F12" s="25"/>
      <c r="G12" s="2">
        <v>1100</v>
      </c>
      <c r="H12" s="2">
        <v>229.5</v>
      </c>
      <c r="I12" s="26"/>
      <c r="J12" s="7">
        <f t="shared" si="0"/>
        <v>1329.5</v>
      </c>
      <c r="K12" s="2"/>
      <c r="L12" s="5">
        <v>1510</v>
      </c>
      <c r="M12" s="6">
        <v>459.5</v>
      </c>
      <c r="N12" s="7">
        <f t="shared" si="1"/>
        <v>1969.5</v>
      </c>
      <c r="O12" s="2">
        <f t="shared" si="2"/>
        <v>640</v>
      </c>
      <c r="P12" s="1">
        <f t="shared" si="3"/>
        <v>0.67504442751967508</v>
      </c>
    </row>
    <row r="13" spans="1:16" x14ac:dyDescent="0.25">
      <c r="A13" s="19">
        <v>6</v>
      </c>
      <c r="B13" s="15">
        <v>44904</v>
      </c>
      <c r="C13" s="15">
        <v>44875</v>
      </c>
      <c r="D13" s="15">
        <v>44915</v>
      </c>
      <c r="E13" s="4"/>
      <c r="F13" s="25"/>
      <c r="G13" s="2">
        <v>770</v>
      </c>
      <c r="H13" s="32">
        <v>649.5</v>
      </c>
      <c r="I13" s="26"/>
      <c r="J13" s="7">
        <f t="shared" si="0"/>
        <v>1419.5</v>
      </c>
      <c r="K13" s="2"/>
      <c r="L13" s="5">
        <v>1040</v>
      </c>
      <c r="M13" s="34">
        <v>959.5</v>
      </c>
      <c r="N13" s="7">
        <f t="shared" si="1"/>
        <v>1999.5</v>
      </c>
      <c r="O13" s="2">
        <f t="shared" si="2"/>
        <v>580</v>
      </c>
      <c r="P13" s="1">
        <f t="shared" si="3"/>
        <v>0.70992748187046761</v>
      </c>
    </row>
    <row r="14" spans="1:16" x14ac:dyDescent="0.25">
      <c r="A14" s="19">
        <v>7</v>
      </c>
      <c r="B14" s="15">
        <v>44938</v>
      </c>
      <c r="C14" s="15">
        <v>44904</v>
      </c>
      <c r="D14" s="15">
        <v>44945</v>
      </c>
      <c r="E14" s="4"/>
      <c r="F14" s="25"/>
      <c r="G14" s="32">
        <v>430</v>
      </c>
      <c r="H14" s="2">
        <v>-330.5</v>
      </c>
      <c r="I14" s="26"/>
      <c r="J14" s="7">
        <f t="shared" si="0"/>
        <v>99.5</v>
      </c>
      <c r="K14" s="2"/>
      <c r="L14" s="33">
        <v>640</v>
      </c>
      <c r="M14" s="6">
        <v>339.5</v>
      </c>
      <c r="N14" s="7">
        <f t="shared" si="1"/>
        <v>979.5</v>
      </c>
      <c r="O14" s="2">
        <f t="shared" si="2"/>
        <v>880</v>
      </c>
      <c r="P14" s="1">
        <f t="shared" si="3"/>
        <v>0.10158244002041858</v>
      </c>
    </row>
    <row r="15" spans="1:16" x14ac:dyDescent="0.25">
      <c r="A15" s="19">
        <v>8</v>
      </c>
      <c r="B15" s="15">
        <v>44967</v>
      </c>
      <c r="C15" s="15">
        <v>44938</v>
      </c>
      <c r="D15" s="16">
        <v>44973</v>
      </c>
      <c r="E15" s="4"/>
      <c r="F15" s="25"/>
      <c r="G15" s="2">
        <v>900</v>
      </c>
      <c r="H15" s="2">
        <v>239.5</v>
      </c>
      <c r="I15" s="26"/>
      <c r="J15" s="7">
        <f t="shared" si="0"/>
        <v>1139.5</v>
      </c>
      <c r="K15" s="2"/>
      <c r="L15" s="5">
        <v>1650</v>
      </c>
      <c r="M15" s="6">
        <v>619.5</v>
      </c>
      <c r="N15" s="7">
        <f t="shared" si="1"/>
        <v>2269.5</v>
      </c>
      <c r="O15" s="2">
        <f t="shared" si="2"/>
        <v>1130</v>
      </c>
      <c r="P15" s="1">
        <f t="shared" si="3"/>
        <v>0.50209297202026881</v>
      </c>
    </row>
    <row r="16" spans="1:16" x14ac:dyDescent="0.25">
      <c r="A16" s="19">
        <v>9</v>
      </c>
      <c r="B16" s="15">
        <v>44995</v>
      </c>
      <c r="C16" s="15">
        <v>44967</v>
      </c>
      <c r="D16" s="16">
        <v>45001</v>
      </c>
      <c r="E16" s="4"/>
      <c r="F16" s="25"/>
      <c r="G16" s="2">
        <v>-680</v>
      </c>
      <c r="H16" s="2">
        <v>1189.5</v>
      </c>
      <c r="I16" s="26"/>
      <c r="J16" s="7">
        <f t="shared" si="0"/>
        <v>509.5</v>
      </c>
      <c r="K16" s="2"/>
      <c r="L16" s="5">
        <v>-420</v>
      </c>
      <c r="M16" s="6">
        <v>1629.5</v>
      </c>
      <c r="N16" s="7">
        <f t="shared" si="1"/>
        <v>1209.5</v>
      </c>
      <c r="O16" s="2">
        <f t="shared" si="2"/>
        <v>700</v>
      </c>
      <c r="P16" s="1">
        <f t="shared" si="3"/>
        <v>0.42124844977263332</v>
      </c>
    </row>
    <row r="17" spans="1:16" x14ac:dyDescent="0.25">
      <c r="A17" s="19">
        <v>10</v>
      </c>
      <c r="B17" s="15">
        <v>45028</v>
      </c>
      <c r="C17" s="15">
        <v>44995</v>
      </c>
      <c r="D17" s="16">
        <v>45034</v>
      </c>
      <c r="E17" s="4"/>
      <c r="F17" s="25"/>
      <c r="G17" s="2">
        <v>-10</v>
      </c>
      <c r="H17" s="2">
        <v>299.5</v>
      </c>
      <c r="I17" s="26"/>
      <c r="J17" s="7">
        <f t="shared" si="0"/>
        <v>289.5</v>
      </c>
      <c r="K17" s="2"/>
      <c r="L17" s="5">
        <v>380</v>
      </c>
      <c r="M17" s="6">
        <v>699.5</v>
      </c>
      <c r="N17" s="7">
        <f t="shared" si="1"/>
        <v>1079.5</v>
      </c>
      <c r="O17" s="2">
        <f t="shared" si="2"/>
        <v>790</v>
      </c>
      <c r="P17" s="1">
        <f t="shared" si="3"/>
        <v>0.26817971283001391</v>
      </c>
    </row>
    <row r="18" spans="1:16" x14ac:dyDescent="0.25">
      <c r="A18" s="19">
        <v>11</v>
      </c>
      <c r="B18" s="17">
        <v>45056</v>
      </c>
      <c r="C18" s="15">
        <v>45028</v>
      </c>
      <c r="D18" s="16">
        <v>45062</v>
      </c>
      <c r="E18" s="4"/>
      <c r="F18" s="25"/>
      <c r="G18" s="2">
        <v>860</v>
      </c>
      <c r="H18" s="2">
        <v>289.5</v>
      </c>
      <c r="I18" s="26"/>
      <c r="J18" s="7">
        <f t="shared" si="0"/>
        <v>1149.5</v>
      </c>
      <c r="K18" s="2"/>
      <c r="L18" s="5">
        <v>1120</v>
      </c>
      <c r="M18" s="6">
        <v>469.5</v>
      </c>
      <c r="N18" s="7">
        <f t="shared" si="1"/>
        <v>1589.5</v>
      </c>
      <c r="O18" s="2">
        <f t="shared" si="2"/>
        <v>440</v>
      </c>
      <c r="P18" s="1">
        <f t="shared" si="3"/>
        <v>0.72318339100346019</v>
      </c>
    </row>
    <row r="19" spans="1:16" x14ac:dyDescent="0.25">
      <c r="A19" s="19">
        <v>12</v>
      </c>
      <c r="B19" s="15">
        <v>45086</v>
      </c>
      <c r="C19" s="17">
        <v>45056</v>
      </c>
      <c r="D19" s="16">
        <v>45092</v>
      </c>
      <c r="E19" s="4"/>
      <c r="F19" s="25"/>
      <c r="G19" s="2">
        <v>710</v>
      </c>
      <c r="H19" s="2">
        <v>79.5</v>
      </c>
      <c r="I19" s="26"/>
      <c r="J19" s="7">
        <f t="shared" si="0"/>
        <v>789.5</v>
      </c>
      <c r="K19" s="2"/>
      <c r="L19" s="5">
        <v>834.8</v>
      </c>
      <c r="M19" s="6">
        <v>424.3</v>
      </c>
      <c r="N19" s="7">
        <f t="shared" si="1"/>
        <v>1259.0999999999999</v>
      </c>
      <c r="O19" s="2">
        <f t="shared" si="2"/>
        <v>469.59999999999991</v>
      </c>
      <c r="P19" s="1">
        <f t="shared" si="3"/>
        <v>0.62703518386148838</v>
      </c>
    </row>
    <row r="20" spans="1:16" x14ac:dyDescent="0.25">
      <c r="A20" s="19">
        <v>13</v>
      </c>
      <c r="B20" s="15">
        <v>45119</v>
      </c>
      <c r="C20" s="15">
        <v>45086</v>
      </c>
      <c r="D20" s="16">
        <v>45125</v>
      </c>
      <c r="E20" s="4"/>
      <c r="F20" s="25"/>
      <c r="G20" s="2">
        <v>730</v>
      </c>
      <c r="H20" s="2">
        <v>149.5</v>
      </c>
      <c r="I20" s="26"/>
      <c r="J20" s="7">
        <f t="shared" si="0"/>
        <v>879.5</v>
      </c>
      <c r="K20" s="2"/>
      <c r="L20" s="5">
        <v>1210</v>
      </c>
      <c r="M20" s="6">
        <v>494.5</v>
      </c>
      <c r="N20" s="7">
        <f t="shared" si="1"/>
        <v>1704.5</v>
      </c>
      <c r="O20" s="2">
        <f t="shared" si="2"/>
        <v>825</v>
      </c>
      <c r="P20" s="1">
        <f t="shared" si="3"/>
        <v>0.51598709298914636</v>
      </c>
    </row>
    <row r="21" spans="1:16" x14ac:dyDescent="0.25">
      <c r="A21" s="19">
        <v>14</v>
      </c>
      <c r="B21" s="16">
        <v>45148</v>
      </c>
      <c r="C21" s="15">
        <v>45119</v>
      </c>
      <c r="D21" s="16">
        <v>45154</v>
      </c>
      <c r="E21" s="4"/>
      <c r="F21" s="25"/>
      <c r="G21" s="2">
        <v>740</v>
      </c>
      <c r="H21" s="36">
        <v>509.5</v>
      </c>
      <c r="I21" s="26"/>
      <c r="J21" s="7">
        <f t="shared" si="0"/>
        <v>1249.5</v>
      </c>
      <c r="K21" s="2"/>
      <c r="L21" s="5">
        <v>935</v>
      </c>
      <c r="M21" s="6">
        <v>829.5</v>
      </c>
      <c r="N21" s="7">
        <f>L21+M21</f>
        <v>1764.5</v>
      </c>
      <c r="O21" s="2">
        <f t="shared" si="2"/>
        <v>515</v>
      </c>
      <c r="P21" s="1">
        <f t="shared" si="3"/>
        <v>0.70813261547180506</v>
      </c>
    </row>
    <row r="22" spans="1:16" x14ac:dyDescent="0.25">
      <c r="A22" s="19">
        <v>15</v>
      </c>
      <c r="B22" s="15">
        <v>45177</v>
      </c>
      <c r="C22" s="16">
        <v>45148</v>
      </c>
      <c r="D22" s="16">
        <v>45183</v>
      </c>
      <c r="E22" s="4"/>
      <c r="F22" s="25"/>
      <c r="G22" s="36">
        <v>-580</v>
      </c>
      <c r="H22" s="2">
        <v>379.5</v>
      </c>
      <c r="I22" s="26"/>
      <c r="J22" s="7">
        <f t="shared" si="0"/>
        <v>-200.5</v>
      </c>
      <c r="K22" s="2"/>
      <c r="L22" s="5">
        <v>-160</v>
      </c>
      <c r="M22" s="6">
        <v>739.5</v>
      </c>
      <c r="N22" s="7">
        <f>L22+M22</f>
        <v>579.5</v>
      </c>
      <c r="O22" s="2">
        <f t="shared" si="2"/>
        <v>780</v>
      </c>
      <c r="P22" s="1">
        <f t="shared" si="3"/>
        <v>-0.34598792062122519</v>
      </c>
    </row>
    <row r="23" spans="1:16" x14ac:dyDescent="0.25">
      <c r="F23" s="27"/>
      <c r="I23" s="28"/>
    </row>
    <row r="24" spans="1:16" ht="15.75" thickBot="1" x14ac:dyDescent="0.3">
      <c r="F24" s="29"/>
      <c r="G24" s="30"/>
      <c r="H24" s="30"/>
      <c r="I24" s="31"/>
    </row>
    <row r="26" spans="1:16" x14ac:dyDescent="0.25">
      <c r="G26" s="2">
        <f>SUM(G8:G22)</f>
        <v>5910</v>
      </c>
      <c r="H26" s="2">
        <f>SUM(H8:H22)</f>
        <v>5172.5</v>
      </c>
      <c r="I26" s="2"/>
      <c r="L26" s="2">
        <f>SUM(L8:L22)</f>
        <v>11834.699999999999</v>
      </c>
      <c r="M26" s="2">
        <f>SUM(M8:M22)</f>
        <v>12607.199999999999</v>
      </c>
    </row>
    <row r="27" spans="1:16" ht="28.5" x14ac:dyDescent="0.45">
      <c r="J27" s="12">
        <f>SUM(J8:J22)</f>
        <v>11082.5</v>
      </c>
      <c r="K27" s="12"/>
      <c r="L27" s="13"/>
      <c r="M27" s="13"/>
      <c r="N27" s="12">
        <f>SUM(N8:N22)</f>
        <v>24441.899999999998</v>
      </c>
      <c r="O27" s="12">
        <f>N27-J27</f>
        <v>13359.399999999998</v>
      </c>
      <c r="P27" s="14">
        <f>J27/N27</f>
        <v>0.45342219712870119</v>
      </c>
    </row>
    <row r="30" spans="1:16" x14ac:dyDescent="0.25">
      <c r="K30" s="35"/>
    </row>
  </sheetData>
  <mergeCells count="1">
    <mergeCell ref="F2:I2"/>
  </mergeCells>
  <conditionalFormatting sqref="J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54-515D-4D27-B9A5-09098F9C2529}">
  <sheetPr>
    <pageSetUpPr fitToPage="1"/>
  </sheetPr>
  <dimension ref="A1:P30"/>
  <sheetViews>
    <sheetView zoomScale="130" zoomScaleNormal="130" workbookViewId="0">
      <selection activeCell="J11" sqref="J11"/>
    </sheetView>
  </sheetViews>
  <sheetFormatPr defaultRowHeight="15" x14ac:dyDescent="0.25"/>
  <cols>
    <col min="1" max="1" width="3.28515625" customWidth="1"/>
    <col min="2" max="2" width="11" customWidth="1"/>
    <col min="3" max="3" width="12.140625" customWidth="1"/>
    <col min="4" max="4" width="11.28515625" customWidth="1"/>
    <col min="5" max="5" width="1.85546875" style="3" customWidth="1"/>
    <col min="6" max="6" width="4.42578125" style="3" customWidth="1"/>
    <col min="7" max="7" width="10.28515625" bestFit="1" customWidth="1"/>
    <col min="8" max="8" width="15.140625" customWidth="1"/>
    <col min="9" max="9" width="4" customWidth="1"/>
    <col min="10" max="10" width="12.7109375" bestFit="1" customWidth="1"/>
    <col min="11" max="11" width="2.7109375" customWidth="1"/>
    <col min="12" max="12" width="12.5703125" bestFit="1" customWidth="1"/>
    <col min="13" max="13" width="13.42578125" bestFit="1" customWidth="1"/>
    <col min="14" max="14" width="13" bestFit="1" customWidth="1"/>
    <col min="15" max="15" width="12.85546875" customWidth="1"/>
    <col min="16" max="16" width="9.28515625" bestFit="1" customWidth="1"/>
  </cols>
  <sheetData>
    <row r="1" spans="1:16" ht="31.5" x14ac:dyDescent="0.25">
      <c r="B1" s="38" t="s">
        <v>20</v>
      </c>
      <c r="C1" s="37"/>
      <c r="E1"/>
      <c r="F1"/>
      <c r="H1" s="8"/>
      <c r="I1" s="8"/>
      <c r="J1" s="8"/>
      <c r="K1" s="8"/>
      <c r="L1" s="8"/>
      <c r="M1" s="8"/>
      <c r="N1" s="8"/>
      <c r="O1" s="8" t="s">
        <v>8</v>
      </c>
      <c r="P1" s="8" t="s">
        <v>12</v>
      </c>
    </row>
    <row r="2" spans="1:16" ht="16.5" thickBot="1" x14ac:dyDescent="0.3">
      <c r="B2" s="8"/>
      <c r="C2" s="8"/>
      <c r="D2" s="8"/>
      <c r="E2" s="8"/>
      <c r="F2" s="39" t="s">
        <v>17</v>
      </c>
      <c r="G2" s="40"/>
      <c r="H2" s="40"/>
      <c r="I2" s="40"/>
      <c r="J2" s="8"/>
      <c r="K2" s="8"/>
      <c r="L2" s="8"/>
      <c r="M2" s="8"/>
      <c r="N2" s="8"/>
      <c r="O2" s="8" t="s">
        <v>9</v>
      </c>
      <c r="P2" s="8" t="s">
        <v>13</v>
      </c>
    </row>
    <row r="3" spans="1:16" ht="15.75" x14ac:dyDescent="0.25">
      <c r="B3" s="8"/>
      <c r="C3" s="8"/>
      <c r="D3" s="8"/>
      <c r="E3" s="8"/>
      <c r="F3" s="20"/>
      <c r="G3" s="21"/>
      <c r="H3" s="21"/>
      <c r="I3" s="22"/>
      <c r="J3" s="8"/>
      <c r="K3" s="8"/>
      <c r="L3" s="8"/>
      <c r="M3" s="8"/>
      <c r="N3" s="8"/>
      <c r="O3" s="8" t="s">
        <v>10</v>
      </c>
      <c r="P3" s="8" t="s">
        <v>14</v>
      </c>
    </row>
    <row r="4" spans="1:16" ht="15.75" x14ac:dyDescent="0.25">
      <c r="B4" s="8" t="s">
        <v>0</v>
      </c>
      <c r="C4" s="8" t="s">
        <v>1</v>
      </c>
      <c r="D4" s="8" t="s">
        <v>2</v>
      </c>
      <c r="E4" s="8"/>
      <c r="F4" s="23"/>
      <c r="G4" s="8" t="s">
        <v>3</v>
      </c>
      <c r="H4" s="8" t="s">
        <v>4</v>
      </c>
      <c r="I4" s="24"/>
      <c r="J4" s="11" t="s">
        <v>5</v>
      </c>
      <c r="K4" s="8"/>
      <c r="L4" s="9" t="s">
        <v>6</v>
      </c>
      <c r="M4" s="10" t="s">
        <v>7</v>
      </c>
      <c r="N4" s="11" t="s">
        <v>16</v>
      </c>
      <c r="O4" s="8" t="s">
        <v>11</v>
      </c>
      <c r="P4" s="8" t="s">
        <v>15</v>
      </c>
    </row>
    <row r="5" spans="1:16" x14ac:dyDescent="0.25">
      <c r="E5" s="4"/>
      <c r="F5" s="25"/>
      <c r="G5" s="2"/>
      <c r="H5" s="2"/>
      <c r="I5" s="26"/>
      <c r="J5" s="7"/>
      <c r="K5" s="2"/>
      <c r="L5" s="5"/>
      <c r="M5" s="6"/>
      <c r="N5" s="7"/>
      <c r="O5" s="2"/>
    </row>
    <row r="6" spans="1:16" x14ac:dyDescent="0.25">
      <c r="E6" s="4"/>
      <c r="F6" s="25"/>
      <c r="G6" s="2"/>
      <c r="H6" s="2"/>
      <c r="I6" s="26"/>
      <c r="J6" s="7"/>
      <c r="K6" s="2"/>
      <c r="L6" s="5"/>
      <c r="M6" s="6"/>
      <c r="N6" s="7"/>
      <c r="O6" s="2"/>
    </row>
    <row r="7" spans="1:16" x14ac:dyDescent="0.25">
      <c r="E7" s="4"/>
      <c r="F7" s="25"/>
      <c r="G7" s="2"/>
      <c r="H7" s="2"/>
      <c r="I7" s="26"/>
      <c r="J7" s="7"/>
      <c r="K7" s="2"/>
      <c r="L7" s="5"/>
      <c r="M7" s="6"/>
      <c r="N7" s="7"/>
      <c r="O7" s="2"/>
    </row>
    <row r="8" spans="1:16" x14ac:dyDescent="0.25">
      <c r="A8" s="19">
        <v>1</v>
      </c>
      <c r="B8" s="15">
        <v>44750</v>
      </c>
      <c r="C8" s="15">
        <v>44740</v>
      </c>
      <c r="D8" s="15">
        <v>44756</v>
      </c>
      <c r="E8" s="4"/>
      <c r="F8" s="25"/>
      <c r="G8" s="2">
        <v>0</v>
      </c>
      <c r="H8" s="2">
        <v>1099.5</v>
      </c>
      <c r="I8" s="26"/>
      <c r="J8" s="7">
        <f t="shared" ref="J8:J22" si="0">G8+H8</f>
        <v>1099.5</v>
      </c>
      <c r="K8" s="2"/>
      <c r="L8" s="5">
        <v>0</v>
      </c>
      <c r="M8" s="6">
        <v>1259.5</v>
      </c>
      <c r="N8" s="7">
        <f t="shared" ref="N8:N20" si="1">L8+M8</f>
        <v>1259.5</v>
      </c>
      <c r="O8" s="2">
        <f t="shared" ref="O8:O22" si="2">N8-J8</f>
        <v>160</v>
      </c>
      <c r="P8" s="1">
        <f t="shared" ref="P8:P22" si="3">J8/N8</f>
        <v>0.87296546248511309</v>
      </c>
    </row>
    <row r="9" spans="1:16" x14ac:dyDescent="0.25">
      <c r="A9" s="19">
        <v>2</v>
      </c>
      <c r="B9" s="15">
        <v>44783</v>
      </c>
      <c r="C9" s="15">
        <v>44750</v>
      </c>
      <c r="D9" s="16">
        <v>44788</v>
      </c>
      <c r="E9" s="4"/>
      <c r="F9" s="25"/>
      <c r="G9" s="2">
        <v>2060</v>
      </c>
      <c r="H9" s="2">
        <v>-390.5</v>
      </c>
      <c r="I9" s="26"/>
      <c r="J9" s="7">
        <f t="shared" si="0"/>
        <v>1669.5</v>
      </c>
      <c r="K9" s="2"/>
      <c r="L9" s="5">
        <v>2367</v>
      </c>
      <c r="M9" s="6">
        <v>206.5</v>
      </c>
      <c r="N9" s="7">
        <f t="shared" si="1"/>
        <v>2573.5</v>
      </c>
      <c r="O9" s="2">
        <f t="shared" si="2"/>
        <v>904</v>
      </c>
      <c r="P9" s="1">
        <f t="shared" si="3"/>
        <v>0.64872741402758893</v>
      </c>
    </row>
    <row r="10" spans="1:16" x14ac:dyDescent="0.25">
      <c r="A10" s="19">
        <v>3</v>
      </c>
      <c r="B10" s="15">
        <v>44813</v>
      </c>
      <c r="C10" s="15">
        <v>44783</v>
      </c>
      <c r="D10" s="16">
        <v>44819</v>
      </c>
      <c r="E10" s="4"/>
      <c r="F10" s="25"/>
      <c r="G10" s="2">
        <v>-240</v>
      </c>
      <c r="H10" s="36">
        <v>419.5</v>
      </c>
      <c r="I10" s="26"/>
      <c r="J10" s="7">
        <f t="shared" si="0"/>
        <v>179.5</v>
      </c>
      <c r="K10" s="2"/>
      <c r="L10" s="5">
        <v>130</v>
      </c>
      <c r="M10" s="6">
        <v>1539.5</v>
      </c>
      <c r="N10" s="7">
        <f t="shared" si="1"/>
        <v>1669.5</v>
      </c>
      <c r="O10" s="2">
        <f t="shared" si="2"/>
        <v>1490</v>
      </c>
      <c r="P10" s="1">
        <f t="shared" si="3"/>
        <v>0.1075172207247679</v>
      </c>
    </row>
    <row r="11" spans="1:16" x14ac:dyDescent="0.25">
      <c r="A11" s="19">
        <v>4</v>
      </c>
      <c r="B11" s="15">
        <v>44846</v>
      </c>
      <c r="C11" s="15">
        <v>44813</v>
      </c>
      <c r="D11" s="16">
        <v>44852</v>
      </c>
      <c r="E11" s="4"/>
      <c r="F11" s="25"/>
      <c r="G11" s="36">
        <v>-640</v>
      </c>
      <c r="H11" s="2">
        <v>359.5</v>
      </c>
      <c r="I11" s="26"/>
      <c r="J11" s="7">
        <f t="shared" si="0"/>
        <v>-280.5</v>
      </c>
      <c r="K11" s="2"/>
      <c r="L11" s="5">
        <v>597.9</v>
      </c>
      <c r="M11" s="6">
        <v>1937.4</v>
      </c>
      <c r="N11" s="7">
        <f t="shared" si="1"/>
        <v>2535.3000000000002</v>
      </c>
      <c r="O11" s="2">
        <f t="shared" si="2"/>
        <v>2815.8</v>
      </c>
      <c r="P11" s="1">
        <f t="shared" si="3"/>
        <v>-0.11063779434386463</v>
      </c>
    </row>
    <row r="12" spans="1:16" x14ac:dyDescent="0.25">
      <c r="A12" s="19">
        <v>5</v>
      </c>
      <c r="B12" s="15">
        <v>44875</v>
      </c>
      <c r="C12" s="15">
        <v>44846</v>
      </c>
      <c r="D12" s="15">
        <v>44881</v>
      </c>
      <c r="E12" s="4"/>
      <c r="F12" s="25"/>
      <c r="G12" s="2">
        <v>1100</v>
      </c>
      <c r="H12" s="2">
        <v>229.5</v>
      </c>
      <c r="I12" s="26"/>
      <c r="J12" s="7">
        <f t="shared" si="0"/>
        <v>1329.5</v>
      </c>
      <c r="K12" s="2"/>
      <c r="L12" s="5">
        <v>1510</v>
      </c>
      <c r="M12" s="6">
        <v>459.5</v>
      </c>
      <c r="N12" s="7">
        <f t="shared" si="1"/>
        <v>1969.5</v>
      </c>
      <c r="O12" s="2">
        <f t="shared" si="2"/>
        <v>640</v>
      </c>
      <c r="P12" s="1">
        <f t="shared" si="3"/>
        <v>0.67504442751967508</v>
      </c>
    </row>
    <row r="13" spans="1:16" x14ac:dyDescent="0.25">
      <c r="A13" s="19">
        <v>6</v>
      </c>
      <c r="B13" s="15">
        <v>44904</v>
      </c>
      <c r="C13" s="15">
        <v>44875</v>
      </c>
      <c r="D13" s="15">
        <v>44915</v>
      </c>
      <c r="E13" s="4"/>
      <c r="F13" s="25"/>
      <c r="G13" s="2">
        <v>770</v>
      </c>
      <c r="H13" s="32">
        <v>649.5</v>
      </c>
      <c r="I13" s="26"/>
      <c r="J13" s="7">
        <f t="shared" si="0"/>
        <v>1419.5</v>
      </c>
      <c r="K13" s="2"/>
      <c r="L13" s="5">
        <v>1040</v>
      </c>
      <c r="M13" s="34">
        <v>959.5</v>
      </c>
      <c r="N13" s="7">
        <f t="shared" si="1"/>
        <v>1999.5</v>
      </c>
      <c r="O13" s="2">
        <f t="shared" si="2"/>
        <v>580</v>
      </c>
      <c r="P13" s="1">
        <f t="shared" si="3"/>
        <v>0.70992748187046761</v>
      </c>
    </row>
    <row r="14" spans="1:16" x14ac:dyDescent="0.25">
      <c r="A14" s="19">
        <v>7</v>
      </c>
      <c r="B14" s="15">
        <v>44938</v>
      </c>
      <c r="C14" s="15">
        <v>44904</v>
      </c>
      <c r="D14" s="15">
        <v>44945</v>
      </c>
      <c r="E14" s="4"/>
      <c r="F14" s="25"/>
      <c r="G14" s="32">
        <v>430</v>
      </c>
      <c r="H14" s="2">
        <v>-330.5</v>
      </c>
      <c r="I14" s="26"/>
      <c r="J14" s="7">
        <f t="shared" si="0"/>
        <v>99.5</v>
      </c>
      <c r="K14" s="2"/>
      <c r="L14" s="33">
        <v>640</v>
      </c>
      <c r="M14" s="6">
        <v>339.5</v>
      </c>
      <c r="N14" s="7">
        <f t="shared" si="1"/>
        <v>979.5</v>
      </c>
      <c r="O14" s="2">
        <f t="shared" si="2"/>
        <v>880</v>
      </c>
      <c r="P14" s="1">
        <f t="shared" si="3"/>
        <v>0.10158244002041858</v>
      </c>
    </row>
    <row r="15" spans="1:16" x14ac:dyDescent="0.25">
      <c r="A15" s="19">
        <v>8</v>
      </c>
      <c r="B15" s="15">
        <v>44967</v>
      </c>
      <c r="C15" s="15">
        <v>44938</v>
      </c>
      <c r="D15" s="16">
        <v>44973</v>
      </c>
      <c r="E15" s="4"/>
      <c r="F15" s="25"/>
      <c r="G15" s="2">
        <v>900</v>
      </c>
      <c r="H15" s="2">
        <v>239.5</v>
      </c>
      <c r="I15" s="26"/>
      <c r="J15" s="7">
        <f t="shared" si="0"/>
        <v>1139.5</v>
      </c>
      <c r="K15" s="2"/>
      <c r="L15" s="5">
        <v>1650</v>
      </c>
      <c r="M15" s="6">
        <v>619.5</v>
      </c>
      <c r="N15" s="7">
        <f t="shared" si="1"/>
        <v>2269.5</v>
      </c>
      <c r="O15" s="2">
        <f t="shared" si="2"/>
        <v>1130</v>
      </c>
      <c r="P15" s="1">
        <f t="shared" si="3"/>
        <v>0.50209297202026881</v>
      </c>
    </row>
    <row r="16" spans="1:16" x14ac:dyDescent="0.25">
      <c r="A16" s="19">
        <v>9</v>
      </c>
      <c r="B16" s="15">
        <v>44995</v>
      </c>
      <c r="C16" s="15">
        <v>44967</v>
      </c>
      <c r="D16" s="16">
        <v>45001</v>
      </c>
      <c r="E16" s="4"/>
      <c r="F16" s="25"/>
      <c r="G16" s="2">
        <v>-680</v>
      </c>
      <c r="H16" s="2">
        <v>1189.5</v>
      </c>
      <c r="I16" s="26"/>
      <c r="J16" s="7">
        <f t="shared" si="0"/>
        <v>509.5</v>
      </c>
      <c r="K16" s="2"/>
      <c r="L16" s="5">
        <v>-420</v>
      </c>
      <c r="M16" s="6">
        <v>1629.5</v>
      </c>
      <c r="N16" s="7">
        <f t="shared" si="1"/>
        <v>1209.5</v>
      </c>
      <c r="O16" s="2">
        <f t="shared" si="2"/>
        <v>700</v>
      </c>
      <c r="P16" s="1">
        <f t="shared" si="3"/>
        <v>0.42124844977263332</v>
      </c>
    </row>
    <row r="17" spans="1:16" x14ac:dyDescent="0.25">
      <c r="A17" s="19">
        <v>10</v>
      </c>
      <c r="B17" s="15">
        <v>45028</v>
      </c>
      <c r="C17" s="15">
        <v>44995</v>
      </c>
      <c r="D17" s="16">
        <v>45034</v>
      </c>
      <c r="E17" s="4"/>
      <c r="F17" s="25"/>
      <c r="G17" s="2">
        <v>-10</v>
      </c>
      <c r="H17" s="2">
        <v>299.5</v>
      </c>
      <c r="I17" s="26"/>
      <c r="J17" s="7">
        <f t="shared" si="0"/>
        <v>289.5</v>
      </c>
      <c r="K17" s="2"/>
      <c r="L17" s="5">
        <v>380</v>
      </c>
      <c r="M17" s="6">
        <v>699.5</v>
      </c>
      <c r="N17" s="7">
        <f t="shared" si="1"/>
        <v>1079.5</v>
      </c>
      <c r="O17" s="2">
        <f t="shared" si="2"/>
        <v>790</v>
      </c>
      <c r="P17" s="1">
        <f t="shared" si="3"/>
        <v>0.26817971283001391</v>
      </c>
    </row>
    <row r="18" spans="1:16" x14ac:dyDescent="0.25">
      <c r="A18" s="19">
        <v>11</v>
      </c>
      <c r="B18" s="17">
        <v>45056</v>
      </c>
      <c r="C18" s="15">
        <v>45028</v>
      </c>
      <c r="D18" s="16">
        <v>45062</v>
      </c>
      <c r="E18" s="4"/>
      <c r="F18" s="25"/>
      <c r="G18" s="2">
        <v>860</v>
      </c>
      <c r="H18" s="2">
        <v>289.5</v>
      </c>
      <c r="I18" s="26"/>
      <c r="J18" s="7">
        <f t="shared" si="0"/>
        <v>1149.5</v>
      </c>
      <c r="K18" s="2"/>
      <c r="L18" s="5">
        <v>1120</v>
      </c>
      <c r="M18" s="6">
        <v>469.5</v>
      </c>
      <c r="N18" s="7">
        <f t="shared" si="1"/>
        <v>1589.5</v>
      </c>
      <c r="O18" s="2">
        <f t="shared" si="2"/>
        <v>440</v>
      </c>
      <c r="P18" s="1">
        <f t="shared" si="3"/>
        <v>0.72318339100346019</v>
      </c>
    </row>
    <row r="19" spans="1:16" x14ac:dyDescent="0.25">
      <c r="A19" s="19">
        <v>12</v>
      </c>
      <c r="B19" s="15">
        <v>45086</v>
      </c>
      <c r="C19" s="17">
        <v>45056</v>
      </c>
      <c r="D19" s="16">
        <v>45092</v>
      </c>
      <c r="E19" s="4"/>
      <c r="F19" s="25"/>
      <c r="G19" s="2">
        <v>710</v>
      </c>
      <c r="H19" s="2">
        <v>79.5</v>
      </c>
      <c r="I19" s="26"/>
      <c r="J19" s="7">
        <f t="shared" si="0"/>
        <v>789.5</v>
      </c>
      <c r="K19" s="2"/>
      <c r="L19" s="5">
        <v>834.8</v>
      </c>
      <c r="M19" s="6">
        <v>424.3</v>
      </c>
      <c r="N19" s="7">
        <f t="shared" si="1"/>
        <v>1259.0999999999999</v>
      </c>
      <c r="O19" s="2">
        <f t="shared" si="2"/>
        <v>469.59999999999991</v>
      </c>
      <c r="P19" s="1">
        <f t="shared" si="3"/>
        <v>0.62703518386148838</v>
      </c>
    </row>
    <row r="20" spans="1:16" x14ac:dyDescent="0.25">
      <c r="A20" s="19">
        <v>13</v>
      </c>
      <c r="B20" s="15">
        <v>45119</v>
      </c>
      <c r="C20" s="15">
        <v>45086</v>
      </c>
      <c r="D20" s="16">
        <v>45125</v>
      </c>
      <c r="E20" s="4"/>
      <c r="F20" s="25"/>
      <c r="G20" s="2">
        <v>730</v>
      </c>
      <c r="H20" s="2">
        <v>149.5</v>
      </c>
      <c r="I20" s="26"/>
      <c r="J20" s="7">
        <f t="shared" si="0"/>
        <v>879.5</v>
      </c>
      <c r="K20" s="2"/>
      <c r="L20" s="5">
        <v>1210</v>
      </c>
      <c r="M20" s="6">
        <v>494.5</v>
      </c>
      <c r="N20" s="7">
        <f t="shared" si="1"/>
        <v>1704.5</v>
      </c>
      <c r="O20" s="2">
        <f t="shared" si="2"/>
        <v>825</v>
      </c>
      <c r="P20" s="1">
        <f t="shared" si="3"/>
        <v>0.51598709298914636</v>
      </c>
    </row>
    <row r="21" spans="1:16" x14ac:dyDescent="0.25">
      <c r="A21" s="19">
        <v>14</v>
      </c>
      <c r="B21" s="16">
        <v>45148</v>
      </c>
      <c r="C21" s="15">
        <v>45119</v>
      </c>
      <c r="D21" s="16">
        <v>45154</v>
      </c>
      <c r="E21" s="4"/>
      <c r="F21" s="25"/>
      <c r="G21" s="2">
        <v>740</v>
      </c>
      <c r="H21" s="36">
        <v>509.5</v>
      </c>
      <c r="I21" s="26"/>
      <c r="J21" s="7">
        <f t="shared" si="0"/>
        <v>1249.5</v>
      </c>
      <c r="K21" s="2"/>
      <c r="L21" s="5">
        <v>935</v>
      </c>
      <c r="M21" s="6">
        <v>829.5</v>
      </c>
      <c r="N21" s="7">
        <f>L21+M21</f>
        <v>1764.5</v>
      </c>
      <c r="O21" s="2">
        <f t="shared" si="2"/>
        <v>515</v>
      </c>
      <c r="P21" s="1">
        <f t="shared" si="3"/>
        <v>0.70813261547180506</v>
      </c>
    </row>
    <row r="22" spans="1:16" x14ac:dyDescent="0.25">
      <c r="A22" s="19">
        <v>15</v>
      </c>
      <c r="B22" s="15">
        <v>45177</v>
      </c>
      <c r="C22" s="16">
        <v>45148</v>
      </c>
      <c r="D22" s="16">
        <v>45183</v>
      </c>
      <c r="E22" s="4"/>
      <c r="F22" s="25"/>
      <c r="G22" s="36">
        <v>-580</v>
      </c>
      <c r="H22" s="2">
        <v>379.5</v>
      </c>
      <c r="I22" s="26"/>
      <c r="J22" s="7">
        <f t="shared" si="0"/>
        <v>-200.5</v>
      </c>
      <c r="K22" s="2"/>
      <c r="L22" s="5">
        <v>-160</v>
      </c>
      <c r="M22" s="6">
        <v>739.5</v>
      </c>
      <c r="N22" s="7">
        <f>L22+M22</f>
        <v>579.5</v>
      </c>
      <c r="O22" s="2">
        <f t="shared" si="2"/>
        <v>780</v>
      </c>
      <c r="P22" s="1">
        <f t="shared" si="3"/>
        <v>-0.34598792062122519</v>
      </c>
    </row>
    <row r="23" spans="1:16" x14ac:dyDescent="0.25">
      <c r="F23" s="27"/>
      <c r="I23" s="28"/>
    </row>
    <row r="24" spans="1:16" ht="15.75" thickBot="1" x14ac:dyDescent="0.3">
      <c r="F24" s="29"/>
      <c r="G24" s="30"/>
      <c r="H24" s="30"/>
      <c r="I24" s="31"/>
    </row>
    <row r="26" spans="1:16" x14ac:dyDescent="0.25">
      <c r="G26" s="2">
        <f>SUM(G8:G22)</f>
        <v>6150</v>
      </c>
      <c r="H26" s="2">
        <f>SUM(H8:H22)</f>
        <v>5172.5</v>
      </c>
      <c r="I26" s="2"/>
      <c r="L26" s="2">
        <f>SUM(L8:L22)</f>
        <v>11834.699999999999</v>
      </c>
      <c r="M26" s="2">
        <f>SUM(M8:M22)</f>
        <v>12607.199999999999</v>
      </c>
    </row>
    <row r="27" spans="1:16" ht="28.5" x14ac:dyDescent="0.45">
      <c r="J27" s="12">
        <f>SUM(J8:J22)</f>
        <v>11322.5</v>
      </c>
      <c r="K27" s="12"/>
      <c r="L27" s="13"/>
      <c r="M27" s="13"/>
      <c r="N27" s="12">
        <f>SUM(N8:N22)</f>
        <v>24441.899999999998</v>
      </c>
      <c r="O27" s="12">
        <f>N27-J27</f>
        <v>13119.399999999998</v>
      </c>
      <c r="P27" s="14">
        <f>J27/N27</f>
        <v>0.46324140103674433</v>
      </c>
    </row>
    <row r="30" spans="1:16" x14ac:dyDescent="0.25">
      <c r="K30" s="35"/>
    </row>
  </sheetData>
  <mergeCells count="1">
    <mergeCell ref="F2:I2"/>
  </mergeCells>
  <conditionalFormatting sqref="J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1D12-B926-41DA-A49F-376B59D741D2}">
  <sheetPr>
    <pageSetUpPr fitToPage="1"/>
  </sheetPr>
  <dimension ref="A1:P30"/>
  <sheetViews>
    <sheetView zoomScale="130" zoomScaleNormal="130" workbookViewId="0">
      <selection activeCell="J14" sqref="B14:J14"/>
    </sheetView>
  </sheetViews>
  <sheetFormatPr defaultRowHeight="15" x14ac:dyDescent="0.25"/>
  <cols>
    <col min="1" max="1" width="3.28515625" customWidth="1"/>
    <col min="2" max="2" width="11" customWidth="1"/>
    <col min="3" max="3" width="12.140625" customWidth="1"/>
    <col min="4" max="4" width="11.28515625" customWidth="1"/>
    <col min="5" max="5" width="1.85546875" style="3" customWidth="1"/>
    <col min="6" max="6" width="4.42578125" style="3" customWidth="1"/>
    <col min="7" max="7" width="10.28515625" bestFit="1" customWidth="1"/>
    <col min="8" max="8" width="15.140625" customWidth="1"/>
    <col min="9" max="9" width="4" customWidth="1"/>
    <col min="10" max="10" width="12.7109375" bestFit="1" customWidth="1"/>
    <col min="11" max="11" width="2.7109375" customWidth="1"/>
    <col min="12" max="12" width="12.5703125" bestFit="1" customWidth="1"/>
    <col min="13" max="13" width="13.42578125" bestFit="1" customWidth="1"/>
    <col min="14" max="14" width="13" bestFit="1" customWidth="1"/>
    <col min="15" max="15" width="12.85546875" customWidth="1"/>
    <col min="16" max="16" width="9.28515625" bestFit="1" customWidth="1"/>
  </cols>
  <sheetData>
    <row r="1" spans="1:16" ht="31.5" x14ac:dyDescent="0.5">
      <c r="B1" s="18" t="s">
        <v>19</v>
      </c>
      <c r="C1" s="41"/>
      <c r="D1" s="42"/>
      <c r="E1" s="42"/>
      <c r="F1" s="42"/>
      <c r="G1" s="42"/>
      <c r="H1" s="8"/>
      <c r="I1" s="8"/>
      <c r="J1" s="8"/>
      <c r="K1" s="8"/>
      <c r="L1" s="8"/>
      <c r="M1" s="8"/>
      <c r="N1" s="8"/>
      <c r="O1" s="8" t="s">
        <v>8</v>
      </c>
      <c r="P1" s="8" t="s">
        <v>12</v>
      </c>
    </row>
    <row r="2" spans="1:16" ht="16.5" thickBot="1" x14ac:dyDescent="0.3">
      <c r="B2" s="8"/>
      <c r="C2" s="8"/>
      <c r="D2" s="8"/>
      <c r="E2" s="8"/>
      <c r="F2" s="39" t="s">
        <v>17</v>
      </c>
      <c r="G2" s="40"/>
      <c r="H2" s="40"/>
      <c r="I2" s="40"/>
      <c r="J2" s="8"/>
      <c r="K2" s="8"/>
      <c r="L2" s="8"/>
      <c r="M2" s="8"/>
      <c r="N2" s="8"/>
      <c r="O2" s="8" t="s">
        <v>9</v>
      </c>
      <c r="P2" s="8" t="s">
        <v>13</v>
      </c>
    </row>
    <row r="3" spans="1:16" ht="15.75" x14ac:dyDescent="0.25">
      <c r="B3" s="8"/>
      <c r="C3" s="8"/>
      <c r="D3" s="8"/>
      <c r="E3" s="8"/>
      <c r="F3" s="20"/>
      <c r="G3" s="21"/>
      <c r="H3" s="21"/>
      <c r="I3" s="22"/>
      <c r="J3" s="8"/>
      <c r="K3" s="8"/>
      <c r="L3" s="8"/>
      <c r="M3" s="8"/>
      <c r="N3" s="8"/>
      <c r="O3" s="8" t="s">
        <v>10</v>
      </c>
      <c r="P3" s="8" t="s">
        <v>14</v>
      </c>
    </row>
    <row r="4" spans="1:16" ht="15.75" x14ac:dyDescent="0.25">
      <c r="B4" s="8" t="s">
        <v>0</v>
      </c>
      <c r="C4" s="8" t="s">
        <v>1</v>
      </c>
      <c r="D4" s="8" t="s">
        <v>2</v>
      </c>
      <c r="E4" s="8"/>
      <c r="F4" s="23"/>
      <c r="G4" s="8" t="s">
        <v>3</v>
      </c>
      <c r="H4" s="8" t="s">
        <v>4</v>
      </c>
      <c r="I4" s="24"/>
      <c r="J4" s="11" t="s">
        <v>5</v>
      </c>
      <c r="K4" s="8"/>
      <c r="L4" s="9" t="s">
        <v>6</v>
      </c>
      <c r="M4" s="10" t="s">
        <v>7</v>
      </c>
      <c r="N4" s="11" t="s">
        <v>16</v>
      </c>
      <c r="O4" s="8" t="s">
        <v>11</v>
      </c>
      <c r="P4" s="8" t="s">
        <v>15</v>
      </c>
    </row>
    <row r="5" spans="1:16" x14ac:dyDescent="0.25">
      <c r="E5" s="4"/>
      <c r="F5" s="25"/>
      <c r="G5" s="2"/>
      <c r="H5" s="2"/>
      <c r="I5" s="26"/>
      <c r="J5" s="7"/>
      <c r="K5" s="2"/>
      <c r="L5" s="5"/>
      <c r="M5" s="6"/>
      <c r="N5" s="7"/>
      <c r="O5" s="2"/>
    </row>
    <row r="6" spans="1:16" x14ac:dyDescent="0.25">
      <c r="E6" s="4"/>
      <c r="F6" s="25"/>
      <c r="G6" s="2"/>
      <c r="H6" s="2"/>
      <c r="I6" s="26"/>
      <c r="J6" s="7"/>
      <c r="K6" s="2"/>
      <c r="L6" s="5"/>
      <c r="M6" s="6"/>
      <c r="N6" s="7"/>
      <c r="O6" s="2"/>
    </row>
    <row r="7" spans="1:16" x14ac:dyDescent="0.25">
      <c r="E7" s="4"/>
      <c r="F7" s="25"/>
      <c r="G7" s="2"/>
      <c r="H7" s="2"/>
      <c r="I7" s="26"/>
      <c r="J7" s="7"/>
      <c r="K7" s="2"/>
      <c r="L7" s="5"/>
      <c r="M7" s="6"/>
      <c r="N7" s="7"/>
      <c r="O7" s="2"/>
    </row>
    <row r="8" spans="1:16" x14ac:dyDescent="0.25">
      <c r="A8" s="19">
        <v>1</v>
      </c>
      <c r="B8" s="15">
        <v>44750</v>
      </c>
      <c r="C8" s="15">
        <v>44740</v>
      </c>
      <c r="D8" s="15">
        <v>44756</v>
      </c>
      <c r="E8" s="4"/>
      <c r="F8" s="25"/>
      <c r="G8" s="2">
        <v>0</v>
      </c>
      <c r="H8" s="2">
        <v>1099.5</v>
      </c>
      <c r="I8" s="26"/>
      <c r="J8" s="7">
        <f t="shared" ref="J8:J22" si="0">G8+H8</f>
        <v>1099.5</v>
      </c>
      <c r="K8" s="2"/>
      <c r="L8" s="5">
        <v>0</v>
      </c>
      <c r="M8" s="6">
        <v>1259.5</v>
      </c>
      <c r="N8" s="7">
        <f t="shared" ref="N8:N20" si="1">L8+M8</f>
        <v>1259.5</v>
      </c>
      <c r="O8" s="2">
        <f t="shared" ref="O8:O22" si="2">N8-J8</f>
        <v>160</v>
      </c>
      <c r="P8" s="1">
        <f t="shared" ref="P8:P22" si="3">J8/N8</f>
        <v>0.87296546248511309</v>
      </c>
    </row>
    <row r="9" spans="1:16" x14ac:dyDescent="0.25">
      <c r="A9" s="19">
        <v>2</v>
      </c>
      <c r="B9" s="15">
        <v>44783</v>
      </c>
      <c r="C9" s="15">
        <v>44750</v>
      </c>
      <c r="D9" s="16">
        <v>44788</v>
      </c>
      <c r="E9" s="4"/>
      <c r="F9" s="25"/>
      <c r="G9" s="2">
        <v>2060</v>
      </c>
      <c r="H9" s="2">
        <v>-390.5</v>
      </c>
      <c r="I9" s="26"/>
      <c r="J9" s="7">
        <f t="shared" si="0"/>
        <v>1669.5</v>
      </c>
      <c r="K9" s="2"/>
      <c r="L9" s="5">
        <v>2367</v>
      </c>
      <c r="M9" s="6">
        <v>206.5</v>
      </c>
      <c r="N9" s="7">
        <f t="shared" si="1"/>
        <v>2573.5</v>
      </c>
      <c r="O9" s="2">
        <f t="shared" si="2"/>
        <v>904</v>
      </c>
      <c r="P9" s="1">
        <f t="shared" si="3"/>
        <v>0.64872741402758893</v>
      </c>
    </row>
    <row r="10" spans="1:16" x14ac:dyDescent="0.25">
      <c r="A10" s="19">
        <v>3</v>
      </c>
      <c r="B10" s="15">
        <v>44813</v>
      </c>
      <c r="C10" s="15">
        <v>44783</v>
      </c>
      <c r="D10" s="16">
        <v>44819</v>
      </c>
      <c r="E10" s="4"/>
      <c r="F10" s="25"/>
      <c r="G10" s="2">
        <v>-240</v>
      </c>
      <c r="H10" s="36">
        <v>419.5</v>
      </c>
      <c r="I10" s="26"/>
      <c r="J10" s="7">
        <f t="shared" si="0"/>
        <v>179.5</v>
      </c>
      <c r="K10" s="2"/>
      <c r="L10" s="5">
        <v>130</v>
      </c>
      <c r="M10" s="6">
        <v>1539.5</v>
      </c>
      <c r="N10" s="7">
        <f t="shared" si="1"/>
        <v>1669.5</v>
      </c>
      <c r="O10" s="2">
        <f t="shared" si="2"/>
        <v>1490</v>
      </c>
      <c r="P10" s="1">
        <f t="shared" si="3"/>
        <v>0.1075172207247679</v>
      </c>
    </row>
    <row r="11" spans="1:16" x14ac:dyDescent="0.25">
      <c r="A11" s="19">
        <v>4</v>
      </c>
      <c r="B11" s="15">
        <v>44846</v>
      </c>
      <c r="C11" s="15">
        <v>44813</v>
      </c>
      <c r="D11" s="16">
        <v>44852</v>
      </c>
      <c r="E11" s="4"/>
      <c r="F11" s="25"/>
      <c r="G11" s="36">
        <v>-220</v>
      </c>
      <c r="H11" s="2">
        <v>359.5</v>
      </c>
      <c r="I11" s="26"/>
      <c r="J11" s="7">
        <f t="shared" si="0"/>
        <v>139.5</v>
      </c>
      <c r="K11" s="2"/>
      <c r="L11" s="5">
        <v>597.9</v>
      </c>
      <c r="M11" s="6">
        <v>1937.4</v>
      </c>
      <c r="N11" s="7">
        <f t="shared" si="1"/>
        <v>2535.3000000000002</v>
      </c>
      <c r="O11" s="2">
        <f t="shared" si="2"/>
        <v>2395.8000000000002</v>
      </c>
      <c r="P11" s="1">
        <f t="shared" si="3"/>
        <v>5.5023074192403265E-2</v>
      </c>
    </row>
    <row r="12" spans="1:16" x14ac:dyDescent="0.25">
      <c r="A12" s="19">
        <v>5</v>
      </c>
      <c r="B12" s="15">
        <v>44875</v>
      </c>
      <c r="C12" s="15">
        <v>44846</v>
      </c>
      <c r="D12" s="15">
        <v>44881</v>
      </c>
      <c r="E12" s="4"/>
      <c r="F12" s="25"/>
      <c r="G12" s="2">
        <v>1100</v>
      </c>
      <c r="H12" s="2">
        <v>229.5</v>
      </c>
      <c r="I12" s="26"/>
      <c r="J12" s="7">
        <f t="shared" si="0"/>
        <v>1329.5</v>
      </c>
      <c r="K12" s="2"/>
      <c r="L12" s="5">
        <v>1510</v>
      </c>
      <c r="M12" s="6">
        <v>459.5</v>
      </c>
      <c r="N12" s="7">
        <f t="shared" si="1"/>
        <v>1969.5</v>
      </c>
      <c r="O12" s="2">
        <f t="shared" si="2"/>
        <v>640</v>
      </c>
      <c r="P12" s="1">
        <f t="shared" si="3"/>
        <v>0.67504442751967508</v>
      </c>
    </row>
    <row r="13" spans="1:16" x14ac:dyDescent="0.25">
      <c r="A13" s="19">
        <v>6</v>
      </c>
      <c r="B13" s="15">
        <v>44904</v>
      </c>
      <c r="C13" s="15">
        <v>44875</v>
      </c>
      <c r="D13" s="15">
        <v>44915</v>
      </c>
      <c r="E13" s="4"/>
      <c r="F13" s="25"/>
      <c r="G13" s="2">
        <v>770</v>
      </c>
      <c r="H13" s="32">
        <v>649.5</v>
      </c>
      <c r="I13" s="26"/>
      <c r="J13" s="7">
        <f t="shared" si="0"/>
        <v>1419.5</v>
      </c>
      <c r="K13" s="2"/>
      <c r="L13" s="5">
        <v>1040</v>
      </c>
      <c r="M13" s="34">
        <v>959.5</v>
      </c>
      <c r="N13" s="7">
        <f t="shared" si="1"/>
        <v>1999.5</v>
      </c>
      <c r="O13" s="2">
        <f t="shared" si="2"/>
        <v>580</v>
      </c>
      <c r="P13" s="1">
        <f t="shared" si="3"/>
        <v>0.70992748187046761</v>
      </c>
    </row>
    <row r="14" spans="1:16" x14ac:dyDescent="0.25">
      <c r="A14" s="19">
        <v>7</v>
      </c>
      <c r="B14" s="15">
        <v>44938</v>
      </c>
      <c r="C14" s="15">
        <v>44904</v>
      </c>
      <c r="D14" s="15">
        <v>44945</v>
      </c>
      <c r="E14" s="4"/>
      <c r="F14" s="25"/>
      <c r="G14" s="32">
        <v>-210</v>
      </c>
      <c r="H14" s="2">
        <v>-330.5</v>
      </c>
      <c r="I14" s="26"/>
      <c r="J14" s="7">
        <f t="shared" si="0"/>
        <v>-540.5</v>
      </c>
      <c r="K14" s="2"/>
      <c r="L14" s="33">
        <v>640</v>
      </c>
      <c r="M14" s="6">
        <v>339.5</v>
      </c>
      <c r="N14" s="7">
        <f t="shared" si="1"/>
        <v>979.5</v>
      </c>
      <c r="O14" s="2">
        <f t="shared" si="2"/>
        <v>1520</v>
      </c>
      <c r="P14" s="1">
        <f t="shared" si="3"/>
        <v>-0.55181214905564069</v>
      </c>
    </row>
    <row r="15" spans="1:16" x14ac:dyDescent="0.25">
      <c r="A15" s="19">
        <v>8</v>
      </c>
      <c r="B15" s="15">
        <v>44967</v>
      </c>
      <c r="C15" s="15">
        <v>44938</v>
      </c>
      <c r="D15" s="16">
        <v>44973</v>
      </c>
      <c r="E15" s="4"/>
      <c r="F15" s="25"/>
      <c r="G15" s="2">
        <v>900</v>
      </c>
      <c r="H15" s="2">
        <v>239.5</v>
      </c>
      <c r="I15" s="26"/>
      <c r="J15" s="7">
        <f t="shared" si="0"/>
        <v>1139.5</v>
      </c>
      <c r="K15" s="2"/>
      <c r="L15" s="5">
        <v>1650</v>
      </c>
      <c r="M15" s="6">
        <v>619.5</v>
      </c>
      <c r="N15" s="7">
        <f t="shared" si="1"/>
        <v>2269.5</v>
      </c>
      <c r="O15" s="2">
        <f t="shared" si="2"/>
        <v>1130</v>
      </c>
      <c r="P15" s="1">
        <f t="shared" si="3"/>
        <v>0.50209297202026881</v>
      </c>
    </row>
    <row r="16" spans="1:16" x14ac:dyDescent="0.25">
      <c r="A16" s="19">
        <v>9</v>
      </c>
      <c r="B16" s="15">
        <v>44995</v>
      </c>
      <c r="C16" s="15">
        <v>44967</v>
      </c>
      <c r="D16" s="16">
        <v>45001</v>
      </c>
      <c r="E16" s="4"/>
      <c r="F16" s="25"/>
      <c r="G16" s="2">
        <v>-680</v>
      </c>
      <c r="H16" s="2">
        <v>1189.5</v>
      </c>
      <c r="I16" s="26"/>
      <c r="J16" s="7">
        <f t="shared" si="0"/>
        <v>509.5</v>
      </c>
      <c r="K16" s="2"/>
      <c r="L16" s="5">
        <v>-420</v>
      </c>
      <c r="M16" s="6">
        <v>1629.5</v>
      </c>
      <c r="N16" s="7">
        <f t="shared" si="1"/>
        <v>1209.5</v>
      </c>
      <c r="O16" s="2">
        <f t="shared" si="2"/>
        <v>700</v>
      </c>
      <c r="P16" s="1">
        <f t="shared" si="3"/>
        <v>0.42124844977263332</v>
      </c>
    </row>
    <row r="17" spans="1:16" x14ac:dyDescent="0.25">
      <c r="A17" s="19">
        <v>10</v>
      </c>
      <c r="B17" s="15">
        <v>45028</v>
      </c>
      <c r="C17" s="15">
        <v>44995</v>
      </c>
      <c r="D17" s="16">
        <v>45034</v>
      </c>
      <c r="E17" s="4"/>
      <c r="F17" s="25"/>
      <c r="G17" s="2">
        <v>-10</v>
      </c>
      <c r="H17" s="2">
        <v>299.5</v>
      </c>
      <c r="I17" s="26"/>
      <c r="J17" s="7">
        <f t="shared" si="0"/>
        <v>289.5</v>
      </c>
      <c r="K17" s="2"/>
      <c r="L17" s="5">
        <v>380</v>
      </c>
      <c r="M17" s="6">
        <v>699.5</v>
      </c>
      <c r="N17" s="7">
        <f t="shared" si="1"/>
        <v>1079.5</v>
      </c>
      <c r="O17" s="2">
        <f t="shared" si="2"/>
        <v>790</v>
      </c>
      <c r="P17" s="1">
        <f t="shared" si="3"/>
        <v>0.26817971283001391</v>
      </c>
    </row>
    <row r="18" spans="1:16" x14ac:dyDescent="0.25">
      <c r="A18" s="19">
        <v>11</v>
      </c>
      <c r="B18" s="17">
        <v>45056</v>
      </c>
      <c r="C18" s="15">
        <v>45028</v>
      </c>
      <c r="D18" s="16">
        <v>45062</v>
      </c>
      <c r="E18" s="4"/>
      <c r="F18" s="25"/>
      <c r="G18" s="2">
        <v>860</v>
      </c>
      <c r="H18" s="2">
        <v>289.5</v>
      </c>
      <c r="I18" s="26"/>
      <c r="J18" s="7">
        <f t="shared" si="0"/>
        <v>1149.5</v>
      </c>
      <c r="K18" s="2"/>
      <c r="L18" s="5">
        <v>1120</v>
      </c>
      <c r="M18" s="6">
        <v>469.5</v>
      </c>
      <c r="N18" s="7">
        <f t="shared" si="1"/>
        <v>1589.5</v>
      </c>
      <c r="O18" s="2">
        <f t="shared" si="2"/>
        <v>440</v>
      </c>
      <c r="P18" s="1">
        <f t="shared" si="3"/>
        <v>0.72318339100346019</v>
      </c>
    </row>
    <row r="19" spans="1:16" x14ac:dyDescent="0.25">
      <c r="A19" s="19">
        <v>12</v>
      </c>
      <c r="B19" s="15">
        <v>45086</v>
      </c>
      <c r="C19" s="17">
        <v>45056</v>
      </c>
      <c r="D19" s="16">
        <v>45092</v>
      </c>
      <c r="E19" s="4"/>
      <c r="F19" s="25"/>
      <c r="G19" s="2">
        <v>710</v>
      </c>
      <c r="H19" s="2">
        <v>79.5</v>
      </c>
      <c r="I19" s="26"/>
      <c r="J19" s="7">
        <f t="shared" si="0"/>
        <v>789.5</v>
      </c>
      <c r="K19" s="2"/>
      <c r="L19" s="5">
        <v>834.8</v>
      </c>
      <c r="M19" s="6">
        <v>424.3</v>
      </c>
      <c r="N19" s="7">
        <f t="shared" si="1"/>
        <v>1259.0999999999999</v>
      </c>
      <c r="O19" s="2">
        <f t="shared" si="2"/>
        <v>469.59999999999991</v>
      </c>
      <c r="P19" s="1">
        <f t="shared" si="3"/>
        <v>0.62703518386148838</v>
      </c>
    </row>
    <row r="20" spans="1:16" x14ac:dyDescent="0.25">
      <c r="A20" s="19">
        <v>13</v>
      </c>
      <c r="B20" s="15">
        <v>45119</v>
      </c>
      <c r="C20" s="15">
        <v>45086</v>
      </c>
      <c r="D20" s="16">
        <v>45125</v>
      </c>
      <c r="E20" s="4"/>
      <c r="F20" s="25"/>
      <c r="G20" s="2">
        <v>730</v>
      </c>
      <c r="H20" s="2">
        <v>149.5</v>
      </c>
      <c r="I20" s="26"/>
      <c r="J20" s="7">
        <f t="shared" si="0"/>
        <v>879.5</v>
      </c>
      <c r="K20" s="2"/>
      <c r="L20" s="5">
        <v>1210</v>
      </c>
      <c r="M20" s="6">
        <v>494.5</v>
      </c>
      <c r="N20" s="7">
        <f t="shared" si="1"/>
        <v>1704.5</v>
      </c>
      <c r="O20" s="2">
        <f t="shared" si="2"/>
        <v>825</v>
      </c>
      <c r="P20" s="1">
        <f t="shared" si="3"/>
        <v>0.51598709298914636</v>
      </c>
    </row>
    <row r="21" spans="1:16" x14ac:dyDescent="0.25">
      <c r="A21" s="19">
        <v>14</v>
      </c>
      <c r="B21" s="16">
        <v>45148</v>
      </c>
      <c r="C21" s="15">
        <v>45119</v>
      </c>
      <c r="D21" s="16">
        <v>45154</v>
      </c>
      <c r="E21" s="4"/>
      <c r="F21" s="25"/>
      <c r="G21" s="2">
        <v>740</v>
      </c>
      <c r="H21" s="36">
        <v>509.5</v>
      </c>
      <c r="I21" s="26"/>
      <c r="J21" s="7">
        <f t="shared" si="0"/>
        <v>1249.5</v>
      </c>
      <c r="K21" s="2"/>
      <c r="L21" s="5">
        <v>935</v>
      </c>
      <c r="M21" s="6">
        <v>829.5</v>
      </c>
      <c r="N21" s="7">
        <f>L21+M21</f>
        <v>1764.5</v>
      </c>
      <c r="O21" s="2">
        <f t="shared" si="2"/>
        <v>515</v>
      </c>
      <c r="P21" s="1">
        <f t="shared" si="3"/>
        <v>0.70813261547180506</v>
      </c>
    </row>
    <row r="22" spans="1:16" x14ac:dyDescent="0.25">
      <c r="A22" s="19">
        <v>15</v>
      </c>
      <c r="B22" s="15">
        <v>45177</v>
      </c>
      <c r="C22" s="16">
        <v>45148</v>
      </c>
      <c r="D22" s="16">
        <v>45183</v>
      </c>
      <c r="E22" s="4"/>
      <c r="F22" s="25"/>
      <c r="G22" s="36">
        <v>-580</v>
      </c>
      <c r="H22" s="2">
        <v>379.5</v>
      </c>
      <c r="I22" s="26"/>
      <c r="J22" s="7">
        <f t="shared" si="0"/>
        <v>-200.5</v>
      </c>
      <c r="K22" s="2"/>
      <c r="L22" s="5">
        <v>-160</v>
      </c>
      <c r="M22" s="6">
        <v>739.5</v>
      </c>
      <c r="N22" s="7">
        <f>L22+M22</f>
        <v>579.5</v>
      </c>
      <c r="O22" s="2">
        <f t="shared" si="2"/>
        <v>780</v>
      </c>
      <c r="P22" s="1">
        <f t="shared" si="3"/>
        <v>-0.34598792062122519</v>
      </c>
    </row>
    <row r="23" spans="1:16" x14ac:dyDescent="0.25">
      <c r="F23" s="27"/>
      <c r="I23" s="28"/>
    </row>
    <row r="24" spans="1:16" ht="15.75" thickBot="1" x14ac:dyDescent="0.3">
      <c r="F24" s="29"/>
      <c r="G24" s="30"/>
      <c r="H24" s="30"/>
      <c r="I24" s="31"/>
    </row>
    <row r="26" spans="1:16" x14ac:dyDescent="0.25">
      <c r="G26" s="2">
        <f>SUM(G8:G22)</f>
        <v>5930</v>
      </c>
      <c r="H26" s="2">
        <f>SUM(H8:H22)</f>
        <v>5172.5</v>
      </c>
      <c r="I26" s="2"/>
      <c r="L26" s="2">
        <f>SUM(L8:L22)</f>
        <v>11834.699999999999</v>
      </c>
      <c r="M26" s="2">
        <f>SUM(M8:M22)</f>
        <v>12607.199999999999</v>
      </c>
    </row>
    <row r="27" spans="1:16" ht="28.5" x14ac:dyDescent="0.45">
      <c r="J27" s="12">
        <f>SUM(J8:J22)</f>
        <v>11102.5</v>
      </c>
      <c r="K27" s="12"/>
      <c r="L27" s="13"/>
      <c r="M27" s="13"/>
      <c r="N27" s="12">
        <f>SUM(N8:N22)</f>
        <v>24441.899999999998</v>
      </c>
      <c r="O27" s="12">
        <f>N27-J27</f>
        <v>13339.399999999998</v>
      </c>
      <c r="P27" s="14">
        <f>J27/N27</f>
        <v>0.45424046412103808</v>
      </c>
    </row>
    <row r="30" spans="1:16" x14ac:dyDescent="0.25">
      <c r="K30" s="35"/>
    </row>
  </sheetData>
  <mergeCells count="2">
    <mergeCell ref="C1:G1"/>
    <mergeCell ref="F2:I2"/>
  </mergeCells>
  <conditionalFormatting sqref="J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7003-E86F-4B40-B2CE-FFC00A41905C}">
  <sheetPr>
    <pageSetUpPr fitToPage="1"/>
  </sheetPr>
  <dimension ref="A1:P30"/>
  <sheetViews>
    <sheetView zoomScale="130" zoomScaleNormal="130" workbookViewId="0">
      <selection activeCell="J10" sqref="J10"/>
    </sheetView>
  </sheetViews>
  <sheetFormatPr defaultRowHeight="15" x14ac:dyDescent="0.25"/>
  <cols>
    <col min="1" max="1" width="3.28515625" customWidth="1"/>
    <col min="2" max="2" width="11" customWidth="1"/>
    <col min="3" max="3" width="12.140625" customWidth="1"/>
    <col min="4" max="4" width="11.28515625" customWidth="1"/>
    <col min="5" max="5" width="1.85546875" style="3" customWidth="1"/>
    <col min="6" max="6" width="4.42578125" style="3" customWidth="1"/>
    <col min="7" max="7" width="10.28515625" bestFit="1" customWidth="1"/>
    <col min="8" max="8" width="15.140625" customWidth="1"/>
    <col min="9" max="9" width="4" customWidth="1"/>
    <col min="10" max="10" width="12.7109375" bestFit="1" customWidth="1"/>
    <col min="11" max="11" width="2.7109375" customWidth="1"/>
    <col min="12" max="12" width="12.5703125" bestFit="1" customWidth="1"/>
    <col min="13" max="13" width="13.42578125" bestFit="1" customWidth="1"/>
    <col min="14" max="14" width="13" bestFit="1" customWidth="1"/>
    <col min="15" max="15" width="12.85546875" customWidth="1"/>
    <col min="16" max="16" width="9.28515625" customWidth="1"/>
  </cols>
  <sheetData>
    <row r="1" spans="1:16" ht="31.5" x14ac:dyDescent="0.5">
      <c r="B1" s="18" t="s">
        <v>18</v>
      </c>
      <c r="C1" s="41"/>
      <c r="D1" s="42"/>
      <c r="E1" s="42"/>
      <c r="F1" s="42"/>
      <c r="G1" s="42"/>
      <c r="H1" s="8"/>
      <c r="I1" s="8"/>
      <c r="J1" s="8"/>
      <c r="K1" s="8"/>
      <c r="L1" s="8"/>
      <c r="M1" s="8"/>
      <c r="N1" s="8"/>
      <c r="O1" s="8" t="s">
        <v>8</v>
      </c>
      <c r="P1" s="8" t="s">
        <v>12</v>
      </c>
    </row>
    <row r="2" spans="1:16" ht="16.5" thickBot="1" x14ac:dyDescent="0.3">
      <c r="B2" s="8"/>
      <c r="C2" s="8"/>
      <c r="D2" s="8"/>
      <c r="E2" s="8"/>
      <c r="F2" s="39" t="s">
        <v>17</v>
      </c>
      <c r="G2" s="40"/>
      <c r="H2" s="40"/>
      <c r="I2" s="40"/>
      <c r="J2" s="8"/>
      <c r="K2" s="8"/>
      <c r="L2" s="8"/>
      <c r="M2" s="8"/>
      <c r="N2" s="8"/>
      <c r="O2" s="8" t="s">
        <v>9</v>
      </c>
      <c r="P2" s="8" t="s">
        <v>13</v>
      </c>
    </row>
    <row r="3" spans="1:16" ht="15.75" x14ac:dyDescent="0.25">
      <c r="B3" s="8"/>
      <c r="C3" s="8"/>
      <c r="D3" s="8"/>
      <c r="E3" s="8"/>
      <c r="F3" s="20"/>
      <c r="G3" s="21"/>
      <c r="H3" s="21"/>
      <c r="I3" s="22"/>
      <c r="J3" s="8"/>
      <c r="K3" s="8"/>
      <c r="L3" s="8"/>
      <c r="M3" s="8"/>
      <c r="N3" s="8"/>
      <c r="O3" s="8" t="s">
        <v>10</v>
      </c>
      <c r="P3" s="8" t="s">
        <v>14</v>
      </c>
    </row>
    <row r="4" spans="1:16" ht="15.75" x14ac:dyDescent="0.25">
      <c r="B4" s="8" t="s">
        <v>0</v>
      </c>
      <c r="C4" s="8" t="s">
        <v>1</v>
      </c>
      <c r="D4" s="8" t="s">
        <v>2</v>
      </c>
      <c r="E4" s="8"/>
      <c r="F4" s="23"/>
      <c r="G4" s="8" t="s">
        <v>3</v>
      </c>
      <c r="H4" s="8" t="s">
        <v>4</v>
      </c>
      <c r="I4" s="24"/>
      <c r="J4" s="11" t="s">
        <v>5</v>
      </c>
      <c r="K4" s="8"/>
      <c r="L4" s="9" t="s">
        <v>6</v>
      </c>
      <c r="M4" s="10" t="s">
        <v>7</v>
      </c>
      <c r="N4" s="11" t="s">
        <v>16</v>
      </c>
      <c r="O4" s="8" t="s">
        <v>11</v>
      </c>
      <c r="P4" s="8" t="s">
        <v>15</v>
      </c>
    </row>
    <row r="5" spans="1:16" x14ac:dyDescent="0.25">
      <c r="E5" s="4"/>
      <c r="F5" s="25"/>
      <c r="G5" s="2"/>
      <c r="H5" s="2"/>
      <c r="I5" s="26"/>
      <c r="J5" s="7"/>
      <c r="K5" s="2"/>
      <c r="L5" s="5"/>
      <c r="M5" s="6"/>
      <c r="N5" s="7"/>
      <c r="O5" s="2"/>
    </row>
    <row r="6" spans="1:16" x14ac:dyDescent="0.25">
      <c r="E6" s="4"/>
      <c r="F6" s="25"/>
      <c r="G6" s="2"/>
      <c r="H6" s="2"/>
      <c r="I6" s="26"/>
      <c r="J6" s="7"/>
      <c r="K6" s="2"/>
      <c r="L6" s="5"/>
      <c r="M6" s="6"/>
      <c r="N6" s="7"/>
      <c r="O6" s="2"/>
    </row>
    <row r="7" spans="1:16" x14ac:dyDescent="0.25">
      <c r="E7" s="4"/>
      <c r="F7" s="25"/>
      <c r="G7" s="2"/>
      <c r="H7" s="2"/>
      <c r="I7" s="26"/>
      <c r="J7" s="7"/>
      <c r="K7" s="2"/>
      <c r="L7" s="5"/>
      <c r="M7" s="6"/>
      <c r="N7" s="7"/>
      <c r="O7" s="2"/>
    </row>
    <row r="8" spans="1:16" x14ac:dyDescent="0.25">
      <c r="A8" s="19">
        <v>1</v>
      </c>
      <c r="B8" s="15">
        <v>44750</v>
      </c>
      <c r="C8" s="15">
        <v>44740</v>
      </c>
      <c r="D8" s="15">
        <v>44756</v>
      </c>
      <c r="E8" s="4"/>
      <c r="F8" s="25"/>
      <c r="G8" s="2">
        <v>0</v>
      </c>
      <c r="H8" s="2">
        <v>1099.5</v>
      </c>
      <c r="I8" s="26"/>
      <c r="J8" s="7">
        <f t="shared" ref="J8:J22" si="0">G8+H8</f>
        <v>1099.5</v>
      </c>
      <c r="K8" s="2"/>
      <c r="L8" s="5">
        <v>0</v>
      </c>
      <c r="M8" s="6">
        <v>1259.5</v>
      </c>
      <c r="N8" s="7">
        <f t="shared" ref="N8:N20" si="1">L8+M8</f>
        <v>1259.5</v>
      </c>
      <c r="O8" s="2">
        <f t="shared" ref="O8:O22" si="2">N8-J8</f>
        <v>160</v>
      </c>
      <c r="P8" s="1">
        <f t="shared" ref="P8:P22" si="3">J8/N8</f>
        <v>0.87296546248511309</v>
      </c>
    </row>
    <row r="9" spans="1:16" x14ac:dyDescent="0.25">
      <c r="A9" s="19">
        <v>2</v>
      </c>
      <c r="B9" s="15">
        <v>44783</v>
      </c>
      <c r="C9" s="15">
        <v>44750</v>
      </c>
      <c r="D9" s="16">
        <v>44788</v>
      </c>
      <c r="E9" s="4"/>
      <c r="F9" s="25"/>
      <c r="G9" s="2">
        <v>2060</v>
      </c>
      <c r="H9" s="2">
        <v>-390.5</v>
      </c>
      <c r="I9" s="26"/>
      <c r="J9" s="7">
        <f t="shared" si="0"/>
        <v>1669.5</v>
      </c>
      <c r="K9" s="2"/>
      <c r="L9" s="5">
        <v>2367</v>
      </c>
      <c r="M9" s="6">
        <v>206.5</v>
      </c>
      <c r="N9" s="7">
        <f t="shared" si="1"/>
        <v>2573.5</v>
      </c>
      <c r="O9" s="2">
        <f t="shared" si="2"/>
        <v>904</v>
      </c>
      <c r="P9" s="1">
        <f t="shared" si="3"/>
        <v>0.64872741402758893</v>
      </c>
    </row>
    <row r="10" spans="1:16" x14ac:dyDescent="0.25">
      <c r="A10" s="19">
        <v>3</v>
      </c>
      <c r="B10" s="15">
        <v>44813</v>
      </c>
      <c r="C10" s="15">
        <v>44783</v>
      </c>
      <c r="D10" s="16">
        <v>44819</v>
      </c>
      <c r="E10" s="4"/>
      <c r="F10" s="25"/>
      <c r="G10" s="2">
        <v>-1060</v>
      </c>
      <c r="H10" s="36">
        <v>419.5</v>
      </c>
      <c r="I10" s="26"/>
      <c r="J10" s="7">
        <f t="shared" si="0"/>
        <v>-640.5</v>
      </c>
      <c r="K10" s="2"/>
      <c r="L10" s="5">
        <v>130</v>
      </c>
      <c r="M10" s="6">
        <v>1539.5</v>
      </c>
      <c r="N10" s="7">
        <f t="shared" si="1"/>
        <v>1669.5</v>
      </c>
      <c r="O10" s="2">
        <f t="shared" si="2"/>
        <v>2310</v>
      </c>
      <c r="P10" s="1">
        <f t="shared" si="3"/>
        <v>-0.38364779874213839</v>
      </c>
    </row>
    <row r="11" spans="1:16" x14ac:dyDescent="0.25">
      <c r="A11" s="19">
        <v>4</v>
      </c>
      <c r="B11" s="15">
        <v>44846</v>
      </c>
      <c r="C11" s="15">
        <v>44813</v>
      </c>
      <c r="D11" s="16">
        <v>44852</v>
      </c>
      <c r="E11" s="4"/>
      <c r="F11" s="25"/>
      <c r="G11" s="36">
        <v>-640</v>
      </c>
      <c r="H11" s="2">
        <v>359.5</v>
      </c>
      <c r="I11" s="26"/>
      <c r="J11" s="7">
        <f t="shared" si="0"/>
        <v>-280.5</v>
      </c>
      <c r="K11" s="2"/>
      <c r="L11" s="5">
        <v>597.9</v>
      </c>
      <c r="M11" s="6">
        <v>1937.4</v>
      </c>
      <c r="N11" s="7">
        <f t="shared" si="1"/>
        <v>2535.3000000000002</v>
      </c>
      <c r="O11" s="2">
        <f t="shared" si="2"/>
        <v>2815.8</v>
      </c>
      <c r="P11" s="1">
        <f t="shared" si="3"/>
        <v>-0.11063779434386463</v>
      </c>
    </row>
    <row r="12" spans="1:16" x14ac:dyDescent="0.25">
      <c r="A12" s="19">
        <v>5</v>
      </c>
      <c r="B12" s="15">
        <v>44875</v>
      </c>
      <c r="C12" s="15">
        <v>44846</v>
      </c>
      <c r="D12" s="15">
        <v>44881</v>
      </c>
      <c r="E12" s="4"/>
      <c r="F12" s="25"/>
      <c r="G12" s="2">
        <v>1100</v>
      </c>
      <c r="H12" s="2">
        <v>229.5</v>
      </c>
      <c r="I12" s="26"/>
      <c r="J12" s="7">
        <f t="shared" si="0"/>
        <v>1329.5</v>
      </c>
      <c r="K12" s="2"/>
      <c r="L12" s="5">
        <v>1510</v>
      </c>
      <c r="M12" s="6">
        <v>459.5</v>
      </c>
      <c r="N12" s="7">
        <f t="shared" si="1"/>
        <v>1969.5</v>
      </c>
      <c r="O12" s="2">
        <f t="shared" si="2"/>
        <v>640</v>
      </c>
      <c r="P12" s="1">
        <f t="shared" si="3"/>
        <v>0.67504442751967508</v>
      </c>
    </row>
    <row r="13" spans="1:16" x14ac:dyDescent="0.25">
      <c r="A13" s="19">
        <v>6</v>
      </c>
      <c r="B13" s="15">
        <v>44904</v>
      </c>
      <c r="C13" s="15">
        <v>44875</v>
      </c>
      <c r="D13" s="15">
        <v>44915</v>
      </c>
      <c r="E13" s="4"/>
      <c r="F13" s="25"/>
      <c r="G13" s="2">
        <v>770</v>
      </c>
      <c r="H13" s="32">
        <v>649.5</v>
      </c>
      <c r="I13" s="26"/>
      <c r="J13" s="7">
        <f t="shared" si="0"/>
        <v>1419.5</v>
      </c>
      <c r="K13" s="2"/>
      <c r="L13" s="5">
        <v>1040</v>
      </c>
      <c r="M13" s="34">
        <v>959.5</v>
      </c>
      <c r="N13" s="7">
        <f t="shared" si="1"/>
        <v>1999.5</v>
      </c>
      <c r="O13" s="2">
        <f t="shared" si="2"/>
        <v>580</v>
      </c>
      <c r="P13" s="1">
        <f t="shared" si="3"/>
        <v>0.70992748187046761</v>
      </c>
    </row>
    <row r="14" spans="1:16" x14ac:dyDescent="0.25">
      <c r="A14" s="19">
        <v>7</v>
      </c>
      <c r="B14" s="15">
        <v>44938</v>
      </c>
      <c r="C14" s="15">
        <v>44904</v>
      </c>
      <c r="D14" s="15">
        <v>44945</v>
      </c>
      <c r="E14" s="4"/>
      <c r="F14" s="25"/>
      <c r="G14" s="32">
        <v>430</v>
      </c>
      <c r="H14" s="2">
        <v>-330.5</v>
      </c>
      <c r="I14" s="26"/>
      <c r="J14" s="7">
        <f t="shared" si="0"/>
        <v>99.5</v>
      </c>
      <c r="K14" s="2"/>
      <c r="L14" s="33">
        <v>640</v>
      </c>
      <c r="M14" s="6">
        <v>339.5</v>
      </c>
      <c r="N14" s="7">
        <f t="shared" si="1"/>
        <v>979.5</v>
      </c>
      <c r="O14" s="2">
        <f t="shared" si="2"/>
        <v>880</v>
      </c>
      <c r="P14" s="1">
        <f t="shared" si="3"/>
        <v>0.10158244002041858</v>
      </c>
    </row>
    <row r="15" spans="1:16" x14ac:dyDescent="0.25">
      <c r="A15" s="19">
        <v>8</v>
      </c>
      <c r="B15" s="15">
        <v>44967</v>
      </c>
      <c r="C15" s="15">
        <v>44938</v>
      </c>
      <c r="D15" s="16">
        <v>44973</v>
      </c>
      <c r="E15" s="4"/>
      <c r="F15" s="25"/>
      <c r="G15" s="2">
        <v>900</v>
      </c>
      <c r="H15" s="2">
        <v>239.5</v>
      </c>
      <c r="I15" s="26"/>
      <c r="J15" s="7">
        <f t="shared" si="0"/>
        <v>1139.5</v>
      </c>
      <c r="K15" s="2"/>
      <c r="L15" s="5">
        <v>1650</v>
      </c>
      <c r="M15" s="6">
        <v>619.5</v>
      </c>
      <c r="N15" s="7">
        <f t="shared" si="1"/>
        <v>2269.5</v>
      </c>
      <c r="O15" s="2">
        <f t="shared" si="2"/>
        <v>1130</v>
      </c>
      <c r="P15" s="1">
        <f t="shared" si="3"/>
        <v>0.50209297202026881</v>
      </c>
    </row>
    <row r="16" spans="1:16" x14ac:dyDescent="0.25">
      <c r="A16" s="19">
        <v>9</v>
      </c>
      <c r="B16" s="15">
        <v>44995</v>
      </c>
      <c r="C16" s="15">
        <v>44967</v>
      </c>
      <c r="D16" s="16">
        <v>45001</v>
      </c>
      <c r="E16" s="4"/>
      <c r="F16" s="25"/>
      <c r="G16" s="2">
        <v>-680</v>
      </c>
      <c r="H16" s="2">
        <v>1189.5</v>
      </c>
      <c r="I16" s="26"/>
      <c r="J16" s="7">
        <f t="shared" si="0"/>
        <v>509.5</v>
      </c>
      <c r="K16" s="2"/>
      <c r="L16" s="5">
        <v>-420</v>
      </c>
      <c r="M16" s="6">
        <v>1629.5</v>
      </c>
      <c r="N16" s="7">
        <f t="shared" si="1"/>
        <v>1209.5</v>
      </c>
      <c r="O16" s="2">
        <f t="shared" si="2"/>
        <v>700</v>
      </c>
      <c r="P16" s="1">
        <f t="shared" si="3"/>
        <v>0.42124844977263332</v>
      </c>
    </row>
    <row r="17" spans="1:16" x14ac:dyDescent="0.25">
      <c r="A17" s="19">
        <v>10</v>
      </c>
      <c r="B17" s="15">
        <v>45028</v>
      </c>
      <c r="C17" s="15">
        <v>44995</v>
      </c>
      <c r="D17" s="16">
        <v>45034</v>
      </c>
      <c r="E17" s="4"/>
      <c r="F17" s="25"/>
      <c r="G17" s="2">
        <v>90</v>
      </c>
      <c r="H17" s="2">
        <v>299.5</v>
      </c>
      <c r="I17" s="26"/>
      <c r="J17" s="7">
        <f t="shared" si="0"/>
        <v>389.5</v>
      </c>
      <c r="K17" s="2"/>
      <c r="L17" s="5">
        <v>380</v>
      </c>
      <c r="M17" s="6">
        <v>699.5</v>
      </c>
      <c r="N17" s="7">
        <f t="shared" si="1"/>
        <v>1079.5</v>
      </c>
      <c r="O17" s="2">
        <f t="shared" si="2"/>
        <v>690</v>
      </c>
      <c r="P17" s="1">
        <f t="shared" si="3"/>
        <v>0.36081519221861974</v>
      </c>
    </row>
    <row r="18" spans="1:16" x14ac:dyDescent="0.25">
      <c r="A18" s="19">
        <v>11</v>
      </c>
      <c r="B18" s="17">
        <v>45056</v>
      </c>
      <c r="C18" s="15">
        <v>45028</v>
      </c>
      <c r="D18" s="16">
        <v>45062</v>
      </c>
      <c r="E18" s="4"/>
      <c r="F18" s="25"/>
      <c r="G18" s="2">
        <v>860</v>
      </c>
      <c r="H18" s="2">
        <v>289.5</v>
      </c>
      <c r="I18" s="26"/>
      <c r="J18" s="7">
        <f t="shared" si="0"/>
        <v>1149.5</v>
      </c>
      <c r="K18" s="2"/>
      <c r="L18" s="5">
        <v>1120</v>
      </c>
      <c r="M18" s="6">
        <v>469.5</v>
      </c>
      <c r="N18" s="7">
        <f t="shared" si="1"/>
        <v>1589.5</v>
      </c>
      <c r="O18" s="2">
        <f t="shared" si="2"/>
        <v>440</v>
      </c>
      <c r="P18" s="1">
        <f t="shared" si="3"/>
        <v>0.72318339100346019</v>
      </c>
    </row>
    <row r="19" spans="1:16" x14ac:dyDescent="0.25">
      <c r="A19" s="19">
        <v>12</v>
      </c>
      <c r="B19" s="15">
        <v>45086</v>
      </c>
      <c r="C19" s="17">
        <v>45056</v>
      </c>
      <c r="D19" s="16">
        <v>45092</v>
      </c>
      <c r="E19" s="4"/>
      <c r="F19" s="25"/>
      <c r="G19" s="2">
        <v>710</v>
      </c>
      <c r="H19" s="2">
        <v>79.5</v>
      </c>
      <c r="I19" s="26"/>
      <c r="J19" s="7">
        <f t="shared" si="0"/>
        <v>789.5</v>
      </c>
      <c r="K19" s="2"/>
      <c r="L19" s="5">
        <v>834.8</v>
      </c>
      <c r="M19" s="6">
        <v>424.3</v>
      </c>
      <c r="N19" s="7">
        <f t="shared" si="1"/>
        <v>1259.0999999999999</v>
      </c>
      <c r="O19" s="2">
        <f t="shared" si="2"/>
        <v>469.59999999999991</v>
      </c>
      <c r="P19" s="1">
        <f t="shared" si="3"/>
        <v>0.62703518386148838</v>
      </c>
    </row>
    <row r="20" spans="1:16" x14ac:dyDescent="0.25">
      <c r="A20" s="19">
        <v>13</v>
      </c>
      <c r="B20" s="15">
        <v>45119</v>
      </c>
      <c r="C20" s="15">
        <v>45086</v>
      </c>
      <c r="D20" s="16">
        <v>45125</v>
      </c>
      <c r="E20" s="4"/>
      <c r="F20" s="25"/>
      <c r="G20" s="2">
        <v>730</v>
      </c>
      <c r="H20" s="2">
        <v>149.5</v>
      </c>
      <c r="I20" s="26"/>
      <c r="J20" s="7">
        <f t="shared" si="0"/>
        <v>879.5</v>
      </c>
      <c r="K20" s="2"/>
      <c r="L20" s="5">
        <v>1210</v>
      </c>
      <c r="M20" s="6">
        <v>494.5</v>
      </c>
      <c r="N20" s="7">
        <f t="shared" si="1"/>
        <v>1704.5</v>
      </c>
      <c r="O20" s="2">
        <f t="shared" si="2"/>
        <v>825</v>
      </c>
      <c r="P20" s="1">
        <f t="shared" si="3"/>
        <v>0.51598709298914636</v>
      </c>
    </row>
    <row r="21" spans="1:16" x14ac:dyDescent="0.25">
      <c r="A21" s="19">
        <v>14</v>
      </c>
      <c r="B21" s="16">
        <v>45148</v>
      </c>
      <c r="C21" s="15">
        <v>45119</v>
      </c>
      <c r="D21" s="16">
        <v>45154</v>
      </c>
      <c r="E21" s="4"/>
      <c r="F21" s="25"/>
      <c r="G21" s="2">
        <v>740</v>
      </c>
      <c r="H21" s="36">
        <v>509.5</v>
      </c>
      <c r="I21" s="26"/>
      <c r="J21" s="7">
        <f t="shared" si="0"/>
        <v>1249.5</v>
      </c>
      <c r="K21" s="2"/>
      <c r="L21" s="5">
        <v>935</v>
      </c>
      <c r="M21" s="6">
        <v>829.5</v>
      </c>
      <c r="N21" s="7">
        <f>L21+M21</f>
        <v>1764.5</v>
      </c>
      <c r="O21" s="2">
        <f t="shared" si="2"/>
        <v>515</v>
      </c>
      <c r="P21" s="1">
        <f t="shared" si="3"/>
        <v>0.70813261547180506</v>
      </c>
    </row>
    <row r="22" spans="1:16" x14ac:dyDescent="0.25">
      <c r="A22" s="19">
        <v>15</v>
      </c>
      <c r="B22" s="15">
        <v>45177</v>
      </c>
      <c r="C22" s="16">
        <v>45148</v>
      </c>
      <c r="D22" s="16">
        <v>45183</v>
      </c>
      <c r="E22" s="4"/>
      <c r="F22" s="25"/>
      <c r="G22" s="36">
        <v>-580</v>
      </c>
      <c r="H22" s="2">
        <v>379.5</v>
      </c>
      <c r="I22" s="26"/>
      <c r="J22" s="7">
        <f t="shared" si="0"/>
        <v>-200.5</v>
      </c>
      <c r="K22" s="2"/>
      <c r="L22" s="5">
        <v>-160</v>
      </c>
      <c r="M22" s="6">
        <v>739.5</v>
      </c>
      <c r="N22" s="7">
        <f>L22+M22</f>
        <v>579.5</v>
      </c>
      <c r="O22" s="2">
        <f t="shared" si="2"/>
        <v>780</v>
      </c>
      <c r="P22" s="1">
        <f t="shared" si="3"/>
        <v>-0.34598792062122519</v>
      </c>
    </row>
    <row r="23" spans="1:16" x14ac:dyDescent="0.25">
      <c r="F23" s="27"/>
      <c r="I23" s="28"/>
    </row>
    <row r="24" spans="1:16" ht="15.75" thickBot="1" x14ac:dyDescent="0.3">
      <c r="F24" s="29"/>
      <c r="G24" s="30"/>
      <c r="H24" s="30"/>
      <c r="I24" s="31"/>
    </row>
    <row r="26" spans="1:16" x14ac:dyDescent="0.25">
      <c r="G26" s="2">
        <f>SUM(G8:G22)</f>
        <v>5430</v>
      </c>
      <c r="H26" s="2">
        <f>SUM(H8:H22)</f>
        <v>5172.5</v>
      </c>
      <c r="I26" s="2"/>
      <c r="L26" s="2">
        <f>SUM(L8:L22)</f>
        <v>11834.699999999999</v>
      </c>
      <c r="M26" s="2">
        <f>SUM(M8:M22)</f>
        <v>12607.199999999999</v>
      </c>
    </row>
    <row r="27" spans="1:16" ht="28.5" x14ac:dyDescent="0.45">
      <c r="J27" s="12">
        <f>SUM(J8:J22)</f>
        <v>10602.5</v>
      </c>
      <c r="K27" s="12"/>
      <c r="L27" s="13"/>
      <c r="M27" s="13"/>
      <c r="N27" s="12">
        <f>SUM(N8:N22)</f>
        <v>24441.899999999998</v>
      </c>
      <c r="O27" s="12">
        <f>N27-J27</f>
        <v>13839.399999999998</v>
      </c>
      <c r="P27" s="14">
        <f>J27/N27</f>
        <v>0.43378378931261485</v>
      </c>
    </row>
    <row r="30" spans="1:16" x14ac:dyDescent="0.25">
      <c r="K30" s="35"/>
    </row>
  </sheetData>
  <mergeCells count="2">
    <mergeCell ref="F2:I2"/>
    <mergeCell ref="C1:G1"/>
  </mergeCells>
  <conditionalFormatting sqref="J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v214z5</vt:lpstr>
      <vt:lpstr>v214z4</vt:lpstr>
      <vt:lpstr>v214z3</vt:lpstr>
      <vt:lpstr>v214z2</vt:lpstr>
      <vt:lpstr>v214z</vt:lpstr>
      <vt:lpstr>v214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Slemon, Dave</dc:creator>
  <cp:lastModifiedBy>Sousa, Zachary [Student]</cp:lastModifiedBy>
  <cp:lastPrinted>2025-06-07T15:23:18Z</cp:lastPrinted>
  <dcterms:created xsi:type="dcterms:W3CDTF">2025-05-31T16:01:51Z</dcterms:created>
  <dcterms:modified xsi:type="dcterms:W3CDTF">2025-06-19T22:03:10Z</dcterms:modified>
</cp:coreProperties>
</file>