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50.75\c$\Users\zjustus\Desktop\ReportQuerys\Duplicate Merge\"/>
    </mc:Choice>
  </mc:AlternateContent>
  <xr:revisionPtr revIDLastSave="0" documentId="13_ncr:1_{C295A6E6-E9E3-4377-9F50-70A5A9A10515}" xr6:coauthVersionLast="43" xr6:coauthVersionMax="43" xr10:uidLastSave="{00000000-0000-0000-0000-000000000000}"/>
  <bookViews>
    <workbookView xWindow="-28920" yWindow="-120" windowWidth="29040" windowHeight="16440" xr2:uid="{C99DEE92-7E12-452E-9CE0-BB4A08ED9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L7" i="1"/>
  <c r="O5" i="1" l="1"/>
  <c r="O19" i="1" l="1"/>
  <c r="O21" i="1"/>
  <c r="O18" i="1"/>
  <c r="L21" i="1"/>
  <c r="L18" i="1"/>
  <c r="L19" i="1"/>
  <c r="L5" i="1"/>
  <c r="I19" i="1"/>
  <c r="I20" i="1"/>
  <c r="I21" i="1"/>
  <c r="I22" i="1"/>
  <c r="I23" i="1"/>
  <c r="I24" i="1"/>
  <c r="I25" i="1"/>
  <c r="I18" i="1"/>
  <c r="O9" i="1"/>
  <c r="O8" i="1"/>
  <c r="O10" i="1"/>
  <c r="L10" i="1"/>
  <c r="L9" i="1"/>
  <c r="L8" i="1"/>
  <c r="F4" i="1"/>
  <c r="F3" i="1"/>
  <c r="O11" i="1" l="1"/>
  <c r="O24" i="1" s="1"/>
  <c r="L11" i="1"/>
  <c r="L22" i="1" s="1"/>
  <c r="F11" i="1"/>
  <c r="L20" i="1" l="1"/>
  <c r="O25" i="1"/>
  <c r="O22" i="1"/>
  <c r="R3" i="1"/>
  <c r="O23" i="1"/>
  <c r="O20" i="1"/>
  <c r="L25" i="1"/>
  <c r="L24" i="1"/>
  <c r="L23" i="1"/>
  <c r="R2" i="1"/>
  <c r="R4" i="1" s="1"/>
  <c r="R11" i="1" s="1"/>
</calcChain>
</file>

<file path=xl/sharedStrings.xml><?xml version="1.0" encoding="utf-8"?>
<sst xmlns="http://schemas.openxmlformats.org/spreadsheetml/2006/main" count="110" uniqueCount="42">
  <si>
    <t>Person A</t>
  </si>
  <si>
    <t>Person B</t>
  </si>
  <si>
    <t>first</t>
  </si>
  <si>
    <t>last</t>
  </si>
  <si>
    <t>date created</t>
  </si>
  <si>
    <t>birthday</t>
  </si>
  <si>
    <t>Address</t>
  </si>
  <si>
    <t>Phone</t>
  </si>
  <si>
    <t>Email</t>
  </si>
  <si>
    <t>zjustus@luminate.church</t>
  </si>
  <si>
    <t>People</t>
  </si>
  <si>
    <t>Score</t>
  </si>
  <si>
    <t>phone</t>
  </si>
  <si>
    <t>email</t>
  </si>
  <si>
    <t>TOTAL</t>
  </si>
  <si>
    <t>Points Posible</t>
  </si>
  <si>
    <t>NA</t>
  </si>
  <si>
    <t>category</t>
  </si>
  <si>
    <t>score</t>
  </si>
  <si>
    <t>required</t>
  </si>
  <si>
    <t>SCORE</t>
  </si>
  <si>
    <t>PP</t>
  </si>
  <si>
    <t>Grade</t>
  </si>
  <si>
    <t>Required</t>
  </si>
  <si>
    <t>is value</t>
  </si>
  <si>
    <t>First</t>
  </si>
  <si>
    <t>Last</t>
  </si>
  <si>
    <t>MERGE</t>
  </si>
  <si>
    <t>Should Merge</t>
  </si>
  <si>
    <t>value</t>
  </si>
  <si>
    <t>weight</t>
  </si>
  <si>
    <t>Min Grade</t>
  </si>
  <si>
    <t>Match</t>
  </si>
  <si>
    <t>suffix</t>
  </si>
  <si>
    <t>Weight percentages</t>
  </si>
  <si>
    <t>Score Percentage</t>
  </si>
  <si>
    <t>PP Percentage</t>
  </si>
  <si>
    <t>Under the Hood</t>
  </si>
  <si>
    <t>Ricardo </t>
  </si>
  <si>
    <t>Lopez</t>
  </si>
  <si>
    <t>276 W Grondahl St</t>
  </si>
  <si>
    <t>(626) 967-2367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</si>
</sst>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0" applyNumberFormat="0" applyFill="0" applyBorder="0" applyAlignment="0" applyProtection="0"/>
    <xf numFmtId="0" fontId="7" fillId="0" borderId="6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5" applyAlignment="1">
      <alignment horizontal="left"/>
    </xf>
    <xf numFmtId="0" fontId="4" fillId="2" borderId="3" xfId="4"/>
    <xf numFmtId="0" fontId="0" fillId="0" borderId="4" xfId="0" applyBorder="1"/>
    <xf numFmtId="0" fontId="4" fillId="2" borderId="5" xfId="4" applyBorder="1"/>
    <xf numFmtId="9" fontId="0" fillId="0" borderId="0" xfId="1" applyFont="1"/>
    <xf numFmtId="14" fontId="0" fillId="0" borderId="0" xfId="0" applyNumberFormat="1" applyFont="1" applyAlignment="1">
      <alignment horizontal="left"/>
    </xf>
    <xf numFmtId="0" fontId="2" fillId="0" borderId="1" xfId="2" applyAlignment="1">
      <alignment horizontal="left"/>
    </xf>
    <xf numFmtId="0" fontId="7" fillId="0" borderId="6" xfId="6" applyAlignment="1">
      <alignment horizontal="center"/>
    </xf>
    <xf numFmtId="0" fontId="3" fillId="0" borderId="2" xfId="3" applyAlignment="1">
      <alignment horizontal="left"/>
    </xf>
  </cellXfs>
  <cellStyles count="7">
    <cellStyle name="Calculation" xfId="4" builtinId="22"/>
    <cellStyle name="Heading 1" xfId="6" builtinId="16"/>
    <cellStyle name="Heading 2" xfId="2" builtinId="17"/>
    <cellStyle name="Heading 3" xfId="3" builtinId="18"/>
    <cellStyle name="Hyperlink" xfId="5" builtinId="8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justus@luminate.chu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954F-9E31-419A-931D-DCE2EBC81B82}">
  <dimension ref="A1:R26"/>
  <sheetViews>
    <sheetView tabSelected="1" zoomScale="110" zoomScaleNormal="110" workbookViewId="0">
      <selection activeCell="S21" sqref="S21"/>
    </sheetView>
  </sheetViews>
  <sheetFormatPr defaultRowHeight="15" x14ac:dyDescent="0.25"/>
  <cols>
    <col min="1" max="1" width="15.85546875" customWidth="1"/>
    <col min="2" max="2" width="26.42578125" customWidth="1"/>
    <col min="3" max="3" width="26.28515625" customWidth="1"/>
    <col min="8" max="8" width="12.140625" bestFit="1" customWidth="1"/>
    <col min="11" max="11" width="14.140625" customWidth="1"/>
    <col min="14" max="14" width="13.7109375" bestFit="1" customWidth="1"/>
    <col min="17" max="17" width="10.5703125" customWidth="1"/>
  </cols>
  <sheetData>
    <row r="1" spans="1:18" ht="18" thickBot="1" x14ac:dyDescent="0.35">
      <c r="A1" s="9" t="s">
        <v>10</v>
      </c>
      <c r="B1" s="9"/>
      <c r="C1" s="9"/>
      <c r="E1" s="9" t="s">
        <v>23</v>
      </c>
      <c r="F1" s="9"/>
      <c r="H1" s="9" t="s">
        <v>30</v>
      </c>
      <c r="I1" s="9"/>
      <c r="K1" s="9" t="s">
        <v>11</v>
      </c>
      <c r="L1" s="9"/>
      <c r="N1" s="9" t="s">
        <v>15</v>
      </c>
      <c r="O1" s="9"/>
      <c r="Q1" s="9" t="s">
        <v>28</v>
      </c>
      <c r="R1" s="9"/>
    </row>
    <row r="2" spans="1:18" ht="15.75" thickTop="1" x14ac:dyDescent="0.25">
      <c r="B2" s="1" t="s">
        <v>0</v>
      </c>
      <c r="C2" s="1" t="s">
        <v>1</v>
      </c>
      <c r="E2" t="s">
        <v>17</v>
      </c>
      <c r="F2" t="s">
        <v>24</v>
      </c>
      <c r="H2" t="s">
        <v>17</v>
      </c>
      <c r="I2" t="s">
        <v>29</v>
      </c>
      <c r="K2" s="4" t="s">
        <v>17</v>
      </c>
      <c r="L2" s="4" t="s">
        <v>18</v>
      </c>
      <c r="N2" s="4" t="s">
        <v>17</v>
      </c>
      <c r="O2" s="4" t="s">
        <v>19</v>
      </c>
      <c r="Q2" s="4" t="s">
        <v>20</v>
      </c>
      <c r="R2" s="4">
        <f>L11</f>
        <v>6</v>
      </c>
    </row>
    <row r="3" spans="1:18" x14ac:dyDescent="0.25">
      <c r="A3" t="s">
        <v>2</v>
      </c>
      <c r="B3" s="1" t="s">
        <v>38</v>
      </c>
      <c r="C3" s="1" t="s">
        <v>38</v>
      </c>
      <c r="E3" t="s">
        <v>25</v>
      </c>
      <c r="F3">
        <f>IF(B3 = C3, 1, 0)</f>
        <v>1</v>
      </c>
      <c r="H3" t="s">
        <v>2</v>
      </c>
      <c r="I3" t="s">
        <v>16</v>
      </c>
      <c r="K3" s="4" t="s">
        <v>2</v>
      </c>
      <c r="L3" s="4" t="s">
        <v>16</v>
      </c>
      <c r="N3" s="4" t="s">
        <v>2</v>
      </c>
      <c r="O3" s="4" t="s">
        <v>16</v>
      </c>
      <c r="Q3" s="4" t="s">
        <v>21</v>
      </c>
      <c r="R3" s="4">
        <f>O11</f>
        <v>16</v>
      </c>
    </row>
    <row r="4" spans="1:18" x14ac:dyDescent="0.25">
      <c r="A4" t="s">
        <v>3</v>
      </c>
      <c r="B4" s="1" t="s">
        <v>39</v>
      </c>
      <c r="C4" s="1" t="s">
        <v>39</v>
      </c>
      <c r="E4" t="s">
        <v>26</v>
      </c>
      <c r="F4">
        <f>IF(B4 = C4, 1, 0)</f>
        <v>1</v>
      </c>
      <c r="H4" t="s">
        <v>3</v>
      </c>
      <c r="I4" t="s">
        <v>16</v>
      </c>
      <c r="K4" s="4" t="s">
        <v>3</v>
      </c>
      <c r="L4" s="4" t="s">
        <v>16</v>
      </c>
      <c r="N4" s="4" t="s">
        <v>3</v>
      </c>
      <c r="O4" s="4" t="s">
        <v>16</v>
      </c>
      <c r="Q4" s="4" t="s">
        <v>22</v>
      </c>
      <c r="R4" s="4">
        <f>IF(R3 = 0, 0, R2/R3)</f>
        <v>0.375</v>
      </c>
    </row>
    <row r="5" spans="1:18" x14ac:dyDescent="0.25">
      <c r="A5" t="s">
        <v>33</v>
      </c>
      <c r="B5" s="1"/>
      <c r="C5" s="1"/>
      <c r="H5" t="s">
        <v>33</v>
      </c>
      <c r="I5">
        <v>7</v>
      </c>
      <c r="K5" s="4" t="s">
        <v>33</v>
      </c>
      <c r="L5" s="4">
        <f>IF(AND(OR(C5&lt;&gt;"", B5&lt;&gt;""), B5=C5), I5, 0)</f>
        <v>0</v>
      </c>
      <c r="N5" s="4" t="s">
        <v>33</v>
      </c>
      <c r="O5" s="4">
        <f>IF(AND(B5="", C5=""),0,I5)</f>
        <v>0</v>
      </c>
      <c r="Q5" t="s">
        <v>31</v>
      </c>
      <c r="R5">
        <v>0.4</v>
      </c>
    </row>
    <row r="6" spans="1:18" x14ac:dyDescent="0.25">
      <c r="A6" t="s">
        <v>4</v>
      </c>
      <c r="B6" s="2">
        <v>36814</v>
      </c>
      <c r="C6" s="8">
        <v>36814</v>
      </c>
      <c r="H6" t="s">
        <v>4</v>
      </c>
      <c r="I6" t="s">
        <v>16</v>
      </c>
      <c r="K6" s="4" t="s">
        <v>4</v>
      </c>
      <c r="L6" s="4" t="s">
        <v>16</v>
      </c>
      <c r="N6" s="4" t="s">
        <v>4</v>
      </c>
      <c r="O6" s="4" t="s">
        <v>16</v>
      </c>
    </row>
    <row r="7" spans="1:18" x14ac:dyDescent="0.25">
      <c r="A7" t="s">
        <v>5</v>
      </c>
      <c r="B7" s="2">
        <v>35718</v>
      </c>
      <c r="C7" s="2"/>
      <c r="H7" t="s">
        <v>5</v>
      </c>
      <c r="I7">
        <v>10</v>
      </c>
      <c r="K7" s="4" t="s">
        <v>5</v>
      </c>
      <c r="L7" s="4">
        <f>IF(B7=C7, I7, 0)</f>
        <v>0</v>
      </c>
      <c r="N7" s="4" t="s">
        <v>5</v>
      </c>
      <c r="O7" s="4">
        <f>IF(OR(B7&lt;&gt;"",C7&lt;&gt;""), I7, 0)</f>
        <v>10</v>
      </c>
    </row>
    <row r="8" spans="1:18" x14ac:dyDescent="0.25">
      <c r="A8" t="s">
        <v>6</v>
      </c>
      <c r="B8" s="1" t="s">
        <v>40</v>
      </c>
      <c r="C8" s="1" t="s">
        <v>40</v>
      </c>
      <c r="H8" t="s">
        <v>6</v>
      </c>
      <c r="I8">
        <v>3</v>
      </c>
      <c r="K8" s="4" t="s">
        <v>6</v>
      </c>
      <c r="L8" s="4">
        <f>IF(B8=C8, I8, 0)</f>
        <v>3</v>
      </c>
      <c r="N8" s="4" t="s">
        <v>6</v>
      </c>
      <c r="O8" s="4">
        <f>IF(OR(ISBLANK(B8),ISBLANK(C8)), 0, I8)</f>
        <v>3</v>
      </c>
    </row>
    <row r="9" spans="1:18" x14ac:dyDescent="0.25">
      <c r="A9" t="s">
        <v>7</v>
      </c>
      <c r="B9" s="1" t="s">
        <v>41</v>
      </c>
      <c r="C9" s="1" t="s">
        <v>41</v>
      </c>
      <c r="H9" t="s">
        <v>7</v>
      </c>
      <c r="I9">
        <v>3</v>
      </c>
      <c r="K9" s="4" t="s">
        <v>12</v>
      </c>
      <c r="L9" s="4">
        <f>IF(B9=C9, I9, 0)</f>
        <v>3</v>
      </c>
      <c r="N9" s="4" t="s">
        <v>12</v>
      </c>
      <c r="O9" s="4">
        <f>IF(OR(ISBLANK(B9),ISBLANK(C9)), 0, I9)</f>
        <v>3</v>
      </c>
    </row>
    <row r="10" spans="1:18" x14ac:dyDescent="0.25">
      <c r="A10" t="s">
        <v>8</v>
      </c>
      <c r="B10" s="3" t="s">
        <v>9</v>
      </c>
      <c r="C10" s="3"/>
      <c r="H10" t="s">
        <v>8</v>
      </c>
      <c r="I10">
        <v>3</v>
      </c>
      <c r="K10" s="4" t="s">
        <v>13</v>
      </c>
      <c r="L10" s="4">
        <f>IF(B10=C10, I10, 0)</f>
        <v>0</v>
      </c>
      <c r="N10" s="4" t="s">
        <v>13</v>
      </c>
      <c r="O10" s="4">
        <f>IF(OR(ISBLANK(B10),ISBLANK(C10)), 0, I10)</f>
        <v>0</v>
      </c>
    </row>
    <row r="11" spans="1:18" ht="15.75" thickBot="1" x14ac:dyDescent="0.3">
      <c r="E11" s="5" t="s">
        <v>32</v>
      </c>
      <c r="F11" s="5">
        <f>IF(SUM(F3:F10) = COUNTA(E3:E10), 1, 0)</f>
        <v>1</v>
      </c>
      <c r="G11" s="5"/>
      <c r="H11" s="5"/>
      <c r="I11" s="5"/>
      <c r="J11" s="5"/>
      <c r="K11" s="6" t="s">
        <v>14</v>
      </c>
      <c r="L11" s="6">
        <f>SUM(L3:L10)</f>
        <v>6</v>
      </c>
      <c r="M11" s="5"/>
      <c r="N11" s="6" t="s">
        <v>14</v>
      </c>
      <c r="O11" s="6">
        <f>SUM(O3:O10)</f>
        <v>16</v>
      </c>
      <c r="P11" s="5"/>
      <c r="Q11" s="5" t="s">
        <v>27</v>
      </c>
      <c r="R11" s="5" t="b">
        <f>AND(R4 &gt;= R5, F11 = 1)</f>
        <v>0</v>
      </c>
    </row>
    <row r="15" spans="1:18" ht="20.25" thickBot="1" x14ac:dyDescent="0.35">
      <c r="H15" s="10" t="s">
        <v>37</v>
      </c>
      <c r="I15" s="10"/>
      <c r="J15" s="10"/>
      <c r="K15" s="10"/>
      <c r="L15" s="10"/>
      <c r="M15" s="10"/>
      <c r="N15" s="10"/>
      <c r="O15" s="10"/>
    </row>
    <row r="16" spans="1:18" ht="16.5" thickTop="1" thickBot="1" x14ac:dyDescent="0.3">
      <c r="H16" s="11" t="s">
        <v>34</v>
      </c>
      <c r="I16" s="11"/>
      <c r="K16" s="11" t="s">
        <v>35</v>
      </c>
      <c r="L16" s="11"/>
      <c r="N16" s="11" t="s">
        <v>36</v>
      </c>
      <c r="O16" s="11"/>
    </row>
    <row r="17" spans="8:15" x14ac:dyDescent="0.25">
      <c r="H17" t="s">
        <v>17</v>
      </c>
      <c r="I17" t="s">
        <v>29</v>
      </c>
      <c r="K17" t="s">
        <v>17</v>
      </c>
      <c r="L17" t="s">
        <v>29</v>
      </c>
      <c r="N17" t="s">
        <v>17</v>
      </c>
      <c r="O17" t="s">
        <v>29</v>
      </c>
    </row>
    <row r="18" spans="8:15" x14ac:dyDescent="0.25">
      <c r="H18" t="s">
        <v>2</v>
      </c>
      <c r="I18" s="7" t="str">
        <f>IF(ISNUMBER(I3), I3/SUM($I$3:$I$10),"NA")</f>
        <v>NA</v>
      </c>
      <c r="K18" t="s">
        <v>2</v>
      </c>
      <c r="L18" s="7" t="str">
        <f t="shared" ref="L18:L25" si="0">IF(ISNUMBER(L3), IF(L3 = 0, 0,L3/$L$11),"NA")</f>
        <v>NA</v>
      </c>
      <c r="N18" t="s">
        <v>2</v>
      </c>
      <c r="O18" s="7" t="str">
        <f>IF(ISNUMBER(O3), IF(O3 = 0, 0,O3/O$11),"NA")</f>
        <v>NA</v>
      </c>
    </row>
    <row r="19" spans="8:15" x14ac:dyDescent="0.25">
      <c r="H19" t="s">
        <v>3</v>
      </c>
      <c r="I19" s="7" t="str">
        <f t="shared" ref="I19:I25" si="1">IF(ISNUMBER(I4), I4/SUM($I$3:$I$10),"NA")</f>
        <v>NA</v>
      </c>
      <c r="K19" t="s">
        <v>3</v>
      </c>
      <c r="L19" s="7" t="str">
        <f t="shared" si="0"/>
        <v>NA</v>
      </c>
      <c r="N19" t="s">
        <v>3</v>
      </c>
      <c r="O19" s="7" t="str">
        <f t="shared" ref="O19:O25" si="2">IF(ISNUMBER(O4), IF(O4 = 0, 0,O4/O$11),"NA")</f>
        <v>NA</v>
      </c>
    </row>
    <row r="20" spans="8:15" x14ac:dyDescent="0.25">
      <c r="H20" t="s">
        <v>33</v>
      </c>
      <c r="I20" s="7">
        <f t="shared" si="1"/>
        <v>0.26923076923076922</v>
      </c>
      <c r="K20" t="s">
        <v>33</v>
      </c>
      <c r="L20" s="7">
        <f t="shared" si="0"/>
        <v>0</v>
      </c>
      <c r="N20" t="s">
        <v>33</v>
      </c>
      <c r="O20" s="7">
        <f t="shared" si="2"/>
        <v>0</v>
      </c>
    </row>
    <row r="21" spans="8:15" x14ac:dyDescent="0.25">
      <c r="H21" t="s">
        <v>4</v>
      </c>
      <c r="I21" s="7" t="str">
        <f t="shared" si="1"/>
        <v>NA</v>
      </c>
      <c r="K21" t="s">
        <v>4</v>
      </c>
      <c r="L21" s="7" t="str">
        <f t="shared" si="0"/>
        <v>NA</v>
      </c>
      <c r="N21" t="s">
        <v>4</v>
      </c>
      <c r="O21" s="7" t="str">
        <f t="shared" si="2"/>
        <v>NA</v>
      </c>
    </row>
    <row r="22" spans="8:15" x14ac:dyDescent="0.25">
      <c r="H22" t="s">
        <v>5</v>
      </c>
      <c r="I22" s="7">
        <f t="shared" si="1"/>
        <v>0.38461538461538464</v>
      </c>
      <c r="K22" t="s">
        <v>5</v>
      </c>
      <c r="L22" s="7">
        <f t="shared" si="0"/>
        <v>0</v>
      </c>
      <c r="N22" t="s">
        <v>5</v>
      </c>
      <c r="O22" s="7">
        <f t="shared" si="2"/>
        <v>0.625</v>
      </c>
    </row>
    <row r="23" spans="8:15" x14ac:dyDescent="0.25">
      <c r="H23" t="s">
        <v>6</v>
      </c>
      <c r="I23" s="7">
        <f t="shared" si="1"/>
        <v>0.11538461538461539</v>
      </c>
      <c r="K23" t="s">
        <v>6</v>
      </c>
      <c r="L23" s="7">
        <f t="shared" si="0"/>
        <v>0.5</v>
      </c>
      <c r="N23" t="s">
        <v>6</v>
      </c>
      <c r="O23" s="7">
        <f t="shared" si="2"/>
        <v>0.1875</v>
      </c>
    </row>
    <row r="24" spans="8:15" x14ac:dyDescent="0.25">
      <c r="H24" t="s">
        <v>7</v>
      </c>
      <c r="I24" s="7">
        <f t="shared" si="1"/>
        <v>0.11538461538461539</v>
      </c>
      <c r="K24" t="s">
        <v>7</v>
      </c>
      <c r="L24" s="7">
        <f t="shared" si="0"/>
        <v>0.5</v>
      </c>
      <c r="N24" t="s">
        <v>7</v>
      </c>
      <c r="O24" s="7">
        <f t="shared" si="2"/>
        <v>0.1875</v>
      </c>
    </row>
    <row r="25" spans="8:15" x14ac:dyDescent="0.25">
      <c r="H25" t="s">
        <v>8</v>
      </c>
      <c r="I25" s="7">
        <f t="shared" si="1"/>
        <v>0.11538461538461539</v>
      </c>
      <c r="K25" t="s">
        <v>8</v>
      </c>
      <c r="L25" s="7">
        <f t="shared" si="0"/>
        <v>0</v>
      </c>
      <c r="N25" t="s">
        <v>8</v>
      </c>
      <c r="O25" s="7">
        <f t="shared" si="2"/>
        <v>0</v>
      </c>
    </row>
    <row r="26" spans="8:15" x14ac:dyDescent="0.25">
      <c r="L26" s="7"/>
    </row>
  </sheetData>
  <mergeCells count="10">
    <mergeCell ref="H15:O15"/>
    <mergeCell ref="K16:L16"/>
    <mergeCell ref="H16:I16"/>
    <mergeCell ref="N16:O16"/>
    <mergeCell ref="A1:C1"/>
    <mergeCell ref="K1:L1"/>
    <mergeCell ref="N1:O1"/>
    <mergeCell ref="E1:F1"/>
    <mergeCell ref="Q1:R1"/>
    <mergeCell ref="H1:I1"/>
  </mergeCells>
  <phoneticPr fontId="6" type="noConversion"/>
  <conditionalFormatting sqref="R11">
    <cfRule type="cellIs" dxfId="1" priority="1" operator="equal">
      <formula>FALSE</formula>
    </cfRule>
    <cfRule type="cellIs" dxfId="0" priority="2" operator="equal">
      <formula>TRUE</formula>
    </cfRule>
  </conditionalFormatting>
  <hyperlinks>
    <hyperlink ref="B10" r:id="rId1" xr:uid="{6B934F59-D2B8-438E-A749-7D0CB71C3F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Justus</dc:creator>
  <cp:lastModifiedBy>Zach Justus</cp:lastModifiedBy>
  <dcterms:created xsi:type="dcterms:W3CDTF">2019-07-17T17:27:17Z</dcterms:created>
  <dcterms:modified xsi:type="dcterms:W3CDTF">2019-07-23T21:21:46Z</dcterms:modified>
</cp:coreProperties>
</file>