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zacha\Hyperborea\xlsx\"/>
    </mc:Choice>
  </mc:AlternateContent>
  <xr:revisionPtr revIDLastSave="0" documentId="8_{B29E6817-BC22-430B-AB31-429EB28E955C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Income Statement" sheetId="2" r:id="rId1"/>
    <sheet name="Balance Sheet" sheetId="3" r:id="rId2"/>
    <sheet name="Statement of Cashflows" sheetId="4" r:id="rId3"/>
    <sheet name="Fixed Assets" sheetId="5" r:id="rId4"/>
  </sheets>
  <calcPr calcId="181029"/>
  <extLs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E5" i="3" l="1"/>
  <c r="F5" i="3" s="1"/>
  <c r="D5" i="3"/>
  <c r="D7" i="3" s="1"/>
  <c r="D13" i="3" s="1"/>
  <c r="G16" i="4"/>
  <c r="F16" i="4"/>
  <c r="E16" i="4"/>
  <c r="D16" i="4"/>
  <c r="G15" i="4"/>
  <c r="G17" i="4" s="1"/>
  <c r="F15" i="4"/>
  <c r="F17" i="4" s="1"/>
  <c r="E15" i="4"/>
  <c r="E17" i="4" s="1"/>
  <c r="D15" i="4"/>
  <c r="D17" i="4" s="1"/>
  <c r="G13" i="4"/>
  <c r="E13" i="4"/>
  <c r="G12" i="4"/>
  <c r="F12" i="4"/>
  <c r="F13" i="4" s="1"/>
  <c r="E12" i="4"/>
  <c r="D12" i="4"/>
  <c r="D13" i="4" s="1"/>
  <c r="G9" i="4"/>
  <c r="F9" i="4"/>
  <c r="E9" i="4"/>
  <c r="D9" i="4"/>
  <c r="G8" i="4"/>
  <c r="F8" i="4"/>
  <c r="E8" i="4"/>
  <c r="D8" i="4"/>
  <c r="G7" i="4"/>
  <c r="F7" i="4"/>
  <c r="E7" i="4"/>
  <c r="D7" i="4"/>
  <c r="G6" i="4"/>
  <c r="G10" i="4" s="1"/>
  <c r="G18" i="4" s="1"/>
  <c r="F6" i="4"/>
  <c r="F10" i="4" s="1"/>
  <c r="E6" i="4"/>
  <c r="E10" i="4" s="1"/>
  <c r="D6" i="4"/>
  <c r="D10" i="4" s="1"/>
  <c r="G4" i="4"/>
  <c r="F4" i="4"/>
  <c r="F18" i="4" s="1"/>
  <c r="E4" i="4"/>
  <c r="D4" i="4"/>
  <c r="C18" i="4"/>
  <c r="C17" i="4"/>
  <c r="C16" i="4"/>
  <c r="C15" i="4"/>
  <c r="C13" i="4"/>
  <c r="C12" i="4"/>
  <c r="C10" i="4"/>
  <c r="C9" i="4"/>
  <c r="C8" i="4"/>
  <c r="C7" i="4"/>
  <c r="C6" i="4"/>
  <c r="C4" i="4"/>
  <c r="D3" i="4"/>
  <c r="E3" i="4" s="1"/>
  <c r="F3" i="4" s="1"/>
  <c r="G3" i="4" s="1"/>
  <c r="C23" i="2"/>
  <c r="H42" i="3"/>
  <c r="G42" i="3"/>
  <c r="F42" i="3"/>
  <c r="E42" i="3"/>
  <c r="D42" i="3"/>
  <c r="E24" i="3"/>
  <c r="F24" i="3" s="1"/>
  <c r="D24" i="3"/>
  <c r="D22" i="3"/>
  <c r="H21" i="3"/>
  <c r="H22" i="3" s="1"/>
  <c r="G21" i="3"/>
  <c r="G22" i="3" s="1"/>
  <c r="F21" i="3"/>
  <c r="F22" i="3" s="1"/>
  <c r="E21" i="3"/>
  <c r="E22" i="3" s="1"/>
  <c r="D21" i="3"/>
  <c r="E20" i="3"/>
  <c r="F20" i="3" s="1"/>
  <c r="G20" i="3" s="1"/>
  <c r="H20" i="3" s="1"/>
  <c r="D20" i="3"/>
  <c r="H6" i="3"/>
  <c r="G6" i="3"/>
  <c r="F6" i="3"/>
  <c r="E6" i="3"/>
  <c r="H12" i="3"/>
  <c r="G12" i="3"/>
  <c r="F12" i="3"/>
  <c r="E12" i="3"/>
  <c r="D12" i="3"/>
  <c r="H11" i="3"/>
  <c r="G11" i="3"/>
  <c r="F11" i="3"/>
  <c r="E11" i="3"/>
  <c r="D11" i="3"/>
  <c r="F10" i="3"/>
  <c r="G10" i="3" s="1"/>
  <c r="H10" i="3" s="1"/>
  <c r="E10" i="3"/>
  <c r="D10" i="3"/>
  <c r="E9" i="3"/>
  <c r="F9" i="3" s="1"/>
  <c r="G9" i="3" s="1"/>
  <c r="H9" i="3" s="1"/>
  <c r="D9" i="3"/>
  <c r="H17" i="3"/>
  <c r="G17" i="3"/>
  <c r="F17" i="3"/>
  <c r="E17" i="3"/>
  <c r="H16" i="3"/>
  <c r="G16" i="3"/>
  <c r="F16" i="3"/>
  <c r="E16" i="3"/>
  <c r="H18" i="3"/>
  <c r="G18" i="3"/>
  <c r="F18" i="3"/>
  <c r="E18" i="3"/>
  <c r="D18" i="3"/>
  <c r="E7" i="3"/>
  <c r="E13" i="3" s="1"/>
  <c r="D17" i="3"/>
  <c r="H33" i="3"/>
  <c r="G33" i="3"/>
  <c r="F33" i="3"/>
  <c r="E33" i="3"/>
  <c r="D33" i="3"/>
  <c r="D16" i="3"/>
  <c r="D6" i="3"/>
  <c r="D36" i="3"/>
  <c r="E36" i="3" s="1"/>
  <c r="F36" i="3" s="1"/>
  <c r="G36" i="3" s="1"/>
  <c r="H36" i="3" s="1"/>
  <c r="E35" i="3"/>
  <c r="F35" i="3" s="1"/>
  <c r="G35" i="3" s="1"/>
  <c r="H35" i="3" s="1"/>
  <c r="D35" i="3"/>
  <c r="F34" i="3"/>
  <c r="G34" i="3" s="1"/>
  <c r="H34" i="3" s="1"/>
  <c r="E34" i="3"/>
  <c r="D34" i="3"/>
  <c r="C36" i="3"/>
  <c r="C35" i="3"/>
  <c r="C34" i="3"/>
  <c r="H32" i="3"/>
  <c r="G32" i="3"/>
  <c r="F32" i="3"/>
  <c r="E32" i="3"/>
  <c r="D32" i="3"/>
  <c r="B34" i="3"/>
  <c r="B36" i="3"/>
  <c r="B35" i="3"/>
  <c r="C26" i="3"/>
  <c r="C22" i="3"/>
  <c r="C27" i="3" s="1"/>
  <c r="C21" i="3"/>
  <c r="C18" i="3"/>
  <c r="C12" i="3"/>
  <c r="C13" i="3" s="1"/>
  <c r="C11" i="3"/>
  <c r="C7" i="3"/>
  <c r="D3" i="3"/>
  <c r="E3" i="3" s="1"/>
  <c r="F3" i="3" s="1"/>
  <c r="G3" i="3" s="1"/>
  <c r="H3" i="3" s="1"/>
  <c r="G21" i="2"/>
  <c r="F21" i="2"/>
  <c r="E21" i="2"/>
  <c r="D21" i="2"/>
  <c r="C21" i="2"/>
  <c r="C22" i="2" s="1"/>
  <c r="C24" i="2" s="1"/>
  <c r="E15" i="5"/>
  <c r="F15" i="5"/>
  <c r="G15" i="5"/>
  <c r="H15" i="5"/>
  <c r="D15" i="5"/>
  <c r="H14" i="5"/>
  <c r="H13" i="5"/>
  <c r="H12" i="5"/>
  <c r="G14" i="5"/>
  <c r="F14" i="5"/>
  <c r="E14" i="5"/>
  <c r="G13" i="5"/>
  <c r="F13" i="5"/>
  <c r="E13" i="5"/>
  <c r="G12" i="5"/>
  <c r="E12" i="5"/>
  <c r="F12" i="5"/>
  <c r="D12" i="5"/>
  <c r="D13" i="5"/>
  <c r="D14" i="5"/>
  <c r="E8" i="5"/>
  <c r="F8" i="5"/>
  <c r="G8" i="5"/>
  <c r="H8" i="5"/>
  <c r="D8" i="5"/>
  <c r="D5" i="2"/>
  <c r="E5" i="2"/>
  <c r="F5" i="2"/>
  <c r="G5" i="2"/>
  <c r="D6" i="2"/>
  <c r="D7" i="2" s="1"/>
  <c r="D13" i="2" s="1"/>
  <c r="E6" i="2"/>
  <c r="E7" i="2" s="1"/>
  <c r="E13" i="2" s="1"/>
  <c r="F6" i="2"/>
  <c r="F7" i="2" s="1"/>
  <c r="F13" i="2" s="1"/>
  <c r="G6" i="2"/>
  <c r="G7" i="2" s="1"/>
  <c r="G13" i="2" s="1"/>
  <c r="D9" i="2"/>
  <c r="D12" i="2" s="1"/>
  <c r="E9" i="2"/>
  <c r="F9" i="2"/>
  <c r="F12" i="2" s="1"/>
  <c r="G9" i="2"/>
  <c r="G12" i="2" s="1"/>
  <c r="D10" i="2"/>
  <c r="E10" i="2"/>
  <c r="F10" i="2"/>
  <c r="G10" i="2"/>
  <c r="D11" i="2"/>
  <c r="E11" i="2"/>
  <c r="E12" i="2" s="1"/>
  <c r="F11" i="2"/>
  <c r="G11" i="2"/>
  <c r="D16" i="2"/>
  <c r="D19" i="2" s="1"/>
  <c r="E16" i="2"/>
  <c r="E19" i="2" s="1"/>
  <c r="F16" i="2"/>
  <c r="F19" i="2" s="1"/>
  <c r="G16" i="2"/>
  <c r="G19" i="2" s="1"/>
  <c r="D17" i="2"/>
  <c r="E17" i="2"/>
  <c r="F17" i="2"/>
  <c r="G17" i="2"/>
  <c r="D18" i="2"/>
  <c r="E18" i="2"/>
  <c r="F18" i="2"/>
  <c r="G18" i="2"/>
  <c r="C20" i="2"/>
  <c r="C19" i="2"/>
  <c r="C18" i="2"/>
  <c r="C17" i="2"/>
  <c r="C16" i="2"/>
  <c r="C14" i="2"/>
  <c r="C13" i="2"/>
  <c r="C12" i="2"/>
  <c r="C11" i="2"/>
  <c r="C10" i="2"/>
  <c r="C9" i="2"/>
  <c r="C6" i="2"/>
  <c r="C7" i="2"/>
  <c r="C5" i="2"/>
  <c r="B44" i="2"/>
  <c r="B43" i="2"/>
  <c r="B42" i="2"/>
  <c r="B39" i="2"/>
  <c r="B38" i="2"/>
  <c r="B37" i="2"/>
  <c r="B34" i="2"/>
  <c r="E3" i="2"/>
  <c r="F3" i="2" s="1"/>
  <c r="G3" i="2" s="1"/>
  <c r="D3" i="2"/>
  <c r="B14" i="5"/>
  <c r="B13" i="5"/>
  <c r="B12" i="5"/>
  <c r="E3" i="5"/>
  <c r="F3" i="5" s="1"/>
  <c r="G3" i="5" s="1"/>
  <c r="H3" i="5" s="1"/>
  <c r="B9" i="4"/>
  <c r="B8" i="4"/>
  <c r="B7" i="4"/>
  <c r="G5" i="3" l="1"/>
  <c r="H5" i="3" s="1"/>
  <c r="F7" i="3"/>
  <c r="F13" i="3" s="1"/>
  <c r="H7" i="3"/>
  <c r="H13" i="3" s="1"/>
  <c r="G7" i="3"/>
  <c r="G13" i="3" s="1"/>
  <c r="E18" i="4"/>
  <c r="D18" i="4"/>
  <c r="G24" i="3"/>
  <c r="C29" i="3"/>
  <c r="C25" i="2"/>
  <c r="C26" i="2" s="1"/>
  <c r="G20" i="2"/>
  <c r="G22" i="2" s="1"/>
  <c r="G24" i="2" s="1"/>
  <c r="G14" i="2"/>
  <c r="F14" i="2"/>
  <c r="F20" i="2"/>
  <c r="F22" i="2" s="1"/>
  <c r="F24" i="2" s="1"/>
  <c r="E14" i="2"/>
  <c r="E20" i="2"/>
  <c r="E22" i="2" s="1"/>
  <c r="E24" i="2" s="1"/>
  <c r="D14" i="2"/>
  <c r="D20" i="2"/>
  <c r="D22" i="2" s="1"/>
  <c r="D24" i="2" s="1"/>
  <c r="C28" i="2" l="1"/>
  <c r="D25" i="3"/>
  <c r="H24" i="3"/>
  <c r="E25" i="2"/>
  <c r="E26" i="2"/>
  <c r="E28" i="2" s="1"/>
  <c r="G25" i="2"/>
  <c r="G26" i="2" s="1"/>
  <c r="G28" i="2" s="1"/>
  <c r="D25" i="2"/>
  <c r="D26" i="2"/>
  <c r="D28" i="2" s="1"/>
  <c r="F25" i="2"/>
  <c r="F26" i="2" s="1"/>
  <c r="F28" i="2" s="1"/>
  <c r="D26" i="3" l="1"/>
  <c r="D27" i="3" s="1"/>
  <c r="D29" i="3" s="1"/>
  <c r="E25" i="3"/>
  <c r="E26" i="3" l="1"/>
  <c r="E27" i="3" s="1"/>
  <c r="E29" i="3" s="1"/>
  <c r="F25" i="3"/>
  <c r="G25" i="3" l="1"/>
  <c r="F26" i="3"/>
  <c r="F27" i="3" s="1"/>
  <c r="F29" i="3" s="1"/>
  <c r="H25" i="3" l="1"/>
  <c r="H26" i="3" s="1"/>
  <c r="H27" i="3" s="1"/>
  <c r="H29" i="3" s="1"/>
  <c r="G26" i="3"/>
  <c r="G27" i="3" s="1"/>
  <c r="G29" i="3" s="1"/>
</calcChain>
</file>

<file path=xl/sharedStrings.xml><?xml version="1.0" encoding="utf-8"?>
<sst xmlns="http://schemas.openxmlformats.org/spreadsheetml/2006/main" count="103" uniqueCount="81">
  <si>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</si>
  <si>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</si>
  <si>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</si>
  <si>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</si>
  <si>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</si>
  <si>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</si>
  <si>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</si>
  <si>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</si>
  <si>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</si>
  <si>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</si>
  <si>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</si>
  <si>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</si>
  <si>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</si>
  <si>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</si>
  <si>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</si>
  <si>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</si>
  <si>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</si>
  <si>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</si>
  <si>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</si>
  <si>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</si>
  <si>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</si>
  <si>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</si>
  <si>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</si>
  <si>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</si>
  <si>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</si>
  <si>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</si>
  <si>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</si>
  <si>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</si>
  <si>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</si>
  <si>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</si>
  <si>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</si>
  <si>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</si>
  <si>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</si>
  <si>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</si>
  <si>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</si>
  <si>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</si>
  <si>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</si>
  <si>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</si>
  <si>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</si>
  <si>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</si>
  <si>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</si>
  <si>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</si>
  <si>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</si>
  <si>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</si>
  <si>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</si>
  <si>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</si>
  <si>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</si>
  <si>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</si>
  <si>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</si>
  <si>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</si>
  <si>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</si>
  <si>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</si>
  <si>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</si>
  <si>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</si>
  <si>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</si>
  <si>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</si>
  <si>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</si>
  <si>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</si>
  <si>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</si>
  <si>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</si>
  <si>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</si>
  <si>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</si>
  <si>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</si>
  <si>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</si>
  <si>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</si>
  <si>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</si>
  <si>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</si>
  <si>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</si>
  <si>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</si>
  <si>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</si>
  <si>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</si>
  <si>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</si>
  <si>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</si>
  <si>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</si>
  <si>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</si>
  <si>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</si>
  <si>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</si>
  <si>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</si>
  <si>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</si>
  <si>
    <t xml:space="preserve"> </t>
  </si>
  <si>
    <t>Assunmptions: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</si>
</sst>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8" formatCode="yyyy\E"/>
    <numFmt numFmtId="169" formatCode="mmm\-yy\A"/>
  </numFmts>
  <fonts count="11" x14ac:knownFonts="1">
    <font>
      <sz val="11"/>
      <color theme="1"/>
      <name val="Calibri"/>
    </font>
    <font>
      <b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rgb="FF0432FF"/>
      <name val="Calibri"/>
    </font>
    <font>
      <sz val="11"/>
      <color rgb="FF2741EE"/>
      <name val="Calibri"/>
    </font>
    <font>
      <sz val="11"/>
      <color theme="4"/>
      <name val="Calibri"/>
    </font>
    <font>
      <b/>
      <i/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64" fontId="4" fillId="3" borderId="1" xfId="0" applyNumberFormat="1" applyFont="1" applyFill="1" applyBorder="1"/>
    <xf numFmtId="6" fontId="4" fillId="3" borderId="1" xfId="0" applyNumberFormat="1" applyFont="1" applyFill="1" applyBorder="1"/>
    <xf numFmtId="9" fontId="4" fillId="3" borderId="1" xfId="0" applyNumberFormat="1" applyFont="1" applyFill="1" applyBorder="1"/>
    <xf numFmtId="0" fontId="4" fillId="3" borderId="1" xfId="0" applyFont="1" applyFill="1" applyBorder="1"/>
    <xf numFmtId="0" fontId="2" fillId="2" borderId="1" xfId="0" applyFont="1" applyFill="1" applyBorder="1" applyAlignment="1">
      <alignment horizontal="right"/>
    </xf>
    <xf numFmtId="164" fontId="4" fillId="0" borderId="0" xfId="0" applyNumberFormat="1" applyFont="1"/>
    <xf numFmtId="0" fontId="4" fillId="0" borderId="0" xfId="0" applyFont="1"/>
    <xf numFmtId="164" fontId="0" fillId="3" borderId="1" xfId="0" applyNumberFormat="1" applyFill="1" applyBorder="1"/>
    <xf numFmtId="164" fontId="5" fillId="3" borderId="1" xfId="0" applyNumberFormat="1" applyFont="1" applyFill="1" applyBorder="1"/>
    <xf numFmtId="165" fontId="0" fillId="3" borderId="1" xfId="0" applyNumberFormat="1" applyFill="1" applyBorder="1"/>
    <xf numFmtId="0" fontId="6" fillId="3" borderId="1" xfId="0" applyFont="1" applyFill="1" applyBorder="1"/>
    <xf numFmtId="0" fontId="7" fillId="2" borderId="2" xfId="0" applyFont="1" applyFill="1" applyBorder="1"/>
    <xf numFmtId="0" fontId="4" fillId="3" borderId="1" xfId="0" applyFont="1" applyFill="1" applyBorder="1" applyAlignment="1">
      <alignment horizontal="center"/>
    </xf>
    <xf numFmtId="166" fontId="5" fillId="0" borderId="0" xfId="0" applyNumberFormat="1" applyFont="1"/>
    <xf numFmtId="0" fontId="5" fillId="0" borderId="0" xfId="0" applyFont="1"/>
    <xf numFmtId="166" fontId="0" fillId="0" borderId="0" xfId="0" applyNumberFormat="1"/>
    <xf numFmtId="168" fontId="1" fillId="2" borderId="2" xfId="0" applyNumberFormat="1" applyFont="1" applyFill="1" applyBorder="1"/>
    <xf numFmtId="0" fontId="0" fillId="0" borderId="0" xfId="0" applyAlignment="1">
      <alignment horizontal="left" indent="1"/>
    </xf>
    <xf numFmtId="0" fontId="9" fillId="0" borderId="0" xfId="0" applyFont="1"/>
    <xf numFmtId="0" fontId="9" fillId="0" borderId="3" xfId="0" applyFont="1" applyBorder="1"/>
    <xf numFmtId="164" fontId="9" fillId="0" borderId="3" xfId="0" applyNumberFormat="1" applyFont="1" applyBorder="1"/>
    <xf numFmtId="0" fontId="9" fillId="0" borderId="3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0" fillId="3" borderId="1" xfId="0" applyFill="1" applyBorder="1" applyAlignment="1">
      <alignment horizontal="left" indent="1"/>
    </xf>
    <xf numFmtId="0" fontId="8" fillId="0" borderId="0" xfId="0" applyFont="1"/>
    <xf numFmtId="0" fontId="8" fillId="0" borderId="3" xfId="0" applyFont="1" applyBorder="1"/>
    <xf numFmtId="164" fontId="8" fillId="0" borderId="0" xfId="0" applyNumberFormat="1" applyFont="1"/>
    <xf numFmtId="164" fontId="0" fillId="0" borderId="4" xfId="0" applyNumberFormat="1" applyBorder="1"/>
    <xf numFmtId="0" fontId="9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3" xfId="0" applyBorder="1"/>
    <xf numFmtId="166" fontId="0" fillId="0" borderId="3" xfId="0" applyNumberFormat="1" applyBorder="1"/>
    <xf numFmtId="166" fontId="9" fillId="0" borderId="3" xfId="0" applyNumberFormat="1" applyFont="1" applyBorder="1"/>
    <xf numFmtId="169" fontId="1" fillId="2" borderId="2" xfId="0" applyNumberFormat="1" applyFont="1" applyFill="1" applyBorder="1"/>
    <xf numFmtId="0" fontId="8" fillId="0" borderId="0" xfId="0" applyFont="1" applyAlignment="1">
      <alignment horizontal="left" indent="1"/>
    </xf>
    <xf numFmtId="0" fontId="3" fillId="0" borderId="3" xfId="0" applyFont="1" applyBorder="1"/>
    <xf numFmtId="164" fontId="0" fillId="0" borderId="3" xfId="0" applyNumberFormat="1" applyBorder="1"/>
    <xf numFmtId="0" fontId="0" fillId="0" borderId="3" xfId="0" applyBorder="1" applyAlignment="1">
      <alignment horizontal="left"/>
    </xf>
    <xf numFmtId="0" fontId="9" fillId="0" borderId="4" xfId="0" applyFont="1" applyBorder="1"/>
    <xf numFmtId="164" fontId="9" fillId="0" borderId="4" xfId="0" applyNumberFormat="1" applyFont="1" applyBorder="1"/>
    <xf numFmtId="0" fontId="9" fillId="3" borderId="1" xfId="0" applyFont="1" applyFill="1" applyBorder="1"/>
    <xf numFmtId="1" fontId="9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00"/>
  <sheetViews>
    <sheetView showGridLines="0" tabSelected="1" workbookViewId="0">
      <selection activeCell="C24" sqref="C24"/>
    </sheetView>
  </sheetViews>
  <sheetFormatPr defaultColWidth="14.41796875" defaultRowHeight="15" customHeight="1" x14ac:dyDescent="0.55000000000000004"/>
  <cols>
    <col min="1" max="1" width="8.83984375" customWidth="1"/>
    <col min="2" max="2" width="28.68359375" customWidth="1"/>
    <col min="3" max="5" width="9.83984375" customWidth="1"/>
    <col min="6" max="7" width="10.15625" customWidth="1"/>
    <col min="8" max="26" width="8.83984375" customWidth="1"/>
  </cols>
  <sheetData>
    <row r="2" spans="2:10" ht="14.4" x14ac:dyDescent="0.55000000000000004">
      <c r="B2" s="1" t="s">
        <v>0</v>
      </c>
      <c r="C2" s="1"/>
      <c r="D2" s="1"/>
      <c r="E2" s="1"/>
      <c r="F2" s="1"/>
      <c r="G2" s="1"/>
    </row>
    <row r="3" spans="2:10" ht="14.4" x14ac:dyDescent="0.55000000000000004">
      <c r="B3" s="2" t="s">
        <v>1</v>
      </c>
      <c r="C3" s="26">
        <v>44562</v>
      </c>
      <c r="D3" s="26">
        <f>EDATE(C3,12)</f>
        <v>44927</v>
      </c>
      <c r="E3" s="26">
        <f t="shared" ref="E3:G3" si="0">EDATE(D3,12)</f>
        <v>45292</v>
      </c>
      <c r="F3" s="26">
        <f t="shared" si="0"/>
        <v>45658</v>
      </c>
      <c r="G3" s="26">
        <f t="shared" si="0"/>
        <v>46023</v>
      </c>
    </row>
    <row r="4" spans="2:10" ht="14.4" x14ac:dyDescent="0.55000000000000004">
      <c r="B4" s="34" t="s">
        <v>2</v>
      </c>
      <c r="C4" s="28"/>
      <c r="D4" s="28"/>
      <c r="E4" s="28"/>
      <c r="F4" s="28"/>
      <c r="G4" s="28"/>
    </row>
    <row r="5" spans="2:10" ht="14.4" x14ac:dyDescent="0.55000000000000004">
      <c r="B5" s="27" t="s">
        <v>3</v>
      </c>
      <c r="C5" s="5">
        <f>C32*C33</f>
        <v>25000</v>
      </c>
      <c r="D5" s="5">
        <f t="shared" ref="D5:G5" si="1">D32*D33</f>
        <v>27500</v>
      </c>
      <c r="E5" s="5">
        <f t="shared" si="1"/>
        <v>32500</v>
      </c>
      <c r="F5" s="5">
        <f t="shared" si="1"/>
        <v>40000</v>
      </c>
      <c r="G5" s="5">
        <f t="shared" si="1"/>
        <v>50000</v>
      </c>
    </row>
    <row r="6" spans="2:10" ht="14.4" x14ac:dyDescent="0.55000000000000004">
      <c r="B6" s="27" t="s">
        <v>4</v>
      </c>
      <c r="C6" s="5">
        <f>C5*-C34</f>
        <v>-1250</v>
      </c>
      <c r="D6" s="5">
        <f t="shared" ref="D6:G6" si="2">D5*-D34</f>
        <v>-1375</v>
      </c>
      <c r="E6" s="5">
        <f t="shared" si="2"/>
        <v>-1625</v>
      </c>
      <c r="F6" s="5">
        <f t="shared" si="2"/>
        <v>-2000</v>
      </c>
      <c r="G6" s="5">
        <f t="shared" si="2"/>
        <v>-2500</v>
      </c>
    </row>
    <row r="7" spans="2:10" ht="14.4" x14ac:dyDescent="0.55000000000000004">
      <c r="B7" s="29" t="s">
        <v>5</v>
      </c>
      <c r="C7" s="30">
        <f>SUM(C5:C6)</f>
        <v>23750</v>
      </c>
      <c r="D7" s="30">
        <f t="shared" ref="D7:G7" si="3">SUM(D5:D6)</f>
        <v>26125</v>
      </c>
      <c r="E7" s="30">
        <f t="shared" si="3"/>
        <v>30875</v>
      </c>
      <c r="F7" s="30">
        <f t="shared" si="3"/>
        <v>38000</v>
      </c>
      <c r="G7" s="30">
        <f t="shared" si="3"/>
        <v>47500</v>
      </c>
    </row>
    <row r="8" spans="2:10" ht="14.4" x14ac:dyDescent="0.55000000000000004">
      <c r="B8" s="35" t="s">
        <v>6</v>
      </c>
      <c r="C8" s="30"/>
      <c r="D8" s="30"/>
      <c r="E8" s="30"/>
      <c r="F8" s="30"/>
      <c r="G8" s="30"/>
    </row>
    <row r="9" spans="2:10" ht="14.4" x14ac:dyDescent="0.55000000000000004">
      <c r="B9" s="27" t="s">
        <v>7</v>
      </c>
      <c r="C9" s="5">
        <f>-C$5*C37</f>
        <v>-7500</v>
      </c>
      <c r="D9" s="5">
        <f t="shared" ref="D9:G9" si="4">-D$5*D37</f>
        <v>-8250</v>
      </c>
      <c r="E9" s="5">
        <f t="shared" si="4"/>
        <v>-9750</v>
      </c>
      <c r="F9" s="5">
        <f t="shared" si="4"/>
        <v>-12000</v>
      </c>
      <c r="G9" s="5">
        <f t="shared" si="4"/>
        <v>-15000</v>
      </c>
      <c r="I9" s="34" t="s">
        <v>79</v>
      </c>
    </row>
    <row r="10" spans="2:10" ht="14.4" x14ac:dyDescent="0.55000000000000004">
      <c r="B10" s="27" t="s">
        <v>8</v>
      </c>
      <c r="C10" s="5">
        <f t="shared" ref="C10:G11" si="5">-C$5*C38</f>
        <v>-1750.0000000000002</v>
      </c>
      <c r="D10" s="5">
        <f t="shared" si="5"/>
        <v>-1925.0000000000002</v>
      </c>
      <c r="E10" s="5">
        <f t="shared" si="5"/>
        <v>-2275</v>
      </c>
      <c r="F10" s="5">
        <f t="shared" si="5"/>
        <v>-2800.0000000000005</v>
      </c>
      <c r="G10" s="5">
        <f t="shared" si="5"/>
        <v>-3500.0000000000005</v>
      </c>
    </row>
    <row r="11" spans="2:10" ht="14.4" x14ac:dyDescent="0.55000000000000004">
      <c r="B11" s="27" t="s">
        <v>9</v>
      </c>
      <c r="C11" s="5">
        <f t="shared" si="5"/>
        <v>-500</v>
      </c>
      <c r="D11" s="5">
        <f t="shared" si="5"/>
        <v>-550</v>
      </c>
      <c r="E11" s="5">
        <f t="shared" si="5"/>
        <v>-650</v>
      </c>
      <c r="F11" s="5">
        <f t="shared" si="5"/>
        <v>-800</v>
      </c>
      <c r="G11" s="5">
        <f t="shared" si="5"/>
        <v>-1000</v>
      </c>
      <c r="J11" s="34" t="s">
        <v>79</v>
      </c>
    </row>
    <row r="12" spans="2:10" ht="14.4" x14ac:dyDescent="0.55000000000000004">
      <c r="B12" s="29" t="s">
        <v>10</v>
      </c>
      <c r="C12" s="30">
        <f>SUM(C9:C11)</f>
        <v>-9750</v>
      </c>
      <c r="D12" s="30">
        <f t="shared" ref="D12:G12" si="6">SUM(D9:D11)</f>
        <v>-10725</v>
      </c>
      <c r="E12" s="30">
        <f t="shared" si="6"/>
        <v>-12675</v>
      </c>
      <c r="F12" s="30">
        <f t="shared" si="6"/>
        <v>-15600</v>
      </c>
      <c r="G12" s="30">
        <f t="shared" si="6"/>
        <v>-19500</v>
      </c>
    </row>
    <row r="13" spans="2:10" ht="14.4" x14ac:dyDescent="0.55000000000000004">
      <c r="B13" s="29" t="s">
        <v>11</v>
      </c>
      <c r="C13" s="30">
        <f>C7+C12</f>
        <v>14000</v>
      </c>
      <c r="D13" s="30">
        <f t="shared" ref="D13:G13" si="7">D7+D12</f>
        <v>15400</v>
      </c>
      <c r="E13" s="30">
        <f t="shared" si="7"/>
        <v>18200</v>
      </c>
      <c r="F13" s="30">
        <f t="shared" si="7"/>
        <v>22400</v>
      </c>
      <c r="G13" s="30">
        <f t="shared" si="7"/>
        <v>28000</v>
      </c>
    </row>
    <row r="14" spans="2:10" ht="14.4" x14ac:dyDescent="0.55000000000000004">
      <c r="B14" s="32" t="s">
        <v>12</v>
      </c>
      <c r="C14" s="6">
        <f>C13/C7</f>
        <v>0.58947368421052626</v>
      </c>
      <c r="D14" s="6">
        <f t="shared" ref="D14:G14" si="8">D13/D7</f>
        <v>0.58947368421052626</v>
      </c>
      <c r="E14" s="6">
        <f t="shared" si="8"/>
        <v>0.58947368421052626</v>
      </c>
      <c r="F14" s="6">
        <f t="shared" si="8"/>
        <v>0.58947368421052626</v>
      </c>
      <c r="G14" s="6">
        <f t="shared" si="8"/>
        <v>0.58947368421052626</v>
      </c>
    </row>
    <row r="15" spans="2:10" ht="14.4" x14ac:dyDescent="0.55000000000000004">
      <c r="B15" s="3" t="s">
        <v>13</v>
      </c>
    </row>
    <row r="16" spans="2:10" ht="14.4" x14ac:dyDescent="0.55000000000000004">
      <c r="B16" s="27" t="s">
        <v>14</v>
      </c>
      <c r="C16" s="5">
        <f>-C$5*C42</f>
        <v>-3750</v>
      </c>
      <c r="D16" s="5">
        <f t="shared" ref="D16:G16" si="9">-D$5*D42</f>
        <v>-4125</v>
      </c>
      <c r="E16" s="5">
        <f t="shared" si="9"/>
        <v>-4875</v>
      </c>
      <c r="F16" s="5">
        <f t="shared" si="9"/>
        <v>-6000</v>
      </c>
      <c r="G16" s="5">
        <f t="shared" si="9"/>
        <v>-7500</v>
      </c>
    </row>
    <row r="17" spans="2:7" ht="14.4" x14ac:dyDescent="0.55000000000000004">
      <c r="B17" s="27" t="s">
        <v>15</v>
      </c>
      <c r="C17" s="5">
        <f t="shared" ref="C17:G18" si="10">-C$5*C43</f>
        <v>-1250</v>
      </c>
      <c r="D17" s="5">
        <f t="shared" si="10"/>
        <v>-1375</v>
      </c>
      <c r="E17" s="5">
        <f t="shared" si="10"/>
        <v>-1625</v>
      </c>
      <c r="F17" s="5">
        <f t="shared" si="10"/>
        <v>-2000</v>
      </c>
      <c r="G17" s="5">
        <f t="shared" si="10"/>
        <v>-2500</v>
      </c>
    </row>
    <row r="18" spans="2:7" ht="14.4" x14ac:dyDescent="0.55000000000000004">
      <c r="B18" s="4" t="s">
        <v>16</v>
      </c>
      <c r="C18" s="5">
        <f t="shared" si="10"/>
        <v>-1250</v>
      </c>
      <c r="D18" s="5">
        <f t="shared" si="10"/>
        <v>-1375</v>
      </c>
      <c r="E18" s="5">
        <f t="shared" si="10"/>
        <v>-1625</v>
      </c>
      <c r="F18" s="5">
        <f t="shared" si="10"/>
        <v>-2000</v>
      </c>
      <c r="G18" s="5">
        <f t="shared" si="10"/>
        <v>-2500</v>
      </c>
    </row>
    <row r="19" spans="2:7" ht="14.4" x14ac:dyDescent="0.55000000000000004">
      <c r="B19" s="38" t="s">
        <v>17</v>
      </c>
      <c r="C19" s="37">
        <f>SUM(C16:C18)</f>
        <v>-6250</v>
      </c>
      <c r="D19" s="37">
        <f t="shared" ref="D19:G19" si="11">SUM(D16:D18)</f>
        <v>-6875</v>
      </c>
      <c r="E19" s="37">
        <f t="shared" si="11"/>
        <v>-8125</v>
      </c>
      <c r="F19" s="37">
        <f t="shared" si="11"/>
        <v>-10000</v>
      </c>
      <c r="G19" s="37">
        <f t="shared" si="11"/>
        <v>-12500</v>
      </c>
    </row>
    <row r="20" spans="2:7" ht="14.4" x14ac:dyDescent="0.55000000000000004">
      <c r="B20" s="39" t="s">
        <v>18</v>
      </c>
      <c r="C20" s="30">
        <f>C13+C19</f>
        <v>7750</v>
      </c>
      <c r="D20" s="30">
        <f t="shared" ref="D20:G20" si="12">D13+D19</f>
        <v>8525</v>
      </c>
      <c r="E20" s="30">
        <f t="shared" si="12"/>
        <v>10075</v>
      </c>
      <c r="F20" s="30">
        <f t="shared" si="12"/>
        <v>12400</v>
      </c>
      <c r="G20" s="30">
        <f t="shared" si="12"/>
        <v>15500</v>
      </c>
    </row>
    <row r="21" spans="2:7" ht="15.75" customHeight="1" x14ac:dyDescent="0.55000000000000004">
      <c r="B21" s="4" t="s">
        <v>19</v>
      </c>
      <c r="C21" s="5">
        <f>-'Fixed Assets'!D15</f>
        <v>-4952.3809523809523</v>
      </c>
      <c r="D21" s="5">
        <f>-'Fixed Assets'!E15</f>
        <v>-4952.3809523809523</v>
      </c>
      <c r="E21" s="5">
        <f>-'Fixed Assets'!F15</f>
        <v>-4952.3809523809523</v>
      </c>
      <c r="F21" s="5">
        <f>-'Fixed Assets'!G15</f>
        <v>-4952.3809523809523</v>
      </c>
      <c r="G21" s="5">
        <f>-'Fixed Assets'!H15</f>
        <v>-2952.3809523809523</v>
      </c>
    </row>
    <row r="22" spans="2:7" ht="15.75" customHeight="1" x14ac:dyDescent="0.55000000000000004">
      <c r="B22" s="31" t="s">
        <v>20</v>
      </c>
      <c r="C22" s="30">
        <f>SUM(C20:C21)</f>
        <v>2797.6190476190477</v>
      </c>
      <c r="D22" s="30">
        <f t="shared" ref="D22:G22" si="13">SUM(D20:D21)</f>
        <v>3572.6190476190477</v>
      </c>
      <c r="E22" s="30">
        <f t="shared" si="13"/>
        <v>5122.6190476190477</v>
      </c>
      <c r="F22" s="30">
        <f t="shared" si="13"/>
        <v>7447.6190476190477</v>
      </c>
      <c r="G22" s="30">
        <f t="shared" si="13"/>
        <v>12547.619047619048</v>
      </c>
    </row>
    <row r="23" spans="2:7" ht="15.75" customHeight="1" x14ac:dyDescent="0.55000000000000004">
      <c r="B23" s="4" t="s">
        <v>21</v>
      </c>
      <c r="C23" s="36">
        <f>-'Balance Sheet'!D42</f>
        <v>-665.00000000000011</v>
      </c>
      <c r="D23" s="5"/>
      <c r="E23" s="5"/>
      <c r="F23" s="5"/>
      <c r="G23" s="5"/>
    </row>
    <row r="24" spans="2:7" ht="15.75" customHeight="1" x14ac:dyDescent="0.55000000000000004">
      <c r="B24" s="31" t="s">
        <v>22</v>
      </c>
      <c r="C24" s="30">
        <f>SUM(C22:C23)</f>
        <v>2132.6190476190477</v>
      </c>
      <c r="D24" s="30">
        <f t="shared" ref="D24:G24" si="14">SUM(D22:D23)</f>
        <v>3572.6190476190477</v>
      </c>
      <c r="E24" s="30">
        <f t="shared" si="14"/>
        <v>5122.6190476190477</v>
      </c>
      <c r="F24" s="30">
        <f t="shared" si="14"/>
        <v>7447.6190476190477</v>
      </c>
      <c r="G24" s="30">
        <f t="shared" si="14"/>
        <v>12547.619047619048</v>
      </c>
    </row>
    <row r="25" spans="2:7" ht="15.75" customHeight="1" x14ac:dyDescent="0.55000000000000004">
      <c r="B25" s="4" t="s">
        <v>23</v>
      </c>
      <c r="C25" s="5">
        <f>-C24*C46</f>
        <v>-447.85</v>
      </c>
      <c r="D25" s="5">
        <f t="shared" ref="D25:G25" si="15">-D24*D46</f>
        <v>-750.25</v>
      </c>
      <c r="E25" s="5">
        <f t="shared" si="15"/>
        <v>-1075.75</v>
      </c>
      <c r="F25" s="5">
        <f t="shared" si="15"/>
        <v>-1564</v>
      </c>
      <c r="G25" s="5">
        <f t="shared" si="15"/>
        <v>-2635</v>
      </c>
    </row>
    <row r="26" spans="2:7" ht="15.75" customHeight="1" x14ac:dyDescent="0.55000000000000004">
      <c r="B26" s="31" t="s">
        <v>24</v>
      </c>
      <c r="C26" s="30">
        <f>SUM(C24:C25)</f>
        <v>1684.7690476190478</v>
      </c>
      <c r="D26" s="30">
        <f t="shared" ref="D26:G26" si="16">SUM(D24:D25)</f>
        <v>2822.3690476190477</v>
      </c>
      <c r="E26" s="30">
        <f t="shared" si="16"/>
        <v>4046.8690476190477</v>
      </c>
      <c r="F26" s="30">
        <f t="shared" si="16"/>
        <v>5883.6190476190477</v>
      </c>
      <c r="G26" s="30">
        <f t="shared" si="16"/>
        <v>9912.6190476190477</v>
      </c>
    </row>
    <row r="27" spans="2:7" ht="15.75" customHeight="1" x14ac:dyDescent="0.55000000000000004">
      <c r="B27" s="4"/>
      <c r="C27" s="5"/>
      <c r="D27" s="5"/>
      <c r="E27" s="5"/>
      <c r="F27" s="5"/>
      <c r="G27" s="5"/>
    </row>
    <row r="28" spans="2:7" ht="15.75" customHeight="1" x14ac:dyDescent="0.55000000000000004">
      <c r="B28" s="32" t="s">
        <v>25</v>
      </c>
      <c r="C28" s="6">
        <f>C26/C7</f>
        <v>7.0937644110275699E-2</v>
      </c>
      <c r="D28" s="6">
        <f t="shared" ref="D28:G28" si="17">D26/D7</f>
        <v>0.10803326498063341</v>
      </c>
      <c r="E28" s="6">
        <f t="shared" si="17"/>
        <v>0.13107268170426065</v>
      </c>
      <c r="F28" s="6">
        <f t="shared" si="17"/>
        <v>0.15483208020050127</v>
      </c>
      <c r="G28" s="6">
        <f t="shared" si="17"/>
        <v>0.20868671679197995</v>
      </c>
    </row>
    <row r="29" spans="2:7" ht="15.75" customHeight="1" x14ac:dyDescent="0.55000000000000004"/>
    <row r="30" spans="2:7" ht="15.75" customHeight="1" x14ac:dyDescent="0.55000000000000004">
      <c r="B30" s="7" t="s">
        <v>26</v>
      </c>
      <c r="C30" s="8"/>
      <c r="D30" s="8"/>
      <c r="E30" s="8"/>
      <c r="F30" s="8"/>
      <c r="G30" s="8"/>
    </row>
    <row r="31" spans="2:7" ht="15.75" customHeight="1" x14ac:dyDescent="0.55000000000000004">
      <c r="B31" s="8" t="s">
        <v>2</v>
      </c>
      <c r="C31" s="8"/>
      <c r="D31" s="8"/>
      <c r="E31" s="8"/>
      <c r="F31" s="8"/>
      <c r="G31" s="8"/>
    </row>
    <row r="32" spans="2:7" ht="15.75" customHeight="1" x14ac:dyDescent="0.55000000000000004">
      <c r="B32" s="33" t="s">
        <v>27</v>
      </c>
      <c r="C32" s="10">
        <v>5000</v>
      </c>
      <c r="D32" s="10">
        <v>5500</v>
      </c>
      <c r="E32" s="10">
        <v>6500</v>
      </c>
      <c r="F32" s="10">
        <v>8000</v>
      </c>
      <c r="G32" s="10">
        <v>10000</v>
      </c>
    </row>
    <row r="33" spans="2:7" ht="15.75" customHeight="1" x14ac:dyDescent="0.55000000000000004">
      <c r="B33" s="33" t="s">
        <v>28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</row>
    <row r="34" spans="2:7" ht="15.75" customHeight="1" x14ac:dyDescent="0.55000000000000004">
      <c r="B34" s="33" t="str">
        <f>B6&amp;" as a % of rev"</f>
        <v>Discounts as a % of rev</v>
      </c>
      <c r="C34" s="12">
        <v>0.05</v>
      </c>
      <c r="D34" s="12">
        <v>0.05</v>
      </c>
      <c r="E34" s="12">
        <v>0.05</v>
      </c>
      <c r="F34" s="12">
        <v>0.05</v>
      </c>
      <c r="G34" s="12">
        <v>0.05</v>
      </c>
    </row>
    <row r="35" spans="2:7" ht="15.75" customHeight="1" x14ac:dyDescent="0.55000000000000004">
      <c r="B35" s="8"/>
      <c r="C35" s="13"/>
      <c r="D35" s="13"/>
      <c r="E35" s="13"/>
      <c r="F35" s="13"/>
      <c r="G35" s="13"/>
    </row>
    <row r="36" spans="2:7" ht="15.75" customHeight="1" x14ac:dyDescent="0.55000000000000004">
      <c r="B36" s="8" t="s">
        <v>6</v>
      </c>
      <c r="C36" s="13"/>
      <c r="D36" s="13"/>
      <c r="E36" s="13"/>
      <c r="F36" s="13"/>
      <c r="G36" s="13"/>
    </row>
    <row r="37" spans="2:7" ht="15.75" customHeight="1" x14ac:dyDescent="0.55000000000000004">
      <c r="B37" s="33" t="str">
        <f t="shared" ref="B37:B39" si="18">B9&amp;" as a % of rev"</f>
        <v>Raw Materials as a % of rev</v>
      </c>
      <c r="C37" s="12">
        <v>0.3</v>
      </c>
      <c r="D37" s="12">
        <v>0.3</v>
      </c>
      <c r="E37" s="12">
        <v>0.3</v>
      </c>
      <c r="F37" s="12">
        <v>0.3</v>
      </c>
      <c r="G37" s="12">
        <v>0.3</v>
      </c>
    </row>
    <row r="38" spans="2:7" ht="15.75" customHeight="1" x14ac:dyDescent="0.55000000000000004">
      <c r="B38" s="33" t="str">
        <f t="shared" si="18"/>
        <v>Fulfillment as a % of rev</v>
      </c>
      <c r="C38" s="12">
        <v>7.0000000000000007E-2</v>
      </c>
      <c r="D38" s="12">
        <v>7.0000000000000007E-2</v>
      </c>
      <c r="E38" s="12">
        <v>7.0000000000000007E-2</v>
      </c>
      <c r="F38" s="12">
        <v>7.0000000000000007E-2</v>
      </c>
      <c r="G38" s="12">
        <v>7.0000000000000007E-2</v>
      </c>
    </row>
    <row r="39" spans="2:7" ht="15.75" customHeight="1" x14ac:dyDescent="0.55000000000000004">
      <c r="B39" s="33" t="str">
        <f t="shared" si="18"/>
        <v>Transaction Fees as a % of rev</v>
      </c>
      <c r="C39" s="12">
        <v>0.02</v>
      </c>
      <c r="D39" s="12">
        <v>0.02</v>
      </c>
      <c r="E39" s="12">
        <v>0.02</v>
      </c>
      <c r="F39" s="12">
        <v>0.02</v>
      </c>
      <c r="G39" s="12">
        <v>0.02</v>
      </c>
    </row>
    <row r="40" spans="2:7" ht="15.75" customHeight="1" x14ac:dyDescent="0.55000000000000004">
      <c r="B40" s="8"/>
      <c r="C40" s="13"/>
      <c r="D40" s="13"/>
      <c r="E40" s="13"/>
      <c r="F40" s="13"/>
      <c r="G40" s="13"/>
    </row>
    <row r="41" spans="2:7" ht="15.75" customHeight="1" x14ac:dyDescent="0.55000000000000004">
      <c r="B41" s="8" t="s">
        <v>13</v>
      </c>
      <c r="C41" s="13"/>
      <c r="D41" s="13"/>
      <c r="E41" s="13"/>
      <c r="F41" s="13"/>
      <c r="G41" s="13"/>
    </row>
    <row r="42" spans="2:7" ht="15.75" customHeight="1" x14ac:dyDescent="0.55000000000000004">
      <c r="B42" s="33" t="str">
        <f>B16&amp;" as a % of rev"</f>
        <v>Labor as a % of rev</v>
      </c>
      <c r="C42" s="12">
        <v>0.15</v>
      </c>
      <c r="D42" s="12">
        <v>0.15</v>
      </c>
      <c r="E42" s="12">
        <v>0.15</v>
      </c>
      <c r="F42" s="12">
        <v>0.15</v>
      </c>
      <c r="G42" s="12">
        <v>0.15</v>
      </c>
    </row>
    <row r="43" spans="2:7" ht="15.75" customHeight="1" x14ac:dyDescent="0.55000000000000004">
      <c r="B43" s="33" t="str">
        <f>B17&amp;" as a % of rev"</f>
        <v>Marketing as a % of rev</v>
      </c>
      <c r="C43" s="12">
        <v>0.05</v>
      </c>
      <c r="D43" s="12">
        <v>0.05</v>
      </c>
      <c r="E43" s="12">
        <v>0.05</v>
      </c>
      <c r="F43" s="12">
        <v>0.05</v>
      </c>
      <c r="G43" s="12">
        <v>0.05</v>
      </c>
    </row>
    <row r="44" spans="2:7" ht="15.75" customHeight="1" x14ac:dyDescent="0.55000000000000004">
      <c r="B44" s="33" t="str">
        <f>B18&amp;" as a % of rev"</f>
        <v>SGA &amp; Other as a % of rev</v>
      </c>
      <c r="C44" s="12">
        <v>0.05</v>
      </c>
      <c r="D44" s="12">
        <v>0.05</v>
      </c>
      <c r="E44" s="12">
        <v>0.05</v>
      </c>
      <c r="F44" s="12">
        <v>0.05</v>
      </c>
      <c r="G44" s="12">
        <v>0.05</v>
      </c>
    </row>
    <row r="45" spans="2:7" ht="15.75" customHeight="1" x14ac:dyDescent="0.55000000000000004">
      <c r="B45" s="8"/>
      <c r="C45" s="12"/>
      <c r="D45" s="12"/>
      <c r="E45" s="12"/>
      <c r="F45" s="12"/>
      <c r="G45" s="12"/>
    </row>
    <row r="46" spans="2:7" ht="15.75" customHeight="1" x14ac:dyDescent="0.55000000000000004">
      <c r="B46" s="8" t="s">
        <v>29</v>
      </c>
      <c r="C46" s="12">
        <v>0.21</v>
      </c>
      <c r="D46" s="12">
        <v>0.21</v>
      </c>
      <c r="E46" s="12">
        <v>0.21</v>
      </c>
      <c r="F46" s="12">
        <v>0.21</v>
      </c>
      <c r="G46" s="12">
        <v>0.21</v>
      </c>
    </row>
    <row r="47" spans="2:7" ht="15.75" customHeight="1" x14ac:dyDescent="0.55000000000000004"/>
    <row r="48" spans="2:7" ht="15.75" customHeight="1" x14ac:dyDescent="0.55000000000000004"/>
    <row r="49" ht="15.75" customHeight="1" x14ac:dyDescent="0.55000000000000004"/>
    <row r="50" ht="15.75" customHeight="1" x14ac:dyDescent="0.55000000000000004"/>
    <row r="51" ht="15.75" customHeight="1" x14ac:dyDescent="0.55000000000000004"/>
    <row r="52" ht="15.75" customHeight="1" x14ac:dyDescent="0.55000000000000004"/>
    <row r="53" ht="15.75" customHeight="1" x14ac:dyDescent="0.55000000000000004"/>
    <row r="54" ht="15.75" customHeight="1" x14ac:dyDescent="0.55000000000000004"/>
    <row r="55" ht="15.75" customHeight="1" x14ac:dyDescent="0.55000000000000004"/>
    <row r="56" ht="15.75" customHeight="1" x14ac:dyDescent="0.55000000000000004"/>
    <row r="57" ht="15.75" customHeight="1" x14ac:dyDescent="0.55000000000000004"/>
    <row r="58" ht="15.75" customHeight="1" x14ac:dyDescent="0.55000000000000004"/>
    <row r="59" ht="15.75" customHeight="1" x14ac:dyDescent="0.55000000000000004"/>
    <row r="60" ht="15.75" customHeight="1" x14ac:dyDescent="0.55000000000000004"/>
    <row r="61" ht="15.75" customHeight="1" x14ac:dyDescent="0.55000000000000004"/>
    <row r="62" ht="15.75" customHeight="1" x14ac:dyDescent="0.55000000000000004"/>
    <row r="63" ht="15.75" customHeight="1" x14ac:dyDescent="0.55000000000000004"/>
    <row r="64" ht="15.75" customHeight="1" x14ac:dyDescent="0.55000000000000004"/>
    <row r="65" ht="15.75" customHeight="1" x14ac:dyDescent="0.55000000000000004"/>
    <row r="66" ht="15.75" customHeight="1" x14ac:dyDescent="0.55000000000000004"/>
    <row r="67" ht="15.75" customHeight="1" x14ac:dyDescent="0.55000000000000004"/>
    <row r="68" ht="15.75" customHeight="1" x14ac:dyDescent="0.55000000000000004"/>
    <row r="69" ht="15.75" customHeight="1" x14ac:dyDescent="0.55000000000000004"/>
    <row r="70" ht="15.75" customHeight="1" x14ac:dyDescent="0.55000000000000004"/>
    <row r="71" ht="15.75" customHeight="1" x14ac:dyDescent="0.55000000000000004"/>
    <row r="72" ht="15.75" customHeight="1" x14ac:dyDescent="0.55000000000000004"/>
    <row r="73" ht="15.75" customHeight="1" x14ac:dyDescent="0.55000000000000004"/>
    <row r="74" ht="15.75" customHeight="1" x14ac:dyDescent="0.55000000000000004"/>
    <row r="75" ht="15.75" customHeight="1" x14ac:dyDescent="0.55000000000000004"/>
    <row r="76" ht="15.75" customHeight="1" x14ac:dyDescent="0.55000000000000004"/>
    <row r="77" ht="15.75" customHeight="1" x14ac:dyDescent="0.55000000000000004"/>
    <row r="78" ht="15.75" customHeight="1" x14ac:dyDescent="0.55000000000000004"/>
    <row r="79" ht="15.75" customHeight="1" x14ac:dyDescent="0.55000000000000004"/>
    <row r="80" ht="15.75" customHeight="1" x14ac:dyDescent="0.55000000000000004"/>
    <row r="81" ht="15.75" customHeight="1" x14ac:dyDescent="0.55000000000000004"/>
    <row r="82" ht="15.75" customHeight="1" x14ac:dyDescent="0.55000000000000004"/>
    <row r="83" ht="15.75" customHeight="1" x14ac:dyDescent="0.55000000000000004"/>
    <row r="84" ht="15.75" customHeight="1" x14ac:dyDescent="0.55000000000000004"/>
    <row r="85" ht="15.75" customHeight="1" x14ac:dyDescent="0.55000000000000004"/>
    <row r="86" ht="15.75" customHeight="1" x14ac:dyDescent="0.55000000000000004"/>
    <row r="87" ht="15.75" customHeight="1" x14ac:dyDescent="0.55000000000000004"/>
    <row r="88" ht="15.75" customHeight="1" x14ac:dyDescent="0.55000000000000004"/>
    <row r="89" ht="15.75" customHeight="1" x14ac:dyDescent="0.55000000000000004"/>
    <row r="90" ht="15.75" customHeight="1" x14ac:dyDescent="0.55000000000000004"/>
    <row r="91" ht="15.75" customHeight="1" x14ac:dyDescent="0.55000000000000004"/>
    <row r="92" ht="15.75" customHeight="1" x14ac:dyDescent="0.55000000000000004"/>
    <row r="93" ht="15.75" customHeight="1" x14ac:dyDescent="0.55000000000000004"/>
    <row r="94" ht="15.75" customHeight="1" x14ac:dyDescent="0.55000000000000004"/>
    <row r="95" ht="15.75" customHeight="1" x14ac:dyDescent="0.55000000000000004"/>
    <row r="96" ht="15.75" customHeight="1" x14ac:dyDescent="0.55000000000000004"/>
    <row r="97" ht="15.75" customHeight="1" x14ac:dyDescent="0.55000000000000004"/>
    <row r="98" ht="15.75" customHeight="1" x14ac:dyDescent="0.55000000000000004"/>
    <row r="99" ht="15.75" customHeight="1" x14ac:dyDescent="0.55000000000000004"/>
    <row r="100" ht="15.75" customHeight="1" x14ac:dyDescent="0.55000000000000004"/>
    <row r="101" ht="15.75" customHeight="1" x14ac:dyDescent="0.55000000000000004"/>
    <row r="102" ht="15.75" customHeight="1" x14ac:dyDescent="0.55000000000000004"/>
    <row r="103" ht="15.75" customHeight="1" x14ac:dyDescent="0.55000000000000004"/>
    <row r="104" ht="15.75" customHeight="1" x14ac:dyDescent="0.55000000000000004"/>
    <row r="105" ht="15.75" customHeight="1" x14ac:dyDescent="0.55000000000000004"/>
    <row r="106" ht="15.75" customHeight="1" x14ac:dyDescent="0.55000000000000004"/>
    <row r="107" ht="15.75" customHeight="1" x14ac:dyDescent="0.55000000000000004"/>
    <row r="108" ht="15.75" customHeight="1" x14ac:dyDescent="0.55000000000000004"/>
    <row r="109" ht="15.75" customHeight="1" x14ac:dyDescent="0.55000000000000004"/>
    <row r="110" ht="15.75" customHeight="1" x14ac:dyDescent="0.55000000000000004"/>
    <row r="111" ht="15.75" customHeight="1" x14ac:dyDescent="0.55000000000000004"/>
    <row r="112" ht="15.75" customHeight="1" x14ac:dyDescent="0.55000000000000004"/>
    <row r="113" ht="15.75" customHeight="1" x14ac:dyDescent="0.55000000000000004"/>
    <row r="114" ht="15.75" customHeight="1" x14ac:dyDescent="0.55000000000000004"/>
    <row r="115" ht="15.75" customHeight="1" x14ac:dyDescent="0.55000000000000004"/>
    <row r="116" ht="15.75" customHeight="1" x14ac:dyDescent="0.55000000000000004"/>
    <row r="117" ht="15.75" customHeight="1" x14ac:dyDescent="0.55000000000000004"/>
    <row r="118" ht="15.75" customHeight="1" x14ac:dyDescent="0.55000000000000004"/>
    <row r="119" ht="15.75" customHeight="1" x14ac:dyDescent="0.55000000000000004"/>
    <row r="120" ht="15.75" customHeight="1" x14ac:dyDescent="0.55000000000000004"/>
    <row r="121" ht="15.75" customHeight="1" x14ac:dyDescent="0.55000000000000004"/>
    <row r="122" ht="15.75" customHeight="1" x14ac:dyDescent="0.55000000000000004"/>
    <row r="123" ht="15.75" customHeight="1" x14ac:dyDescent="0.55000000000000004"/>
    <row r="124" ht="15.75" customHeight="1" x14ac:dyDescent="0.55000000000000004"/>
    <row r="125" ht="15.75" customHeight="1" x14ac:dyDescent="0.55000000000000004"/>
    <row r="126" ht="15.75" customHeight="1" x14ac:dyDescent="0.55000000000000004"/>
    <row r="127" ht="15.75" customHeight="1" x14ac:dyDescent="0.55000000000000004"/>
    <row r="128" ht="15.75" customHeight="1" x14ac:dyDescent="0.55000000000000004"/>
    <row r="129" ht="15.75" customHeight="1" x14ac:dyDescent="0.55000000000000004"/>
    <row r="130" ht="15.75" customHeight="1" x14ac:dyDescent="0.55000000000000004"/>
    <row r="131" ht="15.75" customHeight="1" x14ac:dyDescent="0.55000000000000004"/>
    <row r="132" ht="15.75" customHeight="1" x14ac:dyDescent="0.55000000000000004"/>
    <row r="133" ht="15.75" customHeight="1" x14ac:dyDescent="0.55000000000000004"/>
    <row r="134" ht="15.75" customHeight="1" x14ac:dyDescent="0.55000000000000004"/>
    <row r="135" ht="15.75" customHeight="1" x14ac:dyDescent="0.55000000000000004"/>
    <row r="136" ht="15.75" customHeight="1" x14ac:dyDescent="0.55000000000000004"/>
    <row r="137" ht="15.75" customHeight="1" x14ac:dyDescent="0.55000000000000004"/>
    <row r="138" ht="15.75" customHeight="1" x14ac:dyDescent="0.55000000000000004"/>
    <row r="139" ht="15.75" customHeight="1" x14ac:dyDescent="0.55000000000000004"/>
    <row r="140" ht="15.75" customHeight="1" x14ac:dyDescent="0.55000000000000004"/>
    <row r="141" ht="15.75" customHeight="1" x14ac:dyDescent="0.55000000000000004"/>
    <row r="142" ht="15.75" customHeight="1" x14ac:dyDescent="0.55000000000000004"/>
    <row r="143" ht="15.75" customHeight="1" x14ac:dyDescent="0.55000000000000004"/>
    <row r="144" ht="15.75" customHeight="1" x14ac:dyDescent="0.55000000000000004"/>
    <row r="145" ht="15.75" customHeight="1" x14ac:dyDescent="0.55000000000000004"/>
    <row r="146" ht="15.75" customHeight="1" x14ac:dyDescent="0.55000000000000004"/>
    <row r="147" ht="15.75" customHeight="1" x14ac:dyDescent="0.55000000000000004"/>
    <row r="148" ht="15.75" customHeight="1" x14ac:dyDescent="0.55000000000000004"/>
    <row r="149" ht="15.75" customHeight="1" x14ac:dyDescent="0.55000000000000004"/>
    <row r="150" ht="15.75" customHeight="1" x14ac:dyDescent="0.55000000000000004"/>
    <row r="151" ht="15.75" customHeight="1" x14ac:dyDescent="0.55000000000000004"/>
    <row r="152" ht="15.75" customHeight="1" x14ac:dyDescent="0.55000000000000004"/>
    <row r="153" ht="15.75" customHeight="1" x14ac:dyDescent="0.55000000000000004"/>
    <row r="154" ht="15.75" customHeight="1" x14ac:dyDescent="0.55000000000000004"/>
    <row r="155" ht="15.75" customHeight="1" x14ac:dyDescent="0.55000000000000004"/>
    <row r="156" ht="15.75" customHeight="1" x14ac:dyDescent="0.55000000000000004"/>
    <row r="157" ht="15.75" customHeight="1" x14ac:dyDescent="0.55000000000000004"/>
    <row r="158" ht="15.75" customHeight="1" x14ac:dyDescent="0.55000000000000004"/>
    <row r="159" ht="15.75" customHeight="1" x14ac:dyDescent="0.55000000000000004"/>
    <row r="160" ht="15.75" customHeight="1" x14ac:dyDescent="0.55000000000000004"/>
    <row r="161" ht="15.75" customHeight="1" x14ac:dyDescent="0.55000000000000004"/>
    <row r="162" ht="15.75" customHeight="1" x14ac:dyDescent="0.55000000000000004"/>
    <row r="163" ht="15.75" customHeight="1" x14ac:dyDescent="0.55000000000000004"/>
    <row r="164" ht="15.75" customHeight="1" x14ac:dyDescent="0.55000000000000004"/>
    <row r="165" ht="15.75" customHeight="1" x14ac:dyDescent="0.55000000000000004"/>
    <row r="166" ht="15.75" customHeight="1" x14ac:dyDescent="0.55000000000000004"/>
    <row r="167" ht="15.75" customHeight="1" x14ac:dyDescent="0.55000000000000004"/>
    <row r="168" ht="15.75" customHeight="1" x14ac:dyDescent="0.55000000000000004"/>
    <row r="169" ht="15.75" customHeight="1" x14ac:dyDescent="0.55000000000000004"/>
    <row r="170" ht="15.75" customHeight="1" x14ac:dyDescent="0.55000000000000004"/>
    <row r="171" ht="15.75" customHeight="1" x14ac:dyDescent="0.55000000000000004"/>
    <row r="172" ht="15.75" customHeight="1" x14ac:dyDescent="0.55000000000000004"/>
    <row r="173" ht="15.75" customHeight="1" x14ac:dyDescent="0.55000000000000004"/>
    <row r="174" ht="15.75" customHeight="1" x14ac:dyDescent="0.55000000000000004"/>
    <row r="175" ht="15.75" customHeight="1" x14ac:dyDescent="0.55000000000000004"/>
    <row r="176" ht="15.75" customHeight="1" x14ac:dyDescent="0.55000000000000004"/>
    <row r="177" ht="15.75" customHeight="1" x14ac:dyDescent="0.55000000000000004"/>
    <row r="178" ht="15.75" customHeight="1" x14ac:dyDescent="0.55000000000000004"/>
    <row r="179" ht="15.75" customHeight="1" x14ac:dyDescent="0.55000000000000004"/>
    <row r="180" ht="15.75" customHeight="1" x14ac:dyDescent="0.55000000000000004"/>
    <row r="181" ht="15.75" customHeight="1" x14ac:dyDescent="0.55000000000000004"/>
    <row r="182" ht="15.75" customHeight="1" x14ac:dyDescent="0.55000000000000004"/>
    <row r="183" ht="15.75" customHeight="1" x14ac:dyDescent="0.55000000000000004"/>
    <row r="184" ht="15.75" customHeight="1" x14ac:dyDescent="0.55000000000000004"/>
    <row r="185" ht="15.75" customHeight="1" x14ac:dyDescent="0.55000000000000004"/>
    <row r="186" ht="15.75" customHeight="1" x14ac:dyDescent="0.55000000000000004"/>
    <row r="187" ht="15.75" customHeight="1" x14ac:dyDescent="0.55000000000000004"/>
    <row r="188" ht="15.75" customHeight="1" x14ac:dyDescent="0.55000000000000004"/>
    <row r="189" ht="15.75" customHeight="1" x14ac:dyDescent="0.55000000000000004"/>
    <row r="190" ht="15.75" customHeight="1" x14ac:dyDescent="0.55000000000000004"/>
    <row r="191" ht="15.75" customHeight="1" x14ac:dyDescent="0.55000000000000004"/>
    <row r="192" ht="15.75" customHeight="1" x14ac:dyDescent="0.55000000000000004"/>
    <row r="193" ht="15.75" customHeight="1" x14ac:dyDescent="0.55000000000000004"/>
    <row r="194" ht="15.75" customHeight="1" x14ac:dyDescent="0.55000000000000004"/>
    <row r="195" ht="15.75" customHeight="1" x14ac:dyDescent="0.55000000000000004"/>
    <row r="196" ht="15.75" customHeight="1" x14ac:dyDescent="0.55000000000000004"/>
    <row r="197" ht="15.75" customHeight="1" x14ac:dyDescent="0.55000000000000004"/>
    <row r="198" ht="15.75" customHeight="1" x14ac:dyDescent="0.55000000000000004"/>
    <row r="199" ht="15.75" customHeight="1" x14ac:dyDescent="0.55000000000000004"/>
    <row r="200" ht="15.75" customHeight="1" x14ac:dyDescent="0.55000000000000004"/>
    <row r="201" ht="15.75" customHeight="1" x14ac:dyDescent="0.55000000000000004"/>
    <row r="202" ht="15.75" customHeight="1" x14ac:dyDescent="0.55000000000000004"/>
    <row r="203" ht="15.75" customHeight="1" x14ac:dyDescent="0.55000000000000004"/>
    <row r="204" ht="15.75" customHeight="1" x14ac:dyDescent="0.55000000000000004"/>
    <row r="205" ht="15.75" customHeight="1" x14ac:dyDescent="0.55000000000000004"/>
    <row r="206" ht="15.75" customHeight="1" x14ac:dyDescent="0.55000000000000004"/>
    <row r="207" ht="15.75" customHeight="1" x14ac:dyDescent="0.55000000000000004"/>
    <row r="208" ht="15.75" customHeight="1" x14ac:dyDescent="0.55000000000000004"/>
    <row r="209" ht="15.75" customHeight="1" x14ac:dyDescent="0.55000000000000004"/>
    <row r="210" ht="15.75" customHeight="1" x14ac:dyDescent="0.55000000000000004"/>
    <row r="211" ht="15.75" customHeight="1" x14ac:dyDescent="0.55000000000000004"/>
    <row r="212" ht="15.75" customHeight="1" x14ac:dyDescent="0.55000000000000004"/>
    <row r="213" ht="15.75" customHeight="1" x14ac:dyDescent="0.55000000000000004"/>
    <row r="214" ht="15.75" customHeight="1" x14ac:dyDescent="0.55000000000000004"/>
    <row r="215" ht="15.75" customHeight="1" x14ac:dyDescent="0.55000000000000004"/>
    <row r="216" ht="15.75" customHeight="1" x14ac:dyDescent="0.55000000000000004"/>
    <row r="217" ht="15.75" customHeight="1" x14ac:dyDescent="0.55000000000000004"/>
    <row r="218" ht="15.75" customHeight="1" x14ac:dyDescent="0.55000000000000004"/>
    <row r="219" ht="15.75" customHeight="1" x14ac:dyDescent="0.55000000000000004"/>
    <row r="220" ht="15.75" customHeight="1" x14ac:dyDescent="0.55000000000000004"/>
    <row r="221" ht="15.75" customHeight="1" x14ac:dyDescent="0.55000000000000004"/>
    <row r="222" ht="15.75" customHeight="1" x14ac:dyDescent="0.55000000000000004"/>
    <row r="223" ht="15.75" customHeight="1" x14ac:dyDescent="0.55000000000000004"/>
    <row r="224" ht="15.75" customHeight="1" x14ac:dyDescent="0.55000000000000004"/>
    <row r="225" ht="15.75" customHeight="1" x14ac:dyDescent="0.55000000000000004"/>
    <row r="226" ht="15.75" customHeight="1" x14ac:dyDescent="0.55000000000000004"/>
    <row r="227" ht="15.75" customHeight="1" x14ac:dyDescent="0.55000000000000004"/>
    <row r="228" ht="15.75" customHeight="1" x14ac:dyDescent="0.55000000000000004"/>
    <row r="229" ht="15.75" customHeight="1" x14ac:dyDescent="0.55000000000000004"/>
    <row r="230" ht="15.75" customHeight="1" x14ac:dyDescent="0.55000000000000004"/>
    <row r="231" ht="15.75" customHeight="1" x14ac:dyDescent="0.55000000000000004"/>
    <row r="232" ht="15.75" customHeight="1" x14ac:dyDescent="0.55000000000000004"/>
    <row r="233" ht="15.75" customHeight="1" x14ac:dyDescent="0.55000000000000004"/>
    <row r="234" ht="15.75" customHeight="1" x14ac:dyDescent="0.55000000000000004"/>
    <row r="235" ht="15.75" customHeight="1" x14ac:dyDescent="0.55000000000000004"/>
    <row r="236" ht="15.75" customHeight="1" x14ac:dyDescent="0.55000000000000004"/>
    <row r="237" ht="15.75" customHeight="1" x14ac:dyDescent="0.55000000000000004"/>
    <row r="238" ht="15.75" customHeight="1" x14ac:dyDescent="0.55000000000000004"/>
    <row r="239" ht="15.75" customHeight="1" x14ac:dyDescent="0.55000000000000004"/>
    <row r="240" ht="15.75" customHeight="1" x14ac:dyDescent="0.55000000000000004"/>
    <row r="241" ht="15.75" customHeight="1" x14ac:dyDescent="0.55000000000000004"/>
    <row r="242" ht="15.75" customHeight="1" x14ac:dyDescent="0.55000000000000004"/>
    <row r="243" ht="15.75" customHeight="1" x14ac:dyDescent="0.55000000000000004"/>
    <row r="244" ht="15.75" customHeight="1" x14ac:dyDescent="0.55000000000000004"/>
    <row r="245" ht="15.75" customHeight="1" x14ac:dyDescent="0.55000000000000004"/>
    <row r="246" ht="15.75" customHeight="1" x14ac:dyDescent="0.55000000000000004"/>
    <row r="247" ht="15.75" customHeight="1" x14ac:dyDescent="0.55000000000000004"/>
    <row r="248" ht="15.75" customHeight="1" x14ac:dyDescent="0.55000000000000004"/>
    <row r="249" ht="15.75" customHeight="1" x14ac:dyDescent="0.55000000000000004"/>
    <row r="250" ht="15.75" customHeight="1" x14ac:dyDescent="0.55000000000000004"/>
    <row r="251" ht="15.75" customHeight="1" x14ac:dyDescent="0.55000000000000004"/>
    <row r="252" ht="15.75" customHeight="1" x14ac:dyDescent="0.55000000000000004"/>
    <row r="253" ht="15.75" customHeight="1" x14ac:dyDescent="0.55000000000000004"/>
    <row r="254" ht="15.75" customHeight="1" x14ac:dyDescent="0.55000000000000004"/>
    <row r="255" ht="15.75" customHeight="1" x14ac:dyDescent="0.55000000000000004"/>
    <row r="256" ht="15.75" customHeight="1" x14ac:dyDescent="0.55000000000000004"/>
    <row r="257" ht="15.75" customHeight="1" x14ac:dyDescent="0.55000000000000004"/>
    <row r="258" ht="15.75" customHeight="1" x14ac:dyDescent="0.55000000000000004"/>
    <row r="259" ht="15.75" customHeight="1" x14ac:dyDescent="0.55000000000000004"/>
    <row r="260" ht="15.75" customHeight="1" x14ac:dyDescent="0.55000000000000004"/>
    <row r="261" ht="15.75" customHeight="1" x14ac:dyDescent="0.55000000000000004"/>
    <row r="262" ht="15.75" customHeight="1" x14ac:dyDescent="0.55000000000000004"/>
    <row r="263" ht="15.75" customHeight="1" x14ac:dyDescent="0.55000000000000004"/>
    <row r="264" ht="15.75" customHeight="1" x14ac:dyDescent="0.55000000000000004"/>
    <row r="265" ht="15.75" customHeight="1" x14ac:dyDescent="0.55000000000000004"/>
    <row r="266" ht="15.75" customHeight="1" x14ac:dyDescent="0.55000000000000004"/>
    <row r="267" ht="15.75" customHeight="1" x14ac:dyDescent="0.55000000000000004"/>
    <row r="268" ht="15.75" customHeight="1" x14ac:dyDescent="0.55000000000000004"/>
    <row r="269" ht="15.75" customHeight="1" x14ac:dyDescent="0.55000000000000004"/>
    <row r="270" ht="15.75" customHeight="1" x14ac:dyDescent="0.55000000000000004"/>
    <row r="271" ht="15.75" customHeight="1" x14ac:dyDescent="0.55000000000000004"/>
    <row r="272" ht="15.75" customHeight="1" x14ac:dyDescent="0.55000000000000004"/>
    <row r="273" ht="15.75" customHeight="1" x14ac:dyDescent="0.55000000000000004"/>
    <row r="274" ht="15.75" customHeight="1" x14ac:dyDescent="0.55000000000000004"/>
    <row r="275" ht="15.75" customHeight="1" x14ac:dyDescent="0.55000000000000004"/>
    <row r="276" ht="15.75" customHeight="1" x14ac:dyDescent="0.55000000000000004"/>
    <row r="277" ht="15.75" customHeight="1" x14ac:dyDescent="0.55000000000000004"/>
    <row r="278" ht="15.75" customHeight="1" x14ac:dyDescent="0.55000000000000004"/>
    <row r="279" ht="15.75" customHeight="1" x14ac:dyDescent="0.55000000000000004"/>
    <row r="280" ht="15.75" customHeight="1" x14ac:dyDescent="0.55000000000000004"/>
    <row r="281" ht="15.75" customHeight="1" x14ac:dyDescent="0.55000000000000004"/>
    <row r="282" ht="15.75" customHeight="1" x14ac:dyDescent="0.55000000000000004"/>
    <row r="283" ht="15.75" customHeight="1" x14ac:dyDescent="0.55000000000000004"/>
    <row r="284" ht="15.75" customHeight="1" x14ac:dyDescent="0.55000000000000004"/>
    <row r="285" ht="15.75" customHeight="1" x14ac:dyDescent="0.55000000000000004"/>
    <row r="286" ht="15.75" customHeight="1" x14ac:dyDescent="0.55000000000000004"/>
    <row r="287" ht="15.75" customHeight="1" x14ac:dyDescent="0.55000000000000004"/>
    <row r="288" ht="15.75" customHeight="1" x14ac:dyDescent="0.55000000000000004"/>
    <row r="289" ht="15.75" customHeight="1" x14ac:dyDescent="0.55000000000000004"/>
    <row r="290" ht="15.75" customHeight="1" x14ac:dyDescent="0.55000000000000004"/>
    <row r="291" ht="15.75" customHeight="1" x14ac:dyDescent="0.55000000000000004"/>
    <row r="292" ht="15.75" customHeight="1" x14ac:dyDescent="0.55000000000000004"/>
    <row r="293" ht="15.75" customHeight="1" x14ac:dyDescent="0.55000000000000004"/>
    <row r="294" ht="15.75" customHeight="1" x14ac:dyDescent="0.55000000000000004"/>
    <row r="295" ht="15.75" customHeight="1" x14ac:dyDescent="0.55000000000000004"/>
    <row r="296" ht="15.75" customHeight="1" x14ac:dyDescent="0.55000000000000004"/>
    <row r="297" ht="15.75" customHeight="1" x14ac:dyDescent="0.55000000000000004"/>
    <row r="298" ht="15.75" customHeight="1" x14ac:dyDescent="0.55000000000000004"/>
    <row r="299" ht="15.75" customHeight="1" x14ac:dyDescent="0.55000000000000004"/>
    <row r="300" ht="15.75" customHeight="1" x14ac:dyDescent="0.55000000000000004"/>
    <row r="301" ht="15.75" customHeight="1" x14ac:dyDescent="0.55000000000000004"/>
    <row r="302" ht="15.75" customHeight="1" x14ac:dyDescent="0.55000000000000004"/>
    <row r="303" ht="15.75" customHeight="1" x14ac:dyDescent="0.55000000000000004"/>
    <row r="304" ht="15.75" customHeight="1" x14ac:dyDescent="0.55000000000000004"/>
    <row r="305" ht="15.75" customHeight="1" x14ac:dyDescent="0.55000000000000004"/>
    <row r="306" ht="15.75" customHeight="1" x14ac:dyDescent="0.55000000000000004"/>
    <row r="307" ht="15.75" customHeight="1" x14ac:dyDescent="0.55000000000000004"/>
    <row r="308" ht="15.75" customHeight="1" x14ac:dyDescent="0.55000000000000004"/>
    <row r="309" ht="15.75" customHeight="1" x14ac:dyDescent="0.55000000000000004"/>
    <row r="310" ht="15.75" customHeight="1" x14ac:dyDescent="0.55000000000000004"/>
    <row r="311" ht="15.75" customHeight="1" x14ac:dyDescent="0.55000000000000004"/>
    <row r="312" ht="15.75" customHeight="1" x14ac:dyDescent="0.55000000000000004"/>
    <row r="313" ht="15.75" customHeight="1" x14ac:dyDescent="0.55000000000000004"/>
    <row r="314" ht="15.75" customHeight="1" x14ac:dyDescent="0.55000000000000004"/>
    <row r="315" ht="15.75" customHeight="1" x14ac:dyDescent="0.55000000000000004"/>
    <row r="316" ht="15.75" customHeight="1" x14ac:dyDescent="0.55000000000000004"/>
    <row r="317" ht="15.75" customHeight="1" x14ac:dyDescent="0.55000000000000004"/>
    <row r="318" ht="15.75" customHeight="1" x14ac:dyDescent="0.55000000000000004"/>
    <row r="319" ht="15.75" customHeight="1" x14ac:dyDescent="0.55000000000000004"/>
    <row r="320" ht="15.75" customHeight="1" x14ac:dyDescent="0.55000000000000004"/>
    <row r="321" ht="15.75" customHeight="1" x14ac:dyDescent="0.55000000000000004"/>
    <row r="322" ht="15.75" customHeight="1" x14ac:dyDescent="0.55000000000000004"/>
    <row r="323" ht="15.75" customHeight="1" x14ac:dyDescent="0.55000000000000004"/>
    <row r="324" ht="15.75" customHeight="1" x14ac:dyDescent="0.55000000000000004"/>
    <row r="325" ht="15.75" customHeight="1" x14ac:dyDescent="0.55000000000000004"/>
    <row r="326" ht="15.75" customHeight="1" x14ac:dyDescent="0.55000000000000004"/>
    <row r="327" ht="15.75" customHeight="1" x14ac:dyDescent="0.55000000000000004"/>
    <row r="328" ht="15.75" customHeight="1" x14ac:dyDescent="0.55000000000000004"/>
    <row r="329" ht="15.75" customHeight="1" x14ac:dyDescent="0.55000000000000004"/>
    <row r="330" ht="15.75" customHeight="1" x14ac:dyDescent="0.55000000000000004"/>
    <row r="331" ht="15.75" customHeight="1" x14ac:dyDescent="0.55000000000000004"/>
    <row r="332" ht="15.75" customHeight="1" x14ac:dyDescent="0.55000000000000004"/>
    <row r="333" ht="15.75" customHeight="1" x14ac:dyDescent="0.55000000000000004"/>
    <row r="334" ht="15.75" customHeight="1" x14ac:dyDescent="0.55000000000000004"/>
    <row r="335" ht="15.75" customHeight="1" x14ac:dyDescent="0.55000000000000004"/>
    <row r="336" ht="15.75" customHeight="1" x14ac:dyDescent="0.55000000000000004"/>
    <row r="337" ht="15.75" customHeight="1" x14ac:dyDescent="0.55000000000000004"/>
    <row r="338" ht="15.75" customHeight="1" x14ac:dyDescent="0.55000000000000004"/>
    <row r="339" ht="15.75" customHeight="1" x14ac:dyDescent="0.55000000000000004"/>
    <row r="340" ht="15.75" customHeight="1" x14ac:dyDescent="0.55000000000000004"/>
    <row r="341" ht="15.75" customHeight="1" x14ac:dyDescent="0.55000000000000004"/>
    <row r="342" ht="15.75" customHeight="1" x14ac:dyDescent="0.55000000000000004"/>
    <row r="343" ht="15.75" customHeight="1" x14ac:dyDescent="0.55000000000000004"/>
    <row r="344" ht="15.75" customHeight="1" x14ac:dyDescent="0.55000000000000004"/>
    <row r="345" ht="15.75" customHeight="1" x14ac:dyDescent="0.55000000000000004"/>
    <row r="346" ht="15.75" customHeight="1" x14ac:dyDescent="0.55000000000000004"/>
    <row r="347" ht="15.75" customHeight="1" x14ac:dyDescent="0.55000000000000004"/>
    <row r="348" ht="15.75" customHeight="1" x14ac:dyDescent="0.55000000000000004"/>
    <row r="349" ht="15.75" customHeight="1" x14ac:dyDescent="0.55000000000000004"/>
    <row r="350" ht="15.75" customHeight="1" x14ac:dyDescent="0.55000000000000004"/>
    <row r="351" ht="15.75" customHeight="1" x14ac:dyDescent="0.55000000000000004"/>
    <row r="352" ht="15.75" customHeight="1" x14ac:dyDescent="0.55000000000000004"/>
    <row r="353" ht="15.75" customHeight="1" x14ac:dyDescent="0.55000000000000004"/>
    <row r="354" ht="15.75" customHeight="1" x14ac:dyDescent="0.55000000000000004"/>
    <row r="355" ht="15.75" customHeight="1" x14ac:dyDescent="0.55000000000000004"/>
    <row r="356" ht="15.75" customHeight="1" x14ac:dyDescent="0.55000000000000004"/>
    <row r="357" ht="15.75" customHeight="1" x14ac:dyDescent="0.55000000000000004"/>
    <row r="358" ht="15.75" customHeight="1" x14ac:dyDescent="0.55000000000000004"/>
    <row r="359" ht="15.75" customHeight="1" x14ac:dyDescent="0.55000000000000004"/>
    <row r="360" ht="15.75" customHeight="1" x14ac:dyDescent="0.55000000000000004"/>
    <row r="361" ht="15.75" customHeight="1" x14ac:dyDescent="0.55000000000000004"/>
    <row r="362" ht="15.75" customHeight="1" x14ac:dyDescent="0.55000000000000004"/>
    <row r="363" ht="15.75" customHeight="1" x14ac:dyDescent="0.55000000000000004"/>
    <row r="364" ht="15.75" customHeight="1" x14ac:dyDescent="0.55000000000000004"/>
    <row r="365" ht="15.75" customHeight="1" x14ac:dyDescent="0.55000000000000004"/>
    <row r="366" ht="15.75" customHeight="1" x14ac:dyDescent="0.55000000000000004"/>
    <row r="367" ht="15.75" customHeight="1" x14ac:dyDescent="0.55000000000000004"/>
    <row r="368" ht="15.75" customHeight="1" x14ac:dyDescent="0.55000000000000004"/>
    <row r="369" ht="15.75" customHeight="1" x14ac:dyDescent="0.55000000000000004"/>
    <row r="370" ht="15.75" customHeight="1" x14ac:dyDescent="0.55000000000000004"/>
    <row r="371" ht="15.75" customHeight="1" x14ac:dyDescent="0.55000000000000004"/>
    <row r="372" ht="15.75" customHeight="1" x14ac:dyDescent="0.55000000000000004"/>
    <row r="373" ht="15.75" customHeight="1" x14ac:dyDescent="0.55000000000000004"/>
    <row r="374" ht="15.75" customHeight="1" x14ac:dyDescent="0.55000000000000004"/>
    <row r="375" ht="15.75" customHeight="1" x14ac:dyDescent="0.55000000000000004"/>
    <row r="376" ht="15.75" customHeight="1" x14ac:dyDescent="0.55000000000000004"/>
    <row r="377" ht="15.75" customHeight="1" x14ac:dyDescent="0.55000000000000004"/>
    <row r="378" ht="15.75" customHeight="1" x14ac:dyDescent="0.55000000000000004"/>
    <row r="379" ht="15.75" customHeight="1" x14ac:dyDescent="0.55000000000000004"/>
    <row r="380" ht="15.75" customHeight="1" x14ac:dyDescent="0.55000000000000004"/>
    <row r="381" ht="15.75" customHeight="1" x14ac:dyDescent="0.55000000000000004"/>
    <row r="382" ht="15.75" customHeight="1" x14ac:dyDescent="0.55000000000000004"/>
    <row r="383" ht="15.75" customHeight="1" x14ac:dyDescent="0.55000000000000004"/>
    <row r="384" ht="15.75" customHeight="1" x14ac:dyDescent="0.55000000000000004"/>
    <row r="385" ht="15.75" customHeight="1" x14ac:dyDescent="0.55000000000000004"/>
    <row r="386" ht="15.75" customHeight="1" x14ac:dyDescent="0.55000000000000004"/>
    <row r="387" ht="15.75" customHeight="1" x14ac:dyDescent="0.55000000000000004"/>
    <row r="388" ht="15.75" customHeight="1" x14ac:dyDescent="0.55000000000000004"/>
    <row r="389" ht="15.75" customHeight="1" x14ac:dyDescent="0.55000000000000004"/>
    <row r="390" ht="15.75" customHeight="1" x14ac:dyDescent="0.55000000000000004"/>
    <row r="391" ht="15.75" customHeight="1" x14ac:dyDescent="0.55000000000000004"/>
    <row r="392" ht="15.75" customHeight="1" x14ac:dyDescent="0.55000000000000004"/>
    <row r="393" ht="15.75" customHeight="1" x14ac:dyDescent="0.55000000000000004"/>
    <row r="394" ht="15.75" customHeight="1" x14ac:dyDescent="0.55000000000000004"/>
    <row r="395" ht="15.75" customHeight="1" x14ac:dyDescent="0.55000000000000004"/>
    <row r="396" ht="15.75" customHeight="1" x14ac:dyDescent="0.55000000000000004"/>
    <row r="397" ht="15.75" customHeight="1" x14ac:dyDescent="0.55000000000000004"/>
    <row r="398" ht="15.75" customHeight="1" x14ac:dyDescent="0.55000000000000004"/>
    <row r="399" ht="15.75" customHeight="1" x14ac:dyDescent="0.55000000000000004"/>
    <row r="400" ht="15.75" customHeight="1" x14ac:dyDescent="0.55000000000000004"/>
    <row r="401" ht="15.75" customHeight="1" x14ac:dyDescent="0.55000000000000004"/>
    <row r="402" ht="15.75" customHeight="1" x14ac:dyDescent="0.55000000000000004"/>
    <row r="403" ht="15.75" customHeight="1" x14ac:dyDescent="0.55000000000000004"/>
    <row r="404" ht="15.75" customHeight="1" x14ac:dyDescent="0.55000000000000004"/>
    <row r="405" ht="15.75" customHeight="1" x14ac:dyDescent="0.55000000000000004"/>
    <row r="406" ht="15.75" customHeight="1" x14ac:dyDescent="0.55000000000000004"/>
    <row r="407" ht="15.75" customHeight="1" x14ac:dyDescent="0.55000000000000004"/>
    <row r="408" ht="15.75" customHeight="1" x14ac:dyDescent="0.55000000000000004"/>
    <row r="409" ht="15.75" customHeight="1" x14ac:dyDescent="0.55000000000000004"/>
    <row r="410" ht="15.75" customHeight="1" x14ac:dyDescent="0.55000000000000004"/>
    <row r="411" ht="15.75" customHeight="1" x14ac:dyDescent="0.55000000000000004"/>
    <row r="412" ht="15.75" customHeight="1" x14ac:dyDescent="0.55000000000000004"/>
    <row r="413" ht="15.75" customHeight="1" x14ac:dyDescent="0.55000000000000004"/>
    <row r="414" ht="15.75" customHeight="1" x14ac:dyDescent="0.55000000000000004"/>
    <row r="415" ht="15.75" customHeight="1" x14ac:dyDescent="0.55000000000000004"/>
    <row r="416" ht="15.75" customHeight="1" x14ac:dyDescent="0.55000000000000004"/>
    <row r="417" ht="15.75" customHeight="1" x14ac:dyDescent="0.55000000000000004"/>
    <row r="418" ht="15.75" customHeight="1" x14ac:dyDescent="0.55000000000000004"/>
    <row r="419" ht="15.75" customHeight="1" x14ac:dyDescent="0.55000000000000004"/>
    <row r="420" ht="15.75" customHeight="1" x14ac:dyDescent="0.55000000000000004"/>
    <row r="421" ht="15.75" customHeight="1" x14ac:dyDescent="0.55000000000000004"/>
    <row r="422" ht="15.75" customHeight="1" x14ac:dyDescent="0.55000000000000004"/>
    <row r="423" ht="15.75" customHeight="1" x14ac:dyDescent="0.55000000000000004"/>
    <row r="424" ht="15.75" customHeight="1" x14ac:dyDescent="0.55000000000000004"/>
    <row r="425" ht="15.75" customHeight="1" x14ac:dyDescent="0.55000000000000004"/>
    <row r="426" ht="15.75" customHeight="1" x14ac:dyDescent="0.55000000000000004"/>
    <row r="427" ht="15.75" customHeight="1" x14ac:dyDescent="0.55000000000000004"/>
    <row r="428" ht="15.75" customHeight="1" x14ac:dyDescent="0.55000000000000004"/>
    <row r="429" ht="15.75" customHeight="1" x14ac:dyDescent="0.55000000000000004"/>
    <row r="430" ht="15.75" customHeight="1" x14ac:dyDescent="0.55000000000000004"/>
    <row r="431" ht="15.75" customHeight="1" x14ac:dyDescent="0.55000000000000004"/>
    <row r="432" ht="15.75" customHeight="1" x14ac:dyDescent="0.55000000000000004"/>
    <row r="433" ht="15.75" customHeight="1" x14ac:dyDescent="0.55000000000000004"/>
    <row r="434" ht="15.75" customHeight="1" x14ac:dyDescent="0.55000000000000004"/>
    <row r="435" ht="15.75" customHeight="1" x14ac:dyDescent="0.55000000000000004"/>
    <row r="436" ht="15.75" customHeight="1" x14ac:dyDescent="0.55000000000000004"/>
    <row r="437" ht="15.75" customHeight="1" x14ac:dyDescent="0.55000000000000004"/>
    <row r="438" ht="15.75" customHeight="1" x14ac:dyDescent="0.55000000000000004"/>
    <row r="439" ht="15.75" customHeight="1" x14ac:dyDescent="0.55000000000000004"/>
    <row r="440" ht="15.75" customHeight="1" x14ac:dyDescent="0.55000000000000004"/>
    <row r="441" ht="15.75" customHeight="1" x14ac:dyDescent="0.55000000000000004"/>
    <row r="442" ht="15.75" customHeight="1" x14ac:dyDescent="0.55000000000000004"/>
    <row r="443" ht="15.75" customHeight="1" x14ac:dyDescent="0.55000000000000004"/>
    <row r="444" ht="15.75" customHeight="1" x14ac:dyDescent="0.55000000000000004"/>
    <row r="445" ht="15.75" customHeight="1" x14ac:dyDescent="0.55000000000000004"/>
    <row r="446" ht="15.75" customHeight="1" x14ac:dyDescent="0.55000000000000004"/>
    <row r="447" ht="15.75" customHeight="1" x14ac:dyDescent="0.55000000000000004"/>
    <row r="448" ht="15.75" customHeight="1" x14ac:dyDescent="0.55000000000000004"/>
    <row r="449" ht="15.75" customHeight="1" x14ac:dyDescent="0.55000000000000004"/>
    <row r="450" ht="15.75" customHeight="1" x14ac:dyDescent="0.55000000000000004"/>
    <row r="451" ht="15.75" customHeight="1" x14ac:dyDescent="0.55000000000000004"/>
    <row r="452" ht="15.75" customHeight="1" x14ac:dyDescent="0.55000000000000004"/>
    <row r="453" ht="15.75" customHeight="1" x14ac:dyDescent="0.55000000000000004"/>
    <row r="454" ht="15.75" customHeight="1" x14ac:dyDescent="0.55000000000000004"/>
    <row r="455" ht="15.75" customHeight="1" x14ac:dyDescent="0.55000000000000004"/>
    <row r="456" ht="15.75" customHeight="1" x14ac:dyDescent="0.55000000000000004"/>
    <row r="457" ht="15.75" customHeight="1" x14ac:dyDescent="0.55000000000000004"/>
    <row r="458" ht="15.75" customHeight="1" x14ac:dyDescent="0.55000000000000004"/>
    <row r="459" ht="15.75" customHeight="1" x14ac:dyDescent="0.55000000000000004"/>
    <row r="460" ht="15.75" customHeight="1" x14ac:dyDescent="0.55000000000000004"/>
    <row r="461" ht="15.75" customHeight="1" x14ac:dyDescent="0.55000000000000004"/>
    <row r="462" ht="15.75" customHeight="1" x14ac:dyDescent="0.55000000000000004"/>
    <row r="463" ht="15.75" customHeight="1" x14ac:dyDescent="0.55000000000000004"/>
    <row r="464" ht="15.75" customHeight="1" x14ac:dyDescent="0.55000000000000004"/>
    <row r="465" ht="15.75" customHeight="1" x14ac:dyDescent="0.55000000000000004"/>
    <row r="466" ht="15.75" customHeight="1" x14ac:dyDescent="0.55000000000000004"/>
    <row r="467" ht="15.75" customHeight="1" x14ac:dyDescent="0.55000000000000004"/>
    <row r="468" ht="15.75" customHeight="1" x14ac:dyDescent="0.55000000000000004"/>
    <row r="469" ht="15.75" customHeight="1" x14ac:dyDescent="0.55000000000000004"/>
    <row r="470" ht="15.75" customHeight="1" x14ac:dyDescent="0.55000000000000004"/>
    <row r="471" ht="15.75" customHeight="1" x14ac:dyDescent="0.55000000000000004"/>
    <row r="472" ht="15.75" customHeight="1" x14ac:dyDescent="0.55000000000000004"/>
    <row r="473" ht="15.75" customHeight="1" x14ac:dyDescent="0.55000000000000004"/>
    <row r="474" ht="15.75" customHeight="1" x14ac:dyDescent="0.55000000000000004"/>
    <row r="475" ht="15.75" customHeight="1" x14ac:dyDescent="0.55000000000000004"/>
    <row r="476" ht="15.75" customHeight="1" x14ac:dyDescent="0.55000000000000004"/>
    <row r="477" ht="15.75" customHeight="1" x14ac:dyDescent="0.55000000000000004"/>
    <row r="478" ht="15.75" customHeight="1" x14ac:dyDescent="0.55000000000000004"/>
    <row r="479" ht="15.75" customHeight="1" x14ac:dyDescent="0.55000000000000004"/>
    <row r="480" ht="15.75" customHeight="1" x14ac:dyDescent="0.55000000000000004"/>
    <row r="481" ht="15.75" customHeight="1" x14ac:dyDescent="0.55000000000000004"/>
    <row r="482" ht="15.75" customHeight="1" x14ac:dyDescent="0.55000000000000004"/>
    <row r="483" ht="15.75" customHeight="1" x14ac:dyDescent="0.55000000000000004"/>
    <row r="484" ht="15.75" customHeight="1" x14ac:dyDescent="0.55000000000000004"/>
    <row r="485" ht="15.75" customHeight="1" x14ac:dyDescent="0.55000000000000004"/>
    <row r="486" ht="15.75" customHeight="1" x14ac:dyDescent="0.55000000000000004"/>
    <row r="487" ht="15.75" customHeight="1" x14ac:dyDescent="0.55000000000000004"/>
    <row r="488" ht="15.75" customHeight="1" x14ac:dyDescent="0.55000000000000004"/>
    <row r="489" ht="15.75" customHeight="1" x14ac:dyDescent="0.55000000000000004"/>
    <row r="490" ht="15.75" customHeight="1" x14ac:dyDescent="0.55000000000000004"/>
    <row r="491" ht="15.75" customHeight="1" x14ac:dyDescent="0.55000000000000004"/>
    <row r="492" ht="15.75" customHeight="1" x14ac:dyDescent="0.55000000000000004"/>
    <row r="493" ht="15.75" customHeight="1" x14ac:dyDescent="0.55000000000000004"/>
    <row r="494" ht="15.75" customHeight="1" x14ac:dyDescent="0.55000000000000004"/>
    <row r="495" ht="15.75" customHeight="1" x14ac:dyDescent="0.55000000000000004"/>
    <row r="496" ht="15.75" customHeight="1" x14ac:dyDescent="0.55000000000000004"/>
    <row r="497" ht="15.75" customHeight="1" x14ac:dyDescent="0.55000000000000004"/>
    <row r="498" ht="15.75" customHeight="1" x14ac:dyDescent="0.55000000000000004"/>
    <row r="499" ht="15.75" customHeight="1" x14ac:dyDescent="0.55000000000000004"/>
    <row r="500" ht="15.75" customHeight="1" x14ac:dyDescent="0.55000000000000004"/>
    <row r="501" ht="15.75" customHeight="1" x14ac:dyDescent="0.55000000000000004"/>
    <row r="502" ht="15.75" customHeight="1" x14ac:dyDescent="0.55000000000000004"/>
    <row r="503" ht="15.75" customHeight="1" x14ac:dyDescent="0.55000000000000004"/>
    <row r="504" ht="15.75" customHeight="1" x14ac:dyDescent="0.55000000000000004"/>
    <row r="505" ht="15.75" customHeight="1" x14ac:dyDescent="0.55000000000000004"/>
    <row r="506" ht="15.75" customHeight="1" x14ac:dyDescent="0.55000000000000004"/>
    <row r="507" ht="15.75" customHeight="1" x14ac:dyDescent="0.55000000000000004"/>
    <row r="508" ht="15.75" customHeight="1" x14ac:dyDescent="0.55000000000000004"/>
    <row r="509" ht="15.75" customHeight="1" x14ac:dyDescent="0.55000000000000004"/>
    <row r="510" ht="15.75" customHeight="1" x14ac:dyDescent="0.55000000000000004"/>
    <row r="511" ht="15.75" customHeight="1" x14ac:dyDescent="0.55000000000000004"/>
    <row r="512" ht="15.75" customHeight="1" x14ac:dyDescent="0.55000000000000004"/>
    <row r="513" ht="15.75" customHeight="1" x14ac:dyDescent="0.55000000000000004"/>
    <row r="514" ht="15.75" customHeight="1" x14ac:dyDescent="0.55000000000000004"/>
    <row r="515" ht="15.75" customHeight="1" x14ac:dyDescent="0.55000000000000004"/>
    <row r="516" ht="15.75" customHeight="1" x14ac:dyDescent="0.55000000000000004"/>
    <row r="517" ht="15.75" customHeight="1" x14ac:dyDescent="0.55000000000000004"/>
    <row r="518" ht="15.75" customHeight="1" x14ac:dyDescent="0.55000000000000004"/>
    <row r="519" ht="15.75" customHeight="1" x14ac:dyDescent="0.55000000000000004"/>
    <row r="520" ht="15.75" customHeight="1" x14ac:dyDescent="0.55000000000000004"/>
    <row r="521" ht="15.75" customHeight="1" x14ac:dyDescent="0.55000000000000004"/>
    <row r="522" ht="15.75" customHeight="1" x14ac:dyDescent="0.55000000000000004"/>
    <row r="523" ht="15.75" customHeight="1" x14ac:dyDescent="0.55000000000000004"/>
    <row r="524" ht="15.75" customHeight="1" x14ac:dyDescent="0.55000000000000004"/>
    <row r="525" ht="15.75" customHeight="1" x14ac:dyDescent="0.55000000000000004"/>
    <row r="526" ht="15.75" customHeight="1" x14ac:dyDescent="0.55000000000000004"/>
    <row r="527" ht="15.75" customHeight="1" x14ac:dyDescent="0.55000000000000004"/>
    <row r="528" ht="15.75" customHeight="1" x14ac:dyDescent="0.55000000000000004"/>
    <row r="529" ht="15.75" customHeight="1" x14ac:dyDescent="0.55000000000000004"/>
    <row r="530" ht="15.75" customHeight="1" x14ac:dyDescent="0.55000000000000004"/>
    <row r="531" ht="15.75" customHeight="1" x14ac:dyDescent="0.55000000000000004"/>
    <row r="532" ht="15.75" customHeight="1" x14ac:dyDescent="0.55000000000000004"/>
    <row r="533" ht="15.75" customHeight="1" x14ac:dyDescent="0.55000000000000004"/>
    <row r="534" ht="15.75" customHeight="1" x14ac:dyDescent="0.55000000000000004"/>
    <row r="535" ht="15.75" customHeight="1" x14ac:dyDescent="0.55000000000000004"/>
    <row r="536" ht="15.75" customHeight="1" x14ac:dyDescent="0.55000000000000004"/>
    <row r="537" ht="15.75" customHeight="1" x14ac:dyDescent="0.55000000000000004"/>
    <row r="538" ht="15.75" customHeight="1" x14ac:dyDescent="0.55000000000000004"/>
    <row r="539" ht="15.75" customHeight="1" x14ac:dyDescent="0.55000000000000004"/>
    <row r="540" ht="15.75" customHeight="1" x14ac:dyDescent="0.55000000000000004"/>
    <row r="541" ht="15.75" customHeight="1" x14ac:dyDescent="0.55000000000000004"/>
    <row r="542" ht="15.75" customHeight="1" x14ac:dyDescent="0.55000000000000004"/>
    <row r="543" ht="15.75" customHeight="1" x14ac:dyDescent="0.55000000000000004"/>
    <row r="544" ht="15.75" customHeight="1" x14ac:dyDescent="0.55000000000000004"/>
    <row r="545" ht="15.75" customHeight="1" x14ac:dyDescent="0.55000000000000004"/>
    <row r="546" ht="15.75" customHeight="1" x14ac:dyDescent="0.55000000000000004"/>
    <row r="547" ht="15.75" customHeight="1" x14ac:dyDescent="0.55000000000000004"/>
    <row r="548" ht="15.75" customHeight="1" x14ac:dyDescent="0.55000000000000004"/>
    <row r="549" ht="15.75" customHeight="1" x14ac:dyDescent="0.55000000000000004"/>
    <row r="550" ht="15.75" customHeight="1" x14ac:dyDescent="0.55000000000000004"/>
    <row r="551" ht="15.75" customHeight="1" x14ac:dyDescent="0.55000000000000004"/>
    <row r="552" ht="15.75" customHeight="1" x14ac:dyDescent="0.55000000000000004"/>
    <row r="553" ht="15.75" customHeight="1" x14ac:dyDescent="0.55000000000000004"/>
    <row r="554" ht="15.75" customHeight="1" x14ac:dyDescent="0.55000000000000004"/>
    <row r="555" ht="15.75" customHeight="1" x14ac:dyDescent="0.55000000000000004"/>
    <row r="556" ht="15.75" customHeight="1" x14ac:dyDescent="0.55000000000000004"/>
    <row r="557" ht="15.75" customHeight="1" x14ac:dyDescent="0.55000000000000004"/>
    <row r="558" ht="15.75" customHeight="1" x14ac:dyDescent="0.55000000000000004"/>
    <row r="559" ht="15.75" customHeight="1" x14ac:dyDescent="0.55000000000000004"/>
    <row r="560" ht="15.75" customHeight="1" x14ac:dyDescent="0.55000000000000004"/>
    <row r="561" ht="15.75" customHeight="1" x14ac:dyDescent="0.55000000000000004"/>
    <row r="562" ht="15.75" customHeight="1" x14ac:dyDescent="0.55000000000000004"/>
    <row r="563" ht="15.75" customHeight="1" x14ac:dyDescent="0.55000000000000004"/>
    <row r="564" ht="15.75" customHeight="1" x14ac:dyDescent="0.55000000000000004"/>
    <row r="565" ht="15.75" customHeight="1" x14ac:dyDescent="0.55000000000000004"/>
    <row r="566" ht="15.75" customHeight="1" x14ac:dyDescent="0.55000000000000004"/>
    <row r="567" ht="15.75" customHeight="1" x14ac:dyDescent="0.55000000000000004"/>
    <row r="568" ht="15.75" customHeight="1" x14ac:dyDescent="0.55000000000000004"/>
    <row r="569" ht="15.75" customHeight="1" x14ac:dyDescent="0.55000000000000004"/>
    <row r="570" ht="15.75" customHeight="1" x14ac:dyDescent="0.55000000000000004"/>
    <row r="571" ht="15.75" customHeight="1" x14ac:dyDescent="0.55000000000000004"/>
    <row r="572" ht="15.75" customHeight="1" x14ac:dyDescent="0.55000000000000004"/>
    <row r="573" ht="15.75" customHeight="1" x14ac:dyDescent="0.55000000000000004"/>
    <row r="574" ht="15.75" customHeight="1" x14ac:dyDescent="0.55000000000000004"/>
    <row r="575" ht="15.75" customHeight="1" x14ac:dyDescent="0.55000000000000004"/>
    <row r="576" ht="15.75" customHeight="1" x14ac:dyDescent="0.55000000000000004"/>
    <row r="577" ht="15.75" customHeight="1" x14ac:dyDescent="0.55000000000000004"/>
    <row r="578" ht="15.75" customHeight="1" x14ac:dyDescent="0.55000000000000004"/>
    <row r="579" ht="15.75" customHeight="1" x14ac:dyDescent="0.55000000000000004"/>
    <row r="580" ht="15.75" customHeight="1" x14ac:dyDescent="0.55000000000000004"/>
    <row r="581" ht="15.75" customHeight="1" x14ac:dyDescent="0.55000000000000004"/>
    <row r="582" ht="15.75" customHeight="1" x14ac:dyDescent="0.55000000000000004"/>
    <row r="583" ht="15.75" customHeight="1" x14ac:dyDescent="0.55000000000000004"/>
    <row r="584" ht="15.75" customHeight="1" x14ac:dyDescent="0.55000000000000004"/>
    <row r="585" ht="15.75" customHeight="1" x14ac:dyDescent="0.55000000000000004"/>
    <row r="586" ht="15.75" customHeight="1" x14ac:dyDescent="0.55000000000000004"/>
    <row r="587" ht="15.75" customHeight="1" x14ac:dyDescent="0.55000000000000004"/>
    <row r="588" ht="15.75" customHeight="1" x14ac:dyDescent="0.55000000000000004"/>
    <row r="589" ht="15.75" customHeight="1" x14ac:dyDescent="0.55000000000000004"/>
    <row r="590" ht="15.75" customHeight="1" x14ac:dyDescent="0.55000000000000004"/>
    <row r="591" ht="15.75" customHeight="1" x14ac:dyDescent="0.55000000000000004"/>
    <row r="592" ht="15.75" customHeight="1" x14ac:dyDescent="0.55000000000000004"/>
    <row r="593" ht="15.75" customHeight="1" x14ac:dyDescent="0.55000000000000004"/>
    <row r="594" ht="15.75" customHeight="1" x14ac:dyDescent="0.55000000000000004"/>
    <row r="595" ht="15.75" customHeight="1" x14ac:dyDescent="0.55000000000000004"/>
    <row r="596" ht="15.75" customHeight="1" x14ac:dyDescent="0.55000000000000004"/>
    <row r="597" ht="15.75" customHeight="1" x14ac:dyDescent="0.55000000000000004"/>
    <row r="598" ht="15.75" customHeight="1" x14ac:dyDescent="0.55000000000000004"/>
    <row r="599" ht="15.75" customHeight="1" x14ac:dyDescent="0.55000000000000004"/>
    <row r="600" ht="15.75" customHeight="1" x14ac:dyDescent="0.55000000000000004"/>
    <row r="601" ht="15.75" customHeight="1" x14ac:dyDescent="0.55000000000000004"/>
    <row r="602" ht="15.75" customHeight="1" x14ac:dyDescent="0.55000000000000004"/>
    <row r="603" ht="15.75" customHeight="1" x14ac:dyDescent="0.55000000000000004"/>
    <row r="604" ht="15.75" customHeight="1" x14ac:dyDescent="0.55000000000000004"/>
    <row r="605" ht="15.75" customHeight="1" x14ac:dyDescent="0.55000000000000004"/>
    <row r="606" ht="15.75" customHeight="1" x14ac:dyDescent="0.55000000000000004"/>
    <row r="607" ht="15.75" customHeight="1" x14ac:dyDescent="0.55000000000000004"/>
    <row r="608" ht="15.75" customHeight="1" x14ac:dyDescent="0.55000000000000004"/>
    <row r="609" ht="15.75" customHeight="1" x14ac:dyDescent="0.55000000000000004"/>
    <row r="610" ht="15.75" customHeight="1" x14ac:dyDescent="0.55000000000000004"/>
    <row r="611" ht="15.75" customHeight="1" x14ac:dyDescent="0.55000000000000004"/>
    <row r="612" ht="15.75" customHeight="1" x14ac:dyDescent="0.55000000000000004"/>
    <row r="613" ht="15.75" customHeight="1" x14ac:dyDescent="0.55000000000000004"/>
    <row r="614" ht="15.75" customHeight="1" x14ac:dyDescent="0.55000000000000004"/>
    <row r="615" ht="15.75" customHeight="1" x14ac:dyDescent="0.55000000000000004"/>
    <row r="616" ht="15.75" customHeight="1" x14ac:dyDescent="0.55000000000000004"/>
    <row r="617" ht="15.75" customHeight="1" x14ac:dyDescent="0.55000000000000004"/>
    <row r="618" ht="15.75" customHeight="1" x14ac:dyDescent="0.55000000000000004"/>
    <row r="619" ht="15.75" customHeight="1" x14ac:dyDescent="0.55000000000000004"/>
    <row r="620" ht="15.75" customHeight="1" x14ac:dyDescent="0.55000000000000004"/>
    <row r="621" ht="15.75" customHeight="1" x14ac:dyDescent="0.55000000000000004"/>
    <row r="622" ht="15.75" customHeight="1" x14ac:dyDescent="0.55000000000000004"/>
    <row r="623" ht="15.75" customHeight="1" x14ac:dyDescent="0.55000000000000004"/>
    <row r="624" ht="15.75" customHeight="1" x14ac:dyDescent="0.55000000000000004"/>
    <row r="625" ht="15.75" customHeight="1" x14ac:dyDescent="0.55000000000000004"/>
    <row r="626" ht="15.75" customHeight="1" x14ac:dyDescent="0.55000000000000004"/>
    <row r="627" ht="15.75" customHeight="1" x14ac:dyDescent="0.55000000000000004"/>
    <row r="628" ht="15.75" customHeight="1" x14ac:dyDescent="0.55000000000000004"/>
    <row r="629" ht="15.75" customHeight="1" x14ac:dyDescent="0.55000000000000004"/>
    <row r="630" ht="15.75" customHeight="1" x14ac:dyDescent="0.55000000000000004"/>
    <row r="631" ht="15.75" customHeight="1" x14ac:dyDescent="0.55000000000000004"/>
    <row r="632" ht="15.75" customHeight="1" x14ac:dyDescent="0.55000000000000004"/>
    <row r="633" ht="15.75" customHeight="1" x14ac:dyDescent="0.55000000000000004"/>
    <row r="634" ht="15.75" customHeight="1" x14ac:dyDescent="0.55000000000000004"/>
    <row r="635" ht="15.75" customHeight="1" x14ac:dyDescent="0.55000000000000004"/>
    <row r="636" ht="15.75" customHeight="1" x14ac:dyDescent="0.55000000000000004"/>
    <row r="637" ht="15.75" customHeight="1" x14ac:dyDescent="0.55000000000000004"/>
    <row r="638" ht="15.75" customHeight="1" x14ac:dyDescent="0.55000000000000004"/>
    <row r="639" ht="15.75" customHeight="1" x14ac:dyDescent="0.55000000000000004"/>
    <row r="640" ht="15.75" customHeight="1" x14ac:dyDescent="0.55000000000000004"/>
    <row r="641" ht="15.75" customHeight="1" x14ac:dyDescent="0.55000000000000004"/>
    <row r="642" ht="15.75" customHeight="1" x14ac:dyDescent="0.55000000000000004"/>
    <row r="643" ht="15.75" customHeight="1" x14ac:dyDescent="0.55000000000000004"/>
    <row r="644" ht="15.75" customHeight="1" x14ac:dyDescent="0.55000000000000004"/>
    <row r="645" ht="15.75" customHeight="1" x14ac:dyDescent="0.55000000000000004"/>
    <row r="646" ht="15.75" customHeight="1" x14ac:dyDescent="0.55000000000000004"/>
    <row r="647" ht="15.75" customHeight="1" x14ac:dyDescent="0.55000000000000004"/>
    <row r="648" ht="15.75" customHeight="1" x14ac:dyDescent="0.55000000000000004"/>
    <row r="649" ht="15.75" customHeight="1" x14ac:dyDescent="0.55000000000000004"/>
    <row r="650" ht="15.75" customHeight="1" x14ac:dyDescent="0.55000000000000004"/>
    <row r="651" ht="15.75" customHeight="1" x14ac:dyDescent="0.55000000000000004"/>
    <row r="652" ht="15.75" customHeight="1" x14ac:dyDescent="0.55000000000000004"/>
    <row r="653" ht="15.75" customHeight="1" x14ac:dyDescent="0.55000000000000004"/>
    <row r="654" ht="15.75" customHeight="1" x14ac:dyDescent="0.55000000000000004"/>
    <row r="655" ht="15.75" customHeight="1" x14ac:dyDescent="0.55000000000000004"/>
    <row r="656" ht="15.75" customHeight="1" x14ac:dyDescent="0.55000000000000004"/>
    <row r="657" ht="15.75" customHeight="1" x14ac:dyDescent="0.55000000000000004"/>
    <row r="658" ht="15.75" customHeight="1" x14ac:dyDescent="0.55000000000000004"/>
    <row r="659" ht="15.75" customHeight="1" x14ac:dyDescent="0.55000000000000004"/>
    <row r="660" ht="15.75" customHeight="1" x14ac:dyDescent="0.55000000000000004"/>
    <row r="661" ht="15.75" customHeight="1" x14ac:dyDescent="0.55000000000000004"/>
    <row r="662" ht="15.75" customHeight="1" x14ac:dyDescent="0.55000000000000004"/>
    <row r="663" ht="15.75" customHeight="1" x14ac:dyDescent="0.55000000000000004"/>
    <row r="664" ht="15.75" customHeight="1" x14ac:dyDescent="0.55000000000000004"/>
    <row r="665" ht="15.75" customHeight="1" x14ac:dyDescent="0.55000000000000004"/>
    <row r="666" ht="15.75" customHeight="1" x14ac:dyDescent="0.55000000000000004"/>
    <row r="667" ht="15.75" customHeight="1" x14ac:dyDescent="0.55000000000000004"/>
    <row r="668" ht="15.75" customHeight="1" x14ac:dyDescent="0.55000000000000004"/>
    <row r="669" ht="15.75" customHeight="1" x14ac:dyDescent="0.55000000000000004"/>
    <row r="670" ht="15.75" customHeight="1" x14ac:dyDescent="0.55000000000000004"/>
    <row r="671" ht="15.75" customHeight="1" x14ac:dyDescent="0.55000000000000004"/>
    <row r="672" ht="15.75" customHeight="1" x14ac:dyDescent="0.55000000000000004"/>
    <row r="673" ht="15.75" customHeight="1" x14ac:dyDescent="0.55000000000000004"/>
    <row r="674" ht="15.75" customHeight="1" x14ac:dyDescent="0.55000000000000004"/>
    <row r="675" ht="15.75" customHeight="1" x14ac:dyDescent="0.55000000000000004"/>
    <row r="676" ht="15.75" customHeight="1" x14ac:dyDescent="0.55000000000000004"/>
    <row r="677" ht="15.75" customHeight="1" x14ac:dyDescent="0.55000000000000004"/>
    <row r="678" ht="15.75" customHeight="1" x14ac:dyDescent="0.55000000000000004"/>
    <row r="679" ht="15.75" customHeight="1" x14ac:dyDescent="0.55000000000000004"/>
    <row r="680" ht="15.75" customHeight="1" x14ac:dyDescent="0.55000000000000004"/>
    <row r="681" ht="15.75" customHeight="1" x14ac:dyDescent="0.55000000000000004"/>
    <row r="682" ht="15.75" customHeight="1" x14ac:dyDescent="0.55000000000000004"/>
    <row r="683" ht="15.75" customHeight="1" x14ac:dyDescent="0.55000000000000004"/>
    <row r="684" ht="15.75" customHeight="1" x14ac:dyDescent="0.55000000000000004"/>
    <row r="685" ht="15.75" customHeight="1" x14ac:dyDescent="0.55000000000000004"/>
    <row r="686" ht="15.75" customHeight="1" x14ac:dyDescent="0.55000000000000004"/>
    <row r="687" ht="15.75" customHeight="1" x14ac:dyDescent="0.55000000000000004"/>
    <row r="688" ht="15.75" customHeight="1" x14ac:dyDescent="0.55000000000000004"/>
    <row r="689" ht="15.75" customHeight="1" x14ac:dyDescent="0.55000000000000004"/>
    <row r="690" ht="15.75" customHeight="1" x14ac:dyDescent="0.55000000000000004"/>
    <row r="691" ht="15.75" customHeight="1" x14ac:dyDescent="0.55000000000000004"/>
    <row r="692" ht="15.75" customHeight="1" x14ac:dyDescent="0.55000000000000004"/>
    <row r="693" ht="15.75" customHeight="1" x14ac:dyDescent="0.55000000000000004"/>
    <row r="694" ht="15.75" customHeight="1" x14ac:dyDescent="0.55000000000000004"/>
    <row r="695" ht="15.75" customHeight="1" x14ac:dyDescent="0.55000000000000004"/>
    <row r="696" ht="15.75" customHeight="1" x14ac:dyDescent="0.55000000000000004"/>
    <row r="697" ht="15.75" customHeight="1" x14ac:dyDescent="0.55000000000000004"/>
    <row r="698" ht="15.75" customHeight="1" x14ac:dyDescent="0.55000000000000004"/>
    <row r="699" ht="15.75" customHeight="1" x14ac:dyDescent="0.55000000000000004"/>
    <row r="700" ht="15.75" customHeight="1" x14ac:dyDescent="0.55000000000000004"/>
    <row r="701" ht="15.75" customHeight="1" x14ac:dyDescent="0.55000000000000004"/>
    <row r="702" ht="15.75" customHeight="1" x14ac:dyDescent="0.55000000000000004"/>
    <row r="703" ht="15.75" customHeight="1" x14ac:dyDescent="0.55000000000000004"/>
    <row r="704" ht="15.75" customHeight="1" x14ac:dyDescent="0.55000000000000004"/>
    <row r="705" ht="15.75" customHeight="1" x14ac:dyDescent="0.55000000000000004"/>
    <row r="706" ht="15.75" customHeight="1" x14ac:dyDescent="0.55000000000000004"/>
    <row r="707" ht="15.75" customHeight="1" x14ac:dyDescent="0.55000000000000004"/>
    <row r="708" ht="15.75" customHeight="1" x14ac:dyDescent="0.55000000000000004"/>
    <row r="709" ht="15.75" customHeight="1" x14ac:dyDescent="0.55000000000000004"/>
    <row r="710" ht="15.75" customHeight="1" x14ac:dyDescent="0.55000000000000004"/>
    <row r="711" ht="15.75" customHeight="1" x14ac:dyDescent="0.55000000000000004"/>
    <row r="712" ht="15.75" customHeight="1" x14ac:dyDescent="0.55000000000000004"/>
    <row r="713" ht="15.75" customHeight="1" x14ac:dyDescent="0.55000000000000004"/>
    <row r="714" ht="15.75" customHeight="1" x14ac:dyDescent="0.55000000000000004"/>
    <row r="715" ht="15.75" customHeight="1" x14ac:dyDescent="0.55000000000000004"/>
    <row r="716" ht="15.75" customHeight="1" x14ac:dyDescent="0.55000000000000004"/>
    <row r="717" ht="15.75" customHeight="1" x14ac:dyDescent="0.55000000000000004"/>
    <row r="718" ht="15.75" customHeight="1" x14ac:dyDescent="0.55000000000000004"/>
    <row r="719" ht="15.75" customHeight="1" x14ac:dyDescent="0.55000000000000004"/>
    <row r="720" ht="15.75" customHeight="1" x14ac:dyDescent="0.55000000000000004"/>
    <row r="721" ht="15.75" customHeight="1" x14ac:dyDescent="0.55000000000000004"/>
    <row r="722" ht="15.75" customHeight="1" x14ac:dyDescent="0.55000000000000004"/>
    <row r="723" ht="15.75" customHeight="1" x14ac:dyDescent="0.55000000000000004"/>
    <row r="724" ht="15.75" customHeight="1" x14ac:dyDescent="0.55000000000000004"/>
    <row r="725" ht="15.75" customHeight="1" x14ac:dyDescent="0.55000000000000004"/>
    <row r="726" ht="15.75" customHeight="1" x14ac:dyDescent="0.55000000000000004"/>
    <row r="727" ht="15.75" customHeight="1" x14ac:dyDescent="0.55000000000000004"/>
    <row r="728" ht="15.75" customHeight="1" x14ac:dyDescent="0.55000000000000004"/>
    <row r="729" ht="15.75" customHeight="1" x14ac:dyDescent="0.55000000000000004"/>
    <row r="730" ht="15.75" customHeight="1" x14ac:dyDescent="0.55000000000000004"/>
    <row r="731" ht="15.75" customHeight="1" x14ac:dyDescent="0.55000000000000004"/>
    <row r="732" ht="15.75" customHeight="1" x14ac:dyDescent="0.55000000000000004"/>
    <row r="733" ht="15.75" customHeight="1" x14ac:dyDescent="0.55000000000000004"/>
    <row r="734" ht="15.75" customHeight="1" x14ac:dyDescent="0.55000000000000004"/>
    <row r="735" ht="15.75" customHeight="1" x14ac:dyDescent="0.55000000000000004"/>
    <row r="736" ht="15.75" customHeight="1" x14ac:dyDescent="0.55000000000000004"/>
    <row r="737" ht="15.75" customHeight="1" x14ac:dyDescent="0.55000000000000004"/>
    <row r="738" ht="15.75" customHeight="1" x14ac:dyDescent="0.55000000000000004"/>
    <row r="739" ht="15.75" customHeight="1" x14ac:dyDescent="0.55000000000000004"/>
    <row r="740" ht="15.75" customHeight="1" x14ac:dyDescent="0.55000000000000004"/>
    <row r="741" ht="15.75" customHeight="1" x14ac:dyDescent="0.55000000000000004"/>
    <row r="742" ht="15.75" customHeight="1" x14ac:dyDescent="0.55000000000000004"/>
    <row r="743" ht="15.75" customHeight="1" x14ac:dyDescent="0.55000000000000004"/>
    <row r="744" ht="15.75" customHeight="1" x14ac:dyDescent="0.55000000000000004"/>
    <row r="745" ht="15.75" customHeight="1" x14ac:dyDescent="0.55000000000000004"/>
    <row r="746" ht="15.75" customHeight="1" x14ac:dyDescent="0.55000000000000004"/>
    <row r="747" ht="15.75" customHeight="1" x14ac:dyDescent="0.55000000000000004"/>
    <row r="748" ht="15.75" customHeight="1" x14ac:dyDescent="0.55000000000000004"/>
    <row r="749" ht="15.75" customHeight="1" x14ac:dyDescent="0.55000000000000004"/>
    <row r="750" ht="15.75" customHeight="1" x14ac:dyDescent="0.55000000000000004"/>
    <row r="751" ht="15.75" customHeight="1" x14ac:dyDescent="0.55000000000000004"/>
    <row r="752" ht="15.75" customHeight="1" x14ac:dyDescent="0.55000000000000004"/>
    <row r="753" ht="15.75" customHeight="1" x14ac:dyDescent="0.55000000000000004"/>
    <row r="754" ht="15.75" customHeight="1" x14ac:dyDescent="0.55000000000000004"/>
    <row r="755" ht="15.75" customHeight="1" x14ac:dyDescent="0.55000000000000004"/>
    <row r="756" ht="15.75" customHeight="1" x14ac:dyDescent="0.55000000000000004"/>
    <row r="757" ht="15.75" customHeight="1" x14ac:dyDescent="0.55000000000000004"/>
    <row r="758" ht="15.75" customHeight="1" x14ac:dyDescent="0.55000000000000004"/>
    <row r="759" ht="15.75" customHeight="1" x14ac:dyDescent="0.55000000000000004"/>
    <row r="760" ht="15.75" customHeight="1" x14ac:dyDescent="0.55000000000000004"/>
    <row r="761" ht="15.75" customHeight="1" x14ac:dyDescent="0.55000000000000004"/>
    <row r="762" ht="15.75" customHeight="1" x14ac:dyDescent="0.55000000000000004"/>
    <row r="763" ht="15.75" customHeight="1" x14ac:dyDescent="0.55000000000000004"/>
    <row r="764" ht="15.75" customHeight="1" x14ac:dyDescent="0.55000000000000004"/>
    <row r="765" ht="15.75" customHeight="1" x14ac:dyDescent="0.55000000000000004"/>
    <row r="766" ht="15.75" customHeight="1" x14ac:dyDescent="0.55000000000000004"/>
    <row r="767" ht="15.75" customHeight="1" x14ac:dyDescent="0.55000000000000004"/>
    <row r="768" ht="15.75" customHeight="1" x14ac:dyDescent="0.55000000000000004"/>
    <row r="769" ht="15.75" customHeight="1" x14ac:dyDescent="0.55000000000000004"/>
    <row r="770" ht="15.75" customHeight="1" x14ac:dyDescent="0.55000000000000004"/>
    <row r="771" ht="15.75" customHeight="1" x14ac:dyDescent="0.55000000000000004"/>
    <row r="772" ht="15.75" customHeight="1" x14ac:dyDescent="0.55000000000000004"/>
    <row r="773" ht="15.75" customHeight="1" x14ac:dyDescent="0.55000000000000004"/>
    <row r="774" ht="15.75" customHeight="1" x14ac:dyDescent="0.55000000000000004"/>
    <row r="775" ht="15.75" customHeight="1" x14ac:dyDescent="0.55000000000000004"/>
    <row r="776" ht="15.75" customHeight="1" x14ac:dyDescent="0.55000000000000004"/>
    <row r="777" ht="15.75" customHeight="1" x14ac:dyDescent="0.55000000000000004"/>
    <row r="778" ht="15.75" customHeight="1" x14ac:dyDescent="0.55000000000000004"/>
    <row r="779" ht="15.75" customHeight="1" x14ac:dyDescent="0.55000000000000004"/>
    <row r="780" ht="15.75" customHeight="1" x14ac:dyDescent="0.55000000000000004"/>
    <row r="781" ht="15.75" customHeight="1" x14ac:dyDescent="0.55000000000000004"/>
    <row r="782" ht="15.75" customHeight="1" x14ac:dyDescent="0.55000000000000004"/>
    <row r="783" ht="15.75" customHeight="1" x14ac:dyDescent="0.55000000000000004"/>
    <row r="784" ht="15.75" customHeight="1" x14ac:dyDescent="0.55000000000000004"/>
    <row r="785" ht="15.75" customHeight="1" x14ac:dyDescent="0.55000000000000004"/>
    <row r="786" ht="15.75" customHeight="1" x14ac:dyDescent="0.55000000000000004"/>
    <row r="787" ht="15.75" customHeight="1" x14ac:dyDescent="0.55000000000000004"/>
    <row r="788" ht="15.75" customHeight="1" x14ac:dyDescent="0.55000000000000004"/>
    <row r="789" ht="15.75" customHeight="1" x14ac:dyDescent="0.55000000000000004"/>
    <row r="790" ht="15.75" customHeight="1" x14ac:dyDescent="0.55000000000000004"/>
    <row r="791" ht="15.75" customHeight="1" x14ac:dyDescent="0.55000000000000004"/>
    <row r="792" ht="15.75" customHeight="1" x14ac:dyDescent="0.55000000000000004"/>
    <row r="793" ht="15.75" customHeight="1" x14ac:dyDescent="0.55000000000000004"/>
    <row r="794" ht="15.75" customHeight="1" x14ac:dyDescent="0.55000000000000004"/>
    <row r="795" ht="15.75" customHeight="1" x14ac:dyDescent="0.55000000000000004"/>
    <row r="796" ht="15.75" customHeight="1" x14ac:dyDescent="0.55000000000000004"/>
    <row r="797" ht="15.75" customHeight="1" x14ac:dyDescent="0.55000000000000004"/>
    <row r="798" ht="15.75" customHeight="1" x14ac:dyDescent="0.55000000000000004"/>
    <row r="799" ht="15.75" customHeight="1" x14ac:dyDescent="0.55000000000000004"/>
    <row r="800" ht="15.75" customHeight="1" x14ac:dyDescent="0.55000000000000004"/>
    <row r="801" ht="15.75" customHeight="1" x14ac:dyDescent="0.55000000000000004"/>
    <row r="802" ht="15.75" customHeight="1" x14ac:dyDescent="0.55000000000000004"/>
    <row r="803" ht="15.75" customHeight="1" x14ac:dyDescent="0.55000000000000004"/>
    <row r="804" ht="15.75" customHeight="1" x14ac:dyDescent="0.55000000000000004"/>
    <row r="805" ht="15.75" customHeight="1" x14ac:dyDescent="0.55000000000000004"/>
    <row r="806" ht="15.75" customHeight="1" x14ac:dyDescent="0.55000000000000004"/>
    <row r="807" ht="15.75" customHeight="1" x14ac:dyDescent="0.55000000000000004"/>
    <row r="808" ht="15.75" customHeight="1" x14ac:dyDescent="0.55000000000000004"/>
    <row r="809" ht="15.75" customHeight="1" x14ac:dyDescent="0.55000000000000004"/>
    <row r="810" ht="15.75" customHeight="1" x14ac:dyDescent="0.55000000000000004"/>
    <row r="811" ht="15.75" customHeight="1" x14ac:dyDescent="0.55000000000000004"/>
    <row r="812" ht="15.75" customHeight="1" x14ac:dyDescent="0.55000000000000004"/>
    <row r="813" ht="15.75" customHeight="1" x14ac:dyDescent="0.55000000000000004"/>
    <row r="814" ht="15.75" customHeight="1" x14ac:dyDescent="0.55000000000000004"/>
    <row r="815" ht="15.75" customHeight="1" x14ac:dyDescent="0.55000000000000004"/>
    <row r="816" ht="15.75" customHeight="1" x14ac:dyDescent="0.55000000000000004"/>
    <row r="817" ht="15.75" customHeight="1" x14ac:dyDescent="0.55000000000000004"/>
    <row r="818" ht="15.75" customHeight="1" x14ac:dyDescent="0.55000000000000004"/>
    <row r="819" ht="15.75" customHeight="1" x14ac:dyDescent="0.55000000000000004"/>
    <row r="820" ht="15.75" customHeight="1" x14ac:dyDescent="0.55000000000000004"/>
    <row r="821" ht="15.75" customHeight="1" x14ac:dyDescent="0.55000000000000004"/>
    <row r="822" ht="15.75" customHeight="1" x14ac:dyDescent="0.55000000000000004"/>
    <row r="823" ht="15.75" customHeight="1" x14ac:dyDescent="0.55000000000000004"/>
    <row r="824" ht="15.75" customHeight="1" x14ac:dyDescent="0.55000000000000004"/>
    <row r="825" ht="15.75" customHeight="1" x14ac:dyDescent="0.55000000000000004"/>
    <row r="826" ht="15.75" customHeight="1" x14ac:dyDescent="0.55000000000000004"/>
    <row r="827" ht="15.75" customHeight="1" x14ac:dyDescent="0.55000000000000004"/>
    <row r="828" ht="15.75" customHeight="1" x14ac:dyDescent="0.55000000000000004"/>
    <row r="829" ht="15.75" customHeight="1" x14ac:dyDescent="0.55000000000000004"/>
    <row r="830" ht="15.75" customHeight="1" x14ac:dyDescent="0.55000000000000004"/>
    <row r="831" ht="15.75" customHeight="1" x14ac:dyDescent="0.55000000000000004"/>
    <row r="832" ht="15.75" customHeight="1" x14ac:dyDescent="0.55000000000000004"/>
    <row r="833" ht="15.75" customHeight="1" x14ac:dyDescent="0.55000000000000004"/>
    <row r="834" ht="15.75" customHeight="1" x14ac:dyDescent="0.55000000000000004"/>
    <row r="835" ht="15.75" customHeight="1" x14ac:dyDescent="0.55000000000000004"/>
    <row r="836" ht="15.75" customHeight="1" x14ac:dyDescent="0.55000000000000004"/>
    <row r="837" ht="15.75" customHeight="1" x14ac:dyDescent="0.55000000000000004"/>
    <row r="838" ht="15.75" customHeight="1" x14ac:dyDescent="0.55000000000000004"/>
    <row r="839" ht="15.75" customHeight="1" x14ac:dyDescent="0.55000000000000004"/>
    <row r="840" ht="15.75" customHeight="1" x14ac:dyDescent="0.55000000000000004"/>
    <row r="841" ht="15.75" customHeight="1" x14ac:dyDescent="0.55000000000000004"/>
    <row r="842" ht="15.75" customHeight="1" x14ac:dyDescent="0.55000000000000004"/>
    <row r="843" ht="15.75" customHeight="1" x14ac:dyDescent="0.55000000000000004"/>
    <row r="844" ht="15.75" customHeight="1" x14ac:dyDescent="0.55000000000000004"/>
    <row r="845" ht="15.75" customHeight="1" x14ac:dyDescent="0.55000000000000004"/>
    <row r="846" ht="15.75" customHeight="1" x14ac:dyDescent="0.55000000000000004"/>
    <row r="847" ht="15.75" customHeight="1" x14ac:dyDescent="0.55000000000000004"/>
    <row r="848" ht="15.75" customHeight="1" x14ac:dyDescent="0.55000000000000004"/>
    <row r="849" ht="15.75" customHeight="1" x14ac:dyDescent="0.55000000000000004"/>
    <row r="850" ht="15.75" customHeight="1" x14ac:dyDescent="0.55000000000000004"/>
    <row r="851" ht="15.75" customHeight="1" x14ac:dyDescent="0.55000000000000004"/>
    <row r="852" ht="15.75" customHeight="1" x14ac:dyDescent="0.55000000000000004"/>
    <row r="853" ht="15.75" customHeight="1" x14ac:dyDescent="0.55000000000000004"/>
    <row r="854" ht="15.75" customHeight="1" x14ac:dyDescent="0.55000000000000004"/>
    <row r="855" ht="15.75" customHeight="1" x14ac:dyDescent="0.55000000000000004"/>
    <row r="856" ht="15.75" customHeight="1" x14ac:dyDescent="0.55000000000000004"/>
    <row r="857" ht="15.75" customHeight="1" x14ac:dyDescent="0.55000000000000004"/>
    <row r="858" ht="15.75" customHeight="1" x14ac:dyDescent="0.55000000000000004"/>
    <row r="859" ht="15.75" customHeight="1" x14ac:dyDescent="0.55000000000000004"/>
    <row r="860" ht="15.75" customHeight="1" x14ac:dyDescent="0.55000000000000004"/>
    <row r="861" ht="15.75" customHeight="1" x14ac:dyDescent="0.55000000000000004"/>
    <row r="862" ht="15.75" customHeight="1" x14ac:dyDescent="0.55000000000000004"/>
    <row r="863" ht="15.75" customHeight="1" x14ac:dyDescent="0.55000000000000004"/>
    <row r="864" ht="15.75" customHeight="1" x14ac:dyDescent="0.55000000000000004"/>
    <row r="865" ht="15.75" customHeight="1" x14ac:dyDescent="0.55000000000000004"/>
    <row r="866" ht="15.75" customHeight="1" x14ac:dyDescent="0.55000000000000004"/>
    <row r="867" ht="15.75" customHeight="1" x14ac:dyDescent="0.55000000000000004"/>
    <row r="868" ht="15.75" customHeight="1" x14ac:dyDescent="0.55000000000000004"/>
    <row r="869" ht="15.75" customHeight="1" x14ac:dyDescent="0.55000000000000004"/>
    <row r="870" ht="15.75" customHeight="1" x14ac:dyDescent="0.55000000000000004"/>
    <row r="871" ht="15.75" customHeight="1" x14ac:dyDescent="0.55000000000000004"/>
    <row r="872" ht="15.75" customHeight="1" x14ac:dyDescent="0.55000000000000004"/>
    <row r="873" ht="15.75" customHeight="1" x14ac:dyDescent="0.55000000000000004"/>
    <row r="874" ht="15.75" customHeight="1" x14ac:dyDescent="0.55000000000000004"/>
    <row r="875" ht="15.75" customHeight="1" x14ac:dyDescent="0.55000000000000004"/>
    <row r="876" ht="15.75" customHeight="1" x14ac:dyDescent="0.55000000000000004"/>
    <row r="877" ht="15.75" customHeight="1" x14ac:dyDescent="0.55000000000000004"/>
    <row r="878" ht="15.75" customHeight="1" x14ac:dyDescent="0.55000000000000004"/>
    <row r="879" ht="15.75" customHeight="1" x14ac:dyDescent="0.55000000000000004"/>
    <row r="880" ht="15.75" customHeight="1" x14ac:dyDescent="0.55000000000000004"/>
    <row r="881" ht="15.75" customHeight="1" x14ac:dyDescent="0.55000000000000004"/>
    <row r="882" ht="15.75" customHeight="1" x14ac:dyDescent="0.55000000000000004"/>
    <row r="883" ht="15.75" customHeight="1" x14ac:dyDescent="0.55000000000000004"/>
    <row r="884" ht="15.75" customHeight="1" x14ac:dyDescent="0.55000000000000004"/>
    <row r="885" ht="15.75" customHeight="1" x14ac:dyDescent="0.55000000000000004"/>
    <row r="886" ht="15.75" customHeight="1" x14ac:dyDescent="0.55000000000000004"/>
    <row r="887" ht="15.75" customHeight="1" x14ac:dyDescent="0.55000000000000004"/>
    <row r="888" ht="15.75" customHeight="1" x14ac:dyDescent="0.55000000000000004"/>
    <row r="889" ht="15.75" customHeight="1" x14ac:dyDescent="0.55000000000000004"/>
    <row r="890" ht="15.75" customHeight="1" x14ac:dyDescent="0.55000000000000004"/>
    <row r="891" ht="15.75" customHeight="1" x14ac:dyDescent="0.55000000000000004"/>
    <row r="892" ht="15.75" customHeight="1" x14ac:dyDescent="0.55000000000000004"/>
    <row r="893" ht="15.75" customHeight="1" x14ac:dyDescent="0.55000000000000004"/>
    <row r="894" ht="15.75" customHeight="1" x14ac:dyDescent="0.55000000000000004"/>
    <row r="895" ht="15.75" customHeight="1" x14ac:dyDescent="0.55000000000000004"/>
    <row r="896" ht="15.75" customHeight="1" x14ac:dyDescent="0.55000000000000004"/>
    <row r="897" ht="15.75" customHeight="1" x14ac:dyDescent="0.55000000000000004"/>
    <row r="898" ht="15.75" customHeight="1" x14ac:dyDescent="0.55000000000000004"/>
    <row r="899" ht="15.75" customHeight="1" x14ac:dyDescent="0.55000000000000004"/>
    <row r="900" ht="15.75" customHeight="1" x14ac:dyDescent="0.55000000000000004"/>
    <row r="901" ht="15.75" customHeight="1" x14ac:dyDescent="0.55000000000000004"/>
    <row r="902" ht="15.75" customHeight="1" x14ac:dyDescent="0.55000000000000004"/>
    <row r="903" ht="15.75" customHeight="1" x14ac:dyDescent="0.55000000000000004"/>
    <row r="904" ht="15.75" customHeight="1" x14ac:dyDescent="0.55000000000000004"/>
    <row r="905" ht="15.75" customHeight="1" x14ac:dyDescent="0.55000000000000004"/>
    <row r="906" ht="15.75" customHeight="1" x14ac:dyDescent="0.55000000000000004"/>
    <row r="907" ht="15.75" customHeight="1" x14ac:dyDescent="0.55000000000000004"/>
    <row r="908" ht="15.75" customHeight="1" x14ac:dyDescent="0.55000000000000004"/>
    <row r="909" ht="15.75" customHeight="1" x14ac:dyDescent="0.55000000000000004"/>
    <row r="910" ht="15.75" customHeight="1" x14ac:dyDescent="0.55000000000000004"/>
    <row r="911" ht="15.75" customHeight="1" x14ac:dyDescent="0.55000000000000004"/>
    <row r="912" ht="15.75" customHeight="1" x14ac:dyDescent="0.55000000000000004"/>
    <row r="913" ht="15.75" customHeight="1" x14ac:dyDescent="0.55000000000000004"/>
    <row r="914" ht="15.75" customHeight="1" x14ac:dyDescent="0.55000000000000004"/>
    <row r="915" ht="15.75" customHeight="1" x14ac:dyDescent="0.55000000000000004"/>
    <row r="916" ht="15.75" customHeight="1" x14ac:dyDescent="0.55000000000000004"/>
    <row r="917" ht="15.75" customHeight="1" x14ac:dyDescent="0.55000000000000004"/>
    <row r="918" ht="15.75" customHeight="1" x14ac:dyDescent="0.55000000000000004"/>
    <row r="919" ht="15.75" customHeight="1" x14ac:dyDescent="0.55000000000000004"/>
    <row r="920" ht="15.75" customHeight="1" x14ac:dyDescent="0.55000000000000004"/>
    <row r="921" ht="15.75" customHeight="1" x14ac:dyDescent="0.55000000000000004"/>
    <row r="922" ht="15.75" customHeight="1" x14ac:dyDescent="0.55000000000000004"/>
    <row r="923" ht="15.75" customHeight="1" x14ac:dyDescent="0.55000000000000004"/>
    <row r="924" ht="15.75" customHeight="1" x14ac:dyDescent="0.55000000000000004"/>
    <row r="925" ht="15.75" customHeight="1" x14ac:dyDescent="0.55000000000000004"/>
    <row r="926" ht="15.75" customHeight="1" x14ac:dyDescent="0.55000000000000004"/>
    <row r="927" ht="15.75" customHeight="1" x14ac:dyDescent="0.55000000000000004"/>
    <row r="928" ht="15.75" customHeight="1" x14ac:dyDescent="0.55000000000000004"/>
    <row r="929" ht="15.75" customHeight="1" x14ac:dyDescent="0.55000000000000004"/>
    <row r="930" ht="15.75" customHeight="1" x14ac:dyDescent="0.55000000000000004"/>
    <row r="931" ht="15.75" customHeight="1" x14ac:dyDescent="0.55000000000000004"/>
    <row r="932" ht="15.75" customHeight="1" x14ac:dyDescent="0.55000000000000004"/>
    <row r="933" ht="15.75" customHeight="1" x14ac:dyDescent="0.55000000000000004"/>
    <row r="934" ht="15.75" customHeight="1" x14ac:dyDescent="0.55000000000000004"/>
    <row r="935" ht="15.75" customHeight="1" x14ac:dyDescent="0.55000000000000004"/>
    <row r="936" ht="15.75" customHeight="1" x14ac:dyDescent="0.55000000000000004"/>
    <row r="937" ht="15.75" customHeight="1" x14ac:dyDescent="0.55000000000000004"/>
    <row r="938" ht="15.75" customHeight="1" x14ac:dyDescent="0.55000000000000004"/>
    <row r="939" ht="15.75" customHeight="1" x14ac:dyDescent="0.55000000000000004"/>
    <row r="940" ht="15.75" customHeight="1" x14ac:dyDescent="0.55000000000000004"/>
    <row r="941" ht="15.75" customHeight="1" x14ac:dyDescent="0.55000000000000004"/>
    <row r="942" ht="15.75" customHeight="1" x14ac:dyDescent="0.55000000000000004"/>
    <row r="943" ht="15.75" customHeight="1" x14ac:dyDescent="0.55000000000000004"/>
    <row r="944" ht="15.75" customHeight="1" x14ac:dyDescent="0.55000000000000004"/>
    <row r="945" ht="15.75" customHeight="1" x14ac:dyDescent="0.55000000000000004"/>
    <row r="946" ht="15.75" customHeight="1" x14ac:dyDescent="0.55000000000000004"/>
    <row r="947" ht="15.75" customHeight="1" x14ac:dyDescent="0.55000000000000004"/>
    <row r="948" ht="15.75" customHeight="1" x14ac:dyDescent="0.55000000000000004"/>
    <row r="949" ht="15.75" customHeight="1" x14ac:dyDescent="0.55000000000000004"/>
    <row r="950" ht="15.75" customHeight="1" x14ac:dyDescent="0.55000000000000004"/>
    <row r="951" ht="15.75" customHeight="1" x14ac:dyDescent="0.55000000000000004"/>
    <row r="952" ht="15.75" customHeight="1" x14ac:dyDescent="0.55000000000000004"/>
    <row r="953" ht="15.75" customHeight="1" x14ac:dyDescent="0.55000000000000004"/>
    <row r="954" ht="15.75" customHeight="1" x14ac:dyDescent="0.55000000000000004"/>
    <row r="955" ht="15.75" customHeight="1" x14ac:dyDescent="0.55000000000000004"/>
    <row r="956" ht="15.75" customHeight="1" x14ac:dyDescent="0.55000000000000004"/>
    <row r="957" ht="15.75" customHeight="1" x14ac:dyDescent="0.55000000000000004"/>
    <row r="958" ht="15.75" customHeight="1" x14ac:dyDescent="0.55000000000000004"/>
    <row r="959" ht="15.75" customHeight="1" x14ac:dyDescent="0.55000000000000004"/>
    <row r="960" ht="15.75" customHeight="1" x14ac:dyDescent="0.55000000000000004"/>
    <row r="961" ht="15.75" customHeight="1" x14ac:dyDescent="0.55000000000000004"/>
    <row r="962" ht="15.75" customHeight="1" x14ac:dyDescent="0.55000000000000004"/>
    <row r="963" ht="15.75" customHeight="1" x14ac:dyDescent="0.55000000000000004"/>
    <row r="964" ht="15.75" customHeight="1" x14ac:dyDescent="0.55000000000000004"/>
    <row r="965" ht="15.75" customHeight="1" x14ac:dyDescent="0.55000000000000004"/>
    <row r="966" ht="15.75" customHeight="1" x14ac:dyDescent="0.55000000000000004"/>
    <row r="967" ht="15.75" customHeight="1" x14ac:dyDescent="0.55000000000000004"/>
    <row r="968" ht="15.75" customHeight="1" x14ac:dyDescent="0.55000000000000004"/>
    <row r="969" ht="15.75" customHeight="1" x14ac:dyDescent="0.55000000000000004"/>
    <row r="970" ht="15.75" customHeight="1" x14ac:dyDescent="0.55000000000000004"/>
    <row r="971" ht="15.75" customHeight="1" x14ac:dyDescent="0.55000000000000004"/>
    <row r="972" ht="15.75" customHeight="1" x14ac:dyDescent="0.55000000000000004"/>
    <row r="973" ht="15.75" customHeight="1" x14ac:dyDescent="0.55000000000000004"/>
    <row r="974" ht="15.75" customHeight="1" x14ac:dyDescent="0.55000000000000004"/>
    <row r="975" ht="15.75" customHeight="1" x14ac:dyDescent="0.55000000000000004"/>
    <row r="976" ht="15.75" customHeight="1" x14ac:dyDescent="0.55000000000000004"/>
    <row r="977" ht="15.75" customHeight="1" x14ac:dyDescent="0.55000000000000004"/>
    <row r="978" ht="15.75" customHeight="1" x14ac:dyDescent="0.55000000000000004"/>
    <row r="979" ht="15.75" customHeight="1" x14ac:dyDescent="0.55000000000000004"/>
    <row r="980" ht="15.75" customHeight="1" x14ac:dyDescent="0.55000000000000004"/>
    <row r="981" ht="15.75" customHeight="1" x14ac:dyDescent="0.55000000000000004"/>
    <row r="982" ht="15.75" customHeight="1" x14ac:dyDescent="0.55000000000000004"/>
    <row r="983" ht="15.75" customHeight="1" x14ac:dyDescent="0.55000000000000004"/>
    <row r="984" ht="15.75" customHeight="1" x14ac:dyDescent="0.55000000000000004"/>
    <row r="985" ht="15.75" customHeight="1" x14ac:dyDescent="0.55000000000000004"/>
    <row r="986" ht="15.75" customHeight="1" x14ac:dyDescent="0.55000000000000004"/>
    <row r="987" ht="15.75" customHeight="1" x14ac:dyDescent="0.55000000000000004"/>
    <row r="988" ht="15.75" customHeight="1" x14ac:dyDescent="0.55000000000000004"/>
    <row r="989" ht="15.75" customHeight="1" x14ac:dyDescent="0.55000000000000004"/>
    <row r="990" ht="15.75" customHeight="1" x14ac:dyDescent="0.55000000000000004"/>
    <row r="991" ht="15.75" customHeight="1" x14ac:dyDescent="0.55000000000000004"/>
    <row r="992" ht="15.75" customHeight="1" x14ac:dyDescent="0.55000000000000004"/>
    <row r="993" ht="15.75" customHeight="1" x14ac:dyDescent="0.55000000000000004"/>
    <row r="994" ht="15.75" customHeight="1" x14ac:dyDescent="0.55000000000000004"/>
    <row r="995" ht="15.75" customHeight="1" x14ac:dyDescent="0.55000000000000004"/>
    <row r="996" ht="15.75" customHeight="1" x14ac:dyDescent="0.55000000000000004"/>
    <row r="997" ht="15.75" customHeight="1" x14ac:dyDescent="0.55000000000000004"/>
    <row r="998" ht="15.75" customHeight="1" x14ac:dyDescent="0.55000000000000004"/>
    <row r="999" ht="15.75" customHeight="1" x14ac:dyDescent="0.55000000000000004"/>
    <row r="1000" ht="15.75" customHeight="1" x14ac:dyDescent="0.55000000000000004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1000"/>
  <sheetViews>
    <sheetView showGridLines="0" workbookViewId="0">
      <selection activeCell="N31" sqref="N31"/>
    </sheetView>
  </sheetViews>
  <sheetFormatPr defaultColWidth="14.41796875" defaultRowHeight="15" customHeight="1" x14ac:dyDescent="0.55000000000000004"/>
  <cols>
    <col min="1" max="1" width="8.83984375" customWidth="1"/>
    <col min="2" max="2" width="30.26171875" customWidth="1"/>
    <col min="3" max="3" width="10.83984375" customWidth="1"/>
    <col min="4" max="8" width="10.41796875" customWidth="1"/>
    <col min="9" max="26" width="8.83984375" customWidth="1"/>
  </cols>
  <sheetData>
    <row r="2" spans="2:21" ht="14.4" x14ac:dyDescent="0.55000000000000004">
      <c r="B2" s="1" t="s">
        <v>30</v>
      </c>
      <c r="C2" s="14" t="s">
        <v>31</v>
      </c>
      <c r="D2" s="1"/>
      <c r="E2" s="1"/>
      <c r="F2" s="1"/>
      <c r="G2" s="1"/>
      <c r="H2" s="1"/>
    </row>
    <row r="3" spans="2:21" ht="14.4" x14ac:dyDescent="0.55000000000000004">
      <c r="B3" s="2" t="s">
        <v>1</v>
      </c>
      <c r="C3" s="43">
        <v>44561</v>
      </c>
      <c r="D3" s="43">
        <f t="shared" ref="D3:H3" si="0">EDATE(C3,12)</f>
        <v>44926</v>
      </c>
      <c r="E3" s="43">
        <f t="shared" si="0"/>
        <v>45291</v>
      </c>
      <c r="F3" s="43">
        <f t="shared" si="0"/>
        <v>45657</v>
      </c>
      <c r="G3" s="43">
        <f t="shared" si="0"/>
        <v>46022</v>
      </c>
      <c r="H3" s="43">
        <f t="shared" si="0"/>
        <v>46387</v>
      </c>
    </row>
    <row r="4" spans="2:21" ht="14.4" x14ac:dyDescent="0.55000000000000004">
      <c r="B4" s="3" t="s">
        <v>32</v>
      </c>
    </row>
    <row r="5" spans="2:21" ht="14.4" x14ac:dyDescent="0.55000000000000004">
      <c r="B5" s="27" t="s">
        <v>33</v>
      </c>
      <c r="C5" s="15">
        <v>5000</v>
      </c>
      <c r="D5" s="5">
        <f>C5+'Statement of Cashflows'!C18</f>
        <v>-2871.6776836158188</v>
      </c>
      <c r="E5" s="5">
        <f>D5+'Statement of Cashflows'!D18</f>
        <v>4417.1895480225994</v>
      </c>
      <c r="F5" s="5">
        <f>E5+'Statement of Cashflows'!E18</f>
        <v>17694.674011299438</v>
      </c>
      <c r="G5" s="5">
        <f>F5+'Statement of Cashflows'!F18</f>
        <v>22823.025706214692</v>
      </c>
      <c r="H5" s="5">
        <f>G5+'Statement of Cashflows'!G18</f>
        <v>34994.494632768365</v>
      </c>
    </row>
    <row r="6" spans="2:21" ht="14.4" x14ac:dyDescent="0.55000000000000004">
      <c r="B6" s="27" t="s">
        <v>34</v>
      </c>
      <c r="C6" s="15">
        <v>150</v>
      </c>
      <c r="D6" s="5">
        <f>D34*D32</f>
        <v>237.5</v>
      </c>
      <c r="E6" s="5">
        <f t="shared" ref="E6:H6" si="1">E34*E32</f>
        <v>261.25</v>
      </c>
      <c r="F6" s="5">
        <f t="shared" si="1"/>
        <v>308.75</v>
      </c>
      <c r="G6" s="5">
        <f t="shared" si="1"/>
        <v>380</v>
      </c>
      <c r="H6" s="5">
        <f t="shared" si="1"/>
        <v>475</v>
      </c>
    </row>
    <row r="7" spans="2:21" ht="14.4" x14ac:dyDescent="0.55000000000000004">
      <c r="B7" s="29" t="s">
        <v>35</v>
      </c>
      <c r="C7" s="30">
        <f>SUM(C5:C6)</f>
        <v>5150</v>
      </c>
      <c r="D7" s="30">
        <f t="shared" ref="D7:H7" si="2">SUM(D5:D6)</f>
        <v>-2634.1776836158188</v>
      </c>
      <c r="E7" s="30">
        <f t="shared" si="2"/>
        <v>4678.4395480225994</v>
      </c>
      <c r="F7" s="30">
        <f t="shared" si="2"/>
        <v>18003.424011299438</v>
      </c>
      <c r="G7" s="30">
        <f t="shared" si="2"/>
        <v>23203.025706214692</v>
      </c>
      <c r="H7" s="30">
        <f t="shared" si="2"/>
        <v>35469.494632768365</v>
      </c>
    </row>
    <row r="8" spans="2:21" ht="14.4" x14ac:dyDescent="0.55000000000000004">
      <c r="B8" s="45" t="s">
        <v>36</v>
      </c>
      <c r="C8" s="46"/>
      <c r="D8" s="46"/>
      <c r="E8" s="46"/>
      <c r="F8" s="46"/>
      <c r="G8" s="46"/>
      <c r="H8" s="46"/>
    </row>
    <row r="9" spans="2:21" ht="14.4" x14ac:dyDescent="0.55000000000000004">
      <c r="B9" s="27" t="s">
        <v>37</v>
      </c>
      <c r="C9" s="15">
        <v>10000</v>
      </c>
      <c r="D9" s="5">
        <f>C9+'Fixed Assets'!D8</f>
        <v>24000</v>
      </c>
      <c r="E9" s="5">
        <f>D9+'Fixed Assets'!E8</f>
        <v>24000</v>
      </c>
      <c r="F9" s="5">
        <f>E9+'Fixed Assets'!F8</f>
        <v>24000</v>
      </c>
      <c r="G9" s="5">
        <f>F9+'Fixed Assets'!G8</f>
        <v>29000</v>
      </c>
      <c r="H9" s="5">
        <f>G9+'Fixed Assets'!H8</f>
        <v>29000</v>
      </c>
    </row>
    <row r="10" spans="2:21" ht="14.4" x14ac:dyDescent="0.55000000000000004">
      <c r="B10" s="27" t="s">
        <v>38</v>
      </c>
      <c r="C10" s="15">
        <v>-2000</v>
      </c>
      <c r="D10" s="5">
        <f>C10-'Fixed Assets'!D15</f>
        <v>-6952.3809523809523</v>
      </c>
      <c r="E10" s="5">
        <f>D10-'Fixed Assets'!E15</f>
        <v>-11904.761904761905</v>
      </c>
      <c r="F10" s="5">
        <f>E10-'Fixed Assets'!F15</f>
        <v>-16857.142857142855</v>
      </c>
      <c r="G10" s="5">
        <f>F10-'Fixed Assets'!G15</f>
        <v>-21809.523809523809</v>
      </c>
      <c r="H10" s="5">
        <f>G10-'Fixed Assets'!H15</f>
        <v>-24761.904761904763</v>
      </c>
    </row>
    <row r="11" spans="2:21" ht="14.4" x14ac:dyDescent="0.55000000000000004">
      <c r="B11" s="3" t="s">
        <v>39</v>
      </c>
      <c r="C11" s="5">
        <f>SUM(C9:C10)</f>
        <v>8000</v>
      </c>
      <c r="D11" s="5">
        <f t="shared" ref="D11:H11" si="3">SUM(D9:D10)</f>
        <v>17047.619047619046</v>
      </c>
      <c r="E11" s="5">
        <f t="shared" si="3"/>
        <v>12095.238095238095</v>
      </c>
      <c r="F11" s="5">
        <f t="shared" si="3"/>
        <v>7142.8571428571449</v>
      </c>
      <c r="G11" s="5">
        <f t="shared" si="3"/>
        <v>7190.4761904761908</v>
      </c>
      <c r="H11" s="5">
        <f t="shared" si="3"/>
        <v>4238.0952380952367</v>
      </c>
    </row>
    <row r="12" spans="2:21" ht="14.4" x14ac:dyDescent="0.55000000000000004">
      <c r="B12" s="48" t="s">
        <v>40</v>
      </c>
      <c r="C12" s="49">
        <f>C11</f>
        <v>8000</v>
      </c>
      <c r="D12" s="49">
        <f t="shared" ref="D12:H12" si="4">D11</f>
        <v>17047.619047619046</v>
      </c>
      <c r="E12" s="49">
        <f t="shared" si="4"/>
        <v>12095.238095238095</v>
      </c>
      <c r="F12" s="49">
        <f t="shared" si="4"/>
        <v>7142.8571428571449</v>
      </c>
      <c r="G12" s="49">
        <f t="shared" si="4"/>
        <v>7190.4761904761908</v>
      </c>
      <c r="H12" s="49">
        <f t="shared" si="4"/>
        <v>4238.0952380952367</v>
      </c>
      <c r="L12" s="34" t="s">
        <v>79</v>
      </c>
    </row>
    <row r="13" spans="2:21" ht="14.4" x14ac:dyDescent="0.55000000000000004">
      <c r="B13" s="29" t="s">
        <v>41</v>
      </c>
      <c r="C13" s="30">
        <f>SUM(C7+C12)</f>
        <v>13150</v>
      </c>
      <c r="D13" s="30">
        <f t="shared" ref="D13:H13" si="5">SUM(D7+D12)</f>
        <v>14413.441364003227</v>
      </c>
      <c r="E13" s="30">
        <f t="shared" si="5"/>
        <v>16773.677643260693</v>
      </c>
      <c r="F13" s="30">
        <f t="shared" si="5"/>
        <v>25146.281154156582</v>
      </c>
      <c r="G13" s="30">
        <f t="shared" si="5"/>
        <v>30393.501896690883</v>
      </c>
      <c r="H13" s="30">
        <f t="shared" si="5"/>
        <v>39707.589870863601</v>
      </c>
    </row>
    <row r="14" spans="2:21" ht="15" customHeight="1" x14ac:dyDescent="0.55000000000000004">
      <c r="B14" s="40"/>
      <c r="C14" s="46"/>
      <c r="D14" s="46"/>
      <c r="E14" s="46"/>
      <c r="F14" s="46"/>
      <c r="G14" s="46"/>
      <c r="H14" s="46"/>
    </row>
    <row r="15" spans="2:21" ht="14.4" x14ac:dyDescent="0.55000000000000004">
      <c r="B15" s="3" t="s">
        <v>42</v>
      </c>
    </row>
    <row r="16" spans="2:21" ht="14.4" x14ac:dyDescent="0.55000000000000004">
      <c r="B16" s="27" t="s">
        <v>43</v>
      </c>
      <c r="C16" s="16">
        <v>200</v>
      </c>
      <c r="D16" s="5">
        <f>D35*D33</f>
        <v>220.33898305084745</v>
      </c>
      <c r="E16" s="5">
        <f t="shared" ref="E16:H16" si="6">E35*E33</f>
        <v>242.37288135593221</v>
      </c>
      <c r="F16" s="5">
        <f t="shared" si="6"/>
        <v>286.4406779661017</v>
      </c>
      <c r="G16" s="5">
        <f t="shared" si="6"/>
        <v>352.54237288135596</v>
      </c>
      <c r="H16" s="5">
        <f t="shared" si="6"/>
        <v>440.67796610169489</v>
      </c>
      <c r="U16" s="34" t="s">
        <v>79</v>
      </c>
    </row>
    <row r="17" spans="2:15" ht="14.4" x14ac:dyDescent="0.55000000000000004">
      <c r="B17" s="27" t="s">
        <v>44</v>
      </c>
      <c r="C17" s="16">
        <v>100</v>
      </c>
      <c r="D17" s="5">
        <f>D36*D32</f>
        <v>158.33333333333334</v>
      </c>
      <c r="E17" s="5">
        <f t="shared" ref="E17:H17" si="7">E36*E32</f>
        <v>174.16666666666669</v>
      </c>
      <c r="F17" s="5">
        <f t="shared" si="7"/>
        <v>205.83333333333334</v>
      </c>
      <c r="G17" s="5">
        <f t="shared" si="7"/>
        <v>253.33333333333334</v>
      </c>
      <c r="H17" s="5">
        <f t="shared" si="7"/>
        <v>316.66666666666669</v>
      </c>
    </row>
    <row r="18" spans="2:15" ht="14.4" x14ac:dyDescent="0.55000000000000004">
      <c r="B18" s="29" t="s">
        <v>45</v>
      </c>
      <c r="C18" s="29">
        <f>SUM(C16:C17)</f>
        <v>300</v>
      </c>
      <c r="D18" s="51">
        <f t="shared" ref="D18:H18" si="8">SUM(D16:D17)</f>
        <v>378.67231638418082</v>
      </c>
      <c r="E18" s="51">
        <f t="shared" si="8"/>
        <v>416.53954802259886</v>
      </c>
      <c r="F18" s="51">
        <f t="shared" si="8"/>
        <v>492.27401129943507</v>
      </c>
      <c r="G18" s="51">
        <f t="shared" si="8"/>
        <v>605.87570621468933</v>
      </c>
      <c r="H18" s="51">
        <f t="shared" si="8"/>
        <v>757.34463276836163</v>
      </c>
    </row>
    <row r="19" spans="2:15" ht="14.4" x14ac:dyDescent="0.55000000000000004">
      <c r="B19" s="45" t="s">
        <v>46</v>
      </c>
      <c r="C19" s="40"/>
      <c r="D19" s="46"/>
      <c r="E19" s="46"/>
      <c r="F19" s="46"/>
      <c r="G19" s="46"/>
      <c r="H19" s="46"/>
      <c r="M19" s="34" t="s">
        <v>79</v>
      </c>
    </row>
    <row r="20" spans="2:15" ht="14.4" x14ac:dyDescent="0.55000000000000004">
      <c r="B20" s="44" t="s">
        <v>47</v>
      </c>
      <c r="C20" s="15">
        <v>10000</v>
      </c>
      <c r="D20" s="5">
        <f>C20+D39-D40</f>
        <v>9500</v>
      </c>
      <c r="E20" s="5">
        <f t="shared" ref="E20:H20" si="9">D20+E39-E40</f>
        <v>9000</v>
      </c>
      <c r="F20" s="5">
        <f t="shared" si="9"/>
        <v>13250</v>
      </c>
      <c r="G20" s="5">
        <f t="shared" si="9"/>
        <v>12500</v>
      </c>
      <c r="H20" s="5">
        <f t="shared" si="9"/>
        <v>11750</v>
      </c>
    </row>
    <row r="21" spans="2:15" ht="15.75" customHeight="1" x14ac:dyDescent="0.55000000000000004">
      <c r="B21" s="31" t="s">
        <v>48</v>
      </c>
      <c r="C21" s="30">
        <f>C20</f>
        <v>10000</v>
      </c>
      <c r="D21" s="30">
        <f t="shared" ref="D21:H21" si="10">D20</f>
        <v>9500</v>
      </c>
      <c r="E21" s="30">
        <f t="shared" si="10"/>
        <v>9000</v>
      </c>
      <c r="F21" s="30">
        <f t="shared" si="10"/>
        <v>13250</v>
      </c>
      <c r="G21" s="30">
        <f t="shared" si="10"/>
        <v>12500</v>
      </c>
      <c r="H21" s="30">
        <f t="shared" si="10"/>
        <v>11750</v>
      </c>
      <c r="L21" s="34" t="s">
        <v>79</v>
      </c>
    </row>
    <row r="22" spans="2:15" ht="15.75" customHeight="1" x14ac:dyDescent="0.55000000000000004">
      <c r="B22" s="31" t="s">
        <v>49</v>
      </c>
      <c r="C22" s="30">
        <f>SUM(C18+C21)</f>
        <v>10300</v>
      </c>
      <c r="D22" s="30">
        <f t="shared" ref="D22:H22" si="11">SUM(D18+D21)</f>
        <v>9878.6723163841816</v>
      </c>
      <c r="E22" s="30">
        <f t="shared" si="11"/>
        <v>9416.5395480225998</v>
      </c>
      <c r="F22" s="30">
        <f t="shared" si="11"/>
        <v>13742.274011299434</v>
      </c>
      <c r="G22" s="30">
        <f t="shared" si="11"/>
        <v>13105.875706214689</v>
      </c>
      <c r="H22" s="30">
        <f t="shared" si="11"/>
        <v>12507.344632768361</v>
      </c>
    </row>
    <row r="23" spans="2:15" ht="15.75" customHeight="1" x14ac:dyDescent="0.55000000000000004">
      <c r="B23" s="47" t="s">
        <v>50</v>
      </c>
      <c r="C23" s="46"/>
      <c r="D23" s="46"/>
      <c r="E23" s="46"/>
      <c r="F23" s="46"/>
      <c r="G23" s="46"/>
      <c r="H23" s="46"/>
    </row>
    <row r="24" spans="2:15" ht="15.75" customHeight="1" x14ac:dyDescent="0.55000000000000004">
      <c r="B24" s="27" t="s">
        <v>51</v>
      </c>
      <c r="C24" s="15">
        <v>300</v>
      </c>
      <c r="D24" s="36">
        <f>C24</f>
        <v>300</v>
      </c>
      <c r="E24" s="36">
        <f t="shared" ref="E24:H24" si="12">D24</f>
        <v>300</v>
      </c>
      <c r="F24" s="36">
        <f t="shared" si="12"/>
        <v>300</v>
      </c>
      <c r="G24" s="36">
        <f t="shared" si="12"/>
        <v>300</v>
      </c>
      <c r="H24" s="36">
        <f t="shared" si="12"/>
        <v>300</v>
      </c>
    </row>
    <row r="25" spans="2:15" ht="15.75" customHeight="1" x14ac:dyDescent="0.55000000000000004">
      <c r="B25" s="27" t="s">
        <v>52</v>
      </c>
      <c r="C25" s="15">
        <v>2550</v>
      </c>
      <c r="D25" s="5">
        <f>C25+'Income Statement'!C26</f>
        <v>4234.7690476190473</v>
      </c>
      <c r="E25" s="5">
        <f>D25+'Income Statement'!D26</f>
        <v>7057.138095238095</v>
      </c>
      <c r="F25" s="5">
        <f>E25+'Income Statement'!E26</f>
        <v>11104.007142857143</v>
      </c>
      <c r="G25" s="5">
        <f>F25+'Income Statement'!F26</f>
        <v>16987.626190476192</v>
      </c>
      <c r="H25" s="5">
        <f>G25+'Income Statement'!G26</f>
        <v>26900.245238095238</v>
      </c>
    </row>
    <row r="26" spans="2:15" ht="15.75" customHeight="1" x14ac:dyDescent="0.55000000000000004">
      <c r="B26" s="29" t="s">
        <v>53</v>
      </c>
      <c r="C26" s="30">
        <f>SUM(C24:C25)</f>
        <v>2850</v>
      </c>
      <c r="D26" s="30">
        <f t="shared" ref="D26:H26" si="13">SUM(D24:D25)</f>
        <v>4534.7690476190473</v>
      </c>
      <c r="E26" s="30">
        <f t="shared" si="13"/>
        <v>7357.138095238095</v>
      </c>
      <c r="F26" s="30">
        <f t="shared" si="13"/>
        <v>11404.007142857143</v>
      </c>
      <c r="G26" s="30">
        <f t="shared" si="13"/>
        <v>17287.626190476192</v>
      </c>
      <c r="H26" s="30">
        <f t="shared" si="13"/>
        <v>27200.245238095238</v>
      </c>
      <c r="O26" s="34" t="s">
        <v>79</v>
      </c>
    </row>
    <row r="27" spans="2:15" ht="15.75" customHeight="1" x14ac:dyDescent="0.55000000000000004">
      <c r="B27" s="29" t="s">
        <v>54</v>
      </c>
      <c r="C27" s="30">
        <f>C26+C22</f>
        <v>13150</v>
      </c>
      <c r="D27" s="30">
        <f t="shared" ref="D27:H27" si="14">D26+D22</f>
        <v>14413.441364003229</v>
      </c>
      <c r="E27" s="30">
        <f t="shared" si="14"/>
        <v>16773.677643260693</v>
      </c>
      <c r="F27" s="30">
        <f t="shared" si="14"/>
        <v>25146.281154156575</v>
      </c>
      <c r="G27" s="30">
        <f t="shared" si="14"/>
        <v>30393.501896690883</v>
      </c>
      <c r="H27" s="30">
        <f t="shared" si="14"/>
        <v>39707.589870863601</v>
      </c>
    </row>
    <row r="28" spans="2:15" ht="15.75" customHeight="1" x14ac:dyDescent="0.55000000000000004">
      <c r="B28" s="45"/>
      <c r="C28" s="46"/>
      <c r="D28" s="46"/>
      <c r="E28" s="46"/>
      <c r="F28" s="46"/>
      <c r="G28" s="46"/>
      <c r="H28" s="46"/>
      <c r="M28" s="34" t="s">
        <v>79</v>
      </c>
    </row>
    <row r="29" spans="2:15" ht="15.75" customHeight="1" x14ac:dyDescent="0.55000000000000004">
      <c r="B29" s="3" t="s">
        <v>55</v>
      </c>
      <c r="C29" s="5">
        <f t="shared" ref="C29:H29" si="15">C13-C27</f>
        <v>0</v>
      </c>
      <c r="D29" s="5">
        <f t="shared" si="15"/>
        <v>0</v>
      </c>
      <c r="E29" s="5">
        <f t="shared" si="15"/>
        <v>0</v>
      </c>
      <c r="F29" s="5">
        <f t="shared" si="15"/>
        <v>0</v>
      </c>
      <c r="G29" s="5">
        <f t="shared" si="15"/>
        <v>0</v>
      </c>
      <c r="H29" s="5">
        <f t="shared" si="15"/>
        <v>0</v>
      </c>
    </row>
    <row r="30" spans="2:15" ht="15.75" customHeight="1" x14ac:dyDescent="0.55000000000000004"/>
    <row r="31" spans="2:15" ht="15.75" customHeight="1" x14ac:dyDescent="0.55000000000000004">
      <c r="B31" s="50" t="s">
        <v>80</v>
      </c>
      <c r="C31" s="8"/>
      <c r="D31" s="8"/>
      <c r="E31" s="8"/>
      <c r="F31" s="8"/>
      <c r="G31" s="8"/>
      <c r="H31" s="8"/>
    </row>
    <row r="32" spans="2:15" ht="15.75" customHeight="1" x14ac:dyDescent="0.55000000000000004">
      <c r="B32" s="8" t="s">
        <v>5</v>
      </c>
      <c r="C32" s="10">
        <v>15000</v>
      </c>
      <c r="D32" s="17">
        <f>'Income Statement'!C7</f>
        <v>23750</v>
      </c>
      <c r="E32" s="17">
        <f>'Income Statement'!D7</f>
        <v>26125</v>
      </c>
      <c r="F32" s="17">
        <f>'Income Statement'!E7</f>
        <v>30875</v>
      </c>
      <c r="G32" s="17">
        <f>'Income Statement'!F7</f>
        <v>38000</v>
      </c>
      <c r="H32" s="17">
        <f>'Income Statement'!G7</f>
        <v>47500</v>
      </c>
    </row>
    <row r="33" spans="2:11" ht="15.75" customHeight="1" x14ac:dyDescent="0.55000000000000004">
      <c r="B33" s="8" t="s">
        <v>56</v>
      </c>
      <c r="C33" s="18">
        <v>8850</v>
      </c>
      <c r="D33" s="17">
        <f>-'Income Statement'!C12</f>
        <v>9750</v>
      </c>
      <c r="E33" s="17">
        <f>-'Income Statement'!D12</f>
        <v>10725</v>
      </c>
      <c r="F33" s="17">
        <f>-'Income Statement'!E12</f>
        <v>12675</v>
      </c>
      <c r="G33" s="17">
        <f>-'Income Statement'!F12</f>
        <v>15600</v>
      </c>
      <c r="H33" s="17">
        <f>-'Income Statement'!G12</f>
        <v>19500</v>
      </c>
      <c r="K33" s="34" t="s">
        <v>79</v>
      </c>
    </row>
    <row r="34" spans="2:11" ht="15.75" customHeight="1" x14ac:dyDescent="0.55000000000000004">
      <c r="B34" s="33" t="str">
        <f>B6&amp;" as a % of rev"</f>
        <v>Accounts Receivable as a % of rev</v>
      </c>
      <c r="C34" s="19">
        <f>C6/'Balance Sheet'!C32</f>
        <v>0.01</v>
      </c>
      <c r="D34" s="19">
        <f>C34</f>
        <v>0.01</v>
      </c>
      <c r="E34" s="19">
        <f t="shared" ref="E34:H34" si="16">D34</f>
        <v>0.01</v>
      </c>
      <c r="F34" s="19">
        <f t="shared" si="16"/>
        <v>0.01</v>
      </c>
      <c r="G34" s="19">
        <f t="shared" si="16"/>
        <v>0.01</v>
      </c>
      <c r="H34" s="19">
        <f t="shared" si="16"/>
        <v>0.01</v>
      </c>
    </row>
    <row r="35" spans="2:11" ht="15.75" customHeight="1" x14ac:dyDescent="0.55000000000000004">
      <c r="B35" s="33" t="str">
        <f>B16&amp;" as a % of rev"</f>
        <v>Accounts Payable as a % of rev</v>
      </c>
      <c r="C35" s="19">
        <f>C16/C33</f>
        <v>2.2598870056497175E-2</v>
      </c>
      <c r="D35" s="19">
        <f t="shared" ref="D35:H35" si="17">C35</f>
        <v>2.2598870056497175E-2</v>
      </c>
      <c r="E35" s="19">
        <f t="shared" si="17"/>
        <v>2.2598870056497175E-2</v>
      </c>
      <c r="F35" s="19">
        <f t="shared" si="17"/>
        <v>2.2598870056497175E-2</v>
      </c>
      <c r="G35" s="19">
        <f t="shared" si="17"/>
        <v>2.2598870056497175E-2</v>
      </c>
      <c r="H35" s="19">
        <f t="shared" si="17"/>
        <v>2.2598870056497175E-2</v>
      </c>
    </row>
    <row r="36" spans="2:11" ht="15.75" customHeight="1" x14ac:dyDescent="0.55000000000000004">
      <c r="B36" s="33" t="str">
        <f>B17&amp;" as a % of rev"</f>
        <v>Deferred Revenue as a % of rev</v>
      </c>
      <c r="C36" s="19">
        <f>C17/C32</f>
        <v>6.6666666666666671E-3</v>
      </c>
      <c r="D36" s="19">
        <f t="shared" ref="D36:H36" si="18">C36</f>
        <v>6.6666666666666671E-3</v>
      </c>
      <c r="E36" s="19">
        <f t="shared" si="18"/>
        <v>6.6666666666666671E-3</v>
      </c>
      <c r="F36" s="19">
        <f t="shared" si="18"/>
        <v>6.6666666666666671E-3</v>
      </c>
      <c r="G36" s="19">
        <f t="shared" si="18"/>
        <v>6.6666666666666671E-3</v>
      </c>
      <c r="H36" s="19">
        <f t="shared" si="18"/>
        <v>6.6666666666666671E-3</v>
      </c>
    </row>
    <row r="37" spans="2:11" ht="15.75" customHeight="1" x14ac:dyDescent="0.55000000000000004">
      <c r="B37" s="8"/>
      <c r="C37" s="8"/>
      <c r="D37" s="8"/>
      <c r="E37" s="8"/>
      <c r="F37" s="8"/>
      <c r="G37" s="8"/>
      <c r="H37" s="8"/>
    </row>
    <row r="38" spans="2:11" ht="15.75" customHeight="1" x14ac:dyDescent="0.55000000000000004">
      <c r="B38" s="8" t="s">
        <v>47</v>
      </c>
      <c r="C38" s="8"/>
      <c r="D38" s="8"/>
      <c r="E38" s="8"/>
      <c r="F38" s="8"/>
      <c r="G38" s="8"/>
      <c r="H38" s="8"/>
    </row>
    <row r="39" spans="2:11" ht="15.75" customHeight="1" x14ac:dyDescent="0.55000000000000004">
      <c r="B39" s="9" t="s">
        <v>57</v>
      </c>
      <c r="C39" s="8"/>
      <c r="D39" s="20"/>
      <c r="E39" s="20"/>
      <c r="F39" s="10">
        <v>5000</v>
      </c>
      <c r="G39" s="20"/>
      <c r="H39" s="20"/>
    </row>
    <row r="40" spans="2:11" ht="15.75" customHeight="1" x14ac:dyDescent="0.55000000000000004">
      <c r="B40" s="9" t="s">
        <v>58</v>
      </c>
      <c r="C40" s="8"/>
      <c r="D40" s="10">
        <v>500</v>
      </c>
      <c r="E40" s="10">
        <v>500</v>
      </c>
      <c r="F40" s="10">
        <v>750</v>
      </c>
      <c r="G40" s="10">
        <v>750</v>
      </c>
      <c r="H40" s="10">
        <v>750</v>
      </c>
    </row>
    <row r="41" spans="2:11" ht="15.75" customHeight="1" x14ac:dyDescent="0.55000000000000004">
      <c r="B41" s="9" t="s">
        <v>59</v>
      </c>
      <c r="C41" s="8"/>
      <c r="D41" s="12">
        <v>7.0000000000000007E-2</v>
      </c>
      <c r="E41" s="12">
        <v>7.0000000000000007E-2</v>
      </c>
      <c r="F41" s="12">
        <v>7.0000000000000007E-2</v>
      </c>
      <c r="G41" s="12">
        <v>7.0000000000000007E-2</v>
      </c>
      <c r="H41" s="12">
        <v>7.0000000000000007E-2</v>
      </c>
    </row>
    <row r="42" spans="2:11" ht="15.75" customHeight="1" x14ac:dyDescent="0.55000000000000004">
      <c r="B42" s="9" t="s">
        <v>60</v>
      </c>
      <c r="C42" s="8"/>
      <c r="D42" s="17">
        <f>D41*D20</f>
        <v>665.00000000000011</v>
      </c>
      <c r="E42" s="17">
        <f t="shared" ref="E42:H42" si="19">E41*E20</f>
        <v>630.00000000000011</v>
      </c>
      <c r="F42" s="17">
        <f t="shared" si="19"/>
        <v>927.50000000000011</v>
      </c>
      <c r="G42" s="17">
        <f t="shared" si="19"/>
        <v>875.00000000000011</v>
      </c>
      <c r="H42" s="17">
        <f t="shared" si="19"/>
        <v>822.50000000000011</v>
      </c>
    </row>
    <row r="43" spans="2:11" ht="15.75" customHeight="1" x14ac:dyDescent="0.55000000000000004"/>
    <row r="44" spans="2:11" ht="15.75" customHeight="1" x14ac:dyDescent="0.55000000000000004"/>
    <row r="45" spans="2:11" ht="15.75" customHeight="1" x14ac:dyDescent="0.55000000000000004"/>
    <row r="46" spans="2:11" ht="15.75" customHeight="1" x14ac:dyDescent="0.55000000000000004"/>
    <row r="47" spans="2:11" ht="15.75" customHeight="1" x14ac:dyDescent="0.55000000000000004"/>
    <row r="48" spans="2:11" ht="15.75" customHeight="1" x14ac:dyDescent="0.55000000000000004"/>
    <row r="49" ht="15.75" customHeight="1" x14ac:dyDescent="0.55000000000000004"/>
    <row r="50" ht="15.75" customHeight="1" x14ac:dyDescent="0.55000000000000004"/>
    <row r="51" ht="15.75" customHeight="1" x14ac:dyDescent="0.55000000000000004"/>
    <row r="52" ht="15.75" customHeight="1" x14ac:dyDescent="0.55000000000000004"/>
    <row r="53" ht="15.75" customHeight="1" x14ac:dyDescent="0.55000000000000004"/>
    <row r="54" ht="15.75" customHeight="1" x14ac:dyDescent="0.55000000000000004"/>
    <row r="55" ht="15.75" customHeight="1" x14ac:dyDescent="0.55000000000000004"/>
    <row r="56" ht="15.75" customHeight="1" x14ac:dyDescent="0.55000000000000004"/>
    <row r="57" ht="15.75" customHeight="1" x14ac:dyDescent="0.55000000000000004"/>
    <row r="58" ht="15.75" customHeight="1" x14ac:dyDescent="0.55000000000000004"/>
    <row r="59" ht="15.75" customHeight="1" x14ac:dyDescent="0.55000000000000004"/>
    <row r="60" ht="15.75" customHeight="1" x14ac:dyDescent="0.55000000000000004"/>
    <row r="61" ht="15.75" customHeight="1" x14ac:dyDescent="0.55000000000000004"/>
    <row r="62" ht="15.75" customHeight="1" x14ac:dyDescent="0.55000000000000004"/>
    <row r="63" ht="15.75" customHeight="1" x14ac:dyDescent="0.55000000000000004"/>
    <row r="64" ht="15.75" customHeight="1" x14ac:dyDescent="0.55000000000000004"/>
    <row r="65" ht="15.75" customHeight="1" x14ac:dyDescent="0.55000000000000004"/>
    <row r="66" ht="15.75" customHeight="1" x14ac:dyDescent="0.55000000000000004"/>
    <row r="67" ht="15.75" customHeight="1" x14ac:dyDescent="0.55000000000000004"/>
    <row r="68" ht="15.75" customHeight="1" x14ac:dyDescent="0.55000000000000004"/>
    <row r="69" ht="15.75" customHeight="1" x14ac:dyDescent="0.55000000000000004"/>
    <row r="70" ht="15.75" customHeight="1" x14ac:dyDescent="0.55000000000000004"/>
    <row r="71" ht="15.75" customHeight="1" x14ac:dyDescent="0.55000000000000004"/>
    <row r="72" ht="15.75" customHeight="1" x14ac:dyDescent="0.55000000000000004"/>
    <row r="73" ht="15.75" customHeight="1" x14ac:dyDescent="0.55000000000000004"/>
    <row r="74" ht="15.75" customHeight="1" x14ac:dyDescent="0.55000000000000004"/>
    <row r="75" ht="15.75" customHeight="1" x14ac:dyDescent="0.55000000000000004"/>
    <row r="76" ht="15.75" customHeight="1" x14ac:dyDescent="0.55000000000000004"/>
    <row r="77" ht="15.75" customHeight="1" x14ac:dyDescent="0.55000000000000004"/>
    <row r="78" ht="15.75" customHeight="1" x14ac:dyDescent="0.55000000000000004"/>
    <row r="79" ht="15.75" customHeight="1" x14ac:dyDescent="0.55000000000000004"/>
    <row r="80" ht="15.75" customHeight="1" x14ac:dyDescent="0.55000000000000004"/>
    <row r="81" ht="15.75" customHeight="1" x14ac:dyDescent="0.55000000000000004"/>
    <row r="82" ht="15.75" customHeight="1" x14ac:dyDescent="0.55000000000000004"/>
    <row r="83" ht="15.75" customHeight="1" x14ac:dyDescent="0.55000000000000004"/>
    <row r="84" ht="15.75" customHeight="1" x14ac:dyDescent="0.55000000000000004"/>
    <row r="85" ht="15.75" customHeight="1" x14ac:dyDescent="0.55000000000000004"/>
    <row r="86" ht="15.75" customHeight="1" x14ac:dyDescent="0.55000000000000004"/>
    <row r="87" ht="15.75" customHeight="1" x14ac:dyDescent="0.55000000000000004"/>
    <row r="88" ht="15.75" customHeight="1" x14ac:dyDescent="0.55000000000000004"/>
    <row r="89" ht="15.75" customHeight="1" x14ac:dyDescent="0.55000000000000004"/>
    <row r="90" ht="15.75" customHeight="1" x14ac:dyDescent="0.55000000000000004"/>
    <row r="91" ht="15.75" customHeight="1" x14ac:dyDescent="0.55000000000000004"/>
    <row r="92" ht="15.75" customHeight="1" x14ac:dyDescent="0.55000000000000004"/>
    <row r="93" ht="15.75" customHeight="1" x14ac:dyDescent="0.55000000000000004"/>
    <row r="94" ht="15.75" customHeight="1" x14ac:dyDescent="0.55000000000000004"/>
    <row r="95" ht="15.75" customHeight="1" x14ac:dyDescent="0.55000000000000004"/>
    <row r="96" ht="15.75" customHeight="1" x14ac:dyDescent="0.55000000000000004"/>
    <row r="97" ht="15.75" customHeight="1" x14ac:dyDescent="0.55000000000000004"/>
    <row r="98" ht="15.75" customHeight="1" x14ac:dyDescent="0.55000000000000004"/>
    <row r="99" ht="15.75" customHeight="1" x14ac:dyDescent="0.55000000000000004"/>
    <row r="100" ht="15.75" customHeight="1" x14ac:dyDescent="0.55000000000000004"/>
    <row r="101" ht="15.75" customHeight="1" x14ac:dyDescent="0.55000000000000004"/>
    <row r="102" ht="15.75" customHeight="1" x14ac:dyDescent="0.55000000000000004"/>
    <row r="103" ht="15.75" customHeight="1" x14ac:dyDescent="0.55000000000000004"/>
    <row r="104" ht="15.75" customHeight="1" x14ac:dyDescent="0.55000000000000004"/>
    <row r="105" ht="15.75" customHeight="1" x14ac:dyDescent="0.55000000000000004"/>
    <row r="106" ht="15.75" customHeight="1" x14ac:dyDescent="0.55000000000000004"/>
    <row r="107" ht="15.75" customHeight="1" x14ac:dyDescent="0.55000000000000004"/>
    <row r="108" ht="15.75" customHeight="1" x14ac:dyDescent="0.55000000000000004"/>
    <row r="109" ht="15.75" customHeight="1" x14ac:dyDescent="0.55000000000000004"/>
    <row r="110" ht="15.75" customHeight="1" x14ac:dyDescent="0.55000000000000004"/>
    <row r="111" ht="15.75" customHeight="1" x14ac:dyDescent="0.55000000000000004"/>
    <row r="112" ht="15.75" customHeight="1" x14ac:dyDescent="0.55000000000000004"/>
    <row r="113" ht="15.75" customHeight="1" x14ac:dyDescent="0.55000000000000004"/>
    <row r="114" ht="15.75" customHeight="1" x14ac:dyDescent="0.55000000000000004"/>
    <row r="115" ht="15.75" customHeight="1" x14ac:dyDescent="0.55000000000000004"/>
    <row r="116" ht="15.75" customHeight="1" x14ac:dyDescent="0.55000000000000004"/>
    <row r="117" ht="15.75" customHeight="1" x14ac:dyDescent="0.55000000000000004"/>
    <row r="118" ht="15.75" customHeight="1" x14ac:dyDescent="0.55000000000000004"/>
    <row r="119" ht="15.75" customHeight="1" x14ac:dyDescent="0.55000000000000004"/>
    <row r="120" ht="15.75" customHeight="1" x14ac:dyDescent="0.55000000000000004"/>
    <row r="121" ht="15.75" customHeight="1" x14ac:dyDescent="0.55000000000000004"/>
    <row r="122" ht="15.75" customHeight="1" x14ac:dyDescent="0.55000000000000004"/>
    <row r="123" ht="15.75" customHeight="1" x14ac:dyDescent="0.55000000000000004"/>
    <row r="124" ht="15.75" customHeight="1" x14ac:dyDescent="0.55000000000000004"/>
    <row r="125" ht="15.75" customHeight="1" x14ac:dyDescent="0.55000000000000004"/>
    <row r="126" ht="15.75" customHeight="1" x14ac:dyDescent="0.55000000000000004"/>
    <row r="127" ht="15.75" customHeight="1" x14ac:dyDescent="0.55000000000000004"/>
    <row r="128" ht="15.75" customHeight="1" x14ac:dyDescent="0.55000000000000004"/>
    <row r="129" ht="15.75" customHeight="1" x14ac:dyDescent="0.55000000000000004"/>
    <row r="130" ht="15.75" customHeight="1" x14ac:dyDescent="0.55000000000000004"/>
    <row r="131" ht="15.75" customHeight="1" x14ac:dyDescent="0.55000000000000004"/>
    <row r="132" ht="15.75" customHeight="1" x14ac:dyDescent="0.55000000000000004"/>
    <row r="133" ht="15.75" customHeight="1" x14ac:dyDescent="0.55000000000000004"/>
    <row r="134" ht="15.75" customHeight="1" x14ac:dyDescent="0.55000000000000004"/>
    <row r="135" ht="15.75" customHeight="1" x14ac:dyDescent="0.55000000000000004"/>
    <row r="136" ht="15.75" customHeight="1" x14ac:dyDescent="0.55000000000000004"/>
    <row r="137" ht="15.75" customHeight="1" x14ac:dyDescent="0.55000000000000004"/>
    <row r="138" ht="15.75" customHeight="1" x14ac:dyDescent="0.55000000000000004"/>
    <row r="139" ht="15.75" customHeight="1" x14ac:dyDescent="0.55000000000000004"/>
    <row r="140" ht="15.75" customHeight="1" x14ac:dyDescent="0.55000000000000004"/>
    <row r="141" ht="15.75" customHeight="1" x14ac:dyDescent="0.55000000000000004"/>
    <row r="142" ht="15.75" customHeight="1" x14ac:dyDescent="0.55000000000000004"/>
    <row r="143" ht="15.75" customHeight="1" x14ac:dyDescent="0.55000000000000004"/>
    <row r="144" ht="15.75" customHeight="1" x14ac:dyDescent="0.55000000000000004"/>
    <row r="145" ht="15.75" customHeight="1" x14ac:dyDescent="0.55000000000000004"/>
    <row r="146" ht="15.75" customHeight="1" x14ac:dyDescent="0.55000000000000004"/>
    <row r="147" ht="15.75" customHeight="1" x14ac:dyDescent="0.55000000000000004"/>
    <row r="148" ht="15.75" customHeight="1" x14ac:dyDescent="0.55000000000000004"/>
    <row r="149" ht="15.75" customHeight="1" x14ac:dyDescent="0.55000000000000004"/>
    <row r="150" ht="15.75" customHeight="1" x14ac:dyDescent="0.55000000000000004"/>
    <row r="151" ht="15.75" customHeight="1" x14ac:dyDescent="0.55000000000000004"/>
    <row r="152" ht="15.75" customHeight="1" x14ac:dyDescent="0.55000000000000004"/>
    <row r="153" ht="15.75" customHeight="1" x14ac:dyDescent="0.55000000000000004"/>
    <row r="154" ht="15.75" customHeight="1" x14ac:dyDescent="0.55000000000000004"/>
    <row r="155" ht="15.75" customHeight="1" x14ac:dyDescent="0.55000000000000004"/>
    <row r="156" ht="15.75" customHeight="1" x14ac:dyDescent="0.55000000000000004"/>
    <row r="157" ht="15.75" customHeight="1" x14ac:dyDescent="0.55000000000000004"/>
    <row r="158" ht="15.75" customHeight="1" x14ac:dyDescent="0.55000000000000004"/>
    <row r="159" ht="15.75" customHeight="1" x14ac:dyDescent="0.55000000000000004"/>
    <row r="160" ht="15.75" customHeight="1" x14ac:dyDescent="0.55000000000000004"/>
    <row r="161" ht="15.75" customHeight="1" x14ac:dyDescent="0.55000000000000004"/>
    <row r="162" ht="15.75" customHeight="1" x14ac:dyDescent="0.55000000000000004"/>
    <row r="163" ht="15.75" customHeight="1" x14ac:dyDescent="0.55000000000000004"/>
    <row r="164" ht="15.75" customHeight="1" x14ac:dyDescent="0.55000000000000004"/>
    <row r="165" ht="15.75" customHeight="1" x14ac:dyDescent="0.55000000000000004"/>
    <row r="166" ht="15.75" customHeight="1" x14ac:dyDescent="0.55000000000000004"/>
    <row r="167" ht="15.75" customHeight="1" x14ac:dyDescent="0.55000000000000004"/>
    <row r="168" ht="15.75" customHeight="1" x14ac:dyDescent="0.55000000000000004"/>
    <row r="169" ht="15.75" customHeight="1" x14ac:dyDescent="0.55000000000000004"/>
    <row r="170" ht="15.75" customHeight="1" x14ac:dyDescent="0.55000000000000004"/>
    <row r="171" ht="15.75" customHeight="1" x14ac:dyDescent="0.55000000000000004"/>
    <row r="172" ht="15.75" customHeight="1" x14ac:dyDescent="0.55000000000000004"/>
    <row r="173" ht="15.75" customHeight="1" x14ac:dyDescent="0.55000000000000004"/>
    <row r="174" ht="15.75" customHeight="1" x14ac:dyDescent="0.55000000000000004"/>
    <row r="175" ht="15.75" customHeight="1" x14ac:dyDescent="0.55000000000000004"/>
    <row r="176" ht="15.75" customHeight="1" x14ac:dyDescent="0.55000000000000004"/>
    <row r="177" ht="15.75" customHeight="1" x14ac:dyDescent="0.55000000000000004"/>
    <row r="178" ht="15.75" customHeight="1" x14ac:dyDescent="0.55000000000000004"/>
    <row r="179" ht="15.75" customHeight="1" x14ac:dyDescent="0.55000000000000004"/>
    <row r="180" ht="15.75" customHeight="1" x14ac:dyDescent="0.55000000000000004"/>
    <row r="181" ht="15.75" customHeight="1" x14ac:dyDescent="0.55000000000000004"/>
    <row r="182" ht="15.75" customHeight="1" x14ac:dyDescent="0.55000000000000004"/>
    <row r="183" ht="15.75" customHeight="1" x14ac:dyDescent="0.55000000000000004"/>
    <row r="184" ht="15.75" customHeight="1" x14ac:dyDescent="0.55000000000000004"/>
    <row r="185" ht="15.75" customHeight="1" x14ac:dyDescent="0.55000000000000004"/>
    <row r="186" ht="15.75" customHeight="1" x14ac:dyDescent="0.55000000000000004"/>
    <row r="187" ht="15.75" customHeight="1" x14ac:dyDescent="0.55000000000000004"/>
    <row r="188" ht="15.75" customHeight="1" x14ac:dyDescent="0.55000000000000004"/>
    <row r="189" ht="15.75" customHeight="1" x14ac:dyDescent="0.55000000000000004"/>
    <row r="190" ht="15.75" customHeight="1" x14ac:dyDescent="0.55000000000000004"/>
    <row r="191" ht="15.75" customHeight="1" x14ac:dyDescent="0.55000000000000004"/>
    <row r="192" ht="15.75" customHeight="1" x14ac:dyDescent="0.55000000000000004"/>
    <row r="193" ht="15.75" customHeight="1" x14ac:dyDescent="0.55000000000000004"/>
    <row r="194" ht="15.75" customHeight="1" x14ac:dyDescent="0.55000000000000004"/>
    <row r="195" ht="15.75" customHeight="1" x14ac:dyDescent="0.55000000000000004"/>
    <row r="196" ht="15.75" customHeight="1" x14ac:dyDescent="0.55000000000000004"/>
    <row r="197" ht="15.75" customHeight="1" x14ac:dyDescent="0.55000000000000004"/>
    <row r="198" ht="15.75" customHeight="1" x14ac:dyDescent="0.55000000000000004"/>
    <row r="199" ht="15.75" customHeight="1" x14ac:dyDescent="0.55000000000000004"/>
    <row r="200" ht="15.75" customHeight="1" x14ac:dyDescent="0.55000000000000004"/>
    <row r="201" ht="15.75" customHeight="1" x14ac:dyDescent="0.55000000000000004"/>
    <row r="202" ht="15.75" customHeight="1" x14ac:dyDescent="0.55000000000000004"/>
    <row r="203" ht="15.75" customHeight="1" x14ac:dyDescent="0.55000000000000004"/>
    <row r="204" ht="15.75" customHeight="1" x14ac:dyDescent="0.55000000000000004"/>
    <row r="205" ht="15.75" customHeight="1" x14ac:dyDescent="0.55000000000000004"/>
    <row r="206" ht="15.75" customHeight="1" x14ac:dyDescent="0.55000000000000004"/>
    <row r="207" ht="15.75" customHeight="1" x14ac:dyDescent="0.55000000000000004"/>
    <row r="208" ht="15.75" customHeight="1" x14ac:dyDescent="0.55000000000000004"/>
    <row r="209" ht="15.75" customHeight="1" x14ac:dyDescent="0.55000000000000004"/>
    <row r="210" ht="15.75" customHeight="1" x14ac:dyDescent="0.55000000000000004"/>
    <row r="211" ht="15.75" customHeight="1" x14ac:dyDescent="0.55000000000000004"/>
    <row r="212" ht="15.75" customHeight="1" x14ac:dyDescent="0.55000000000000004"/>
    <row r="213" ht="15.75" customHeight="1" x14ac:dyDescent="0.55000000000000004"/>
    <row r="214" ht="15.75" customHeight="1" x14ac:dyDescent="0.55000000000000004"/>
    <row r="215" ht="15.75" customHeight="1" x14ac:dyDescent="0.55000000000000004"/>
    <row r="216" ht="15.75" customHeight="1" x14ac:dyDescent="0.55000000000000004"/>
    <row r="217" ht="15.75" customHeight="1" x14ac:dyDescent="0.55000000000000004"/>
    <row r="218" ht="15.75" customHeight="1" x14ac:dyDescent="0.55000000000000004"/>
    <row r="219" ht="15.75" customHeight="1" x14ac:dyDescent="0.55000000000000004"/>
    <row r="220" ht="15.75" customHeight="1" x14ac:dyDescent="0.55000000000000004"/>
    <row r="221" ht="15.75" customHeight="1" x14ac:dyDescent="0.55000000000000004"/>
    <row r="222" ht="15.75" customHeight="1" x14ac:dyDescent="0.55000000000000004"/>
    <row r="223" ht="15.75" customHeight="1" x14ac:dyDescent="0.55000000000000004"/>
    <row r="224" ht="15.75" customHeight="1" x14ac:dyDescent="0.55000000000000004"/>
    <row r="225" ht="15.75" customHeight="1" x14ac:dyDescent="0.55000000000000004"/>
    <row r="226" ht="15.75" customHeight="1" x14ac:dyDescent="0.55000000000000004"/>
    <row r="227" ht="15.75" customHeight="1" x14ac:dyDescent="0.55000000000000004"/>
    <row r="228" ht="15.75" customHeight="1" x14ac:dyDescent="0.55000000000000004"/>
    <row r="229" ht="15.75" customHeight="1" x14ac:dyDescent="0.55000000000000004"/>
    <row r="230" ht="15.75" customHeight="1" x14ac:dyDescent="0.55000000000000004"/>
    <row r="231" ht="15.75" customHeight="1" x14ac:dyDescent="0.55000000000000004"/>
    <row r="232" ht="15.75" customHeight="1" x14ac:dyDescent="0.55000000000000004"/>
    <row r="233" ht="15.75" customHeight="1" x14ac:dyDescent="0.55000000000000004"/>
    <row r="234" ht="15.75" customHeight="1" x14ac:dyDescent="0.55000000000000004"/>
    <row r="235" ht="15.75" customHeight="1" x14ac:dyDescent="0.55000000000000004"/>
    <row r="236" ht="15.75" customHeight="1" x14ac:dyDescent="0.55000000000000004"/>
    <row r="237" ht="15.75" customHeight="1" x14ac:dyDescent="0.55000000000000004"/>
    <row r="238" ht="15.75" customHeight="1" x14ac:dyDescent="0.55000000000000004"/>
    <row r="239" ht="15.75" customHeight="1" x14ac:dyDescent="0.55000000000000004"/>
    <row r="240" ht="15.75" customHeight="1" x14ac:dyDescent="0.55000000000000004"/>
    <row r="241" ht="15.75" customHeight="1" x14ac:dyDescent="0.55000000000000004"/>
    <row r="242" ht="15.75" customHeight="1" x14ac:dyDescent="0.55000000000000004"/>
    <row r="243" ht="15.75" customHeight="1" x14ac:dyDescent="0.55000000000000004"/>
    <row r="244" ht="15.75" customHeight="1" x14ac:dyDescent="0.55000000000000004"/>
    <row r="245" ht="15.75" customHeight="1" x14ac:dyDescent="0.55000000000000004"/>
    <row r="246" ht="15.75" customHeight="1" x14ac:dyDescent="0.55000000000000004"/>
    <row r="247" ht="15.75" customHeight="1" x14ac:dyDescent="0.55000000000000004"/>
    <row r="248" ht="15.75" customHeight="1" x14ac:dyDescent="0.55000000000000004"/>
    <row r="249" ht="15.75" customHeight="1" x14ac:dyDescent="0.55000000000000004"/>
    <row r="250" ht="15.75" customHeight="1" x14ac:dyDescent="0.55000000000000004"/>
    <row r="251" ht="15.75" customHeight="1" x14ac:dyDescent="0.55000000000000004"/>
    <row r="252" ht="15.75" customHeight="1" x14ac:dyDescent="0.55000000000000004"/>
    <row r="253" ht="15.75" customHeight="1" x14ac:dyDescent="0.55000000000000004"/>
    <row r="254" ht="15.75" customHeight="1" x14ac:dyDescent="0.55000000000000004"/>
    <row r="255" ht="15.75" customHeight="1" x14ac:dyDescent="0.55000000000000004"/>
    <row r="256" ht="15.75" customHeight="1" x14ac:dyDescent="0.55000000000000004"/>
    <row r="257" ht="15.75" customHeight="1" x14ac:dyDescent="0.55000000000000004"/>
    <row r="258" ht="15.75" customHeight="1" x14ac:dyDescent="0.55000000000000004"/>
    <row r="259" ht="15.75" customHeight="1" x14ac:dyDescent="0.55000000000000004"/>
    <row r="260" ht="15.75" customHeight="1" x14ac:dyDescent="0.55000000000000004"/>
    <row r="261" ht="15.75" customHeight="1" x14ac:dyDescent="0.55000000000000004"/>
    <row r="262" ht="15.75" customHeight="1" x14ac:dyDescent="0.55000000000000004"/>
    <row r="263" ht="15.75" customHeight="1" x14ac:dyDescent="0.55000000000000004"/>
    <row r="264" ht="15.75" customHeight="1" x14ac:dyDescent="0.55000000000000004"/>
    <row r="265" ht="15.75" customHeight="1" x14ac:dyDescent="0.55000000000000004"/>
    <row r="266" ht="15.75" customHeight="1" x14ac:dyDescent="0.55000000000000004"/>
    <row r="267" ht="15.75" customHeight="1" x14ac:dyDescent="0.55000000000000004"/>
    <row r="268" ht="15.75" customHeight="1" x14ac:dyDescent="0.55000000000000004"/>
    <row r="269" ht="15.75" customHeight="1" x14ac:dyDescent="0.55000000000000004"/>
    <row r="270" ht="15.75" customHeight="1" x14ac:dyDescent="0.55000000000000004"/>
    <row r="271" ht="15.75" customHeight="1" x14ac:dyDescent="0.55000000000000004"/>
    <row r="272" ht="15.75" customHeight="1" x14ac:dyDescent="0.55000000000000004"/>
    <row r="273" ht="15.75" customHeight="1" x14ac:dyDescent="0.55000000000000004"/>
    <row r="274" ht="15.75" customHeight="1" x14ac:dyDescent="0.55000000000000004"/>
    <row r="275" ht="15.75" customHeight="1" x14ac:dyDescent="0.55000000000000004"/>
    <row r="276" ht="15.75" customHeight="1" x14ac:dyDescent="0.55000000000000004"/>
    <row r="277" ht="15.75" customHeight="1" x14ac:dyDescent="0.55000000000000004"/>
    <row r="278" ht="15.75" customHeight="1" x14ac:dyDescent="0.55000000000000004"/>
    <row r="279" ht="15.75" customHeight="1" x14ac:dyDescent="0.55000000000000004"/>
    <row r="280" ht="15.75" customHeight="1" x14ac:dyDescent="0.55000000000000004"/>
    <row r="281" ht="15.75" customHeight="1" x14ac:dyDescent="0.55000000000000004"/>
    <row r="282" ht="15.75" customHeight="1" x14ac:dyDescent="0.55000000000000004"/>
    <row r="283" ht="15.75" customHeight="1" x14ac:dyDescent="0.55000000000000004"/>
    <row r="284" ht="15.75" customHeight="1" x14ac:dyDescent="0.55000000000000004"/>
    <row r="285" ht="15.75" customHeight="1" x14ac:dyDescent="0.55000000000000004"/>
    <row r="286" ht="15.75" customHeight="1" x14ac:dyDescent="0.55000000000000004"/>
    <row r="287" ht="15.75" customHeight="1" x14ac:dyDescent="0.55000000000000004"/>
    <row r="288" ht="15.75" customHeight="1" x14ac:dyDescent="0.55000000000000004"/>
    <row r="289" ht="15.75" customHeight="1" x14ac:dyDescent="0.55000000000000004"/>
    <row r="290" ht="15.75" customHeight="1" x14ac:dyDescent="0.55000000000000004"/>
    <row r="291" ht="15.75" customHeight="1" x14ac:dyDescent="0.55000000000000004"/>
    <row r="292" ht="15.75" customHeight="1" x14ac:dyDescent="0.55000000000000004"/>
    <row r="293" ht="15.75" customHeight="1" x14ac:dyDescent="0.55000000000000004"/>
    <row r="294" ht="15.75" customHeight="1" x14ac:dyDescent="0.55000000000000004"/>
    <row r="295" ht="15.75" customHeight="1" x14ac:dyDescent="0.55000000000000004"/>
    <row r="296" ht="15.75" customHeight="1" x14ac:dyDescent="0.55000000000000004"/>
    <row r="297" ht="15.75" customHeight="1" x14ac:dyDescent="0.55000000000000004"/>
    <row r="298" ht="15.75" customHeight="1" x14ac:dyDescent="0.55000000000000004"/>
    <row r="299" ht="15.75" customHeight="1" x14ac:dyDescent="0.55000000000000004"/>
    <row r="300" ht="15.75" customHeight="1" x14ac:dyDescent="0.55000000000000004"/>
    <row r="301" ht="15.75" customHeight="1" x14ac:dyDescent="0.55000000000000004"/>
    <row r="302" ht="15.75" customHeight="1" x14ac:dyDescent="0.55000000000000004"/>
    <row r="303" ht="15.75" customHeight="1" x14ac:dyDescent="0.55000000000000004"/>
    <row r="304" ht="15.75" customHeight="1" x14ac:dyDescent="0.55000000000000004"/>
    <row r="305" ht="15.75" customHeight="1" x14ac:dyDescent="0.55000000000000004"/>
    <row r="306" ht="15.75" customHeight="1" x14ac:dyDescent="0.55000000000000004"/>
    <row r="307" ht="15.75" customHeight="1" x14ac:dyDescent="0.55000000000000004"/>
    <row r="308" ht="15.75" customHeight="1" x14ac:dyDescent="0.55000000000000004"/>
    <row r="309" ht="15.75" customHeight="1" x14ac:dyDescent="0.55000000000000004"/>
    <row r="310" ht="15.75" customHeight="1" x14ac:dyDescent="0.55000000000000004"/>
    <row r="311" ht="15.75" customHeight="1" x14ac:dyDescent="0.55000000000000004"/>
    <row r="312" ht="15.75" customHeight="1" x14ac:dyDescent="0.55000000000000004"/>
    <row r="313" ht="15.75" customHeight="1" x14ac:dyDescent="0.55000000000000004"/>
    <row r="314" ht="15.75" customHeight="1" x14ac:dyDescent="0.55000000000000004"/>
    <row r="315" ht="15.75" customHeight="1" x14ac:dyDescent="0.55000000000000004"/>
    <row r="316" ht="15.75" customHeight="1" x14ac:dyDescent="0.55000000000000004"/>
    <row r="317" ht="15.75" customHeight="1" x14ac:dyDescent="0.55000000000000004"/>
    <row r="318" ht="15.75" customHeight="1" x14ac:dyDescent="0.55000000000000004"/>
    <row r="319" ht="15.75" customHeight="1" x14ac:dyDescent="0.55000000000000004"/>
    <row r="320" ht="15.75" customHeight="1" x14ac:dyDescent="0.55000000000000004"/>
    <row r="321" ht="15.75" customHeight="1" x14ac:dyDescent="0.55000000000000004"/>
    <row r="322" ht="15.75" customHeight="1" x14ac:dyDescent="0.55000000000000004"/>
    <row r="323" ht="15.75" customHeight="1" x14ac:dyDescent="0.55000000000000004"/>
    <row r="324" ht="15.75" customHeight="1" x14ac:dyDescent="0.55000000000000004"/>
    <row r="325" ht="15.75" customHeight="1" x14ac:dyDescent="0.55000000000000004"/>
    <row r="326" ht="15.75" customHeight="1" x14ac:dyDescent="0.55000000000000004"/>
    <row r="327" ht="15.75" customHeight="1" x14ac:dyDescent="0.55000000000000004"/>
    <row r="328" ht="15.75" customHeight="1" x14ac:dyDescent="0.55000000000000004"/>
    <row r="329" ht="15.75" customHeight="1" x14ac:dyDescent="0.55000000000000004"/>
    <row r="330" ht="15.75" customHeight="1" x14ac:dyDescent="0.55000000000000004"/>
    <row r="331" ht="15.75" customHeight="1" x14ac:dyDescent="0.55000000000000004"/>
    <row r="332" ht="15.75" customHeight="1" x14ac:dyDescent="0.55000000000000004"/>
    <row r="333" ht="15.75" customHeight="1" x14ac:dyDescent="0.55000000000000004"/>
    <row r="334" ht="15.75" customHeight="1" x14ac:dyDescent="0.55000000000000004"/>
    <row r="335" ht="15.75" customHeight="1" x14ac:dyDescent="0.55000000000000004"/>
    <row r="336" ht="15.75" customHeight="1" x14ac:dyDescent="0.55000000000000004"/>
    <row r="337" ht="15.75" customHeight="1" x14ac:dyDescent="0.55000000000000004"/>
    <row r="338" ht="15.75" customHeight="1" x14ac:dyDescent="0.55000000000000004"/>
    <row r="339" ht="15.75" customHeight="1" x14ac:dyDescent="0.55000000000000004"/>
    <row r="340" ht="15.75" customHeight="1" x14ac:dyDescent="0.55000000000000004"/>
    <row r="341" ht="15.75" customHeight="1" x14ac:dyDescent="0.55000000000000004"/>
    <row r="342" ht="15.75" customHeight="1" x14ac:dyDescent="0.55000000000000004"/>
    <row r="343" ht="15.75" customHeight="1" x14ac:dyDescent="0.55000000000000004"/>
    <row r="344" ht="15.75" customHeight="1" x14ac:dyDescent="0.55000000000000004"/>
    <row r="345" ht="15.75" customHeight="1" x14ac:dyDescent="0.55000000000000004"/>
    <row r="346" ht="15.75" customHeight="1" x14ac:dyDescent="0.55000000000000004"/>
    <row r="347" ht="15.75" customHeight="1" x14ac:dyDescent="0.55000000000000004"/>
    <row r="348" ht="15.75" customHeight="1" x14ac:dyDescent="0.55000000000000004"/>
    <row r="349" ht="15.75" customHeight="1" x14ac:dyDescent="0.55000000000000004"/>
    <row r="350" ht="15.75" customHeight="1" x14ac:dyDescent="0.55000000000000004"/>
    <row r="351" ht="15.75" customHeight="1" x14ac:dyDescent="0.55000000000000004"/>
    <row r="352" ht="15.75" customHeight="1" x14ac:dyDescent="0.55000000000000004"/>
    <row r="353" ht="15.75" customHeight="1" x14ac:dyDescent="0.55000000000000004"/>
    <row r="354" ht="15.75" customHeight="1" x14ac:dyDescent="0.55000000000000004"/>
    <row r="355" ht="15.75" customHeight="1" x14ac:dyDescent="0.55000000000000004"/>
    <row r="356" ht="15.75" customHeight="1" x14ac:dyDescent="0.55000000000000004"/>
    <row r="357" ht="15.75" customHeight="1" x14ac:dyDescent="0.55000000000000004"/>
    <row r="358" ht="15.75" customHeight="1" x14ac:dyDescent="0.55000000000000004"/>
    <row r="359" ht="15.75" customHeight="1" x14ac:dyDescent="0.55000000000000004"/>
    <row r="360" ht="15.75" customHeight="1" x14ac:dyDescent="0.55000000000000004"/>
    <row r="361" ht="15.75" customHeight="1" x14ac:dyDescent="0.55000000000000004"/>
    <row r="362" ht="15.75" customHeight="1" x14ac:dyDescent="0.55000000000000004"/>
    <row r="363" ht="15.75" customHeight="1" x14ac:dyDescent="0.55000000000000004"/>
    <row r="364" ht="15.75" customHeight="1" x14ac:dyDescent="0.55000000000000004"/>
    <row r="365" ht="15.75" customHeight="1" x14ac:dyDescent="0.55000000000000004"/>
    <row r="366" ht="15.75" customHeight="1" x14ac:dyDescent="0.55000000000000004"/>
    <row r="367" ht="15.75" customHeight="1" x14ac:dyDescent="0.55000000000000004"/>
    <row r="368" ht="15.75" customHeight="1" x14ac:dyDescent="0.55000000000000004"/>
    <row r="369" ht="15.75" customHeight="1" x14ac:dyDescent="0.55000000000000004"/>
    <row r="370" ht="15.75" customHeight="1" x14ac:dyDescent="0.55000000000000004"/>
    <row r="371" ht="15.75" customHeight="1" x14ac:dyDescent="0.55000000000000004"/>
    <row r="372" ht="15.75" customHeight="1" x14ac:dyDescent="0.55000000000000004"/>
    <row r="373" ht="15.75" customHeight="1" x14ac:dyDescent="0.55000000000000004"/>
    <row r="374" ht="15.75" customHeight="1" x14ac:dyDescent="0.55000000000000004"/>
    <row r="375" ht="15.75" customHeight="1" x14ac:dyDescent="0.55000000000000004"/>
    <row r="376" ht="15.75" customHeight="1" x14ac:dyDescent="0.55000000000000004"/>
    <row r="377" ht="15.75" customHeight="1" x14ac:dyDescent="0.55000000000000004"/>
    <row r="378" ht="15.75" customHeight="1" x14ac:dyDescent="0.55000000000000004"/>
    <row r="379" ht="15.75" customHeight="1" x14ac:dyDescent="0.55000000000000004"/>
    <row r="380" ht="15.75" customHeight="1" x14ac:dyDescent="0.55000000000000004"/>
    <row r="381" ht="15.75" customHeight="1" x14ac:dyDescent="0.55000000000000004"/>
    <row r="382" ht="15.75" customHeight="1" x14ac:dyDescent="0.55000000000000004"/>
    <row r="383" ht="15.75" customHeight="1" x14ac:dyDescent="0.55000000000000004"/>
    <row r="384" ht="15.75" customHeight="1" x14ac:dyDescent="0.55000000000000004"/>
    <row r="385" ht="15.75" customHeight="1" x14ac:dyDescent="0.55000000000000004"/>
    <row r="386" ht="15.75" customHeight="1" x14ac:dyDescent="0.55000000000000004"/>
    <row r="387" ht="15.75" customHeight="1" x14ac:dyDescent="0.55000000000000004"/>
    <row r="388" ht="15.75" customHeight="1" x14ac:dyDescent="0.55000000000000004"/>
    <row r="389" ht="15.75" customHeight="1" x14ac:dyDescent="0.55000000000000004"/>
    <row r="390" ht="15.75" customHeight="1" x14ac:dyDescent="0.55000000000000004"/>
    <row r="391" ht="15.75" customHeight="1" x14ac:dyDescent="0.55000000000000004"/>
    <row r="392" ht="15.75" customHeight="1" x14ac:dyDescent="0.55000000000000004"/>
    <row r="393" ht="15.75" customHeight="1" x14ac:dyDescent="0.55000000000000004"/>
    <row r="394" ht="15.75" customHeight="1" x14ac:dyDescent="0.55000000000000004"/>
    <row r="395" ht="15.75" customHeight="1" x14ac:dyDescent="0.55000000000000004"/>
    <row r="396" ht="15.75" customHeight="1" x14ac:dyDescent="0.55000000000000004"/>
    <row r="397" ht="15.75" customHeight="1" x14ac:dyDescent="0.55000000000000004"/>
    <row r="398" ht="15.75" customHeight="1" x14ac:dyDescent="0.55000000000000004"/>
    <row r="399" ht="15.75" customHeight="1" x14ac:dyDescent="0.55000000000000004"/>
    <row r="400" ht="15.75" customHeight="1" x14ac:dyDescent="0.55000000000000004"/>
    <row r="401" ht="15.75" customHeight="1" x14ac:dyDescent="0.55000000000000004"/>
    <row r="402" ht="15.75" customHeight="1" x14ac:dyDescent="0.55000000000000004"/>
    <row r="403" ht="15.75" customHeight="1" x14ac:dyDescent="0.55000000000000004"/>
    <row r="404" ht="15.75" customHeight="1" x14ac:dyDescent="0.55000000000000004"/>
    <row r="405" ht="15.75" customHeight="1" x14ac:dyDescent="0.55000000000000004"/>
    <row r="406" ht="15.75" customHeight="1" x14ac:dyDescent="0.55000000000000004"/>
    <row r="407" ht="15.75" customHeight="1" x14ac:dyDescent="0.55000000000000004"/>
    <row r="408" ht="15.75" customHeight="1" x14ac:dyDescent="0.55000000000000004"/>
    <row r="409" ht="15.75" customHeight="1" x14ac:dyDescent="0.55000000000000004"/>
    <row r="410" ht="15.75" customHeight="1" x14ac:dyDescent="0.55000000000000004"/>
    <row r="411" ht="15.75" customHeight="1" x14ac:dyDescent="0.55000000000000004"/>
    <row r="412" ht="15.75" customHeight="1" x14ac:dyDescent="0.55000000000000004"/>
    <row r="413" ht="15.75" customHeight="1" x14ac:dyDescent="0.55000000000000004"/>
    <row r="414" ht="15.75" customHeight="1" x14ac:dyDescent="0.55000000000000004"/>
    <row r="415" ht="15.75" customHeight="1" x14ac:dyDescent="0.55000000000000004"/>
    <row r="416" ht="15.75" customHeight="1" x14ac:dyDescent="0.55000000000000004"/>
    <row r="417" ht="15.75" customHeight="1" x14ac:dyDescent="0.55000000000000004"/>
    <row r="418" ht="15.75" customHeight="1" x14ac:dyDescent="0.55000000000000004"/>
    <row r="419" ht="15.75" customHeight="1" x14ac:dyDescent="0.55000000000000004"/>
    <row r="420" ht="15.75" customHeight="1" x14ac:dyDescent="0.55000000000000004"/>
    <row r="421" ht="15.75" customHeight="1" x14ac:dyDescent="0.55000000000000004"/>
    <row r="422" ht="15.75" customHeight="1" x14ac:dyDescent="0.55000000000000004"/>
    <row r="423" ht="15.75" customHeight="1" x14ac:dyDescent="0.55000000000000004"/>
    <row r="424" ht="15.75" customHeight="1" x14ac:dyDescent="0.55000000000000004"/>
    <row r="425" ht="15.75" customHeight="1" x14ac:dyDescent="0.55000000000000004"/>
    <row r="426" ht="15.75" customHeight="1" x14ac:dyDescent="0.55000000000000004"/>
    <row r="427" ht="15.75" customHeight="1" x14ac:dyDescent="0.55000000000000004"/>
    <row r="428" ht="15.75" customHeight="1" x14ac:dyDescent="0.55000000000000004"/>
    <row r="429" ht="15.75" customHeight="1" x14ac:dyDescent="0.55000000000000004"/>
    <row r="430" ht="15.75" customHeight="1" x14ac:dyDescent="0.55000000000000004"/>
    <row r="431" ht="15.75" customHeight="1" x14ac:dyDescent="0.55000000000000004"/>
    <row r="432" ht="15.75" customHeight="1" x14ac:dyDescent="0.55000000000000004"/>
    <row r="433" ht="15.75" customHeight="1" x14ac:dyDescent="0.55000000000000004"/>
    <row r="434" ht="15.75" customHeight="1" x14ac:dyDescent="0.55000000000000004"/>
    <row r="435" ht="15.75" customHeight="1" x14ac:dyDescent="0.55000000000000004"/>
    <row r="436" ht="15.75" customHeight="1" x14ac:dyDescent="0.55000000000000004"/>
    <row r="437" ht="15.75" customHeight="1" x14ac:dyDescent="0.55000000000000004"/>
    <row r="438" ht="15.75" customHeight="1" x14ac:dyDescent="0.55000000000000004"/>
    <row r="439" ht="15.75" customHeight="1" x14ac:dyDescent="0.55000000000000004"/>
    <row r="440" ht="15.75" customHeight="1" x14ac:dyDescent="0.55000000000000004"/>
    <row r="441" ht="15.75" customHeight="1" x14ac:dyDescent="0.55000000000000004"/>
    <row r="442" ht="15.75" customHeight="1" x14ac:dyDescent="0.55000000000000004"/>
    <row r="443" ht="15.75" customHeight="1" x14ac:dyDescent="0.55000000000000004"/>
    <row r="444" ht="15.75" customHeight="1" x14ac:dyDescent="0.55000000000000004"/>
    <row r="445" ht="15.75" customHeight="1" x14ac:dyDescent="0.55000000000000004"/>
    <row r="446" ht="15.75" customHeight="1" x14ac:dyDescent="0.55000000000000004"/>
    <row r="447" ht="15.75" customHeight="1" x14ac:dyDescent="0.55000000000000004"/>
    <row r="448" ht="15.75" customHeight="1" x14ac:dyDescent="0.55000000000000004"/>
    <row r="449" ht="15.75" customHeight="1" x14ac:dyDescent="0.55000000000000004"/>
    <row r="450" ht="15.75" customHeight="1" x14ac:dyDescent="0.55000000000000004"/>
    <row r="451" ht="15.75" customHeight="1" x14ac:dyDescent="0.55000000000000004"/>
    <row r="452" ht="15.75" customHeight="1" x14ac:dyDescent="0.55000000000000004"/>
    <row r="453" ht="15.75" customHeight="1" x14ac:dyDescent="0.55000000000000004"/>
    <row r="454" ht="15.75" customHeight="1" x14ac:dyDescent="0.55000000000000004"/>
    <row r="455" ht="15.75" customHeight="1" x14ac:dyDescent="0.55000000000000004"/>
    <row r="456" ht="15.75" customHeight="1" x14ac:dyDescent="0.55000000000000004"/>
    <row r="457" ht="15.75" customHeight="1" x14ac:dyDescent="0.55000000000000004"/>
    <row r="458" ht="15.75" customHeight="1" x14ac:dyDescent="0.55000000000000004"/>
    <row r="459" ht="15.75" customHeight="1" x14ac:dyDescent="0.55000000000000004"/>
    <row r="460" ht="15.75" customHeight="1" x14ac:dyDescent="0.55000000000000004"/>
    <row r="461" ht="15.75" customHeight="1" x14ac:dyDescent="0.55000000000000004"/>
    <row r="462" ht="15.75" customHeight="1" x14ac:dyDescent="0.55000000000000004"/>
    <row r="463" ht="15.75" customHeight="1" x14ac:dyDescent="0.55000000000000004"/>
    <row r="464" ht="15.75" customHeight="1" x14ac:dyDescent="0.55000000000000004"/>
    <row r="465" ht="15.75" customHeight="1" x14ac:dyDescent="0.55000000000000004"/>
    <row r="466" ht="15.75" customHeight="1" x14ac:dyDescent="0.55000000000000004"/>
    <row r="467" ht="15.75" customHeight="1" x14ac:dyDescent="0.55000000000000004"/>
    <row r="468" ht="15.75" customHeight="1" x14ac:dyDescent="0.55000000000000004"/>
    <row r="469" ht="15.75" customHeight="1" x14ac:dyDescent="0.55000000000000004"/>
    <row r="470" ht="15.75" customHeight="1" x14ac:dyDescent="0.55000000000000004"/>
    <row r="471" ht="15.75" customHeight="1" x14ac:dyDescent="0.55000000000000004"/>
    <row r="472" ht="15.75" customHeight="1" x14ac:dyDescent="0.55000000000000004"/>
    <row r="473" ht="15.75" customHeight="1" x14ac:dyDescent="0.55000000000000004"/>
    <row r="474" ht="15.75" customHeight="1" x14ac:dyDescent="0.55000000000000004"/>
    <row r="475" ht="15.75" customHeight="1" x14ac:dyDescent="0.55000000000000004"/>
    <row r="476" ht="15.75" customHeight="1" x14ac:dyDescent="0.55000000000000004"/>
    <row r="477" ht="15.75" customHeight="1" x14ac:dyDescent="0.55000000000000004"/>
    <row r="478" ht="15.75" customHeight="1" x14ac:dyDescent="0.55000000000000004"/>
    <row r="479" ht="15.75" customHeight="1" x14ac:dyDescent="0.55000000000000004"/>
    <row r="480" ht="15.75" customHeight="1" x14ac:dyDescent="0.55000000000000004"/>
    <row r="481" ht="15.75" customHeight="1" x14ac:dyDescent="0.55000000000000004"/>
    <row r="482" ht="15.75" customHeight="1" x14ac:dyDescent="0.55000000000000004"/>
    <row r="483" ht="15.75" customHeight="1" x14ac:dyDescent="0.55000000000000004"/>
    <row r="484" ht="15.75" customHeight="1" x14ac:dyDescent="0.55000000000000004"/>
    <row r="485" ht="15.75" customHeight="1" x14ac:dyDescent="0.55000000000000004"/>
    <row r="486" ht="15.75" customHeight="1" x14ac:dyDescent="0.55000000000000004"/>
    <row r="487" ht="15.75" customHeight="1" x14ac:dyDescent="0.55000000000000004"/>
    <row r="488" ht="15.75" customHeight="1" x14ac:dyDescent="0.55000000000000004"/>
    <row r="489" ht="15.75" customHeight="1" x14ac:dyDescent="0.55000000000000004"/>
    <row r="490" ht="15.75" customHeight="1" x14ac:dyDescent="0.55000000000000004"/>
    <row r="491" ht="15.75" customHeight="1" x14ac:dyDescent="0.55000000000000004"/>
    <row r="492" ht="15.75" customHeight="1" x14ac:dyDescent="0.55000000000000004"/>
    <row r="493" ht="15.75" customHeight="1" x14ac:dyDescent="0.55000000000000004"/>
    <row r="494" ht="15.75" customHeight="1" x14ac:dyDescent="0.55000000000000004"/>
    <row r="495" ht="15.75" customHeight="1" x14ac:dyDescent="0.55000000000000004"/>
    <row r="496" ht="15.75" customHeight="1" x14ac:dyDescent="0.55000000000000004"/>
    <row r="497" ht="15.75" customHeight="1" x14ac:dyDescent="0.55000000000000004"/>
    <row r="498" ht="15.75" customHeight="1" x14ac:dyDescent="0.55000000000000004"/>
    <row r="499" ht="15.75" customHeight="1" x14ac:dyDescent="0.55000000000000004"/>
    <row r="500" ht="15.75" customHeight="1" x14ac:dyDescent="0.55000000000000004"/>
    <row r="501" ht="15.75" customHeight="1" x14ac:dyDescent="0.55000000000000004"/>
    <row r="502" ht="15.75" customHeight="1" x14ac:dyDescent="0.55000000000000004"/>
    <row r="503" ht="15.75" customHeight="1" x14ac:dyDescent="0.55000000000000004"/>
    <row r="504" ht="15.75" customHeight="1" x14ac:dyDescent="0.55000000000000004"/>
    <row r="505" ht="15.75" customHeight="1" x14ac:dyDescent="0.55000000000000004"/>
    <row r="506" ht="15.75" customHeight="1" x14ac:dyDescent="0.55000000000000004"/>
    <row r="507" ht="15.75" customHeight="1" x14ac:dyDescent="0.55000000000000004"/>
    <row r="508" ht="15.75" customHeight="1" x14ac:dyDescent="0.55000000000000004"/>
    <row r="509" ht="15.75" customHeight="1" x14ac:dyDescent="0.55000000000000004"/>
    <row r="510" ht="15.75" customHeight="1" x14ac:dyDescent="0.55000000000000004"/>
    <row r="511" ht="15.75" customHeight="1" x14ac:dyDescent="0.55000000000000004"/>
    <row r="512" ht="15.75" customHeight="1" x14ac:dyDescent="0.55000000000000004"/>
    <row r="513" ht="15.75" customHeight="1" x14ac:dyDescent="0.55000000000000004"/>
    <row r="514" ht="15.75" customHeight="1" x14ac:dyDescent="0.55000000000000004"/>
    <row r="515" ht="15.75" customHeight="1" x14ac:dyDescent="0.55000000000000004"/>
    <row r="516" ht="15.75" customHeight="1" x14ac:dyDescent="0.55000000000000004"/>
    <row r="517" ht="15.75" customHeight="1" x14ac:dyDescent="0.55000000000000004"/>
    <row r="518" ht="15.75" customHeight="1" x14ac:dyDescent="0.55000000000000004"/>
    <row r="519" ht="15.75" customHeight="1" x14ac:dyDescent="0.55000000000000004"/>
    <row r="520" ht="15.75" customHeight="1" x14ac:dyDescent="0.55000000000000004"/>
    <row r="521" ht="15.75" customHeight="1" x14ac:dyDescent="0.55000000000000004"/>
    <row r="522" ht="15.75" customHeight="1" x14ac:dyDescent="0.55000000000000004"/>
    <row r="523" ht="15.75" customHeight="1" x14ac:dyDescent="0.55000000000000004"/>
    <row r="524" ht="15.75" customHeight="1" x14ac:dyDescent="0.55000000000000004"/>
    <row r="525" ht="15.75" customHeight="1" x14ac:dyDescent="0.55000000000000004"/>
    <row r="526" ht="15.75" customHeight="1" x14ac:dyDescent="0.55000000000000004"/>
    <row r="527" ht="15.75" customHeight="1" x14ac:dyDescent="0.55000000000000004"/>
    <row r="528" ht="15.75" customHeight="1" x14ac:dyDescent="0.55000000000000004"/>
    <row r="529" ht="15.75" customHeight="1" x14ac:dyDescent="0.55000000000000004"/>
    <row r="530" ht="15.75" customHeight="1" x14ac:dyDescent="0.55000000000000004"/>
    <row r="531" ht="15.75" customHeight="1" x14ac:dyDescent="0.55000000000000004"/>
    <row r="532" ht="15.75" customHeight="1" x14ac:dyDescent="0.55000000000000004"/>
    <row r="533" ht="15.75" customHeight="1" x14ac:dyDescent="0.55000000000000004"/>
    <row r="534" ht="15.75" customHeight="1" x14ac:dyDescent="0.55000000000000004"/>
    <row r="535" ht="15.75" customHeight="1" x14ac:dyDescent="0.55000000000000004"/>
    <row r="536" ht="15.75" customHeight="1" x14ac:dyDescent="0.55000000000000004"/>
    <row r="537" ht="15.75" customHeight="1" x14ac:dyDescent="0.55000000000000004"/>
    <row r="538" ht="15.75" customHeight="1" x14ac:dyDescent="0.55000000000000004"/>
    <row r="539" ht="15.75" customHeight="1" x14ac:dyDescent="0.55000000000000004"/>
    <row r="540" ht="15.75" customHeight="1" x14ac:dyDescent="0.55000000000000004"/>
    <row r="541" ht="15.75" customHeight="1" x14ac:dyDescent="0.55000000000000004"/>
    <row r="542" ht="15.75" customHeight="1" x14ac:dyDescent="0.55000000000000004"/>
    <row r="543" ht="15.75" customHeight="1" x14ac:dyDescent="0.55000000000000004"/>
    <row r="544" ht="15.75" customHeight="1" x14ac:dyDescent="0.55000000000000004"/>
    <row r="545" ht="15.75" customHeight="1" x14ac:dyDescent="0.55000000000000004"/>
    <row r="546" ht="15.75" customHeight="1" x14ac:dyDescent="0.55000000000000004"/>
    <row r="547" ht="15.75" customHeight="1" x14ac:dyDescent="0.55000000000000004"/>
    <row r="548" ht="15.75" customHeight="1" x14ac:dyDescent="0.55000000000000004"/>
    <row r="549" ht="15.75" customHeight="1" x14ac:dyDescent="0.55000000000000004"/>
    <row r="550" ht="15.75" customHeight="1" x14ac:dyDescent="0.55000000000000004"/>
    <row r="551" ht="15.75" customHeight="1" x14ac:dyDescent="0.55000000000000004"/>
    <row r="552" ht="15.75" customHeight="1" x14ac:dyDescent="0.55000000000000004"/>
    <row r="553" ht="15.75" customHeight="1" x14ac:dyDescent="0.55000000000000004"/>
    <row r="554" ht="15.75" customHeight="1" x14ac:dyDescent="0.55000000000000004"/>
    <row r="555" ht="15.75" customHeight="1" x14ac:dyDescent="0.55000000000000004"/>
    <row r="556" ht="15.75" customHeight="1" x14ac:dyDescent="0.55000000000000004"/>
    <row r="557" ht="15.75" customHeight="1" x14ac:dyDescent="0.55000000000000004"/>
    <row r="558" ht="15.75" customHeight="1" x14ac:dyDescent="0.55000000000000004"/>
    <row r="559" ht="15.75" customHeight="1" x14ac:dyDescent="0.55000000000000004"/>
    <row r="560" ht="15.75" customHeight="1" x14ac:dyDescent="0.55000000000000004"/>
    <row r="561" ht="15.75" customHeight="1" x14ac:dyDescent="0.55000000000000004"/>
    <row r="562" ht="15.75" customHeight="1" x14ac:dyDescent="0.55000000000000004"/>
    <row r="563" ht="15.75" customHeight="1" x14ac:dyDescent="0.55000000000000004"/>
    <row r="564" ht="15.75" customHeight="1" x14ac:dyDescent="0.55000000000000004"/>
    <row r="565" ht="15.75" customHeight="1" x14ac:dyDescent="0.55000000000000004"/>
    <row r="566" ht="15.75" customHeight="1" x14ac:dyDescent="0.55000000000000004"/>
    <row r="567" ht="15.75" customHeight="1" x14ac:dyDescent="0.55000000000000004"/>
    <row r="568" ht="15.75" customHeight="1" x14ac:dyDescent="0.55000000000000004"/>
    <row r="569" ht="15.75" customHeight="1" x14ac:dyDescent="0.55000000000000004"/>
    <row r="570" ht="15.75" customHeight="1" x14ac:dyDescent="0.55000000000000004"/>
    <row r="571" ht="15.75" customHeight="1" x14ac:dyDescent="0.55000000000000004"/>
    <row r="572" ht="15.75" customHeight="1" x14ac:dyDescent="0.55000000000000004"/>
    <row r="573" ht="15.75" customHeight="1" x14ac:dyDescent="0.55000000000000004"/>
    <row r="574" ht="15.75" customHeight="1" x14ac:dyDescent="0.55000000000000004"/>
    <row r="575" ht="15.75" customHeight="1" x14ac:dyDescent="0.55000000000000004"/>
    <row r="576" ht="15.75" customHeight="1" x14ac:dyDescent="0.55000000000000004"/>
    <row r="577" ht="15.75" customHeight="1" x14ac:dyDescent="0.55000000000000004"/>
    <row r="578" ht="15.75" customHeight="1" x14ac:dyDescent="0.55000000000000004"/>
    <row r="579" ht="15.75" customHeight="1" x14ac:dyDescent="0.55000000000000004"/>
    <row r="580" ht="15.75" customHeight="1" x14ac:dyDescent="0.55000000000000004"/>
    <row r="581" ht="15.75" customHeight="1" x14ac:dyDescent="0.55000000000000004"/>
    <row r="582" ht="15.75" customHeight="1" x14ac:dyDescent="0.55000000000000004"/>
    <row r="583" ht="15.75" customHeight="1" x14ac:dyDescent="0.55000000000000004"/>
    <row r="584" ht="15.75" customHeight="1" x14ac:dyDescent="0.55000000000000004"/>
    <row r="585" ht="15.75" customHeight="1" x14ac:dyDescent="0.55000000000000004"/>
    <row r="586" ht="15.75" customHeight="1" x14ac:dyDescent="0.55000000000000004"/>
    <row r="587" ht="15.75" customHeight="1" x14ac:dyDescent="0.55000000000000004"/>
    <row r="588" ht="15.75" customHeight="1" x14ac:dyDescent="0.55000000000000004"/>
    <row r="589" ht="15.75" customHeight="1" x14ac:dyDescent="0.55000000000000004"/>
    <row r="590" ht="15.75" customHeight="1" x14ac:dyDescent="0.55000000000000004"/>
    <row r="591" ht="15.75" customHeight="1" x14ac:dyDescent="0.55000000000000004"/>
    <row r="592" ht="15.75" customHeight="1" x14ac:dyDescent="0.55000000000000004"/>
    <row r="593" ht="15.75" customHeight="1" x14ac:dyDescent="0.55000000000000004"/>
    <row r="594" ht="15.75" customHeight="1" x14ac:dyDescent="0.55000000000000004"/>
    <row r="595" ht="15.75" customHeight="1" x14ac:dyDescent="0.55000000000000004"/>
    <row r="596" ht="15.75" customHeight="1" x14ac:dyDescent="0.55000000000000004"/>
    <row r="597" ht="15.75" customHeight="1" x14ac:dyDescent="0.55000000000000004"/>
    <row r="598" ht="15.75" customHeight="1" x14ac:dyDescent="0.55000000000000004"/>
    <row r="599" ht="15.75" customHeight="1" x14ac:dyDescent="0.55000000000000004"/>
    <row r="600" ht="15.75" customHeight="1" x14ac:dyDescent="0.55000000000000004"/>
    <row r="601" ht="15.75" customHeight="1" x14ac:dyDescent="0.55000000000000004"/>
    <row r="602" ht="15.75" customHeight="1" x14ac:dyDescent="0.55000000000000004"/>
    <row r="603" ht="15.75" customHeight="1" x14ac:dyDescent="0.55000000000000004"/>
    <row r="604" ht="15.75" customHeight="1" x14ac:dyDescent="0.55000000000000004"/>
    <row r="605" ht="15.75" customHeight="1" x14ac:dyDescent="0.55000000000000004"/>
    <row r="606" ht="15.75" customHeight="1" x14ac:dyDescent="0.55000000000000004"/>
    <row r="607" ht="15.75" customHeight="1" x14ac:dyDescent="0.55000000000000004"/>
    <row r="608" ht="15.75" customHeight="1" x14ac:dyDescent="0.55000000000000004"/>
    <row r="609" ht="15.75" customHeight="1" x14ac:dyDescent="0.55000000000000004"/>
    <row r="610" ht="15.75" customHeight="1" x14ac:dyDescent="0.55000000000000004"/>
    <row r="611" ht="15.75" customHeight="1" x14ac:dyDescent="0.55000000000000004"/>
    <row r="612" ht="15.75" customHeight="1" x14ac:dyDescent="0.55000000000000004"/>
    <row r="613" ht="15.75" customHeight="1" x14ac:dyDescent="0.55000000000000004"/>
    <row r="614" ht="15.75" customHeight="1" x14ac:dyDescent="0.55000000000000004"/>
    <row r="615" ht="15.75" customHeight="1" x14ac:dyDescent="0.55000000000000004"/>
    <row r="616" ht="15.75" customHeight="1" x14ac:dyDescent="0.55000000000000004"/>
    <row r="617" ht="15.75" customHeight="1" x14ac:dyDescent="0.55000000000000004"/>
    <row r="618" ht="15.75" customHeight="1" x14ac:dyDescent="0.55000000000000004"/>
    <row r="619" ht="15.75" customHeight="1" x14ac:dyDescent="0.55000000000000004"/>
    <row r="620" ht="15.75" customHeight="1" x14ac:dyDescent="0.55000000000000004"/>
    <row r="621" ht="15.75" customHeight="1" x14ac:dyDescent="0.55000000000000004"/>
    <row r="622" ht="15.75" customHeight="1" x14ac:dyDescent="0.55000000000000004"/>
    <row r="623" ht="15.75" customHeight="1" x14ac:dyDescent="0.55000000000000004"/>
    <row r="624" ht="15.75" customHeight="1" x14ac:dyDescent="0.55000000000000004"/>
    <row r="625" ht="15.75" customHeight="1" x14ac:dyDescent="0.55000000000000004"/>
    <row r="626" ht="15.75" customHeight="1" x14ac:dyDescent="0.55000000000000004"/>
    <row r="627" ht="15.75" customHeight="1" x14ac:dyDescent="0.55000000000000004"/>
    <row r="628" ht="15.75" customHeight="1" x14ac:dyDescent="0.55000000000000004"/>
    <row r="629" ht="15.75" customHeight="1" x14ac:dyDescent="0.55000000000000004"/>
    <row r="630" ht="15.75" customHeight="1" x14ac:dyDescent="0.55000000000000004"/>
    <row r="631" ht="15.75" customHeight="1" x14ac:dyDescent="0.55000000000000004"/>
    <row r="632" ht="15.75" customHeight="1" x14ac:dyDescent="0.55000000000000004"/>
    <row r="633" ht="15.75" customHeight="1" x14ac:dyDescent="0.55000000000000004"/>
    <row r="634" ht="15.75" customHeight="1" x14ac:dyDescent="0.55000000000000004"/>
    <row r="635" ht="15.75" customHeight="1" x14ac:dyDescent="0.55000000000000004"/>
    <row r="636" ht="15.75" customHeight="1" x14ac:dyDescent="0.55000000000000004"/>
    <row r="637" ht="15.75" customHeight="1" x14ac:dyDescent="0.55000000000000004"/>
    <row r="638" ht="15.75" customHeight="1" x14ac:dyDescent="0.55000000000000004"/>
    <row r="639" ht="15.75" customHeight="1" x14ac:dyDescent="0.55000000000000004"/>
    <row r="640" ht="15.75" customHeight="1" x14ac:dyDescent="0.55000000000000004"/>
    <row r="641" ht="15.75" customHeight="1" x14ac:dyDescent="0.55000000000000004"/>
    <row r="642" ht="15.75" customHeight="1" x14ac:dyDescent="0.55000000000000004"/>
    <row r="643" ht="15.75" customHeight="1" x14ac:dyDescent="0.55000000000000004"/>
    <row r="644" ht="15.75" customHeight="1" x14ac:dyDescent="0.55000000000000004"/>
    <row r="645" ht="15.75" customHeight="1" x14ac:dyDescent="0.55000000000000004"/>
    <row r="646" ht="15.75" customHeight="1" x14ac:dyDescent="0.55000000000000004"/>
    <row r="647" ht="15.75" customHeight="1" x14ac:dyDescent="0.55000000000000004"/>
    <row r="648" ht="15.75" customHeight="1" x14ac:dyDescent="0.55000000000000004"/>
    <row r="649" ht="15.75" customHeight="1" x14ac:dyDescent="0.55000000000000004"/>
    <row r="650" ht="15.75" customHeight="1" x14ac:dyDescent="0.55000000000000004"/>
    <row r="651" ht="15.75" customHeight="1" x14ac:dyDescent="0.55000000000000004"/>
    <row r="652" ht="15.75" customHeight="1" x14ac:dyDescent="0.55000000000000004"/>
    <row r="653" ht="15.75" customHeight="1" x14ac:dyDescent="0.55000000000000004"/>
    <row r="654" ht="15.75" customHeight="1" x14ac:dyDescent="0.55000000000000004"/>
    <row r="655" ht="15.75" customHeight="1" x14ac:dyDescent="0.55000000000000004"/>
    <row r="656" ht="15.75" customHeight="1" x14ac:dyDescent="0.55000000000000004"/>
    <row r="657" ht="15.75" customHeight="1" x14ac:dyDescent="0.55000000000000004"/>
    <row r="658" ht="15.75" customHeight="1" x14ac:dyDescent="0.55000000000000004"/>
    <row r="659" ht="15.75" customHeight="1" x14ac:dyDescent="0.55000000000000004"/>
    <row r="660" ht="15.75" customHeight="1" x14ac:dyDescent="0.55000000000000004"/>
    <row r="661" ht="15.75" customHeight="1" x14ac:dyDescent="0.55000000000000004"/>
    <row r="662" ht="15.75" customHeight="1" x14ac:dyDescent="0.55000000000000004"/>
    <row r="663" ht="15.75" customHeight="1" x14ac:dyDescent="0.55000000000000004"/>
    <row r="664" ht="15.75" customHeight="1" x14ac:dyDescent="0.55000000000000004"/>
    <row r="665" ht="15.75" customHeight="1" x14ac:dyDescent="0.55000000000000004"/>
    <row r="666" ht="15.75" customHeight="1" x14ac:dyDescent="0.55000000000000004"/>
    <row r="667" ht="15.75" customHeight="1" x14ac:dyDescent="0.55000000000000004"/>
    <row r="668" ht="15.75" customHeight="1" x14ac:dyDescent="0.55000000000000004"/>
    <row r="669" ht="15.75" customHeight="1" x14ac:dyDescent="0.55000000000000004"/>
    <row r="670" ht="15.75" customHeight="1" x14ac:dyDescent="0.55000000000000004"/>
    <row r="671" ht="15.75" customHeight="1" x14ac:dyDescent="0.55000000000000004"/>
    <row r="672" ht="15.75" customHeight="1" x14ac:dyDescent="0.55000000000000004"/>
    <row r="673" ht="15.75" customHeight="1" x14ac:dyDescent="0.55000000000000004"/>
    <row r="674" ht="15.75" customHeight="1" x14ac:dyDescent="0.55000000000000004"/>
    <row r="675" ht="15.75" customHeight="1" x14ac:dyDescent="0.55000000000000004"/>
    <row r="676" ht="15.75" customHeight="1" x14ac:dyDescent="0.55000000000000004"/>
    <row r="677" ht="15.75" customHeight="1" x14ac:dyDescent="0.55000000000000004"/>
    <row r="678" ht="15.75" customHeight="1" x14ac:dyDescent="0.55000000000000004"/>
    <row r="679" ht="15.75" customHeight="1" x14ac:dyDescent="0.55000000000000004"/>
    <row r="680" ht="15.75" customHeight="1" x14ac:dyDescent="0.55000000000000004"/>
    <row r="681" ht="15.75" customHeight="1" x14ac:dyDescent="0.55000000000000004"/>
    <row r="682" ht="15.75" customHeight="1" x14ac:dyDescent="0.55000000000000004"/>
    <row r="683" ht="15.75" customHeight="1" x14ac:dyDescent="0.55000000000000004"/>
    <row r="684" ht="15.75" customHeight="1" x14ac:dyDescent="0.55000000000000004"/>
    <row r="685" ht="15.75" customHeight="1" x14ac:dyDescent="0.55000000000000004"/>
    <row r="686" ht="15.75" customHeight="1" x14ac:dyDescent="0.55000000000000004"/>
    <row r="687" ht="15.75" customHeight="1" x14ac:dyDescent="0.55000000000000004"/>
    <row r="688" ht="15.75" customHeight="1" x14ac:dyDescent="0.55000000000000004"/>
    <row r="689" ht="15.75" customHeight="1" x14ac:dyDescent="0.55000000000000004"/>
    <row r="690" ht="15.75" customHeight="1" x14ac:dyDescent="0.55000000000000004"/>
    <row r="691" ht="15.75" customHeight="1" x14ac:dyDescent="0.55000000000000004"/>
    <row r="692" ht="15.75" customHeight="1" x14ac:dyDescent="0.55000000000000004"/>
    <row r="693" ht="15.75" customHeight="1" x14ac:dyDescent="0.55000000000000004"/>
    <row r="694" ht="15.75" customHeight="1" x14ac:dyDescent="0.55000000000000004"/>
    <row r="695" ht="15.75" customHeight="1" x14ac:dyDescent="0.55000000000000004"/>
    <row r="696" ht="15.75" customHeight="1" x14ac:dyDescent="0.55000000000000004"/>
    <row r="697" ht="15.75" customHeight="1" x14ac:dyDescent="0.55000000000000004"/>
    <row r="698" ht="15.75" customHeight="1" x14ac:dyDescent="0.55000000000000004"/>
    <row r="699" ht="15.75" customHeight="1" x14ac:dyDescent="0.55000000000000004"/>
    <row r="700" ht="15.75" customHeight="1" x14ac:dyDescent="0.55000000000000004"/>
    <row r="701" ht="15.75" customHeight="1" x14ac:dyDescent="0.55000000000000004"/>
    <row r="702" ht="15.75" customHeight="1" x14ac:dyDescent="0.55000000000000004"/>
    <row r="703" ht="15.75" customHeight="1" x14ac:dyDescent="0.55000000000000004"/>
    <row r="704" ht="15.75" customHeight="1" x14ac:dyDescent="0.55000000000000004"/>
    <row r="705" ht="15.75" customHeight="1" x14ac:dyDescent="0.55000000000000004"/>
    <row r="706" ht="15.75" customHeight="1" x14ac:dyDescent="0.55000000000000004"/>
    <row r="707" ht="15.75" customHeight="1" x14ac:dyDescent="0.55000000000000004"/>
    <row r="708" ht="15.75" customHeight="1" x14ac:dyDescent="0.55000000000000004"/>
    <row r="709" ht="15.75" customHeight="1" x14ac:dyDescent="0.55000000000000004"/>
    <row r="710" ht="15.75" customHeight="1" x14ac:dyDescent="0.55000000000000004"/>
    <row r="711" ht="15.75" customHeight="1" x14ac:dyDescent="0.55000000000000004"/>
    <row r="712" ht="15.75" customHeight="1" x14ac:dyDescent="0.55000000000000004"/>
    <row r="713" ht="15.75" customHeight="1" x14ac:dyDescent="0.55000000000000004"/>
    <row r="714" ht="15.75" customHeight="1" x14ac:dyDescent="0.55000000000000004"/>
    <row r="715" ht="15.75" customHeight="1" x14ac:dyDescent="0.55000000000000004"/>
    <row r="716" ht="15.75" customHeight="1" x14ac:dyDescent="0.55000000000000004"/>
    <row r="717" ht="15.75" customHeight="1" x14ac:dyDescent="0.55000000000000004"/>
    <row r="718" ht="15.75" customHeight="1" x14ac:dyDescent="0.55000000000000004"/>
    <row r="719" ht="15.75" customHeight="1" x14ac:dyDescent="0.55000000000000004"/>
    <row r="720" ht="15.75" customHeight="1" x14ac:dyDescent="0.55000000000000004"/>
    <row r="721" ht="15.75" customHeight="1" x14ac:dyDescent="0.55000000000000004"/>
    <row r="722" ht="15.75" customHeight="1" x14ac:dyDescent="0.55000000000000004"/>
    <row r="723" ht="15.75" customHeight="1" x14ac:dyDescent="0.55000000000000004"/>
    <row r="724" ht="15.75" customHeight="1" x14ac:dyDescent="0.55000000000000004"/>
    <row r="725" ht="15.75" customHeight="1" x14ac:dyDescent="0.55000000000000004"/>
    <row r="726" ht="15.75" customHeight="1" x14ac:dyDescent="0.55000000000000004"/>
    <row r="727" ht="15.75" customHeight="1" x14ac:dyDescent="0.55000000000000004"/>
    <row r="728" ht="15.75" customHeight="1" x14ac:dyDescent="0.55000000000000004"/>
    <row r="729" ht="15.75" customHeight="1" x14ac:dyDescent="0.55000000000000004"/>
    <row r="730" ht="15.75" customHeight="1" x14ac:dyDescent="0.55000000000000004"/>
    <row r="731" ht="15.75" customHeight="1" x14ac:dyDescent="0.55000000000000004"/>
    <row r="732" ht="15.75" customHeight="1" x14ac:dyDescent="0.55000000000000004"/>
    <row r="733" ht="15.75" customHeight="1" x14ac:dyDescent="0.55000000000000004"/>
    <row r="734" ht="15.75" customHeight="1" x14ac:dyDescent="0.55000000000000004"/>
    <row r="735" ht="15.75" customHeight="1" x14ac:dyDescent="0.55000000000000004"/>
    <row r="736" ht="15.75" customHeight="1" x14ac:dyDescent="0.55000000000000004"/>
    <row r="737" ht="15.75" customHeight="1" x14ac:dyDescent="0.55000000000000004"/>
    <row r="738" ht="15.75" customHeight="1" x14ac:dyDescent="0.55000000000000004"/>
    <row r="739" ht="15.75" customHeight="1" x14ac:dyDescent="0.55000000000000004"/>
    <row r="740" ht="15.75" customHeight="1" x14ac:dyDescent="0.55000000000000004"/>
    <row r="741" ht="15.75" customHeight="1" x14ac:dyDescent="0.55000000000000004"/>
    <row r="742" ht="15.75" customHeight="1" x14ac:dyDescent="0.55000000000000004"/>
    <row r="743" ht="15.75" customHeight="1" x14ac:dyDescent="0.55000000000000004"/>
    <row r="744" ht="15.75" customHeight="1" x14ac:dyDescent="0.55000000000000004"/>
    <row r="745" ht="15.75" customHeight="1" x14ac:dyDescent="0.55000000000000004"/>
    <row r="746" ht="15.75" customHeight="1" x14ac:dyDescent="0.55000000000000004"/>
    <row r="747" ht="15.75" customHeight="1" x14ac:dyDescent="0.55000000000000004"/>
    <row r="748" ht="15.75" customHeight="1" x14ac:dyDescent="0.55000000000000004"/>
    <row r="749" ht="15.75" customHeight="1" x14ac:dyDescent="0.55000000000000004"/>
    <row r="750" ht="15.75" customHeight="1" x14ac:dyDescent="0.55000000000000004"/>
    <row r="751" ht="15.75" customHeight="1" x14ac:dyDescent="0.55000000000000004"/>
    <row r="752" ht="15.75" customHeight="1" x14ac:dyDescent="0.55000000000000004"/>
    <row r="753" ht="15.75" customHeight="1" x14ac:dyDescent="0.55000000000000004"/>
    <row r="754" ht="15.75" customHeight="1" x14ac:dyDescent="0.55000000000000004"/>
    <row r="755" ht="15.75" customHeight="1" x14ac:dyDescent="0.55000000000000004"/>
    <row r="756" ht="15.75" customHeight="1" x14ac:dyDescent="0.55000000000000004"/>
    <row r="757" ht="15.75" customHeight="1" x14ac:dyDescent="0.55000000000000004"/>
    <row r="758" ht="15.75" customHeight="1" x14ac:dyDescent="0.55000000000000004"/>
    <row r="759" ht="15.75" customHeight="1" x14ac:dyDescent="0.55000000000000004"/>
    <row r="760" ht="15.75" customHeight="1" x14ac:dyDescent="0.55000000000000004"/>
    <row r="761" ht="15.75" customHeight="1" x14ac:dyDescent="0.55000000000000004"/>
    <row r="762" ht="15.75" customHeight="1" x14ac:dyDescent="0.55000000000000004"/>
    <row r="763" ht="15.75" customHeight="1" x14ac:dyDescent="0.55000000000000004"/>
    <row r="764" ht="15.75" customHeight="1" x14ac:dyDescent="0.55000000000000004"/>
    <row r="765" ht="15.75" customHeight="1" x14ac:dyDescent="0.55000000000000004"/>
    <row r="766" ht="15.75" customHeight="1" x14ac:dyDescent="0.55000000000000004"/>
    <row r="767" ht="15.75" customHeight="1" x14ac:dyDescent="0.55000000000000004"/>
    <row r="768" ht="15.75" customHeight="1" x14ac:dyDescent="0.55000000000000004"/>
    <row r="769" ht="15.75" customHeight="1" x14ac:dyDescent="0.55000000000000004"/>
    <row r="770" ht="15.75" customHeight="1" x14ac:dyDescent="0.55000000000000004"/>
    <row r="771" ht="15.75" customHeight="1" x14ac:dyDescent="0.55000000000000004"/>
    <row r="772" ht="15.75" customHeight="1" x14ac:dyDescent="0.55000000000000004"/>
    <row r="773" ht="15.75" customHeight="1" x14ac:dyDescent="0.55000000000000004"/>
    <row r="774" ht="15.75" customHeight="1" x14ac:dyDescent="0.55000000000000004"/>
    <row r="775" ht="15.75" customHeight="1" x14ac:dyDescent="0.55000000000000004"/>
    <row r="776" ht="15.75" customHeight="1" x14ac:dyDescent="0.55000000000000004"/>
    <row r="777" ht="15.75" customHeight="1" x14ac:dyDescent="0.55000000000000004"/>
    <row r="778" ht="15.75" customHeight="1" x14ac:dyDescent="0.55000000000000004"/>
    <row r="779" ht="15.75" customHeight="1" x14ac:dyDescent="0.55000000000000004"/>
    <row r="780" ht="15.75" customHeight="1" x14ac:dyDescent="0.55000000000000004"/>
    <row r="781" ht="15.75" customHeight="1" x14ac:dyDescent="0.55000000000000004"/>
    <row r="782" ht="15.75" customHeight="1" x14ac:dyDescent="0.55000000000000004"/>
    <row r="783" ht="15.75" customHeight="1" x14ac:dyDescent="0.55000000000000004"/>
    <row r="784" ht="15.75" customHeight="1" x14ac:dyDescent="0.55000000000000004"/>
    <row r="785" ht="15.75" customHeight="1" x14ac:dyDescent="0.55000000000000004"/>
    <row r="786" ht="15.75" customHeight="1" x14ac:dyDescent="0.55000000000000004"/>
    <row r="787" ht="15.75" customHeight="1" x14ac:dyDescent="0.55000000000000004"/>
    <row r="788" ht="15.75" customHeight="1" x14ac:dyDescent="0.55000000000000004"/>
    <row r="789" ht="15.75" customHeight="1" x14ac:dyDescent="0.55000000000000004"/>
    <row r="790" ht="15.75" customHeight="1" x14ac:dyDescent="0.55000000000000004"/>
    <row r="791" ht="15.75" customHeight="1" x14ac:dyDescent="0.55000000000000004"/>
    <row r="792" ht="15.75" customHeight="1" x14ac:dyDescent="0.55000000000000004"/>
    <row r="793" ht="15.75" customHeight="1" x14ac:dyDescent="0.55000000000000004"/>
    <row r="794" ht="15.75" customHeight="1" x14ac:dyDescent="0.55000000000000004"/>
    <row r="795" ht="15.75" customHeight="1" x14ac:dyDescent="0.55000000000000004"/>
    <row r="796" ht="15.75" customHeight="1" x14ac:dyDescent="0.55000000000000004"/>
    <row r="797" ht="15.75" customHeight="1" x14ac:dyDescent="0.55000000000000004"/>
    <row r="798" ht="15.75" customHeight="1" x14ac:dyDescent="0.55000000000000004"/>
    <row r="799" ht="15.75" customHeight="1" x14ac:dyDescent="0.55000000000000004"/>
    <row r="800" ht="15.75" customHeight="1" x14ac:dyDescent="0.55000000000000004"/>
    <row r="801" ht="15.75" customHeight="1" x14ac:dyDescent="0.55000000000000004"/>
    <row r="802" ht="15.75" customHeight="1" x14ac:dyDescent="0.55000000000000004"/>
    <row r="803" ht="15.75" customHeight="1" x14ac:dyDescent="0.55000000000000004"/>
    <row r="804" ht="15.75" customHeight="1" x14ac:dyDescent="0.55000000000000004"/>
    <row r="805" ht="15.75" customHeight="1" x14ac:dyDescent="0.55000000000000004"/>
    <row r="806" ht="15.75" customHeight="1" x14ac:dyDescent="0.55000000000000004"/>
    <row r="807" ht="15.75" customHeight="1" x14ac:dyDescent="0.55000000000000004"/>
    <row r="808" ht="15.75" customHeight="1" x14ac:dyDescent="0.55000000000000004"/>
    <row r="809" ht="15.75" customHeight="1" x14ac:dyDescent="0.55000000000000004"/>
    <row r="810" ht="15.75" customHeight="1" x14ac:dyDescent="0.55000000000000004"/>
    <row r="811" ht="15.75" customHeight="1" x14ac:dyDescent="0.55000000000000004"/>
    <row r="812" ht="15.75" customHeight="1" x14ac:dyDescent="0.55000000000000004"/>
    <row r="813" ht="15.75" customHeight="1" x14ac:dyDescent="0.55000000000000004"/>
    <row r="814" ht="15.75" customHeight="1" x14ac:dyDescent="0.55000000000000004"/>
    <row r="815" ht="15.75" customHeight="1" x14ac:dyDescent="0.55000000000000004"/>
    <row r="816" ht="15.75" customHeight="1" x14ac:dyDescent="0.55000000000000004"/>
    <row r="817" ht="15.75" customHeight="1" x14ac:dyDescent="0.55000000000000004"/>
    <row r="818" ht="15.75" customHeight="1" x14ac:dyDescent="0.55000000000000004"/>
    <row r="819" ht="15.75" customHeight="1" x14ac:dyDescent="0.55000000000000004"/>
    <row r="820" ht="15.75" customHeight="1" x14ac:dyDescent="0.55000000000000004"/>
    <row r="821" ht="15.75" customHeight="1" x14ac:dyDescent="0.55000000000000004"/>
    <row r="822" ht="15.75" customHeight="1" x14ac:dyDescent="0.55000000000000004"/>
    <row r="823" ht="15.75" customHeight="1" x14ac:dyDescent="0.55000000000000004"/>
    <row r="824" ht="15.75" customHeight="1" x14ac:dyDescent="0.55000000000000004"/>
    <row r="825" ht="15.75" customHeight="1" x14ac:dyDescent="0.55000000000000004"/>
    <row r="826" ht="15.75" customHeight="1" x14ac:dyDescent="0.55000000000000004"/>
    <row r="827" ht="15.75" customHeight="1" x14ac:dyDescent="0.55000000000000004"/>
    <row r="828" ht="15.75" customHeight="1" x14ac:dyDescent="0.55000000000000004"/>
    <row r="829" ht="15.75" customHeight="1" x14ac:dyDescent="0.55000000000000004"/>
    <row r="830" ht="15.75" customHeight="1" x14ac:dyDescent="0.55000000000000004"/>
    <row r="831" ht="15.75" customHeight="1" x14ac:dyDescent="0.55000000000000004"/>
    <row r="832" ht="15.75" customHeight="1" x14ac:dyDescent="0.55000000000000004"/>
    <row r="833" ht="15.75" customHeight="1" x14ac:dyDescent="0.55000000000000004"/>
    <row r="834" ht="15.75" customHeight="1" x14ac:dyDescent="0.55000000000000004"/>
    <row r="835" ht="15.75" customHeight="1" x14ac:dyDescent="0.55000000000000004"/>
    <row r="836" ht="15.75" customHeight="1" x14ac:dyDescent="0.55000000000000004"/>
    <row r="837" ht="15.75" customHeight="1" x14ac:dyDescent="0.55000000000000004"/>
    <row r="838" ht="15.75" customHeight="1" x14ac:dyDescent="0.55000000000000004"/>
    <row r="839" ht="15.75" customHeight="1" x14ac:dyDescent="0.55000000000000004"/>
    <row r="840" ht="15.75" customHeight="1" x14ac:dyDescent="0.55000000000000004"/>
    <row r="841" ht="15.75" customHeight="1" x14ac:dyDescent="0.55000000000000004"/>
    <row r="842" ht="15.75" customHeight="1" x14ac:dyDescent="0.55000000000000004"/>
    <row r="843" ht="15.75" customHeight="1" x14ac:dyDescent="0.55000000000000004"/>
    <row r="844" ht="15.75" customHeight="1" x14ac:dyDescent="0.55000000000000004"/>
    <row r="845" ht="15.75" customHeight="1" x14ac:dyDescent="0.55000000000000004"/>
    <row r="846" ht="15.75" customHeight="1" x14ac:dyDescent="0.55000000000000004"/>
    <row r="847" ht="15.75" customHeight="1" x14ac:dyDescent="0.55000000000000004"/>
    <row r="848" ht="15.75" customHeight="1" x14ac:dyDescent="0.55000000000000004"/>
    <row r="849" ht="15.75" customHeight="1" x14ac:dyDescent="0.55000000000000004"/>
    <row r="850" ht="15.75" customHeight="1" x14ac:dyDescent="0.55000000000000004"/>
    <row r="851" ht="15.75" customHeight="1" x14ac:dyDescent="0.55000000000000004"/>
    <row r="852" ht="15.75" customHeight="1" x14ac:dyDescent="0.55000000000000004"/>
    <row r="853" ht="15.75" customHeight="1" x14ac:dyDescent="0.55000000000000004"/>
    <row r="854" ht="15.75" customHeight="1" x14ac:dyDescent="0.55000000000000004"/>
    <row r="855" ht="15.75" customHeight="1" x14ac:dyDescent="0.55000000000000004"/>
    <row r="856" ht="15.75" customHeight="1" x14ac:dyDescent="0.55000000000000004"/>
    <row r="857" ht="15.75" customHeight="1" x14ac:dyDescent="0.55000000000000004"/>
    <row r="858" ht="15.75" customHeight="1" x14ac:dyDescent="0.55000000000000004"/>
    <row r="859" ht="15.75" customHeight="1" x14ac:dyDescent="0.55000000000000004"/>
    <row r="860" ht="15.75" customHeight="1" x14ac:dyDescent="0.55000000000000004"/>
    <row r="861" ht="15.75" customHeight="1" x14ac:dyDescent="0.55000000000000004"/>
    <row r="862" ht="15.75" customHeight="1" x14ac:dyDescent="0.55000000000000004"/>
    <row r="863" ht="15.75" customHeight="1" x14ac:dyDescent="0.55000000000000004"/>
    <row r="864" ht="15.75" customHeight="1" x14ac:dyDescent="0.55000000000000004"/>
    <row r="865" ht="15.75" customHeight="1" x14ac:dyDescent="0.55000000000000004"/>
    <row r="866" ht="15.75" customHeight="1" x14ac:dyDescent="0.55000000000000004"/>
    <row r="867" ht="15.75" customHeight="1" x14ac:dyDescent="0.55000000000000004"/>
    <row r="868" ht="15.75" customHeight="1" x14ac:dyDescent="0.55000000000000004"/>
    <row r="869" ht="15.75" customHeight="1" x14ac:dyDescent="0.55000000000000004"/>
    <row r="870" ht="15.75" customHeight="1" x14ac:dyDescent="0.55000000000000004"/>
    <row r="871" ht="15.75" customHeight="1" x14ac:dyDescent="0.55000000000000004"/>
    <row r="872" ht="15.75" customHeight="1" x14ac:dyDescent="0.55000000000000004"/>
    <row r="873" ht="15.75" customHeight="1" x14ac:dyDescent="0.55000000000000004"/>
    <row r="874" ht="15.75" customHeight="1" x14ac:dyDescent="0.55000000000000004"/>
    <row r="875" ht="15.75" customHeight="1" x14ac:dyDescent="0.55000000000000004"/>
    <row r="876" ht="15.75" customHeight="1" x14ac:dyDescent="0.55000000000000004"/>
    <row r="877" ht="15.75" customHeight="1" x14ac:dyDescent="0.55000000000000004"/>
    <row r="878" ht="15.75" customHeight="1" x14ac:dyDescent="0.55000000000000004"/>
    <row r="879" ht="15.75" customHeight="1" x14ac:dyDescent="0.55000000000000004"/>
    <row r="880" ht="15.75" customHeight="1" x14ac:dyDescent="0.55000000000000004"/>
    <row r="881" ht="15.75" customHeight="1" x14ac:dyDescent="0.55000000000000004"/>
    <row r="882" ht="15.75" customHeight="1" x14ac:dyDescent="0.55000000000000004"/>
    <row r="883" ht="15.75" customHeight="1" x14ac:dyDescent="0.55000000000000004"/>
    <row r="884" ht="15.75" customHeight="1" x14ac:dyDescent="0.55000000000000004"/>
    <row r="885" ht="15.75" customHeight="1" x14ac:dyDescent="0.55000000000000004"/>
    <row r="886" ht="15.75" customHeight="1" x14ac:dyDescent="0.55000000000000004"/>
    <row r="887" ht="15.75" customHeight="1" x14ac:dyDescent="0.55000000000000004"/>
    <row r="888" ht="15.75" customHeight="1" x14ac:dyDescent="0.55000000000000004"/>
    <row r="889" ht="15.75" customHeight="1" x14ac:dyDescent="0.55000000000000004"/>
    <row r="890" ht="15.75" customHeight="1" x14ac:dyDescent="0.55000000000000004"/>
    <row r="891" ht="15.75" customHeight="1" x14ac:dyDescent="0.55000000000000004"/>
    <row r="892" ht="15.75" customHeight="1" x14ac:dyDescent="0.55000000000000004"/>
    <row r="893" ht="15.75" customHeight="1" x14ac:dyDescent="0.55000000000000004"/>
    <row r="894" ht="15.75" customHeight="1" x14ac:dyDescent="0.55000000000000004"/>
    <row r="895" ht="15.75" customHeight="1" x14ac:dyDescent="0.55000000000000004"/>
    <row r="896" ht="15.75" customHeight="1" x14ac:dyDescent="0.55000000000000004"/>
    <row r="897" ht="15.75" customHeight="1" x14ac:dyDescent="0.55000000000000004"/>
    <row r="898" ht="15.75" customHeight="1" x14ac:dyDescent="0.55000000000000004"/>
    <row r="899" ht="15.75" customHeight="1" x14ac:dyDescent="0.55000000000000004"/>
    <row r="900" ht="15.75" customHeight="1" x14ac:dyDescent="0.55000000000000004"/>
    <row r="901" ht="15.75" customHeight="1" x14ac:dyDescent="0.55000000000000004"/>
    <row r="902" ht="15.75" customHeight="1" x14ac:dyDescent="0.55000000000000004"/>
    <row r="903" ht="15.75" customHeight="1" x14ac:dyDescent="0.55000000000000004"/>
    <row r="904" ht="15.75" customHeight="1" x14ac:dyDescent="0.55000000000000004"/>
    <row r="905" ht="15.75" customHeight="1" x14ac:dyDescent="0.55000000000000004"/>
    <row r="906" ht="15.75" customHeight="1" x14ac:dyDescent="0.55000000000000004"/>
    <row r="907" ht="15.75" customHeight="1" x14ac:dyDescent="0.55000000000000004"/>
    <row r="908" ht="15.75" customHeight="1" x14ac:dyDescent="0.55000000000000004"/>
    <row r="909" ht="15.75" customHeight="1" x14ac:dyDescent="0.55000000000000004"/>
    <row r="910" ht="15.75" customHeight="1" x14ac:dyDescent="0.55000000000000004"/>
    <row r="911" ht="15.75" customHeight="1" x14ac:dyDescent="0.55000000000000004"/>
    <row r="912" ht="15.75" customHeight="1" x14ac:dyDescent="0.55000000000000004"/>
    <row r="913" ht="15.75" customHeight="1" x14ac:dyDescent="0.55000000000000004"/>
    <row r="914" ht="15.75" customHeight="1" x14ac:dyDescent="0.55000000000000004"/>
    <row r="915" ht="15.75" customHeight="1" x14ac:dyDescent="0.55000000000000004"/>
    <row r="916" ht="15.75" customHeight="1" x14ac:dyDescent="0.55000000000000004"/>
    <row r="917" ht="15.75" customHeight="1" x14ac:dyDescent="0.55000000000000004"/>
    <row r="918" ht="15.75" customHeight="1" x14ac:dyDescent="0.55000000000000004"/>
    <row r="919" ht="15.75" customHeight="1" x14ac:dyDescent="0.55000000000000004"/>
    <row r="920" ht="15.75" customHeight="1" x14ac:dyDescent="0.55000000000000004"/>
    <row r="921" ht="15.75" customHeight="1" x14ac:dyDescent="0.55000000000000004"/>
    <row r="922" ht="15.75" customHeight="1" x14ac:dyDescent="0.55000000000000004"/>
    <row r="923" ht="15.75" customHeight="1" x14ac:dyDescent="0.55000000000000004"/>
    <row r="924" ht="15.75" customHeight="1" x14ac:dyDescent="0.55000000000000004"/>
    <row r="925" ht="15.75" customHeight="1" x14ac:dyDescent="0.55000000000000004"/>
    <row r="926" ht="15.75" customHeight="1" x14ac:dyDescent="0.55000000000000004"/>
    <row r="927" ht="15.75" customHeight="1" x14ac:dyDescent="0.55000000000000004"/>
    <row r="928" ht="15.75" customHeight="1" x14ac:dyDescent="0.55000000000000004"/>
    <row r="929" ht="15.75" customHeight="1" x14ac:dyDescent="0.55000000000000004"/>
    <row r="930" ht="15.75" customHeight="1" x14ac:dyDescent="0.55000000000000004"/>
    <row r="931" ht="15.75" customHeight="1" x14ac:dyDescent="0.55000000000000004"/>
    <row r="932" ht="15.75" customHeight="1" x14ac:dyDescent="0.55000000000000004"/>
    <row r="933" ht="15.75" customHeight="1" x14ac:dyDescent="0.55000000000000004"/>
    <row r="934" ht="15.75" customHeight="1" x14ac:dyDescent="0.55000000000000004"/>
    <row r="935" ht="15.75" customHeight="1" x14ac:dyDescent="0.55000000000000004"/>
    <row r="936" ht="15.75" customHeight="1" x14ac:dyDescent="0.55000000000000004"/>
    <row r="937" ht="15.75" customHeight="1" x14ac:dyDescent="0.55000000000000004"/>
    <row r="938" ht="15.75" customHeight="1" x14ac:dyDescent="0.55000000000000004"/>
    <row r="939" ht="15.75" customHeight="1" x14ac:dyDescent="0.55000000000000004"/>
    <row r="940" ht="15.75" customHeight="1" x14ac:dyDescent="0.55000000000000004"/>
    <row r="941" ht="15.75" customHeight="1" x14ac:dyDescent="0.55000000000000004"/>
    <row r="942" ht="15.75" customHeight="1" x14ac:dyDescent="0.55000000000000004"/>
    <row r="943" ht="15.75" customHeight="1" x14ac:dyDescent="0.55000000000000004"/>
    <row r="944" ht="15.75" customHeight="1" x14ac:dyDescent="0.55000000000000004"/>
    <row r="945" ht="15.75" customHeight="1" x14ac:dyDescent="0.55000000000000004"/>
    <row r="946" ht="15.75" customHeight="1" x14ac:dyDescent="0.55000000000000004"/>
    <row r="947" ht="15.75" customHeight="1" x14ac:dyDescent="0.55000000000000004"/>
    <row r="948" ht="15.75" customHeight="1" x14ac:dyDescent="0.55000000000000004"/>
    <row r="949" ht="15.75" customHeight="1" x14ac:dyDescent="0.55000000000000004"/>
    <row r="950" ht="15.75" customHeight="1" x14ac:dyDescent="0.55000000000000004"/>
    <row r="951" ht="15.75" customHeight="1" x14ac:dyDescent="0.55000000000000004"/>
    <row r="952" ht="15.75" customHeight="1" x14ac:dyDescent="0.55000000000000004"/>
    <row r="953" ht="15.75" customHeight="1" x14ac:dyDescent="0.55000000000000004"/>
    <row r="954" ht="15.75" customHeight="1" x14ac:dyDescent="0.55000000000000004"/>
    <row r="955" ht="15.75" customHeight="1" x14ac:dyDescent="0.55000000000000004"/>
    <row r="956" ht="15.75" customHeight="1" x14ac:dyDescent="0.55000000000000004"/>
    <row r="957" ht="15.75" customHeight="1" x14ac:dyDescent="0.55000000000000004"/>
    <row r="958" ht="15.75" customHeight="1" x14ac:dyDescent="0.55000000000000004"/>
    <row r="959" ht="15.75" customHeight="1" x14ac:dyDescent="0.55000000000000004"/>
    <row r="960" ht="15.75" customHeight="1" x14ac:dyDescent="0.55000000000000004"/>
    <row r="961" ht="15.75" customHeight="1" x14ac:dyDescent="0.55000000000000004"/>
    <row r="962" ht="15.75" customHeight="1" x14ac:dyDescent="0.55000000000000004"/>
    <row r="963" ht="15.75" customHeight="1" x14ac:dyDescent="0.55000000000000004"/>
    <row r="964" ht="15.75" customHeight="1" x14ac:dyDescent="0.55000000000000004"/>
    <row r="965" ht="15.75" customHeight="1" x14ac:dyDescent="0.55000000000000004"/>
    <row r="966" ht="15.75" customHeight="1" x14ac:dyDescent="0.55000000000000004"/>
    <row r="967" ht="15.75" customHeight="1" x14ac:dyDescent="0.55000000000000004"/>
    <row r="968" ht="15.75" customHeight="1" x14ac:dyDescent="0.55000000000000004"/>
    <row r="969" ht="15.75" customHeight="1" x14ac:dyDescent="0.55000000000000004"/>
    <row r="970" ht="15.75" customHeight="1" x14ac:dyDescent="0.55000000000000004"/>
    <row r="971" ht="15.75" customHeight="1" x14ac:dyDescent="0.55000000000000004"/>
    <row r="972" ht="15.75" customHeight="1" x14ac:dyDescent="0.55000000000000004"/>
    <row r="973" ht="15.75" customHeight="1" x14ac:dyDescent="0.55000000000000004"/>
    <row r="974" ht="15.75" customHeight="1" x14ac:dyDescent="0.55000000000000004"/>
    <row r="975" ht="15.75" customHeight="1" x14ac:dyDescent="0.55000000000000004"/>
    <row r="976" ht="15.75" customHeight="1" x14ac:dyDescent="0.55000000000000004"/>
    <row r="977" ht="15.75" customHeight="1" x14ac:dyDescent="0.55000000000000004"/>
    <row r="978" ht="15.75" customHeight="1" x14ac:dyDescent="0.55000000000000004"/>
    <row r="979" ht="15.75" customHeight="1" x14ac:dyDescent="0.55000000000000004"/>
    <row r="980" ht="15.75" customHeight="1" x14ac:dyDescent="0.55000000000000004"/>
    <row r="981" ht="15.75" customHeight="1" x14ac:dyDescent="0.55000000000000004"/>
    <row r="982" ht="15.75" customHeight="1" x14ac:dyDescent="0.55000000000000004"/>
    <row r="983" ht="15.75" customHeight="1" x14ac:dyDescent="0.55000000000000004"/>
    <row r="984" ht="15.75" customHeight="1" x14ac:dyDescent="0.55000000000000004"/>
    <row r="985" ht="15.75" customHeight="1" x14ac:dyDescent="0.55000000000000004"/>
    <row r="986" ht="15.75" customHeight="1" x14ac:dyDescent="0.55000000000000004"/>
    <row r="987" ht="15.75" customHeight="1" x14ac:dyDescent="0.55000000000000004"/>
    <row r="988" ht="15.75" customHeight="1" x14ac:dyDescent="0.55000000000000004"/>
    <row r="989" ht="15.75" customHeight="1" x14ac:dyDescent="0.55000000000000004"/>
    <row r="990" ht="15.75" customHeight="1" x14ac:dyDescent="0.55000000000000004"/>
    <row r="991" ht="15.75" customHeight="1" x14ac:dyDescent="0.55000000000000004"/>
    <row r="992" ht="15.75" customHeight="1" x14ac:dyDescent="0.55000000000000004"/>
    <row r="993" ht="15.75" customHeight="1" x14ac:dyDescent="0.55000000000000004"/>
    <row r="994" ht="15.75" customHeight="1" x14ac:dyDescent="0.55000000000000004"/>
    <row r="995" ht="15.75" customHeight="1" x14ac:dyDescent="0.55000000000000004"/>
    <row r="996" ht="15.75" customHeight="1" x14ac:dyDescent="0.55000000000000004"/>
    <row r="997" ht="15.75" customHeight="1" x14ac:dyDescent="0.55000000000000004"/>
    <row r="998" ht="15.75" customHeight="1" x14ac:dyDescent="0.55000000000000004"/>
    <row r="999" ht="15.75" customHeight="1" x14ac:dyDescent="0.55000000000000004"/>
    <row r="1000" ht="15.75" customHeight="1" x14ac:dyDescent="0.5500000000000000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000"/>
  <sheetViews>
    <sheetView showGridLines="0" workbookViewId="0">
      <selection activeCell="D18" sqref="D18"/>
    </sheetView>
  </sheetViews>
  <sheetFormatPr defaultColWidth="14.41796875" defaultRowHeight="15" customHeight="1" x14ac:dyDescent="0.55000000000000004"/>
  <cols>
    <col min="1" max="1" width="8.83984375" customWidth="1"/>
    <col min="2" max="2" width="28" customWidth="1"/>
    <col min="3" max="4" width="8.83984375" customWidth="1"/>
    <col min="5" max="5" width="9.15625" customWidth="1"/>
    <col min="6" max="26" width="8.83984375" customWidth="1"/>
  </cols>
  <sheetData>
    <row r="2" spans="2:7" ht="14.4" x14ac:dyDescent="0.55000000000000004">
      <c r="B2" s="1" t="s">
        <v>61</v>
      </c>
      <c r="C2" s="1"/>
      <c r="D2" s="1"/>
      <c r="E2" s="1"/>
      <c r="F2" s="1"/>
      <c r="G2" s="1"/>
    </row>
    <row r="3" spans="2:7" ht="14.4" x14ac:dyDescent="0.55000000000000004">
      <c r="B3" s="2" t="s">
        <v>1</v>
      </c>
      <c r="C3" s="26">
        <v>44562</v>
      </c>
      <c r="D3" s="26">
        <f t="shared" ref="D3:G3" si="0">EDATE(C3,12)</f>
        <v>44927</v>
      </c>
      <c r="E3" s="26">
        <f t="shared" si="0"/>
        <v>45292</v>
      </c>
      <c r="F3" s="26">
        <f t="shared" si="0"/>
        <v>45658</v>
      </c>
      <c r="G3" s="26">
        <f t="shared" si="0"/>
        <v>46023</v>
      </c>
    </row>
    <row r="4" spans="2:7" ht="14.4" x14ac:dyDescent="0.55000000000000004">
      <c r="B4" s="3" t="s">
        <v>24</v>
      </c>
      <c r="C4" s="5">
        <f>'Income Statement'!C26</f>
        <v>1684.7690476190478</v>
      </c>
      <c r="D4" s="5">
        <f>'Income Statement'!D26</f>
        <v>2822.3690476190477</v>
      </c>
      <c r="E4" s="5">
        <f>'Income Statement'!E26</f>
        <v>4046.8690476190477</v>
      </c>
      <c r="F4" s="5">
        <f>'Income Statement'!F26</f>
        <v>5883.6190476190477</v>
      </c>
      <c r="G4" s="5">
        <f>'Income Statement'!G26</f>
        <v>9912.6190476190477</v>
      </c>
    </row>
    <row r="5" spans="2:7" ht="14.4" x14ac:dyDescent="0.55000000000000004">
      <c r="B5" s="3" t="s">
        <v>62</v>
      </c>
    </row>
    <row r="6" spans="2:7" ht="14.4" x14ac:dyDescent="0.55000000000000004">
      <c r="B6" s="27" t="s">
        <v>63</v>
      </c>
      <c r="C6" s="5">
        <f>'Fixed Assets'!D15</f>
        <v>4952.3809523809523</v>
      </c>
      <c r="D6" s="5">
        <f>'Fixed Assets'!E15</f>
        <v>4952.3809523809523</v>
      </c>
      <c r="E6" s="5">
        <f>'Fixed Assets'!F15</f>
        <v>4952.3809523809523</v>
      </c>
      <c r="F6" s="5">
        <f>'Fixed Assets'!G15</f>
        <v>4952.3809523809523</v>
      </c>
      <c r="G6" s="5">
        <f>'Fixed Assets'!H15</f>
        <v>2952.3809523809523</v>
      </c>
    </row>
    <row r="7" spans="2:7" ht="14.4" x14ac:dyDescent="0.55000000000000004">
      <c r="B7" s="27" t="str">
        <f>"Change in "&amp;'Balance Sheet'!B6</f>
        <v>Change in Accounts Receivable</v>
      </c>
      <c r="C7" s="5">
        <f>-('Balance Sheet'!D6-'Balance Sheet'!C6)</f>
        <v>-87.5</v>
      </c>
      <c r="D7" s="5">
        <f>-('Balance Sheet'!E6-'Balance Sheet'!D6)</f>
        <v>-23.75</v>
      </c>
      <c r="E7" s="5">
        <f>-('Balance Sheet'!F6-'Balance Sheet'!E6)</f>
        <v>-47.5</v>
      </c>
      <c r="F7" s="5">
        <f>-('Balance Sheet'!G6-'Balance Sheet'!F6)</f>
        <v>-71.25</v>
      </c>
      <c r="G7" s="5">
        <f>-('Balance Sheet'!H6-'Balance Sheet'!G6)</f>
        <v>-95</v>
      </c>
    </row>
    <row r="8" spans="2:7" ht="14.4" x14ac:dyDescent="0.55000000000000004">
      <c r="B8" s="27" t="str">
        <f>"Change in "&amp;'Balance Sheet'!B16</f>
        <v>Change in Accounts Payable</v>
      </c>
      <c r="C8" s="5">
        <f>'Balance Sheet'!D16-'Balance Sheet'!C16</f>
        <v>20.338983050847446</v>
      </c>
      <c r="D8" s="5">
        <f>'Balance Sheet'!E16-'Balance Sheet'!D16</f>
        <v>22.033898305084762</v>
      </c>
      <c r="E8" s="5">
        <f>'Balance Sheet'!F16-'Balance Sheet'!E16</f>
        <v>44.067796610169495</v>
      </c>
      <c r="F8" s="5">
        <f>'Balance Sheet'!G16-'Balance Sheet'!F16</f>
        <v>66.101694915254257</v>
      </c>
      <c r="G8" s="5">
        <f>'Balance Sheet'!H16-'Balance Sheet'!G16</f>
        <v>88.135593220338933</v>
      </c>
    </row>
    <row r="9" spans="2:7" ht="14.4" x14ac:dyDescent="0.55000000000000004">
      <c r="B9" s="27" t="str">
        <f>"Change in "&amp;'Balance Sheet'!B17</f>
        <v>Change in Deferred Revenue</v>
      </c>
      <c r="C9" s="5">
        <f>'Balance Sheet'!D17-'Balance Sheet'!C17</f>
        <v>58.333333333333343</v>
      </c>
      <c r="D9" s="5">
        <f>'Balance Sheet'!E17-'Balance Sheet'!D17</f>
        <v>15.833333333333343</v>
      </c>
      <c r="E9" s="5">
        <f>'Balance Sheet'!F17-'Balance Sheet'!E17</f>
        <v>31.666666666666657</v>
      </c>
      <c r="F9" s="5">
        <f>'Balance Sheet'!G17-'Balance Sheet'!F17</f>
        <v>47.5</v>
      </c>
      <c r="G9" s="5">
        <f>'Balance Sheet'!H17-'Balance Sheet'!G17</f>
        <v>63.333333333333343</v>
      </c>
    </row>
    <row r="10" spans="2:7" ht="14.4" x14ac:dyDescent="0.55000000000000004">
      <c r="B10" s="29" t="s">
        <v>64</v>
      </c>
      <c r="C10" s="30">
        <f>SUM(C6:C9)</f>
        <v>4943.553268765133</v>
      </c>
      <c r="D10" s="30">
        <f t="shared" ref="D10:G10" si="1">SUM(D6:D9)</f>
        <v>4966.4981840193705</v>
      </c>
      <c r="E10" s="30">
        <f t="shared" si="1"/>
        <v>4980.6154156577886</v>
      </c>
      <c r="F10" s="30">
        <f t="shared" si="1"/>
        <v>4994.7326472962068</v>
      </c>
      <c r="G10" s="30">
        <f t="shared" si="1"/>
        <v>3008.8498789346245</v>
      </c>
    </row>
    <row r="11" spans="2:7" ht="14.4" x14ac:dyDescent="0.55000000000000004">
      <c r="B11" s="3" t="s">
        <v>65</v>
      </c>
    </row>
    <row r="12" spans="2:7" ht="14.4" x14ac:dyDescent="0.55000000000000004">
      <c r="B12" s="27" t="s">
        <v>66</v>
      </c>
      <c r="C12" s="5">
        <f>-'Fixed Assets'!D8</f>
        <v>-14000</v>
      </c>
      <c r="D12" s="5">
        <f>-'Fixed Assets'!E8</f>
        <v>0</v>
      </c>
      <c r="E12" s="5">
        <f>-'Fixed Assets'!F8</f>
        <v>0</v>
      </c>
      <c r="F12" s="5">
        <f>-'Fixed Assets'!G8</f>
        <v>-5000</v>
      </c>
      <c r="G12" s="5">
        <f>-'Fixed Assets'!H8</f>
        <v>0</v>
      </c>
    </row>
    <row r="13" spans="2:7" ht="14.4" x14ac:dyDescent="0.55000000000000004">
      <c r="B13" s="31" t="s">
        <v>67</v>
      </c>
      <c r="C13" s="30">
        <f>C12</f>
        <v>-14000</v>
      </c>
      <c r="D13" s="30">
        <f t="shared" ref="D13:G13" si="2">D12</f>
        <v>0</v>
      </c>
      <c r="E13" s="30">
        <f t="shared" si="2"/>
        <v>0</v>
      </c>
      <c r="F13" s="30">
        <f t="shared" si="2"/>
        <v>-5000</v>
      </c>
      <c r="G13" s="30">
        <f t="shared" si="2"/>
        <v>0</v>
      </c>
    </row>
    <row r="14" spans="2:7" ht="14.4" x14ac:dyDescent="0.55000000000000004">
      <c r="B14" s="3" t="s">
        <v>68</v>
      </c>
    </row>
    <row r="15" spans="2:7" ht="14.4" x14ac:dyDescent="0.55000000000000004">
      <c r="B15" s="27" t="s">
        <v>58</v>
      </c>
      <c r="C15" s="5">
        <f>-'Balance Sheet'!D40</f>
        <v>-500</v>
      </c>
      <c r="D15" s="5">
        <f>-'Balance Sheet'!E40</f>
        <v>-500</v>
      </c>
      <c r="E15" s="5">
        <f>-'Balance Sheet'!F40</f>
        <v>-750</v>
      </c>
      <c r="F15" s="5">
        <f>-'Balance Sheet'!G40</f>
        <v>-750</v>
      </c>
      <c r="G15" s="5">
        <f>-'Balance Sheet'!H40</f>
        <v>-750</v>
      </c>
    </row>
    <row r="16" spans="2:7" ht="14.4" x14ac:dyDescent="0.55000000000000004">
      <c r="B16" s="27" t="s">
        <v>69</v>
      </c>
      <c r="C16" s="5">
        <f>'Balance Sheet'!D39</f>
        <v>0</v>
      </c>
      <c r="D16" s="5">
        <f>'Balance Sheet'!E39</f>
        <v>0</v>
      </c>
      <c r="E16" s="5">
        <f>'Balance Sheet'!F39</f>
        <v>5000</v>
      </c>
      <c r="F16" s="5">
        <f>'Balance Sheet'!G39</f>
        <v>0</v>
      </c>
      <c r="G16" s="5">
        <f>'Balance Sheet'!H39</f>
        <v>0</v>
      </c>
    </row>
    <row r="17" spans="2:11" ht="14.4" x14ac:dyDescent="0.55000000000000004">
      <c r="B17" s="31" t="s">
        <v>70</v>
      </c>
      <c r="C17" s="30">
        <f>SUM(C15:C16)</f>
        <v>-500</v>
      </c>
      <c r="D17" s="30">
        <f t="shared" ref="D17:G17" si="3">SUM(D15:D16)</f>
        <v>-500</v>
      </c>
      <c r="E17" s="30">
        <f t="shared" si="3"/>
        <v>4250</v>
      </c>
      <c r="F17" s="30">
        <f t="shared" si="3"/>
        <v>-750</v>
      </c>
      <c r="G17" s="30">
        <f t="shared" si="3"/>
        <v>-750</v>
      </c>
    </row>
    <row r="18" spans="2:11" ht="14.4" x14ac:dyDescent="0.55000000000000004">
      <c r="B18" s="31" t="s">
        <v>71</v>
      </c>
      <c r="C18" s="30">
        <f>C4+C10+C13+C17</f>
        <v>-7871.6776836158188</v>
      </c>
      <c r="D18" s="30">
        <f t="shared" ref="D18:G18" si="4">D4+D10+D13+D17</f>
        <v>7288.8672316384182</v>
      </c>
      <c r="E18" s="30">
        <f t="shared" si="4"/>
        <v>13277.484463276836</v>
      </c>
      <c r="F18" s="30">
        <f t="shared" si="4"/>
        <v>5128.3516949152545</v>
      </c>
      <c r="G18" s="30">
        <f t="shared" si="4"/>
        <v>12171.468926553673</v>
      </c>
    </row>
    <row r="19" spans="2:11" ht="15" customHeight="1" x14ac:dyDescent="0.55000000000000004">
      <c r="B19" s="31"/>
      <c r="C19" s="30"/>
      <c r="D19" s="30"/>
      <c r="E19" s="30"/>
      <c r="F19" s="30"/>
      <c r="G19" s="30"/>
    </row>
    <row r="21" spans="2:11" ht="15.75" customHeight="1" x14ac:dyDescent="0.55000000000000004"/>
    <row r="22" spans="2:11" ht="15.75" customHeight="1" x14ac:dyDescent="0.55000000000000004"/>
    <row r="23" spans="2:11" ht="15.75" customHeight="1" x14ac:dyDescent="0.55000000000000004">
      <c r="K23" t="s">
        <v>79</v>
      </c>
    </row>
    <row r="24" spans="2:11" ht="15.75" customHeight="1" x14ac:dyDescent="0.55000000000000004"/>
    <row r="25" spans="2:11" ht="15.75" customHeight="1" x14ac:dyDescent="0.55000000000000004"/>
    <row r="26" spans="2:11" ht="15.75" customHeight="1" x14ac:dyDescent="0.55000000000000004"/>
    <row r="27" spans="2:11" ht="15.75" customHeight="1" x14ac:dyDescent="0.55000000000000004"/>
    <row r="28" spans="2:11" ht="15.75" customHeight="1" x14ac:dyDescent="0.55000000000000004"/>
    <row r="29" spans="2:11" ht="15.75" customHeight="1" x14ac:dyDescent="0.55000000000000004"/>
    <row r="30" spans="2:11" ht="15.75" customHeight="1" x14ac:dyDescent="0.55000000000000004"/>
    <row r="31" spans="2:11" ht="15.75" customHeight="1" x14ac:dyDescent="0.55000000000000004"/>
    <row r="32" spans="2:11" ht="15.75" customHeight="1" x14ac:dyDescent="0.55000000000000004"/>
    <row r="33" ht="15.75" customHeight="1" x14ac:dyDescent="0.55000000000000004"/>
    <row r="34" ht="15.75" customHeight="1" x14ac:dyDescent="0.55000000000000004"/>
    <row r="35" ht="15.75" customHeight="1" x14ac:dyDescent="0.55000000000000004"/>
    <row r="36" ht="15.75" customHeight="1" x14ac:dyDescent="0.55000000000000004"/>
    <row r="37" ht="15.75" customHeight="1" x14ac:dyDescent="0.55000000000000004"/>
    <row r="38" ht="15.75" customHeight="1" x14ac:dyDescent="0.55000000000000004"/>
    <row r="39" ht="15.75" customHeight="1" x14ac:dyDescent="0.55000000000000004"/>
    <row r="40" ht="15.75" customHeight="1" x14ac:dyDescent="0.55000000000000004"/>
    <row r="41" ht="15.75" customHeight="1" x14ac:dyDescent="0.55000000000000004"/>
    <row r="42" ht="15.75" customHeight="1" x14ac:dyDescent="0.55000000000000004"/>
    <row r="43" ht="15.75" customHeight="1" x14ac:dyDescent="0.55000000000000004"/>
    <row r="44" ht="15.75" customHeight="1" x14ac:dyDescent="0.55000000000000004"/>
    <row r="45" ht="15.75" customHeight="1" x14ac:dyDescent="0.55000000000000004"/>
    <row r="46" ht="15.75" customHeight="1" x14ac:dyDescent="0.55000000000000004"/>
    <row r="47" ht="15.75" customHeight="1" x14ac:dyDescent="0.55000000000000004"/>
    <row r="48" ht="15.75" customHeight="1" x14ac:dyDescent="0.55000000000000004"/>
    <row r="49" ht="15.75" customHeight="1" x14ac:dyDescent="0.55000000000000004"/>
    <row r="50" ht="15.75" customHeight="1" x14ac:dyDescent="0.55000000000000004"/>
    <row r="51" ht="15.75" customHeight="1" x14ac:dyDescent="0.55000000000000004"/>
    <row r="52" ht="15.75" customHeight="1" x14ac:dyDescent="0.55000000000000004"/>
    <row r="53" ht="15.75" customHeight="1" x14ac:dyDescent="0.55000000000000004"/>
    <row r="54" ht="15.75" customHeight="1" x14ac:dyDescent="0.55000000000000004"/>
    <row r="55" ht="15.75" customHeight="1" x14ac:dyDescent="0.55000000000000004"/>
    <row r="56" ht="15.75" customHeight="1" x14ac:dyDescent="0.55000000000000004"/>
    <row r="57" ht="15.75" customHeight="1" x14ac:dyDescent="0.55000000000000004"/>
    <row r="58" ht="15.75" customHeight="1" x14ac:dyDescent="0.55000000000000004"/>
    <row r="59" ht="15.75" customHeight="1" x14ac:dyDescent="0.55000000000000004"/>
    <row r="60" ht="15.75" customHeight="1" x14ac:dyDescent="0.55000000000000004"/>
    <row r="61" ht="15.75" customHeight="1" x14ac:dyDescent="0.55000000000000004"/>
    <row r="62" ht="15.75" customHeight="1" x14ac:dyDescent="0.55000000000000004"/>
    <row r="63" ht="15.75" customHeight="1" x14ac:dyDescent="0.55000000000000004"/>
    <row r="64" ht="15.75" customHeight="1" x14ac:dyDescent="0.55000000000000004"/>
    <row r="65" ht="15.75" customHeight="1" x14ac:dyDescent="0.55000000000000004"/>
    <row r="66" ht="15.75" customHeight="1" x14ac:dyDescent="0.55000000000000004"/>
    <row r="67" ht="15.75" customHeight="1" x14ac:dyDescent="0.55000000000000004"/>
    <row r="68" ht="15.75" customHeight="1" x14ac:dyDescent="0.55000000000000004"/>
    <row r="69" ht="15.75" customHeight="1" x14ac:dyDescent="0.55000000000000004"/>
    <row r="70" ht="15.75" customHeight="1" x14ac:dyDescent="0.55000000000000004"/>
    <row r="71" ht="15.75" customHeight="1" x14ac:dyDescent="0.55000000000000004"/>
    <row r="72" ht="15.75" customHeight="1" x14ac:dyDescent="0.55000000000000004"/>
    <row r="73" ht="15.75" customHeight="1" x14ac:dyDescent="0.55000000000000004"/>
    <row r="74" ht="15.75" customHeight="1" x14ac:dyDescent="0.55000000000000004"/>
    <row r="75" ht="15.75" customHeight="1" x14ac:dyDescent="0.55000000000000004"/>
    <row r="76" ht="15.75" customHeight="1" x14ac:dyDescent="0.55000000000000004"/>
    <row r="77" ht="15.75" customHeight="1" x14ac:dyDescent="0.55000000000000004"/>
    <row r="78" ht="15.75" customHeight="1" x14ac:dyDescent="0.55000000000000004"/>
    <row r="79" ht="15.75" customHeight="1" x14ac:dyDescent="0.55000000000000004"/>
    <row r="80" ht="15.75" customHeight="1" x14ac:dyDescent="0.55000000000000004"/>
    <row r="81" ht="15.75" customHeight="1" x14ac:dyDescent="0.55000000000000004"/>
    <row r="82" ht="15.75" customHeight="1" x14ac:dyDescent="0.55000000000000004"/>
    <row r="83" ht="15.75" customHeight="1" x14ac:dyDescent="0.55000000000000004"/>
    <row r="84" ht="15.75" customHeight="1" x14ac:dyDescent="0.55000000000000004"/>
    <row r="85" ht="15.75" customHeight="1" x14ac:dyDescent="0.55000000000000004"/>
    <row r="86" ht="15.75" customHeight="1" x14ac:dyDescent="0.55000000000000004"/>
    <row r="87" ht="15.75" customHeight="1" x14ac:dyDescent="0.55000000000000004"/>
    <row r="88" ht="15.75" customHeight="1" x14ac:dyDescent="0.55000000000000004"/>
    <row r="89" ht="15.75" customHeight="1" x14ac:dyDescent="0.55000000000000004"/>
    <row r="90" ht="15.75" customHeight="1" x14ac:dyDescent="0.55000000000000004"/>
    <row r="91" ht="15.75" customHeight="1" x14ac:dyDescent="0.55000000000000004"/>
    <row r="92" ht="15.75" customHeight="1" x14ac:dyDescent="0.55000000000000004"/>
    <row r="93" ht="15.75" customHeight="1" x14ac:dyDescent="0.55000000000000004"/>
    <row r="94" ht="15.75" customHeight="1" x14ac:dyDescent="0.55000000000000004"/>
    <row r="95" ht="15.75" customHeight="1" x14ac:dyDescent="0.55000000000000004"/>
    <row r="96" ht="15.75" customHeight="1" x14ac:dyDescent="0.55000000000000004"/>
    <row r="97" ht="15.75" customHeight="1" x14ac:dyDescent="0.55000000000000004"/>
    <row r="98" ht="15.75" customHeight="1" x14ac:dyDescent="0.55000000000000004"/>
    <row r="99" ht="15.75" customHeight="1" x14ac:dyDescent="0.55000000000000004"/>
    <row r="100" ht="15.75" customHeight="1" x14ac:dyDescent="0.55000000000000004"/>
    <row r="101" ht="15.75" customHeight="1" x14ac:dyDescent="0.55000000000000004"/>
    <row r="102" ht="15.75" customHeight="1" x14ac:dyDescent="0.55000000000000004"/>
    <row r="103" ht="15.75" customHeight="1" x14ac:dyDescent="0.55000000000000004"/>
    <row r="104" ht="15.75" customHeight="1" x14ac:dyDescent="0.55000000000000004"/>
    <row r="105" ht="15.75" customHeight="1" x14ac:dyDescent="0.55000000000000004"/>
    <row r="106" ht="15.75" customHeight="1" x14ac:dyDescent="0.55000000000000004"/>
    <row r="107" ht="15.75" customHeight="1" x14ac:dyDescent="0.55000000000000004"/>
    <row r="108" ht="15.75" customHeight="1" x14ac:dyDescent="0.55000000000000004"/>
    <row r="109" ht="15.75" customHeight="1" x14ac:dyDescent="0.55000000000000004"/>
    <row r="110" ht="15.75" customHeight="1" x14ac:dyDescent="0.55000000000000004"/>
    <row r="111" ht="15.75" customHeight="1" x14ac:dyDescent="0.55000000000000004"/>
    <row r="112" ht="15.75" customHeight="1" x14ac:dyDescent="0.55000000000000004"/>
    <row r="113" ht="15.75" customHeight="1" x14ac:dyDescent="0.55000000000000004"/>
    <row r="114" ht="15.75" customHeight="1" x14ac:dyDescent="0.55000000000000004"/>
    <row r="115" ht="15.75" customHeight="1" x14ac:dyDescent="0.55000000000000004"/>
    <row r="116" ht="15.75" customHeight="1" x14ac:dyDescent="0.55000000000000004"/>
    <row r="117" ht="15.75" customHeight="1" x14ac:dyDescent="0.55000000000000004"/>
    <row r="118" ht="15.75" customHeight="1" x14ac:dyDescent="0.55000000000000004"/>
    <row r="119" ht="15.75" customHeight="1" x14ac:dyDescent="0.55000000000000004"/>
    <row r="120" ht="15.75" customHeight="1" x14ac:dyDescent="0.55000000000000004"/>
    <row r="121" ht="15.75" customHeight="1" x14ac:dyDescent="0.55000000000000004"/>
    <row r="122" ht="15.75" customHeight="1" x14ac:dyDescent="0.55000000000000004"/>
    <row r="123" ht="15.75" customHeight="1" x14ac:dyDescent="0.55000000000000004"/>
    <row r="124" ht="15.75" customHeight="1" x14ac:dyDescent="0.55000000000000004"/>
    <row r="125" ht="15.75" customHeight="1" x14ac:dyDescent="0.55000000000000004"/>
    <row r="126" ht="15.75" customHeight="1" x14ac:dyDescent="0.55000000000000004"/>
    <row r="127" ht="15.75" customHeight="1" x14ac:dyDescent="0.55000000000000004"/>
    <row r="128" ht="15.75" customHeight="1" x14ac:dyDescent="0.55000000000000004"/>
    <row r="129" ht="15.75" customHeight="1" x14ac:dyDescent="0.55000000000000004"/>
    <row r="130" ht="15.75" customHeight="1" x14ac:dyDescent="0.55000000000000004"/>
    <row r="131" ht="15.75" customHeight="1" x14ac:dyDescent="0.55000000000000004"/>
    <row r="132" ht="15.75" customHeight="1" x14ac:dyDescent="0.55000000000000004"/>
    <row r="133" ht="15.75" customHeight="1" x14ac:dyDescent="0.55000000000000004"/>
    <row r="134" ht="15.75" customHeight="1" x14ac:dyDescent="0.55000000000000004"/>
    <row r="135" ht="15.75" customHeight="1" x14ac:dyDescent="0.55000000000000004"/>
    <row r="136" ht="15.75" customHeight="1" x14ac:dyDescent="0.55000000000000004"/>
    <row r="137" ht="15.75" customHeight="1" x14ac:dyDescent="0.55000000000000004"/>
    <row r="138" ht="15.75" customHeight="1" x14ac:dyDescent="0.55000000000000004"/>
    <row r="139" ht="15.75" customHeight="1" x14ac:dyDescent="0.55000000000000004"/>
    <row r="140" ht="15.75" customHeight="1" x14ac:dyDescent="0.55000000000000004"/>
    <row r="141" ht="15.75" customHeight="1" x14ac:dyDescent="0.55000000000000004"/>
    <row r="142" ht="15.75" customHeight="1" x14ac:dyDescent="0.55000000000000004"/>
    <row r="143" ht="15.75" customHeight="1" x14ac:dyDescent="0.55000000000000004"/>
    <row r="144" ht="15.75" customHeight="1" x14ac:dyDescent="0.55000000000000004"/>
    <row r="145" ht="15.75" customHeight="1" x14ac:dyDescent="0.55000000000000004"/>
    <row r="146" ht="15.75" customHeight="1" x14ac:dyDescent="0.55000000000000004"/>
    <row r="147" ht="15.75" customHeight="1" x14ac:dyDescent="0.55000000000000004"/>
    <row r="148" ht="15.75" customHeight="1" x14ac:dyDescent="0.55000000000000004"/>
    <row r="149" ht="15.75" customHeight="1" x14ac:dyDescent="0.55000000000000004"/>
    <row r="150" ht="15.75" customHeight="1" x14ac:dyDescent="0.55000000000000004"/>
    <row r="151" ht="15.75" customHeight="1" x14ac:dyDescent="0.55000000000000004"/>
    <row r="152" ht="15.75" customHeight="1" x14ac:dyDescent="0.55000000000000004"/>
    <row r="153" ht="15.75" customHeight="1" x14ac:dyDescent="0.55000000000000004"/>
    <row r="154" ht="15.75" customHeight="1" x14ac:dyDescent="0.55000000000000004"/>
    <row r="155" ht="15.75" customHeight="1" x14ac:dyDescent="0.55000000000000004"/>
    <row r="156" ht="15.75" customHeight="1" x14ac:dyDescent="0.55000000000000004"/>
    <row r="157" ht="15.75" customHeight="1" x14ac:dyDescent="0.55000000000000004"/>
    <row r="158" ht="15.75" customHeight="1" x14ac:dyDescent="0.55000000000000004"/>
    <row r="159" ht="15.75" customHeight="1" x14ac:dyDescent="0.55000000000000004"/>
    <row r="160" ht="15.75" customHeight="1" x14ac:dyDescent="0.55000000000000004"/>
    <row r="161" ht="15.75" customHeight="1" x14ac:dyDescent="0.55000000000000004"/>
    <row r="162" ht="15.75" customHeight="1" x14ac:dyDescent="0.55000000000000004"/>
    <row r="163" ht="15.75" customHeight="1" x14ac:dyDescent="0.55000000000000004"/>
    <row r="164" ht="15.75" customHeight="1" x14ac:dyDescent="0.55000000000000004"/>
    <row r="165" ht="15.75" customHeight="1" x14ac:dyDescent="0.55000000000000004"/>
    <row r="166" ht="15.75" customHeight="1" x14ac:dyDescent="0.55000000000000004"/>
    <row r="167" ht="15.75" customHeight="1" x14ac:dyDescent="0.55000000000000004"/>
    <row r="168" ht="15.75" customHeight="1" x14ac:dyDescent="0.55000000000000004"/>
    <row r="169" ht="15.75" customHeight="1" x14ac:dyDescent="0.55000000000000004"/>
    <row r="170" ht="15.75" customHeight="1" x14ac:dyDescent="0.55000000000000004"/>
    <row r="171" ht="15.75" customHeight="1" x14ac:dyDescent="0.55000000000000004"/>
    <row r="172" ht="15.75" customHeight="1" x14ac:dyDescent="0.55000000000000004"/>
    <row r="173" ht="15.75" customHeight="1" x14ac:dyDescent="0.55000000000000004"/>
    <row r="174" ht="15.75" customHeight="1" x14ac:dyDescent="0.55000000000000004"/>
    <row r="175" ht="15.75" customHeight="1" x14ac:dyDescent="0.55000000000000004"/>
    <row r="176" ht="15.75" customHeight="1" x14ac:dyDescent="0.55000000000000004"/>
    <row r="177" ht="15.75" customHeight="1" x14ac:dyDescent="0.55000000000000004"/>
    <row r="178" ht="15.75" customHeight="1" x14ac:dyDescent="0.55000000000000004"/>
    <row r="179" ht="15.75" customHeight="1" x14ac:dyDescent="0.55000000000000004"/>
    <row r="180" ht="15.75" customHeight="1" x14ac:dyDescent="0.55000000000000004"/>
    <row r="181" ht="15.75" customHeight="1" x14ac:dyDescent="0.55000000000000004"/>
    <row r="182" ht="15.75" customHeight="1" x14ac:dyDescent="0.55000000000000004"/>
    <row r="183" ht="15.75" customHeight="1" x14ac:dyDescent="0.55000000000000004"/>
    <row r="184" ht="15.75" customHeight="1" x14ac:dyDescent="0.55000000000000004"/>
    <row r="185" ht="15.75" customHeight="1" x14ac:dyDescent="0.55000000000000004"/>
    <row r="186" ht="15.75" customHeight="1" x14ac:dyDescent="0.55000000000000004"/>
    <row r="187" ht="15.75" customHeight="1" x14ac:dyDescent="0.55000000000000004"/>
    <row r="188" ht="15.75" customHeight="1" x14ac:dyDescent="0.55000000000000004"/>
    <row r="189" ht="15.75" customHeight="1" x14ac:dyDescent="0.55000000000000004"/>
    <row r="190" ht="15.75" customHeight="1" x14ac:dyDescent="0.55000000000000004"/>
    <row r="191" ht="15.75" customHeight="1" x14ac:dyDescent="0.55000000000000004"/>
    <row r="192" ht="15.75" customHeight="1" x14ac:dyDescent="0.55000000000000004"/>
    <row r="193" ht="15.75" customHeight="1" x14ac:dyDescent="0.55000000000000004"/>
    <row r="194" ht="15.75" customHeight="1" x14ac:dyDescent="0.55000000000000004"/>
    <row r="195" ht="15.75" customHeight="1" x14ac:dyDescent="0.55000000000000004"/>
    <row r="196" ht="15.75" customHeight="1" x14ac:dyDescent="0.55000000000000004"/>
    <row r="197" ht="15.75" customHeight="1" x14ac:dyDescent="0.55000000000000004"/>
    <row r="198" ht="15.75" customHeight="1" x14ac:dyDescent="0.55000000000000004"/>
    <row r="199" ht="15.75" customHeight="1" x14ac:dyDescent="0.55000000000000004"/>
    <row r="200" ht="15.75" customHeight="1" x14ac:dyDescent="0.55000000000000004"/>
    <row r="201" ht="15.75" customHeight="1" x14ac:dyDescent="0.55000000000000004"/>
    <row r="202" ht="15.75" customHeight="1" x14ac:dyDescent="0.55000000000000004"/>
    <row r="203" ht="15.75" customHeight="1" x14ac:dyDescent="0.55000000000000004"/>
    <row r="204" ht="15.75" customHeight="1" x14ac:dyDescent="0.55000000000000004"/>
    <row r="205" ht="15.75" customHeight="1" x14ac:dyDescent="0.55000000000000004"/>
    <row r="206" ht="15.75" customHeight="1" x14ac:dyDescent="0.55000000000000004"/>
    <row r="207" ht="15.75" customHeight="1" x14ac:dyDescent="0.55000000000000004"/>
    <row r="208" ht="15.75" customHeight="1" x14ac:dyDescent="0.55000000000000004"/>
    <row r="209" ht="15.75" customHeight="1" x14ac:dyDescent="0.55000000000000004"/>
    <row r="210" ht="15.75" customHeight="1" x14ac:dyDescent="0.55000000000000004"/>
    <row r="211" ht="15.75" customHeight="1" x14ac:dyDescent="0.55000000000000004"/>
    <row r="212" ht="15.75" customHeight="1" x14ac:dyDescent="0.55000000000000004"/>
    <row r="213" ht="15.75" customHeight="1" x14ac:dyDescent="0.55000000000000004"/>
    <row r="214" ht="15.75" customHeight="1" x14ac:dyDescent="0.55000000000000004"/>
    <row r="215" ht="15.75" customHeight="1" x14ac:dyDescent="0.55000000000000004"/>
    <row r="216" ht="15.75" customHeight="1" x14ac:dyDescent="0.55000000000000004"/>
    <row r="217" ht="15.75" customHeight="1" x14ac:dyDescent="0.55000000000000004"/>
    <row r="218" ht="15.75" customHeight="1" x14ac:dyDescent="0.55000000000000004"/>
    <row r="219" ht="15.75" customHeight="1" x14ac:dyDescent="0.55000000000000004"/>
    <row r="220" ht="15.75" customHeight="1" x14ac:dyDescent="0.55000000000000004"/>
    <row r="221" ht="15.75" customHeight="1" x14ac:dyDescent="0.55000000000000004"/>
    <row r="222" ht="15.75" customHeight="1" x14ac:dyDescent="0.55000000000000004"/>
    <row r="223" ht="15.75" customHeight="1" x14ac:dyDescent="0.55000000000000004"/>
    <row r="224" ht="15.75" customHeight="1" x14ac:dyDescent="0.55000000000000004"/>
    <row r="225" ht="15.75" customHeight="1" x14ac:dyDescent="0.55000000000000004"/>
    <row r="226" ht="15.75" customHeight="1" x14ac:dyDescent="0.55000000000000004"/>
    <row r="227" ht="15.75" customHeight="1" x14ac:dyDescent="0.55000000000000004"/>
    <row r="228" ht="15.75" customHeight="1" x14ac:dyDescent="0.55000000000000004"/>
    <row r="229" ht="15.75" customHeight="1" x14ac:dyDescent="0.55000000000000004"/>
    <row r="230" ht="15.75" customHeight="1" x14ac:dyDescent="0.55000000000000004"/>
    <row r="231" ht="15.75" customHeight="1" x14ac:dyDescent="0.55000000000000004"/>
    <row r="232" ht="15.75" customHeight="1" x14ac:dyDescent="0.55000000000000004"/>
    <row r="233" ht="15.75" customHeight="1" x14ac:dyDescent="0.55000000000000004"/>
    <row r="234" ht="15.75" customHeight="1" x14ac:dyDescent="0.55000000000000004"/>
    <row r="235" ht="15.75" customHeight="1" x14ac:dyDescent="0.55000000000000004"/>
    <row r="236" ht="15.75" customHeight="1" x14ac:dyDescent="0.55000000000000004"/>
    <row r="237" ht="15.75" customHeight="1" x14ac:dyDescent="0.55000000000000004"/>
    <row r="238" ht="15.75" customHeight="1" x14ac:dyDescent="0.55000000000000004"/>
    <row r="239" ht="15.75" customHeight="1" x14ac:dyDescent="0.55000000000000004"/>
    <row r="240" ht="15.75" customHeight="1" x14ac:dyDescent="0.55000000000000004"/>
    <row r="241" ht="15.75" customHeight="1" x14ac:dyDescent="0.55000000000000004"/>
    <row r="242" ht="15.75" customHeight="1" x14ac:dyDescent="0.55000000000000004"/>
    <row r="243" ht="15.75" customHeight="1" x14ac:dyDescent="0.55000000000000004"/>
    <row r="244" ht="15.75" customHeight="1" x14ac:dyDescent="0.55000000000000004"/>
    <row r="245" ht="15.75" customHeight="1" x14ac:dyDescent="0.55000000000000004"/>
    <row r="246" ht="15.75" customHeight="1" x14ac:dyDescent="0.55000000000000004"/>
    <row r="247" ht="15.75" customHeight="1" x14ac:dyDescent="0.55000000000000004"/>
    <row r="248" ht="15.75" customHeight="1" x14ac:dyDescent="0.55000000000000004"/>
    <row r="249" ht="15.75" customHeight="1" x14ac:dyDescent="0.55000000000000004"/>
    <row r="250" ht="15.75" customHeight="1" x14ac:dyDescent="0.55000000000000004"/>
    <row r="251" ht="15.75" customHeight="1" x14ac:dyDescent="0.55000000000000004"/>
    <row r="252" ht="15.75" customHeight="1" x14ac:dyDescent="0.55000000000000004"/>
    <row r="253" ht="15.75" customHeight="1" x14ac:dyDescent="0.55000000000000004"/>
    <row r="254" ht="15.75" customHeight="1" x14ac:dyDescent="0.55000000000000004"/>
    <row r="255" ht="15.75" customHeight="1" x14ac:dyDescent="0.55000000000000004"/>
    <row r="256" ht="15.75" customHeight="1" x14ac:dyDescent="0.55000000000000004"/>
    <row r="257" ht="15.75" customHeight="1" x14ac:dyDescent="0.55000000000000004"/>
    <row r="258" ht="15.75" customHeight="1" x14ac:dyDescent="0.55000000000000004"/>
    <row r="259" ht="15.75" customHeight="1" x14ac:dyDescent="0.55000000000000004"/>
    <row r="260" ht="15.75" customHeight="1" x14ac:dyDescent="0.55000000000000004"/>
    <row r="261" ht="15.75" customHeight="1" x14ac:dyDescent="0.55000000000000004"/>
    <row r="262" ht="15.75" customHeight="1" x14ac:dyDescent="0.55000000000000004"/>
    <row r="263" ht="15.75" customHeight="1" x14ac:dyDescent="0.55000000000000004"/>
    <row r="264" ht="15.75" customHeight="1" x14ac:dyDescent="0.55000000000000004"/>
    <row r="265" ht="15.75" customHeight="1" x14ac:dyDescent="0.55000000000000004"/>
    <row r="266" ht="15.75" customHeight="1" x14ac:dyDescent="0.55000000000000004"/>
    <row r="267" ht="15.75" customHeight="1" x14ac:dyDescent="0.55000000000000004"/>
    <row r="268" ht="15.75" customHeight="1" x14ac:dyDescent="0.55000000000000004"/>
    <row r="269" ht="15.75" customHeight="1" x14ac:dyDescent="0.55000000000000004"/>
    <row r="270" ht="15.75" customHeight="1" x14ac:dyDescent="0.55000000000000004"/>
    <row r="271" ht="15.75" customHeight="1" x14ac:dyDescent="0.55000000000000004"/>
    <row r="272" ht="15.75" customHeight="1" x14ac:dyDescent="0.55000000000000004"/>
    <row r="273" ht="15.75" customHeight="1" x14ac:dyDescent="0.55000000000000004"/>
    <row r="274" ht="15.75" customHeight="1" x14ac:dyDescent="0.55000000000000004"/>
    <row r="275" ht="15.75" customHeight="1" x14ac:dyDescent="0.55000000000000004"/>
    <row r="276" ht="15.75" customHeight="1" x14ac:dyDescent="0.55000000000000004"/>
    <row r="277" ht="15.75" customHeight="1" x14ac:dyDescent="0.55000000000000004"/>
    <row r="278" ht="15.75" customHeight="1" x14ac:dyDescent="0.55000000000000004"/>
    <row r="279" ht="15.75" customHeight="1" x14ac:dyDescent="0.55000000000000004"/>
    <row r="280" ht="15.75" customHeight="1" x14ac:dyDescent="0.55000000000000004"/>
    <row r="281" ht="15.75" customHeight="1" x14ac:dyDescent="0.55000000000000004"/>
    <row r="282" ht="15.75" customHeight="1" x14ac:dyDescent="0.55000000000000004"/>
    <row r="283" ht="15.75" customHeight="1" x14ac:dyDescent="0.55000000000000004"/>
    <row r="284" ht="15.75" customHeight="1" x14ac:dyDescent="0.55000000000000004"/>
    <row r="285" ht="15.75" customHeight="1" x14ac:dyDescent="0.55000000000000004"/>
    <row r="286" ht="15.75" customHeight="1" x14ac:dyDescent="0.55000000000000004"/>
    <row r="287" ht="15.75" customHeight="1" x14ac:dyDescent="0.55000000000000004"/>
    <row r="288" ht="15.75" customHeight="1" x14ac:dyDescent="0.55000000000000004"/>
    <row r="289" ht="15.75" customHeight="1" x14ac:dyDescent="0.55000000000000004"/>
    <row r="290" ht="15.75" customHeight="1" x14ac:dyDescent="0.55000000000000004"/>
    <row r="291" ht="15.75" customHeight="1" x14ac:dyDescent="0.55000000000000004"/>
    <row r="292" ht="15.75" customHeight="1" x14ac:dyDescent="0.55000000000000004"/>
    <row r="293" ht="15.75" customHeight="1" x14ac:dyDescent="0.55000000000000004"/>
    <row r="294" ht="15.75" customHeight="1" x14ac:dyDescent="0.55000000000000004"/>
    <row r="295" ht="15.75" customHeight="1" x14ac:dyDescent="0.55000000000000004"/>
    <row r="296" ht="15.75" customHeight="1" x14ac:dyDescent="0.55000000000000004"/>
    <row r="297" ht="15.75" customHeight="1" x14ac:dyDescent="0.55000000000000004"/>
    <row r="298" ht="15.75" customHeight="1" x14ac:dyDescent="0.55000000000000004"/>
    <row r="299" ht="15.75" customHeight="1" x14ac:dyDescent="0.55000000000000004"/>
    <row r="300" ht="15.75" customHeight="1" x14ac:dyDescent="0.55000000000000004"/>
    <row r="301" ht="15.75" customHeight="1" x14ac:dyDescent="0.55000000000000004"/>
    <row r="302" ht="15.75" customHeight="1" x14ac:dyDescent="0.55000000000000004"/>
    <row r="303" ht="15.75" customHeight="1" x14ac:dyDescent="0.55000000000000004"/>
    <row r="304" ht="15.75" customHeight="1" x14ac:dyDescent="0.55000000000000004"/>
    <row r="305" ht="15.75" customHeight="1" x14ac:dyDescent="0.55000000000000004"/>
    <row r="306" ht="15.75" customHeight="1" x14ac:dyDescent="0.55000000000000004"/>
    <row r="307" ht="15.75" customHeight="1" x14ac:dyDescent="0.55000000000000004"/>
    <row r="308" ht="15.75" customHeight="1" x14ac:dyDescent="0.55000000000000004"/>
    <row r="309" ht="15.75" customHeight="1" x14ac:dyDescent="0.55000000000000004"/>
    <row r="310" ht="15.75" customHeight="1" x14ac:dyDescent="0.55000000000000004"/>
    <row r="311" ht="15.75" customHeight="1" x14ac:dyDescent="0.55000000000000004"/>
    <row r="312" ht="15.75" customHeight="1" x14ac:dyDescent="0.55000000000000004"/>
    <row r="313" ht="15.75" customHeight="1" x14ac:dyDescent="0.55000000000000004"/>
    <row r="314" ht="15.75" customHeight="1" x14ac:dyDescent="0.55000000000000004"/>
    <row r="315" ht="15.75" customHeight="1" x14ac:dyDescent="0.55000000000000004"/>
    <row r="316" ht="15.75" customHeight="1" x14ac:dyDescent="0.55000000000000004"/>
    <row r="317" ht="15.75" customHeight="1" x14ac:dyDescent="0.55000000000000004"/>
    <row r="318" ht="15.75" customHeight="1" x14ac:dyDescent="0.55000000000000004"/>
    <row r="319" ht="15.75" customHeight="1" x14ac:dyDescent="0.55000000000000004"/>
    <row r="320" ht="15.75" customHeight="1" x14ac:dyDescent="0.55000000000000004"/>
    <row r="321" ht="15.75" customHeight="1" x14ac:dyDescent="0.55000000000000004"/>
    <row r="322" ht="15.75" customHeight="1" x14ac:dyDescent="0.55000000000000004"/>
    <row r="323" ht="15.75" customHeight="1" x14ac:dyDescent="0.55000000000000004"/>
    <row r="324" ht="15.75" customHeight="1" x14ac:dyDescent="0.55000000000000004"/>
    <row r="325" ht="15.75" customHeight="1" x14ac:dyDescent="0.55000000000000004"/>
    <row r="326" ht="15.75" customHeight="1" x14ac:dyDescent="0.55000000000000004"/>
    <row r="327" ht="15.75" customHeight="1" x14ac:dyDescent="0.55000000000000004"/>
    <row r="328" ht="15.75" customHeight="1" x14ac:dyDescent="0.55000000000000004"/>
    <row r="329" ht="15.75" customHeight="1" x14ac:dyDescent="0.55000000000000004"/>
    <row r="330" ht="15.75" customHeight="1" x14ac:dyDescent="0.55000000000000004"/>
    <row r="331" ht="15.75" customHeight="1" x14ac:dyDescent="0.55000000000000004"/>
    <row r="332" ht="15.75" customHeight="1" x14ac:dyDescent="0.55000000000000004"/>
    <row r="333" ht="15.75" customHeight="1" x14ac:dyDescent="0.55000000000000004"/>
    <row r="334" ht="15.75" customHeight="1" x14ac:dyDescent="0.55000000000000004"/>
    <row r="335" ht="15.75" customHeight="1" x14ac:dyDescent="0.55000000000000004"/>
    <row r="336" ht="15.75" customHeight="1" x14ac:dyDescent="0.55000000000000004"/>
    <row r="337" ht="15.75" customHeight="1" x14ac:dyDescent="0.55000000000000004"/>
    <row r="338" ht="15.75" customHeight="1" x14ac:dyDescent="0.55000000000000004"/>
    <row r="339" ht="15.75" customHeight="1" x14ac:dyDescent="0.55000000000000004"/>
    <row r="340" ht="15.75" customHeight="1" x14ac:dyDescent="0.55000000000000004"/>
    <row r="341" ht="15.75" customHeight="1" x14ac:dyDescent="0.55000000000000004"/>
    <row r="342" ht="15.75" customHeight="1" x14ac:dyDescent="0.55000000000000004"/>
    <row r="343" ht="15.75" customHeight="1" x14ac:dyDescent="0.55000000000000004"/>
    <row r="344" ht="15.75" customHeight="1" x14ac:dyDescent="0.55000000000000004"/>
    <row r="345" ht="15.75" customHeight="1" x14ac:dyDescent="0.55000000000000004"/>
    <row r="346" ht="15.75" customHeight="1" x14ac:dyDescent="0.55000000000000004"/>
    <row r="347" ht="15.75" customHeight="1" x14ac:dyDescent="0.55000000000000004"/>
    <row r="348" ht="15.75" customHeight="1" x14ac:dyDescent="0.55000000000000004"/>
    <row r="349" ht="15.75" customHeight="1" x14ac:dyDescent="0.55000000000000004"/>
    <row r="350" ht="15.75" customHeight="1" x14ac:dyDescent="0.55000000000000004"/>
    <row r="351" ht="15.75" customHeight="1" x14ac:dyDescent="0.55000000000000004"/>
    <row r="352" ht="15.75" customHeight="1" x14ac:dyDescent="0.55000000000000004"/>
    <row r="353" ht="15.75" customHeight="1" x14ac:dyDescent="0.55000000000000004"/>
    <row r="354" ht="15.75" customHeight="1" x14ac:dyDescent="0.55000000000000004"/>
    <row r="355" ht="15.75" customHeight="1" x14ac:dyDescent="0.55000000000000004"/>
    <row r="356" ht="15.75" customHeight="1" x14ac:dyDescent="0.55000000000000004"/>
    <row r="357" ht="15.75" customHeight="1" x14ac:dyDescent="0.55000000000000004"/>
    <row r="358" ht="15.75" customHeight="1" x14ac:dyDescent="0.55000000000000004"/>
    <row r="359" ht="15.75" customHeight="1" x14ac:dyDescent="0.55000000000000004"/>
    <row r="360" ht="15.75" customHeight="1" x14ac:dyDescent="0.55000000000000004"/>
    <row r="361" ht="15.75" customHeight="1" x14ac:dyDescent="0.55000000000000004"/>
    <row r="362" ht="15.75" customHeight="1" x14ac:dyDescent="0.55000000000000004"/>
    <row r="363" ht="15.75" customHeight="1" x14ac:dyDescent="0.55000000000000004"/>
    <row r="364" ht="15.75" customHeight="1" x14ac:dyDescent="0.55000000000000004"/>
    <row r="365" ht="15.75" customHeight="1" x14ac:dyDescent="0.55000000000000004"/>
    <row r="366" ht="15.75" customHeight="1" x14ac:dyDescent="0.55000000000000004"/>
    <row r="367" ht="15.75" customHeight="1" x14ac:dyDescent="0.55000000000000004"/>
    <row r="368" ht="15.75" customHeight="1" x14ac:dyDescent="0.55000000000000004"/>
    <row r="369" ht="15.75" customHeight="1" x14ac:dyDescent="0.55000000000000004"/>
    <row r="370" ht="15.75" customHeight="1" x14ac:dyDescent="0.55000000000000004"/>
    <row r="371" ht="15.75" customHeight="1" x14ac:dyDescent="0.55000000000000004"/>
    <row r="372" ht="15.75" customHeight="1" x14ac:dyDescent="0.55000000000000004"/>
    <row r="373" ht="15.75" customHeight="1" x14ac:dyDescent="0.55000000000000004"/>
    <row r="374" ht="15.75" customHeight="1" x14ac:dyDescent="0.55000000000000004"/>
    <row r="375" ht="15.75" customHeight="1" x14ac:dyDescent="0.55000000000000004"/>
    <row r="376" ht="15.75" customHeight="1" x14ac:dyDescent="0.55000000000000004"/>
    <row r="377" ht="15.75" customHeight="1" x14ac:dyDescent="0.55000000000000004"/>
    <row r="378" ht="15.75" customHeight="1" x14ac:dyDescent="0.55000000000000004"/>
    <row r="379" ht="15.75" customHeight="1" x14ac:dyDescent="0.55000000000000004"/>
    <row r="380" ht="15.75" customHeight="1" x14ac:dyDescent="0.55000000000000004"/>
    <row r="381" ht="15.75" customHeight="1" x14ac:dyDescent="0.55000000000000004"/>
    <row r="382" ht="15.75" customHeight="1" x14ac:dyDescent="0.55000000000000004"/>
    <row r="383" ht="15.75" customHeight="1" x14ac:dyDescent="0.55000000000000004"/>
    <row r="384" ht="15.75" customHeight="1" x14ac:dyDescent="0.55000000000000004"/>
    <row r="385" ht="15.75" customHeight="1" x14ac:dyDescent="0.55000000000000004"/>
    <row r="386" ht="15.75" customHeight="1" x14ac:dyDescent="0.55000000000000004"/>
    <row r="387" ht="15.75" customHeight="1" x14ac:dyDescent="0.55000000000000004"/>
    <row r="388" ht="15.75" customHeight="1" x14ac:dyDescent="0.55000000000000004"/>
    <row r="389" ht="15.75" customHeight="1" x14ac:dyDescent="0.55000000000000004"/>
    <row r="390" ht="15.75" customHeight="1" x14ac:dyDescent="0.55000000000000004"/>
    <row r="391" ht="15.75" customHeight="1" x14ac:dyDescent="0.55000000000000004"/>
    <row r="392" ht="15.75" customHeight="1" x14ac:dyDescent="0.55000000000000004"/>
    <row r="393" ht="15.75" customHeight="1" x14ac:dyDescent="0.55000000000000004"/>
    <row r="394" ht="15.75" customHeight="1" x14ac:dyDescent="0.55000000000000004"/>
    <row r="395" ht="15.75" customHeight="1" x14ac:dyDescent="0.55000000000000004"/>
    <row r="396" ht="15.75" customHeight="1" x14ac:dyDescent="0.55000000000000004"/>
    <row r="397" ht="15.75" customHeight="1" x14ac:dyDescent="0.55000000000000004"/>
    <row r="398" ht="15.75" customHeight="1" x14ac:dyDescent="0.55000000000000004"/>
    <row r="399" ht="15.75" customHeight="1" x14ac:dyDescent="0.55000000000000004"/>
    <row r="400" ht="15.75" customHeight="1" x14ac:dyDescent="0.55000000000000004"/>
    <row r="401" ht="15.75" customHeight="1" x14ac:dyDescent="0.55000000000000004"/>
    <row r="402" ht="15.75" customHeight="1" x14ac:dyDescent="0.55000000000000004"/>
    <row r="403" ht="15.75" customHeight="1" x14ac:dyDescent="0.55000000000000004"/>
    <row r="404" ht="15.75" customHeight="1" x14ac:dyDescent="0.55000000000000004"/>
    <row r="405" ht="15.75" customHeight="1" x14ac:dyDescent="0.55000000000000004"/>
    <row r="406" ht="15.75" customHeight="1" x14ac:dyDescent="0.55000000000000004"/>
    <row r="407" ht="15.75" customHeight="1" x14ac:dyDescent="0.55000000000000004"/>
    <row r="408" ht="15.75" customHeight="1" x14ac:dyDescent="0.55000000000000004"/>
    <row r="409" ht="15.75" customHeight="1" x14ac:dyDescent="0.55000000000000004"/>
    <row r="410" ht="15.75" customHeight="1" x14ac:dyDescent="0.55000000000000004"/>
    <row r="411" ht="15.75" customHeight="1" x14ac:dyDescent="0.55000000000000004"/>
    <row r="412" ht="15.75" customHeight="1" x14ac:dyDescent="0.55000000000000004"/>
    <row r="413" ht="15.75" customHeight="1" x14ac:dyDescent="0.55000000000000004"/>
    <row r="414" ht="15.75" customHeight="1" x14ac:dyDescent="0.55000000000000004"/>
    <row r="415" ht="15.75" customHeight="1" x14ac:dyDescent="0.55000000000000004"/>
    <row r="416" ht="15.75" customHeight="1" x14ac:dyDescent="0.55000000000000004"/>
    <row r="417" ht="15.75" customHeight="1" x14ac:dyDescent="0.55000000000000004"/>
    <row r="418" ht="15.75" customHeight="1" x14ac:dyDescent="0.55000000000000004"/>
    <row r="419" ht="15.75" customHeight="1" x14ac:dyDescent="0.55000000000000004"/>
    <row r="420" ht="15.75" customHeight="1" x14ac:dyDescent="0.55000000000000004"/>
    <row r="421" ht="15.75" customHeight="1" x14ac:dyDescent="0.55000000000000004"/>
    <row r="422" ht="15.75" customHeight="1" x14ac:dyDescent="0.55000000000000004"/>
    <row r="423" ht="15.75" customHeight="1" x14ac:dyDescent="0.55000000000000004"/>
    <row r="424" ht="15.75" customHeight="1" x14ac:dyDescent="0.55000000000000004"/>
    <row r="425" ht="15.75" customHeight="1" x14ac:dyDescent="0.55000000000000004"/>
    <row r="426" ht="15.75" customHeight="1" x14ac:dyDescent="0.55000000000000004"/>
    <row r="427" ht="15.75" customHeight="1" x14ac:dyDescent="0.55000000000000004"/>
    <row r="428" ht="15.75" customHeight="1" x14ac:dyDescent="0.55000000000000004"/>
    <row r="429" ht="15.75" customHeight="1" x14ac:dyDescent="0.55000000000000004"/>
    <row r="430" ht="15.75" customHeight="1" x14ac:dyDescent="0.55000000000000004"/>
    <row r="431" ht="15.75" customHeight="1" x14ac:dyDescent="0.55000000000000004"/>
    <row r="432" ht="15.75" customHeight="1" x14ac:dyDescent="0.55000000000000004"/>
    <row r="433" ht="15.75" customHeight="1" x14ac:dyDescent="0.55000000000000004"/>
    <row r="434" ht="15.75" customHeight="1" x14ac:dyDescent="0.55000000000000004"/>
    <row r="435" ht="15.75" customHeight="1" x14ac:dyDescent="0.55000000000000004"/>
    <row r="436" ht="15.75" customHeight="1" x14ac:dyDescent="0.55000000000000004"/>
    <row r="437" ht="15.75" customHeight="1" x14ac:dyDescent="0.55000000000000004"/>
    <row r="438" ht="15.75" customHeight="1" x14ac:dyDescent="0.55000000000000004"/>
    <row r="439" ht="15.75" customHeight="1" x14ac:dyDescent="0.55000000000000004"/>
    <row r="440" ht="15.75" customHeight="1" x14ac:dyDescent="0.55000000000000004"/>
    <row r="441" ht="15.75" customHeight="1" x14ac:dyDescent="0.55000000000000004"/>
    <row r="442" ht="15.75" customHeight="1" x14ac:dyDescent="0.55000000000000004"/>
    <row r="443" ht="15.75" customHeight="1" x14ac:dyDescent="0.55000000000000004"/>
    <row r="444" ht="15.75" customHeight="1" x14ac:dyDescent="0.55000000000000004"/>
    <row r="445" ht="15.75" customHeight="1" x14ac:dyDescent="0.55000000000000004"/>
    <row r="446" ht="15.75" customHeight="1" x14ac:dyDescent="0.55000000000000004"/>
    <row r="447" ht="15.75" customHeight="1" x14ac:dyDescent="0.55000000000000004"/>
    <row r="448" ht="15.75" customHeight="1" x14ac:dyDescent="0.55000000000000004"/>
    <row r="449" ht="15.75" customHeight="1" x14ac:dyDescent="0.55000000000000004"/>
    <row r="450" ht="15.75" customHeight="1" x14ac:dyDescent="0.55000000000000004"/>
    <row r="451" ht="15.75" customHeight="1" x14ac:dyDescent="0.55000000000000004"/>
    <row r="452" ht="15.75" customHeight="1" x14ac:dyDescent="0.55000000000000004"/>
    <row r="453" ht="15.75" customHeight="1" x14ac:dyDescent="0.55000000000000004"/>
    <row r="454" ht="15.75" customHeight="1" x14ac:dyDescent="0.55000000000000004"/>
    <row r="455" ht="15.75" customHeight="1" x14ac:dyDescent="0.55000000000000004"/>
    <row r="456" ht="15.75" customHeight="1" x14ac:dyDescent="0.55000000000000004"/>
    <row r="457" ht="15.75" customHeight="1" x14ac:dyDescent="0.55000000000000004"/>
    <row r="458" ht="15.75" customHeight="1" x14ac:dyDescent="0.55000000000000004"/>
    <row r="459" ht="15.75" customHeight="1" x14ac:dyDescent="0.55000000000000004"/>
    <row r="460" ht="15.75" customHeight="1" x14ac:dyDescent="0.55000000000000004"/>
    <row r="461" ht="15.75" customHeight="1" x14ac:dyDescent="0.55000000000000004"/>
    <row r="462" ht="15.75" customHeight="1" x14ac:dyDescent="0.55000000000000004"/>
    <row r="463" ht="15.75" customHeight="1" x14ac:dyDescent="0.55000000000000004"/>
    <row r="464" ht="15.75" customHeight="1" x14ac:dyDescent="0.55000000000000004"/>
    <row r="465" ht="15.75" customHeight="1" x14ac:dyDescent="0.55000000000000004"/>
    <row r="466" ht="15.75" customHeight="1" x14ac:dyDescent="0.55000000000000004"/>
    <row r="467" ht="15.75" customHeight="1" x14ac:dyDescent="0.55000000000000004"/>
    <row r="468" ht="15.75" customHeight="1" x14ac:dyDescent="0.55000000000000004"/>
    <row r="469" ht="15.75" customHeight="1" x14ac:dyDescent="0.55000000000000004"/>
    <row r="470" ht="15.75" customHeight="1" x14ac:dyDescent="0.55000000000000004"/>
    <row r="471" ht="15.75" customHeight="1" x14ac:dyDescent="0.55000000000000004"/>
    <row r="472" ht="15.75" customHeight="1" x14ac:dyDescent="0.55000000000000004"/>
    <row r="473" ht="15.75" customHeight="1" x14ac:dyDescent="0.55000000000000004"/>
    <row r="474" ht="15.75" customHeight="1" x14ac:dyDescent="0.55000000000000004"/>
    <row r="475" ht="15.75" customHeight="1" x14ac:dyDescent="0.55000000000000004"/>
    <row r="476" ht="15.75" customHeight="1" x14ac:dyDescent="0.55000000000000004"/>
    <row r="477" ht="15.75" customHeight="1" x14ac:dyDescent="0.55000000000000004"/>
    <row r="478" ht="15.75" customHeight="1" x14ac:dyDescent="0.55000000000000004"/>
    <row r="479" ht="15.75" customHeight="1" x14ac:dyDescent="0.55000000000000004"/>
    <row r="480" ht="15.75" customHeight="1" x14ac:dyDescent="0.55000000000000004"/>
    <row r="481" ht="15.75" customHeight="1" x14ac:dyDescent="0.55000000000000004"/>
    <row r="482" ht="15.75" customHeight="1" x14ac:dyDescent="0.55000000000000004"/>
    <row r="483" ht="15.75" customHeight="1" x14ac:dyDescent="0.55000000000000004"/>
    <row r="484" ht="15.75" customHeight="1" x14ac:dyDescent="0.55000000000000004"/>
    <row r="485" ht="15.75" customHeight="1" x14ac:dyDescent="0.55000000000000004"/>
    <row r="486" ht="15.75" customHeight="1" x14ac:dyDescent="0.55000000000000004"/>
    <row r="487" ht="15.75" customHeight="1" x14ac:dyDescent="0.55000000000000004"/>
    <row r="488" ht="15.75" customHeight="1" x14ac:dyDescent="0.55000000000000004"/>
    <row r="489" ht="15.75" customHeight="1" x14ac:dyDescent="0.55000000000000004"/>
    <row r="490" ht="15.75" customHeight="1" x14ac:dyDescent="0.55000000000000004"/>
    <row r="491" ht="15.75" customHeight="1" x14ac:dyDescent="0.55000000000000004"/>
    <row r="492" ht="15.75" customHeight="1" x14ac:dyDescent="0.55000000000000004"/>
    <row r="493" ht="15.75" customHeight="1" x14ac:dyDescent="0.55000000000000004"/>
    <row r="494" ht="15.75" customHeight="1" x14ac:dyDescent="0.55000000000000004"/>
    <row r="495" ht="15.75" customHeight="1" x14ac:dyDescent="0.55000000000000004"/>
    <row r="496" ht="15.75" customHeight="1" x14ac:dyDescent="0.55000000000000004"/>
    <row r="497" ht="15.75" customHeight="1" x14ac:dyDescent="0.55000000000000004"/>
    <row r="498" ht="15.75" customHeight="1" x14ac:dyDescent="0.55000000000000004"/>
    <row r="499" ht="15.75" customHeight="1" x14ac:dyDescent="0.55000000000000004"/>
    <row r="500" ht="15.75" customHeight="1" x14ac:dyDescent="0.55000000000000004"/>
    <row r="501" ht="15.75" customHeight="1" x14ac:dyDescent="0.55000000000000004"/>
    <row r="502" ht="15.75" customHeight="1" x14ac:dyDescent="0.55000000000000004"/>
    <row r="503" ht="15.75" customHeight="1" x14ac:dyDescent="0.55000000000000004"/>
    <row r="504" ht="15.75" customHeight="1" x14ac:dyDescent="0.55000000000000004"/>
    <row r="505" ht="15.75" customHeight="1" x14ac:dyDescent="0.55000000000000004"/>
    <row r="506" ht="15.75" customHeight="1" x14ac:dyDescent="0.55000000000000004"/>
    <row r="507" ht="15.75" customHeight="1" x14ac:dyDescent="0.55000000000000004"/>
    <row r="508" ht="15.75" customHeight="1" x14ac:dyDescent="0.55000000000000004"/>
    <row r="509" ht="15.75" customHeight="1" x14ac:dyDescent="0.55000000000000004"/>
    <row r="510" ht="15.75" customHeight="1" x14ac:dyDescent="0.55000000000000004"/>
    <row r="511" ht="15.75" customHeight="1" x14ac:dyDescent="0.55000000000000004"/>
    <row r="512" ht="15.75" customHeight="1" x14ac:dyDescent="0.55000000000000004"/>
    <row r="513" ht="15.75" customHeight="1" x14ac:dyDescent="0.55000000000000004"/>
    <row r="514" ht="15.75" customHeight="1" x14ac:dyDescent="0.55000000000000004"/>
    <row r="515" ht="15.75" customHeight="1" x14ac:dyDescent="0.55000000000000004"/>
    <row r="516" ht="15.75" customHeight="1" x14ac:dyDescent="0.55000000000000004"/>
    <row r="517" ht="15.75" customHeight="1" x14ac:dyDescent="0.55000000000000004"/>
    <row r="518" ht="15.75" customHeight="1" x14ac:dyDescent="0.55000000000000004"/>
    <row r="519" ht="15.75" customHeight="1" x14ac:dyDescent="0.55000000000000004"/>
    <row r="520" ht="15.75" customHeight="1" x14ac:dyDescent="0.55000000000000004"/>
    <row r="521" ht="15.75" customHeight="1" x14ac:dyDescent="0.55000000000000004"/>
    <row r="522" ht="15.75" customHeight="1" x14ac:dyDescent="0.55000000000000004"/>
    <row r="523" ht="15.75" customHeight="1" x14ac:dyDescent="0.55000000000000004"/>
    <row r="524" ht="15.75" customHeight="1" x14ac:dyDescent="0.55000000000000004"/>
    <row r="525" ht="15.75" customHeight="1" x14ac:dyDescent="0.55000000000000004"/>
    <row r="526" ht="15.75" customHeight="1" x14ac:dyDescent="0.55000000000000004"/>
    <row r="527" ht="15.75" customHeight="1" x14ac:dyDescent="0.55000000000000004"/>
    <row r="528" ht="15.75" customHeight="1" x14ac:dyDescent="0.55000000000000004"/>
    <row r="529" ht="15.75" customHeight="1" x14ac:dyDescent="0.55000000000000004"/>
    <row r="530" ht="15.75" customHeight="1" x14ac:dyDescent="0.55000000000000004"/>
    <row r="531" ht="15.75" customHeight="1" x14ac:dyDescent="0.55000000000000004"/>
    <row r="532" ht="15.75" customHeight="1" x14ac:dyDescent="0.55000000000000004"/>
    <row r="533" ht="15.75" customHeight="1" x14ac:dyDescent="0.55000000000000004"/>
    <row r="534" ht="15.75" customHeight="1" x14ac:dyDescent="0.55000000000000004"/>
    <row r="535" ht="15.75" customHeight="1" x14ac:dyDescent="0.55000000000000004"/>
    <row r="536" ht="15.75" customHeight="1" x14ac:dyDescent="0.55000000000000004"/>
    <row r="537" ht="15.75" customHeight="1" x14ac:dyDescent="0.55000000000000004"/>
    <row r="538" ht="15.75" customHeight="1" x14ac:dyDescent="0.55000000000000004"/>
    <row r="539" ht="15.75" customHeight="1" x14ac:dyDescent="0.55000000000000004"/>
    <row r="540" ht="15.75" customHeight="1" x14ac:dyDescent="0.55000000000000004"/>
    <row r="541" ht="15.75" customHeight="1" x14ac:dyDescent="0.55000000000000004"/>
    <row r="542" ht="15.75" customHeight="1" x14ac:dyDescent="0.55000000000000004"/>
    <row r="543" ht="15.75" customHeight="1" x14ac:dyDescent="0.55000000000000004"/>
    <row r="544" ht="15.75" customHeight="1" x14ac:dyDescent="0.55000000000000004"/>
    <row r="545" ht="15.75" customHeight="1" x14ac:dyDescent="0.55000000000000004"/>
    <row r="546" ht="15.75" customHeight="1" x14ac:dyDescent="0.55000000000000004"/>
    <row r="547" ht="15.75" customHeight="1" x14ac:dyDescent="0.55000000000000004"/>
    <row r="548" ht="15.75" customHeight="1" x14ac:dyDescent="0.55000000000000004"/>
    <row r="549" ht="15.75" customHeight="1" x14ac:dyDescent="0.55000000000000004"/>
    <row r="550" ht="15.75" customHeight="1" x14ac:dyDescent="0.55000000000000004"/>
    <row r="551" ht="15.75" customHeight="1" x14ac:dyDescent="0.55000000000000004"/>
    <row r="552" ht="15.75" customHeight="1" x14ac:dyDescent="0.55000000000000004"/>
    <row r="553" ht="15.75" customHeight="1" x14ac:dyDescent="0.55000000000000004"/>
    <row r="554" ht="15.75" customHeight="1" x14ac:dyDescent="0.55000000000000004"/>
    <row r="555" ht="15.75" customHeight="1" x14ac:dyDescent="0.55000000000000004"/>
    <row r="556" ht="15.75" customHeight="1" x14ac:dyDescent="0.55000000000000004"/>
    <row r="557" ht="15.75" customHeight="1" x14ac:dyDescent="0.55000000000000004"/>
    <row r="558" ht="15.75" customHeight="1" x14ac:dyDescent="0.55000000000000004"/>
    <row r="559" ht="15.75" customHeight="1" x14ac:dyDescent="0.55000000000000004"/>
    <row r="560" ht="15.75" customHeight="1" x14ac:dyDescent="0.55000000000000004"/>
    <row r="561" ht="15.75" customHeight="1" x14ac:dyDescent="0.55000000000000004"/>
    <row r="562" ht="15.75" customHeight="1" x14ac:dyDescent="0.55000000000000004"/>
    <row r="563" ht="15.75" customHeight="1" x14ac:dyDescent="0.55000000000000004"/>
    <row r="564" ht="15.75" customHeight="1" x14ac:dyDescent="0.55000000000000004"/>
    <row r="565" ht="15.75" customHeight="1" x14ac:dyDescent="0.55000000000000004"/>
    <row r="566" ht="15.75" customHeight="1" x14ac:dyDescent="0.55000000000000004"/>
    <row r="567" ht="15.75" customHeight="1" x14ac:dyDescent="0.55000000000000004"/>
    <row r="568" ht="15.75" customHeight="1" x14ac:dyDescent="0.55000000000000004"/>
    <row r="569" ht="15.75" customHeight="1" x14ac:dyDescent="0.55000000000000004"/>
    <row r="570" ht="15.75" customHeight="1" x14ac:dyDescent="0.55000000000000004"/>
    <row r="571" ht="15.75" customHeight="1" x14ac:dyDescent="0.55000000000000004"/>
    <row r="572" ht="15.75" customHeight="1" x14ac:dyDescent="0.55000000000000004"/>
    <row r="573" ht="15.75" customHeight="1" x14ac:dyDescent="0.55000000000000004"/>
    <row r="574" ht="15.75" customHeight="1" x14ac:dyDescent="0.55000000000000004"/>
    <row r="575" ht="15.75" customHeight="1" x14ac:dyDescent="0.55000000000000004"/>
    <row r="576" ht="15.75" customHeight="1" x14ac:dyDescent="0.55000000000000004"/>
    <row r="577" ht="15.75" customHeight="1" x14ac:dyDescent="0.55000000000000004"/>
    <row r="578" ht="15.75" customHeight="1" x14ac:dyDescent="0.55000000000000004"/>
    <row r="579" ht="15.75" customHeight="1" x14ac:dyDescent="0.55000000000000004"/>
    <row r="580" ht="15.75" customHeight="1" x14ac:dyDescent="0.55000000000000004"/>
    <row r="581" ht="15.75" customHeight="1" x14ac:dyDescent="0.55000000000000004"/>
    <row r="582" ht="15.75" customHeight="1" x14ac:dyDescent="0.55000000000000004"/>
    <row r="583" ht="15.75" customHeight="1" x14ac:dyDescent="0.55000000000000004"/>
    <row r="584" ht="15.75" customHeight="1" x14ac:dyDescent="0.55000000000000004"/>
    <row r="585" ht="15.75" customHeight="1" x14ac:dyDescent="0.55000000000000004"/>
    <row r="586" ht="15.75" customHeight="1" x14ac:dyDescent="0.55000000000000004"/>
    <row r="587" ht="15.75" customHeight="1" x14ac:dyDescent="0.55000000000000004"/>
    <row r="588" ht="15.75" customHeight="1" x14ac:dyDescent="0.55000000000000004"/>
    <row r="589" ht="15.75" customHeight="1" x14ac:dyDescent="0.55000000000000004"/>
    <row r="590" ht="15.75" customHeight="1" x14ac:dyDescent="0.55000000000000004"/>
    <row r="591" ht="15.75" customHeight="1" x14ac:dyDescent="0.55000000000000004"/>
    <row r="592" ht="15.75" customHeight="1" x14ac:dyDescent="0.55000000000000004"/>
    <row r="593" ht="15.75" customHeight="1" x14ac:dyDescent="0.55000000000000004"/>
    <row r="594" ht="15.75" customHeight="1" x14ac:dyDescent="0.55000000000000004"/>
    <row r="595" ht="15.75" customHeight="1" x14ac:dyDescent="0.55000000000000004"/>
    <row r="596" ht="15.75" customHeight="1" x14ac:dyDescent="0.55000000000000004"/>
    <row r="597" ht="15.75" customHeight="1" x14ac:dyDescent="0.55000000000000004"/>
    <row r="598" ht="15.75" customHeight="1" x14ac:dyDescent="0.55000000000000004"/>
    <row r="599" ht="15.75" customHeight="1" x14ac:dyDescent="0.55000000000000004"/>
    <row r="600" ht="15.75" customHeight="1" x14ac:dyDescent="0.55000000000000004"/>
    <row r="601" ht="15.75" customHeight="1" x14ac:dyDescent="0.55000000000000004"/>
    <row r="602" ht="15.75" customHeight="1" x14ac:dyDescent="0.55000000000000004"/>
    <row r="603" ht="15.75" customHeight="1" x14ac:dyDescent="0.55000000000000004"/>
    <row r="604" ht="15.75" customHeight="1" x14ac:dyDescent="0.55000000000000004"/>
    <row r="605" ht="15.75" customHeight="1" x14ac:dyDescent="0.55000000000000004"/>
    <row r="606" ht="15.75" customHeight="1" x14ac:dyDescent="0.55000000000000004"/>
    <row r="607" ht="15.75" customHeight="1" x14ac:dyDescent="0.55000000000000004"/>
    <row r="608" ht="15.75" customHeight="1" x14ac:dyDescent="0.55000000000000004"/>
    <row r="609" ht="15.75" customHeight="1" x14ac:dyDescent="0.55000000000000004"/>
    <row r="610" ht="15.75" customHeight="1" x14ac:dyDescent="0.55000000000000004"/>
    <row r="611" ht="15.75" customHeight="1" x14ac:dyDescent="0.55000000000000004"/>
    <row r="612" ht="15.75" customHeight="1" x14ac:dyDescent="0.55000000000000004"/>
    <row r="613" ht="15.75" customHeight="1" x14ac:dyDescent="0.55000000000000004"/>
    <row r="614" ht="15.75" customHeight="1" x14ac:dyDescent="0.55000000000000004"/>
    <row r="615" ht="15.75" customHeight="1" x14ac:dyDescent="0.55000000000000004"/>
    <row r="616" ht="15.75" customHeight="1" x14ac:dyDescent="0.55000000000000004"/>
    <row r="617" ht="15.75" customHeight="1" x14ac:dyDescent="0.55000000000000004"/>
    <row r="618" ht="15.75" customHeight="1" x14ac:dyDescent="0.55000000000000004"/>
    <row r="619" ht="15.75" customHeight="1" x14ac:dyDescent="0.55000000000000004"/>
    <row r="620" ht="15.75" customHeight="1" x14ac:dyDescent="0.55000000000000004"/>
    <row r="621" ht="15.75" customHeight="1" x14ac:dyDescent="0.55000000000000004"/>
    <row r="622" ht="15.75" customHeight="1" x14ac:dyDescent="0.55000000000000004"/>
    <row r="623" ht="15.75" customHeight="1" x14ac:dyDescent="0.55000000000000004"/>
    <row r="624" ht="15.75" customHeight="1" x14ac:dyDescent="0.55000000000000004"/>
    <row r="625" ht="15.75" customHeight="1" x14ac:dyDescent="0.55000000000000004"/>
    <row r="626" ht="15.75" customHeight="1" x14ac:dyDescent="0.55000000000000004"/>
    <row r="627" ht="15.75" customHeight="1" x14ac:dyDescent="0.55000000000000004"/>
    <row r="628" ht="15.75" customHeight="1" x14ac:dyDescent="0.55000000000000004"/>
    <row r="629" ht="15.75" customHeight="1" x14ac:dyDescent="0.55000000000000004"/>
    <row r="630" ht="15.75" customHeight="1" x14ac:dyDescent="0.55000000000000004"/>
    <row r="631" ht="15.75" customHeight="1" x14ac:dyDescent="0.55000000000000004"/>
    <row r="632" ht="15.75" customHeight="1" x14ac:dyDescent="0.55000000000000004"/>
    <row r="633" ht="15.75" customHeight="1" x14ac:dyDescent="0.55000000000000004"/>
    <row r="634" ht="15.75" customHeight="1" x14ac:dyDescent="0.55000000000000004"/>
    <row r="635" ht="15.75" customHeight="1" x14ac:dyDescent="0.55000000000000004"/>
    <row r="636" ht="15.75" customHeight="1" x14ac:dyDescent="0.55000000000000004"/>
    <row r="637" ht="15.75" customHeight="1" x14ac:dyDescent="0.55000000000000004"/>
    <row r="638" ht="15.75" customHeight="1" x14ac:dyDescent="0.55000000000000004"/>
    <row r="639" ht="15.75" customHeight="1" x14ac:dyDescent="0.55000000000000004"/>
    <row r="640" ht="15.75" customHeight="1" x14ac:dyDescent="0.55000000000000004"/>
    <row r="641" ht="15.75" customHeight="1" x14ac:dyDescent="0.55000000000000004"/>
    <row r="642" ht="15.75" customHeight="1" x14ac:dyDescent="0.55000000000000004"/>
    <row r="643" ht="15.75" customHeight="1" x14ac:dyDescent="0.55000000000000004"/>
    <row r="644" ht="15.75" customHeight="1" x14ac:dyDescent="0.55000000000000004"/>
    <row r="645" ht="15.75" customHeight="1" x14ac:dyDescent="0.55000000000000004"/>
    <row r="646" ht="15.75" customHeight="1" x14ac:dyDescent="0.55000000000000004"/>
    <row r="647" ht="15.75" customHeight="1" x14ac:dyDescent="0.55000000000000004"/>
    <row r="648" ht="15.75" customHeight="1" x14ac:dyDescent="0.55000000000000004"/>
    <row r="649" ht="15.75" customHeight="1" x14ac:dyDescent="0.55000000000000004"/>
    <row r="650" ht="15.75" customHeight="1" x14ac:dyDescent="0.55000000000000004"/>
    <row r="651" ht="15.75" customHeight="1" x14ac:dyDescent="0.55000000000000004"/>
    <row r="652" ht="15.75" customHeight="1" x14ac:dyDescent="0.55000000000000004"/>
    <row r="653" ht="15.75" customHeight="1" x14ac:dyDescent="0.55000000000000004"/>
    <row r="654" ht="15.75" customHeight="1" x14ac:dyDescent="0.55000000000000004"/>
    <row r="655" ht="15.75" customHeight="1" x14ac:dyDescent="0.55000000000000004"/>
    <row r="656" ht="15.75" customHeight="1" x14ac:dyDescent="0.55000000000000004"/>
    <row r="657" ht="15.75" customHeight="1" x14ac:dyDescent="0.55000000000000004"/>
    <row r="658" ht="15.75" customHeight="1" x14ac:dyDescent="0.55000000000000004"/>
    <row r="659" ht="15.75" customHeight="1" x14ac:dyDescent="0.55000000000000004"/>
    <row r="660" ht="15.75" customHeight="1" x14ac:dyDescent="0.55000000000000004"/>
    <row r="661" ht="15.75" customHeight="1" x14ac:dyDescent="0.55000000000000004"/>
    <row r="662" ht="15.75" customHeight="1" x14ac:dyDescent="0.55000000000000004"/>
    <row r="663" ht="15.75" customHeight="1" x14ac:dyDescent="0.55000000000000004"/>
    <row r="664" ht="15.75" customHeight="1" x14ac:dyDescent="0.55000000000000004"/>
    <row r="665" ht="15.75" customHeight="1" x14ac:dyDescent="0.55000000000000004"/>
    <row r="666" ht="15.75" customHeight="1" x14ac:dyDescent="0.55000000000000004"/>
    <row r="667" ht="15.75" customHeight="1" x14ac:dyDescent="0.55000000000000004"/>
    <row r="668" ht="15.75" customHeight="1" x14ac:dyDescent="0.55000000000000004"/>
    <row r="669" ht="15.75" customHeight="1" x14ac:dyDescent="0.55000000000000004"/>
    <row r="670" ht="15.75" customHeight="1" x14ac:dyDescent="0.55000000000000004"/>
    <row r="671" ht="15.75" customHeight="1" x14ac:dyDescent="0.55000000000000004"/>
    <row r="672" ht="15.75" customHeight="1" x14ac:dyDescent="0.55000000000000004"/>
    <row r="673" ht="15.75" customHeight="1" x14ac:dyDescent="0.55000000000000004"/>
    <row r="674" ht="15.75" customHeight="1" x14ac:dyDescent="0.55000000000000004"/>
    <row r="675" ht="15.75" customHeight="1" x14ac:dyDescent="0.55000000000000004"/>
    <row r="676" ht="15.75" customHeight="1" x14ac:dyDescent="0.55000000000000004"/>
    <row r="677" ht="15.75" customHeight="1" x14ac:dyDescent="0.55000000000000004"/>
    <row r="678" ht="15.75" customHeight="1" x14ac:dyDescent="0.55000000000000004"/>
    <row r="679" ht="15.75" customHeight="1" x14ac:dyDescent="0.55000000000000004"/>
    <row r="680" ht="15.75" customHeight="1" x14ac:dyDescent="0.55000000000000004"/>
    <row r="681" ht="15.75" customHeight="1" x14ac:dyDescent="0.55000000000000004"/>
    <row r="682" ht="15.75" customHeight="1" x14ac:dyDescent="0.55000000000000004"/>
    <row r="683" ht="15.75" customHeight="1" x14ac:dyDescent="0.55000000000000004"/>
    <row r="684" ht="15.75" customHeight="1" x14ac:dyDescent="0.55000000000000004"/>
    <row r="685" ht="15.75" customHeight="1" x14ac:dyDescent="0.55000000000000004"/>
    <row r="686" ht="15.75" customHeight="1" x14ac:dyDescent="0.55000000000000004"/>
    <row r="687" ht="15.75" customHeight="1" x14ac:dyDescent="0.55000000000000004"/>
    <row r="688" ht="15.75" customHeight="1" x14ac:dyDescent="0.55000000000000004"/>
    <row r="689" ht="15.75" customHeight="1" x14ac:dyDescent="0.55000000000000004"/>
    <row r="690" ht="15.75" customHeight="1" x14ac:dyDescent="0.55000000000000004"/>
    <row r="691" ht="15.75" customHeight="1" x14ac:dyDescent="0.55000000000000004"/>
    <row r="692" ht="15.75" customHeight="1" x14ac:dyDescent="0.55000000000000004"/>
    <row r="693" ht="15.75" customHeight="1" x14ac:dyDescent="0.55000000000000004"/>
    <row r="694" ht="15.75" customHeight="1" x14ac:dyDescent="0.55000000000000004"/>
    <row r="695" ht="15.75" customHeight="1" x14ac:dyDescent="0.55000000000000004"/>
    <row r="696" ht="15.75" customHeight="1" x14ac:dyDescent="0.55000000000000004"/>
    <row r="697" ht="15.75" customHeight="1" x14ac:dyDescent="0.55000000000000004"/>
    <row r="698" ht="15.75" customHeight="1" x14ac:dyDescent="0.55000000000000004"/>
    <row r="699" ht="15.75" customHeight="1" x14ac:dyDescent="0.55000000000000004"/>
    <row r="700" ht="15.75" customHeight="1" x14ac:dyDescent="0.55000000000000004"/>
    <row r="701" ht="15.75" customHeight="1" x14ac:dyDescent="0.55000000000000004"/>
    <row r="702" ht="15.75" customHeight="1" x14ac:dyDescent="0.55000000000000004"/>
    <row r="703" ht="15.75" customHeight="1" x14ac:dyDescent="0.55000000000000004"/>
    <row r="704" ht="15.75" customHeight="1" x14ac:dyDescent="0.55000000000000004"/>
    <row r="705" ht="15.75" customHeight="1" x14ac:dyDescent="0.55000000000000004"/>
    <row r="706" ht="15.75" customHeight="1" x14ac:dyDescent="0.55000000000000004"/>
    <row r="707" ht="15.75" customHeight="1" x14ac:dyDescent="0.55000000000000004"/>
    <row r="708" ht="15.75" customHeight="1" x14ac:dyDescent="0.55000000000000004"/>
    <row r="709" ht="15.75" customHeight="1" x14ac:dyDescent="0.55000000000000004"/>
    <row r="710" ht="15.75" customHeight="1" x14ac:dyDescent="0.55000000000000004"/>
    <row r="711" ht="15.75" customHeight="1" x14ac:dyDescent="0.55000000000000004"/>
    <row r="712" ht="15.75" customHeight="1" x14ac:dyDescent="0.55000000000000004"/>
    <row r="713" ht="15.75" customHeight="1" x14ac:dyDescent="0.55000000000000004"/>
    <row r="714" ht="15.75" customHeight="1" x14ac:dyDescent="0.55000000000000004"/>
    <row r="715" ht="15.75" customHeight="1" x14ac:dyDescent="0.55000000000000004"/>
    <row r="716" ht="15.75" customHeight="1" x14ac:dyDescent="0.55000000000000004"/>
    <row r="717" ht="15.75" customHeight="1" x14ac:dyDescent="0.55000000000000004"/>
    <row r="718" ht="15.75" customHeight="1" x14ac:dyDescent="0.55000000000000004"/>
    <row r="719" ht="15.75" customHeight="1" x14ac:dyDescent="0.55000000000000004"/>
    <row r="720" ht="15.75" customHeight="1" x14ac:dyDescent="0.55000000000000004"/>
    <row r="721" ht="15.75" customHeight="1" x14ac:dyDescent="0.55000000000000004"/>
    <row r="722" ht="15.75" customHeight="1" x14ac:dyDescent="0.55000000000000004"/>
    <row r="723" ht="15.75" customHeight="1" x14ac:dyDescent="0.55000000000000004"/>
    <row r="724" ht="15.75" customHeight="1" x14ac:dyDescent="0.55000000000000004"/>
    <row r="725" ht="15.75" customHeight="1" x14ac:dyDescent="0.55000000000000004"/>
    <row r="726" ht="15.75" customHeight="1" x14ac:dyDescent="0.55000000000000004"/>
    <row r="727" ht="15.75" customHeight="1" x14ac:dyDescent="0.55000000000000004"/>
    <row r="728" ht="15.75" customHeight="1" x14ac:dyDescent="0.55000000000000004"/>
    <row r="729" ht="15.75" customHeight="1" x14ac:dyDescent="0.55000000000000004"/>
    <row r="730" ht="15.75" customHeight="1" x14ac:dyDescent="0.55000000000000004"/>
    <row r="731" ht="15.75" customHeight="1" x14ac:dyDescent="0.55000000000000004"/>
    <row r="732" ht="15.75" customHeight="1" x14ac:dyDescent="0.55000000000000004"/>
    <row r="733" ht="15.75" customHeight="1" x14ac:dyDescent="0.55000000000000004"/>
    <row r="734" ht="15.75" customHeight="1" x14ac:dyDescent="0.55000000000000004"/>
    <row r="735" ht="15.75" customHeight="1" x14ac:dyDescent="0.55000000000000004"/>
    <row r="736" ht="15.75" customHeight="1" x14ac:dyDescent="0.55000000000000004"/>
    <row r="737" ht="15.75" customHeight="1" x14ac:dyDescent="0.55000000000000004"/>
    <row r="738" ht="15.75" customHeight="1" x14ac:dyDescent="0.55000000000000004"/>
    <row r="739" ht="15.75" customHeight="1" x14ac:dyDescent="0.55000000000000004"/>
    <row r="740" ht="15.75" customHeight="1" x14ac:dyDescent="0.55000000000000004"/>
    <row r="741" ht="15.75" customHeight="1" x14ac:dyDescent="0.55000000000000004"/>
    <row r="742" ht="15.75" customHeight="1" x14ac:dyDescent="0.55000000000000004"/>
    <row r="743" ht="15.75" customHeight="1" x14ac:dyDescent="0.55000000000000004"/>
    <row r="744" ht="15.75" customHeight="1" x14ac:dyDescent="0.55000000000000004"/>
    <row r="745" ht="15.75" customHeight="1" x14ac:dyDescent="0.55000000000000004"/>
    <row r="746" ht="15.75" customHeight="1" x14ac:dyDescent="0.55000000000000004"/>
    <row r="747" ht="15.75" customHeight="1" x14ac:dyDescent="0.55000000000000004"/>
    <row r="748" ht="15.75" customHeight="1" x14ac:dyDescent="0.55000000000000004"/>
    <row r="749" ht="15.75" customHeight="1" x14ac:dyDescent="0.55000000000000004"/>
    <row r="750" ht="15.75" customHeight="1" x14ac:dyDescent="0.55000000000000004"/>
    <row r="751" ht="15.75" customHeight="1" x14ac:dyDescent="0.55000000000000004"/>
    <row r="752" ht="15.75" customHeight="1" x14ac:dyDescent="0.55000000000000004"/>
    <row r="753" ht="15.75" customHeight="1" x14ac:dyDescent="0.55000000000000004"/>
    <row r="754" ht="15.75" customHeight="1" x14ac:dyDescent="0.55000000000000004"/>
    <row r="755" ht="15.75" customHeight="1" x14ac:dyDescent="0.55000000000000004"/>
    <row r="756" ht="15.75" customHeight="1" x14ac:dyDescent="0.55000000000000004"/>
    <row r="757" ht="15.75" customHeight="1" x14ac:dyDescent="0.55000000000000004"/>
    <row r="758" ht="15.75" customHeight="1" x14ac:dyDescent="0.55000000000000004"/>
    <row r="759" ht="15.75" customHeight="1" x14ac:dyDescent="0.55000000000000004"/>
    <row r="760" ht="15.75" customHeight="1" x14ac:dyDescent="0.55000000000000004"/>
    <row r="761" ht="15.75" customHeight="1" x14ac:dyDescent="0.55000000000000004"/>
    <row r="762" ht="15.75" customHeight="1" x14ac:dyDescent="0.55000000000000004"/>
    <row r="763" ht="15.75" customHeight="1" x14ac:dyDescent="0.55000000000000004"/>
    <row r="764" ht="15.75" customHeight="1" x14ac:dyDescent="0.55000000000000004"/>
    <row r="765" ht="15.75" customHeight="1" x14ac:dyDescent="0.55000000000000004"/>
    <row r="766" ht="15.75" customHeight="1" x14ac:dyDescent="0.55000000000000004"/>
    <row r="767" ht="15.75" customHeight="1" x14ac:dyDescent="0.55000000000000004"/>
    <row r="768" ht="15.75" customHeight="1" x14ac:dyDescent="0.55000000000000004"/>
    <row r="769" ht="15.75" customHeight="1" x14ac:dyDescent="0.55000000000000004"/>
    <row r="770" ht="15.75" customHeight="1" x14ac:dyDescent="0.55000000000000004"/>
    <row r="771" ht="15.75" customHeight="1" x14ac:dyDescent="0.55000000000000004"/>
    <row r="772" ht="15.75" customHeight="1" x14ac:dyDescent="0.55000000000000004"/>
    <row r="773" ht="15.75" customHeight="1" x14ac:dyDescent="0.55000000000000004"/>
    <row r="774" ht="15.75" customHeight="1" x14ac:dyDescent="0.55000000000000004"/>
    <row r="775" ht="15.75" customHeight="1" x14ac:dyDescent="0.55000000000000004"/>
    <row r="776" ht="15.75" customHeight="1" x14ac:dyDescent="0.55000000000000004"/>
    <row r="777" ht="15.75" customHeight="1" x14ac:dyDescent="0.55000000000000004"/>
    <row r="778" ht="15.75" customHeight="1" x14ac:dyDescent="0.55000000000000004"/>
    <row r="779" ht="15.75" customHeight="1" x14ac:dyDescent="0.55000000000000004"/>
    <row r="780" ht="15.75" customHeight="1" x14ac:dyDescent="0.55000000000000004"/>
    <row r="781" ht="15.75" customHeight="1" x14ac:dyDescent="0.55000000000000004"/>
    <row r="782" ht="15.75" customHeight="1" x14ac:dyDescent="0.55000000000000004"/>
    <row r="783" ht="15.75" customHeight="1" x14ac:dyDescent="0.55000000000000004"/>
    <row r="784" ht="15.75" customHeight="1" x14ac:dyDescent="0.55000000000000004"/>
    <row r="785" ht="15.75" customHeight="1" x14ac:dyDescent="0.55000000000000004"/>
    <row r="786" ht="15.75" customHeight="1" x14ac:dyDescent="0.55000000000000004"/>
    <row r="787" ht="15.75" customHeight="1" x14ac:dyDescent="0.55000000000000004"/>
    <row r="788" ht="15.75" customHeight="1" x14ac:dyDescent="0.55000000000000004"/>
    <row r="789" ht="15.75" customHeight="1" x14ac:dyDescent="0.55000000000000004"/>
    <row r="790" ht="15.75" customHeight="1" x14ac:dyDescent="0.55000000000000004"/>
    <row r="791" ht="15.75" customHeight="1" x14ac:dyDescent="0.55000000000000004"/>
    <row r="792" ht="15.75" customHeight="1" x14ac:dyDescent="0.55000000000000004"/>
    <row r="793" ht="15.75" customHeight="1" x14ac:dyDescent="0.55000000000000004"/>
    <row r="794" ht="15.75" customHeight="1" x14ac:dyDescent="0.55000000000000004"/>
    <row r="795" ht="15.75" customHeight="1" x14ac:dyDescent="0.55000000000000004"/>
    <row r="796" ht="15.75" customHeight="1" x14ac:dyDescent="0.55000000000000004"/>
    <row r="797" ht="15.75" customHeight="1" x14ac:dyDescent="0.55000000000000004"/>
    <row r="798" ht="15.75" customHeight="1" x14ac:dyDescent="0.55000000000000004"/>
    <row r="799" ht="15.75" customHeight="1" x14ac:dyDescent="0.55000000000000004"/>
    <row r="800" ht="15.75" customHeight="1" x14ac:dyDescent="0.55000000000000004"/>
    <row r="801" ht="15.75" customHeight="1" x14ac:dyDescent="0.55000000000000004"/>
    <row r="802" ht="15.75" customHeight="1" x14ac:dyDescent="0.55000000000000004"/>
    <row r="803" ht="15.75" customHeight="1" x14ac:dyDescent="0.55000000000000004"/>
    <row r="804" ht="15.75" customHeight="1" x14ac:dyDescent="0.55000000000000004"/>
    <row r="805" ht="15.75" customHeight="1" x14ac:dyDescent="0.55000000000000004"/>
    <row r="806" ht="15.75" customHeight="1" x14ac:dyDescent="0.55000000000000004"/>
    <row r="807" ht="15.75" customHeight="1" x14ac:dyDescent="0.55000000000000004"/>
    <row r="808" ht="15.75" customHeight="1" x14ac:dyDescent="0.55000000000000004"/>
    <row r="809" ht="15.75" customHeight="1" x14ac:dyDescent="0.55000000000000004"/>
    <row r="810" ht="15.75" customHeight="1" x14ac:dyDescent="0.55000000000000004"/>
    <row r="811" ht="15.75" customHeight="1" x14ac:dyDescent="0.55000000000000004"/>
    <row r="812" ht="15.75" customHeight="1" x14ac:dyDescent="0.55000000000000004"/>
    <row r="813" ht="15.75" customHeight="1" x14ac:dyDescent="0.55000000000000004"/>
    <row r="814" ht="15.75" customHeight="1" x14ac:dyDescent="0.55000000000000004"/>
    <row r="815" ht="15.75" customHeight="1" x14ac:dyDescent="0.55000000000000004"/>
    <row r="816" ht="15.75" customHeight="1" x14ac:dyDescent="0.55000000000000004"/>
    <row r="817" ht="15.75" customHeight="1" x14ac:dyDescent="0.55000000000000004"/>
    <row r="818" ht="15.75" customHeight="1" x14ac:dyDescent="0.55000000000000004"/>
    <row r="819" ht="15.75" customHeight="1" x14ac:dyDescent="0.55000000000000004"/>
    <row r="820" ht="15.75" customHeight="1" x14ac:dyDescent="0.55000000000000004"/>
    <row r="821" ht="15.75" customHeight="1" x14ac:dyDescent="0.55000000000000004"/>
    <row r="822" ht="15.75" customHeight="1" x14ac:dyDescent="0.55000000000000004"/>
    <row r="823" ht="15.75" customHeight="1" x14ac:dyDescent="0.55000000000000004"/>
    <row r="824" ht="15.75" customHeight="1" x14ac:dyDescent="0.55000000000000004"/>
    <row r="825" ht="15.75" customHeight="1" x14ac:dyDescent="0.55000000000000004"/>
    <row r="826" ht="15.75" customHeight="1" x14ac:dyDescent="0.55000000000000004"/>
    <row r="827" ht="15.75" customHeight="1" x14ac:dyDescent="0.55000000000000004"/>
    <row r="828" ht="15.75" customHeight="1" x14ac:dyDescent="0.55000000000000004"/>
    <row r="829" ht="15.75" customHeight="1" x14ac:dyDescent="0.55000000000000004"/>
    <row r="830" ht="15.75" customHeight="1" x14ac:dyDescent="0.55000000000000004"/>
    <row r="831" ht="15.75" customHeight="1" x14ac:dyDescent="0.55000000000000004"/>
    <row r="832" ht="15.75" customHeight="1" x14ac:dyDescent="0.55000000000000004"/>
    <row r="833" ht="15.75" customHeight="1" x14ac:dyDescent="0.55000000000000004"/>
    <row r="834" ht="15.75" customHeight="1" x14ac:dyDescent="0.55000000000000004"/>
    <row r="835" ht="15.75" customHeight="1" x14ac:dyDescent="0.55000000000000004"/>
    <row r="836" ht="15.75" customHeight="1" x14ac:dyDescent="0.55000000000000004"/>
    <row r="837" ht="15.75" customHeight="1" x14ac:dyDescent="0.55000000000000004"/>
    <row r="838" ht="15.75" customHeight="1" x14ac:dyDescent="0.55000000000000004"/>
    <row r="839" ht="15.75" customHeight="1" x14ac:dyDescent="0.55000000000000004"/>
    <row r="840" ht="15.75" customHeight="1" x14ac:dyDescent="0.55000000000000004"/>
    <row r="841" ht="15.75" customHeight="1" x14ac:dyDescent="0.55000000000000004"/>
    <row r="842" ht="15.75" customHeight="1" x14ac:dyDescent="0.55000000000000004"/>
    <row r="843" ht="15.75" customHeight="1" x14ac:dyDescent="0.55000000000000004"/>
    <row r="844" ht="15.75" customHeight="1" x14ac:dyDescent="0.55000000000000004"/>
    <row r="845" ht="15.75" customHeight="1" x14ac:dyDescent="0.55000000000000004"/>
    <row r="846" ht="15.75" customHeight="1" x14ac:dyDescent="0.55000000000000004"/>
    <row r="847" ht="15.75" customHeight="1" x14ac:dyDescent="0.55000000000000004"/>
    <row r="848" ht="15.75" customHeight="1" x14ac:dyDescent="0.55000000000000004"/>
    <row r="849" ht="15.75" customHeight="1" x14ac:dyDescent="0.55000000000000004"/>
    <row r="850" ht="15.75" customHeight="1" x14ac:dyDescent="0.55000000000000004"/>
    <row r="851" ht="15.75" customHeight="1" x14ac:dyDescent="0.55000000000000004"/>
    <row r="852" ht="15.75" customHeight="1" x14ac:dyDescent="0.55000000000000004"/>
    <row r="853" ht="15.75" customHeight="1" x14ac:dyDescent="0.55000000000000004"/>
    <row r="854" ht="15.75" customHeight="1" x14ac:dyDescent="0.55000000000000004"/>
    <row r="855" ht="15.75" customHeight="1" x14ac:dyDescent="0.55000000000000004"/>
    <row r="856" ht="15.75" customHeight="1" x14ac:dyDescent="0.55000000000000004"/>
    <row r="857" ht="15.75" customHeight="1" x14ac:dyDescent="0.55000000000000004"/>
    <row r="858" ht="15.75" customHeight="1" x14ac:dyDescent="0.55000000000000004"/>
    <row r="859" ht="15.75" customHeight="1" x14ac:dyDescent="0.55000000000000004"/>
    <row r="860" ht="15.75" customHeight="1" x14ac:dyDescent="0.55000000000000004"/>
    <row r="861" ht="15.75" customHeight="1" x14ac:dyDescent="0.55000000000000004"/>
    <row r="862" ht="15.75" customHeight="1" x14ac:dyDescent="0.55000000000000004"/>
    <row r="863" ht="15.75" customHeight="1" x14ac:dyDescent="0.55000000000000004"/>
    <row r="864" ht="15.75" customHeight="1" x14ac:dyDescent="0.55000000000000004"/>
    <row r="865" ht="15.75" customHeight="1" x14ac:dyDescent="0.55000000000000004"/>
    <row r="866" ht="15.75" customHeight="1" x14ac:dyDescent="0.55000000000000004"/>
    <row r="867" ht="15.75" customHeight="1" x14ac:dyDescent="0.55000000000000004"/>
    <row r="868" ht="15.75" customHeight="1" x14ac:dyDescent="0.55000000000000004"/>
    <row r="869" ht="15.75" customHeight="1" x14ac:dyDescent="0.55000000000000004"/>
    <row r="870" ht="15.75" customHeight="1" x14ac:dyDescent="0.55000000000000004"/>
    <row r="871" ht="15.75" customHeight="1" x14ac:dyDescent="0.55000000000000004"/>
    <row r="872" ht="15.75" customHeight="1" x14ac:dyDescent="0.55000000000000004"/>
    <row r="873" ht="15.75" customHeight="1" x14ac:dyDescent="0.55000000000000004"/>
    <row r="874" ht="15.75" customHeight="1" x14ac:dyDescent="0.55000000000000004"/>
    <row r="875" ht="15.75" customHeight="1" x14ac:dyDescent="0.55000000000000004"/>
    <row r="876" ht="15.75" customHeight="1" x14ac:dyDescent="0.55000000000000004"/>
    <row r="877" ht="15.75" customHeight="1" x14ac:dyDescent="0.55000000000000004"/>
    <row r="878" ht="15.75" customHeight="1" x14ac:dyDescent="0.55000000000000004"/>
    <row r="879" ht="15.75" customHeight="1" x14ac:dyDescent="0.55000000000000004"/>
    <row r="880" ht="15.75" customHeight="1" x14ac:dyDescent="0.55000000000000004"/>
    <row r="881" ht="15.75" customHeight="1" x14ac:dyDescent="0.55000000000000004"/>
    <row r="882" ht="15.75" customHeight="1" x14ac:dyDescent="0.55000000000000004"/>
    <row r="883" ht="15.75" customHeight="1" x14ac:dyDescent="0.55000000000000004"/>
    <row r="884" ht="15.75" customHeight="1" x14ac:dyDescent="0.55000000000000004"/>
    <row r="885" ht="15.75" customHeight="1" x14ac:dyDescent="0.55000000000000004"/>
    <row r="886" ht="15.75" customHeight="1" x14ac:dyDescent="0.55000000000000004"/>
    <row r="887" ht="15.75" customHeight="1" x14ac:dyDescent="0.55000000000000004"/>
    <row r="888" ht="15.75" customHeight="1" x14ac:dyDescent="0.55000000000000004"/>
    <row r="889" ht="15.75" customHeight="1" x14ac:dyDescent="0.55000000000000004"/>
    <row r="890" ht="15.75" customHeight="1" x14ac:dyDescent="0.55000000000000004"/>
    <row r="891" ht="15.75" customHeight="1" x14ac:dyDescent="0.55000000000000004"/>
    <row r="892" ht="15.75" customHeight="1" x14ac:dyDescent="0.55000000000000004"/>
    <row r="893" ht="15.75" customHeight="1" x14ac:dyDescent="0.55000000000000004"/>
    <row r="894" ht="15.75" customHeight="1" x14ac:dyDescent="0.55000000000000004"/>
    <row r="895" ht="15.75" customHeight="1" x14ac:dyDescent="0.55000000000000004"/>
    <row r="896" ht="15.75" customHeight="1" x14ac:dyDescent="0.55000000000000004"/>
    <row r="897" ht="15.75" customHeight="1" x14ac:dyDescent="0.55000000000000004"/>
    <row r="898" ht="15.75" customHeight="1" x14ac:dyDescent="0.55000000000000004"/>
    <row r="899" ht="15.75" customHeight="1" x14ac:dyDescent="0.55000000000000004"/>
    <row r="900" ht="15.75" customHeight="1" x14ac:dyDescent="0.55000000000000004"/>
    <row r="901" ht="15.75" customHeight="1" x14ac:dyDescent="0.55000000000000004"/>
    <row r="902" ht="15.75" customHeight="1" x14ac:dyDescent="0.55000000000000004"/>
    <row r="903" ht="15.75" customHeight="1" x14ac:dyDescent="0.55000000000000004"/>
    <row r="904" ht="15.75" customHeight="1" x14ac:dyDescent="0.55000000000000004"/>
    <row r="905" ht="15.75" customHeight="1" x14ac:dyDescent="0.55000000000000004"/>
    <row r="906" ht="15.75" customHeight="1" x14ac:dyDescent="0.55000000000000004"/>
    <row r="907" ht="15.75" customHeight="1" x14ac:dyDescent="0.55000000000000004"/>
    <row r="908" ht="15.75" customHeight="1" x14ac:dyDescent="0.55000000000000004"/>
    <row r="909" ht="15.75" customHeight="1" x14ac:dyDescent="0.55000000000000004"/>
    <row r="910" ht="15.75" customHeight="1" x14ac:dyDescent="0.55000000000000004"/>
    <row r="911" ht="15.75" customHeight="1" x14ac:dyDescent="0.55000000000000004"/>
    <row r="912" ht="15.75" customHeight="1" x14ac:dyDescent="0.55000000000000004"/>
    <row r="913" ht="15.75" customHeight="1" x14ac:dyDescent="0.55000000000000004"/>
    <row r="914" ht="15.75" customHeight="1" x14ac:dyDescent="0.55000000000000004"/>
    <row r="915" ht="15.75" customHeight="1" x14ac:dyDescent="0.55000000000000004"/>
    <row r="916" ht="15.75" customHeight="1" x14ac:dyDescent="0.55000000000000004"/>
    <row r="917" ht="15.75" customHeight="1" x14ac:dyDescent="0.55000000000000004"/>
    <row r="918" ht="15.75" customHeight="1" x14ac:dyDescent="0.55000000000000004"/>
    <row r="919" ht="15.75" customHeight="1" x14ac:dyDescent="0.55000000000000004"/>
    <row r="920" ht="15.75" customHeight="1" x14ac:dyDescent="0.55000000000000004"/>
    <row r="921" ht="15.75" customHeight="1" x14ac:dyDescent="0.55000000000000004"/>
    <row r="922" ht="15.75" customHeight="1" x14ac:dyDescent="0.55000000000000004"/>
    <row r="923" ht="15.75" customHeight="1" x14ac:dyDescent="0.55000000000000004"/>
    <row r="924" ht="15.75" customHeight="1" x14ac:dyDescent="0.55000000000000004"/>
    <row r="925" ht="15.75" customHeight="1" x14ac:dyDescent="0.55000000000000004"/>
    <row r="926" ht="15.75" customHeight="1" x14ac:dyDescent="0.55000000000000004"/>
    <row r="927" ht="15.75" customHeight="1" x14ac:dyDescent="0.55000000000000004"/>
    <row r="928" ht="15.75" customHeight="1" x14ac:dyDescent="0.55000000000000004"/>
    <row r="929" ht="15.75" customHeight="1" x14ac:dyDescent="0.55000000000000004"/>
    <row r="930" ht="15.75" customHeight="1" x14ac:dyDescent="0.55000000000000004"/>
    <row r="931" ht="15.75" customHeight="1" x14ac:dyDescent="0.55000000000000004"/>
    <row r="932" ht="15.75" customHeight="1" x14ac:dyDescent="0.55000000000000004"/>
    <row r="933" ht="15.75" customHeight="1" x14ac:dyDescent="0.55000000000000004"/>
    <row r="934" ht="15.75" customHeight="1" x14ac:dyDescent="0.55000000000000004"/>
    <row r="935" ht="15.75" customHeight="1" x14ac:dyDescent="0.55000000000000004"/>
    <row r="936" ht="15.75" customHeight="1" x14ac:dyDescent="0.55000000000000004"/>
    <row r="937" ht="15.75" customHeight="1" x14ac:dyDescent="0.55000000000000004"/>
    <row r="938" ht="15.75" customHeight="1" x14ac:dyDescent="0.55000000000000004"/>
    <row r="939" ht="15.75" customHeight="1" x14ac:dyDescent="0.55000000000000004"/>
    <row r="940" ht="15.75" customHeight="1" x14ac:dyDescent="0.55000000000000004"/>
    <row r="941" ht="15.75" customHeight="1" x14ac:dyDescent="0.55000000000000004"/>
    <row r="942" ht="15.75" customHeight="1" x14ac:dyDescent="0.55000000000000004"/>
    <row r="943" ht="15.75" customHeight="1" x14ac:dyDescent="0.55000000000000004"/>
    <row r="944" ht="15.75" customHeight="1" x14ac:dyDescent="0.55000000000000004"/>
    <row r="945" ht="15.75" customHeight="1" x14ac:dyDescent="0.55000000000000004"/>
    <row r="946" ht="15.75" customHeight="1" x14ac:dyDescent="0.55000000000000004"/>
    <row r="947" ht="15.75" customHeight="1" x14ac:dyDescent="0.55000000000000004"/>
    <row r="948" ht="15.75" customHeight="1" x14ac:dyDescent="0.55000000000000004"/>
    <row r="949" ht="15.75" customHeight="1" x14ac:dyDescent="0.55000000000000004"/>
    <row r="950" ht="15.75" customHeight="1" x14ac:dyDescent="0.55000000000000004"/>
    <row r="951" ht="15.75" customHeight="1" x14ac:dyDescent="0.55000000000000004"/>
    <row r="952" ht="15.75" customHeight="1" x14ac:dyDescent="0.55000000000000004"/>
    <row r="953" ht="15.75" customHeight="1" x14ac:dyDescent="0.55000000000000004"/>
    <row r="954" ht="15.75" customHeight="1" x14ac:dyDescent="0.55000000000000004"/>
    <row r="955" ht="15.75" customHeight="1" x14ac:dyDescent="0.55000000000000004"/>
    <row r="956" ht="15.75" customHeight="1" x14ac:dyDescent="0.55000000000000004"/>
    <row r="957" ht="15.75" customHeight="1" x14ac:dyDescent="0.55000000000000004"/>
    <row r="958" ht="15.75" customHeight="1" x14ac:dyDescent="0.55000000000000004"/>
    <row r="959" ht="15.75" customHeight="1" x14ac:dyDescent="0.55000000000000004"/>
    <row r="960" ht="15.75" customHeight="1" x14ac:dyDescent="0.55000000000000004"/>
    <row r="961" ht="15.75" customHeight="1" x14ac:dyDescent="0.55000000000000004"/>
    <row r="962" ht="15.75" customHeight="1" x14ac:dyDescent="0.55000000000000004"/>
    <row r="963" ht="15.75" customHeight="1" x14ac:dyDescent="0.55000000000000004"/>
    <row r="964" ht="15.75" customHeight="1" x14ac:dyDescent="0.55000000000000004"/>
    <row r="965" ht="15.75" customHeight="1" x14ac:dyDescent="0.55000000000000004"/>
    <row r="966" ht="15.75" customHeight="1" x14ac:dyDescent="0.55000000000000004"/>
    <row r="967" ht="15.75" customHeight="1" x14ac:dyDescent="0.55000000000000004"/>
    <row r="968" ht="15.75" customHeight="1" x14ac:dyDescent="0.55000000000000004"/>
    <row r="969" ht="15.75" customHeight="1" x14ac:dyDescent="0.55000000000000004"/>
    <row r="970" ht="15.75" customHeight="1" x14ac:dyDescent="0.55000000000000004"/>
    <row r="971" ht="15.75" customHeight="1" x14ac:dyDescent="0.55000000000000004"/>
    <row r="972" ht="15.75" customHeight="1" x14ac:dyDescent="0.55000000000000004"/>
    <row r="973" ht="15.75" customHeight="1" x14ac:dyDescent="0.55000000000000004"/>
    <row r="974" ht="15.75" customHeight="1" x14ac:dyDescent="0.55000000000000004"/>
    <row r="975" ht="15.75" customHeight="1" x14ac:dyDescent="0.55000000000000004"/>
    <row r="976" ht="15.75" customHeight="1" x14ac:dyDescent="0.55000000000000004"/>
    <row r="977" ht="15.75" customHeight="1" x14ac:dyDescent="0.55000000000000004"/>
    <row r="978" ht="15.75" customHeight="1" x14ac:dyDescent="0.55000000000000004"/>
    <row r="979" ht="15.75" customHeight="1" x14ac:dyDescent="0.55000000000000004"/>
    <row r="980" ht="15.75" customHeight="1" x14ac:dyDescent="0.55000000000000004"/>
    <row r="981" ht="15.75" customHeight="1" x14ac:dyDescent="0.55000000000000004"/>
    <row r="982" ht="15.75" customHeight="1" x14ac:dyDescent="0.55000000000000004"/>
    <row r="983" ht="15.75" customHeight="1" x14ac:dyDescent="0.55000000000000004"/>
    <row r="984" ht="15.75" customHeight="1" x14ac:dyDescent="0.55000000000000004"/>
    <row r="985" ht="15.75" customHeight="1" x14ac:dyDescent="0.55000000000000004"/>
    <row r="986" ht="15.75" customHeight="1" x14ac:dyDescent="0.55000000000000004"/>
    <row r="987" ht="15.75" customHeight="1" x14ac:dyDescent="0.55000000000000004"/>
    <row r="988" ht="15.75" customHeight="1" x14ac:dyDescent="0.55000000000000004"/>
    <row r="989" ht="15.75" customHeight="1" x14ac:dyDescent="0.55000000000000004"/>
    <row r="990" ht="15.75" customHeight="1" x14ac:dyDescent="0.55000000000000004"/>
    <row r="991" ht="15.75" customHeight="1" x14ac:dyDescent="0.55000000000000004"/>
    <row r="992" ht="15.75" customHeight="1" x14ac:dyDescent="0.55000000000000004"/>
    <row r="993" ht="15.75" customHeight="1" x14ac:dyDescent="0.55000000000000004"/>
    <row r="994" ht="15.75" customHeight="1" x14ac:dyDescent="0.55000000000000004"/>
    <row r="995" ht="15.75" customHeight="1" x14ac:dyDescent="0.55000000000000004"/>
    <row r="996" ht="15.75" customHeight="1" x14ac:dyDescent="0.55000000000000004"/>
    <row r="997" ht="15.75" customHeight="1" x14ac:dyDescent="0.55000000000000004"/>
    <row r="998" ht="15.75" customHeight="1" x14ac:dyDescent="0.55000000000000004"/>
    <row r="999" ht="15.75" customHeight="1" x14ac:dyDescent="0.55000000000000004"/>
    <row r="1000" ht="15.75" customHeight="1" x14ac:dyDescent="0.5500000000000000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showGridLines="0" workbookViewId="0">
      <selection activeCell="D15" sqref="D15:H15"/>
    </sheetView>
  </sheetViews>
  <sheetFormatPr defaultColWidth="14.41796875" defaultRowHeight="15" customHeight="1" x14ac:dyDescent="0.55000000000000004"/>
  <cols>
    <col min="1" max="1" width="8.83984375" customWidth="1"/>
    <col min="2" max="2" width="17.26171875" customWidth="1"/>
    <col min="3" max="3" width="16.26171875" customWidth="1"/>
    <col min="4" max="8" width="10.41796875" customWidth="1"/>
    <col min="9" max="26" width="8.83984375" customWidth="1"/>
  </cols>
  <sheetData>
    <row r="2" spans="2:8" ht="14.4" x14ac:dyDescent="0.55000000000000004">
      <c r="B2" s="1" t="s">
        <v>37</v>
      </c>
      <c r="C2" s="1"/>
      <c r="D2" s="1"/>
      <c r="E2" s="1"/>
      <c r="F2" s="1"/>
      <c r="G2" s="1"/>
      <c r="H2" s="1"/>
    </row>
    <row r="3" spans="2:8" ht="14.4" x14ac:dyDescent="0.55000000000000004">
      <c r="B3" s="2" t="s">
        <v>1</v>
      </c>
      <c r="C3" s="21" t="s">
        <v>72</v>
      </c>
      <c r="D3" s="26">
        <v>44926</v>
      </c>
      <c r="E3" s="26">
        <f t="shared" ref="E3:H3" si="0">EDATE(D3,12)</f>
        <v>45291</v>
      </c>
      <c r="F3" s="26">
        <f t="shared" si="0"/>
        <v>45657</v>
      </c>
      <c r="G3" s="26">
        <f t="shared" si="0"/>
        <v>46022</v>
      </c>
      <c r="H3" s="26">
        <f t="shared" si="0"/>
        <v>46387</v>
      </c>
    </row>
    <row r="4" spans="2:8" ht="14.4" x14ac:dyDescent="0.55000000000000004">
      <c r="B4" s="3" t="s">
        <v>66</v>
      </c>
    </row>
    <row r="5" spans="2:8" ht="14.4" x14ac:dyDescent="0.55000000000000004">
      <c r="B5" s="27" t="s">
        <v>73</v>
      </c>
      <c r="C5" s="22">
        <v>3</v>
      </c>
      <c r="D5" s="23">
        <v>5000</v>
      </c>
      <c r="E5" s="23"/>
      <c r="F5" s="24"/>
      <c r="G5" s="23">
        <v>5000</v>
      </c>
    </row>
    <row r="6" spans="2:8" ht="14.4" x14ac:dyDescent="0.55000000000000004">
      <c r="B6" s="27" t="s">
        <v>74</v>
      </c>
      <c r="C6" s="22">
        <v>7</v>
      </c>
      <c r="D6" s="23">
        <v>3000</v>
      </c>
      <c r="E6" s="23"/>
      <c r="F6" s="23"/>
      <c r="G6" s="24"/>
    </row>
    <row r="7" spans="2:8" ht="14.4" x14ac:dyDescent="0.55000000000000004">
      <c r="B7" s="27" t="s">
        <v>75</v>
      </c>
      <c r="C7" s="22">
        <v>7</v>
      </c>
      <c r="D7" s="23">
        <v>6000</v>
      </c>
      <c r="E7" s="23"/>
      <c r="F7" s="23"/>
      <c r="G7" s="24"/>
    </row>
    <row r="8" spans="2:8" ht="14.4" x14ac:dyDescent="0.55000000000000004">
      <c r="B8" s="29" t="s">
        <v>76</v>
      </c>
      <c r="C8" s="29"/>
      <c r="D8" s="42">
        <f>SUM(D5:D7)</f>
        <v>14000</v>
      </c>
      <c r="E8" s="42">
        <f t="shared" ref="E8:H8" si="1">SUM(E5:E7)</f>
        <v>0</v>
      </c>
      <c r="F8" s="42">
        <f t="shared" si="1"/>
        <v>0</v>
      </c>
      <c r="G8" s="42">
        <f t="shared" si="1"/>
        <v>5000</v>
      </c>
      <c r="H8" s="42">
        <f t="shared" si="1"/>
        <v>0</v>
      </c>
    </row>
    <row r="9" spans="2:8" ht="15" customHeight="1" x14ac:dyDescent="0.55000000000000004">
      <c r="B9" s="40"/>
      <c r="C9" s="40"/>
      <c r="D9" s="41"/>
      <c r="E9" s="41"/>
      <c r="F9" s="41"/>
      <c r="G9" s="41"/>
      <c r="H9" s="41"/>
    </row>
    <row r="10" spans="2:8" ht="14.4" x14ac:dyDescent="0.55000000000000004">
      <c r="B10" s="4" t="s">
        <v>63</v>
      </c>
    </row>
    <row r="11" spans="2:8" ht="14.4" x14ac:dyDescent="0.55000000000000004">
      <c r="B11" s="27" t="s">
        <v>77</v>
      </c>
      <c r="D11" s="23">
        <v>2000</v>
      </c>
      <c r="E11" s="23">
        <v>2000</v>
      </c>
      <c r="F11" s="23">
        <v>2000</v>
      </c>
      <c r="G11" s="23">
        <v>2000</v>
      </c>
    </row>
    <row r="12" spans="2:8" ht="14.4" x14ac:dyDescent="0.55000000000000004">
      <c r="B12" s="27" t="str">
        <f t="shared" ref="B12:B14" si="2">B5</f>
        <v>Lemon Crusher</v>
      </c>
      <c r="D12" s="25">
        <f>$D5/$C5</f>
        <v>1666.6666666666667</v>
      </c>
      <c r="E12" s="25">
        <f t="shared" ref="E12:F12" si="3">$D5/$C5</f>
        <v>1666.6666666666667</v>
      </c>
      <c r="F12" s="25">
        <f t="shared" si="3"/>
        <v>1666.6666666666667</v>
      </c>
      <c r="G12" s="25">
        <f>$G5/$C5</f>
        <v>1666.6666666666667</v>
      </c>
      <c r="H12" s="25">
        <f t="shared" ref="H12" si="4">$G5/$C5</f>
        <v>1666.6666666666667</v>
      </c>
    </row>
    <row r="13" spans="2:8" ht="14.4" x14ac:dyDescent="0.55000000000000004">
      <c r="B13" s="27" t="str">
        <f t="shared" si="2"/>
        <v>Ice Machine</v>
      </c>
      <c r="D13" s="25">
        <f>$D6/$C6</f>
        <v>428.57142857142856</v>
      </c>
      <c r="E13" s="25">
        <f t="shared" ref="E13:G13" si="5">$D6/$C6</f>
        <v>428.57142857142856</v>
      </c>
      <c r="F13" s="25">
        <f t="shared" si="5"/>
        <v>428.57142857142856</v>
      </c>
      <c r="G13" s="25">
        <f t="shared" si="5"/>
        <v>428.57142857142856</v>
      </c>
      <c r="H13" s="25">
        <f t="shared" ref="H13" si="6">$D6/$C6</f>
        <v>428.57142857142856</v>
      </c>
    </row>
    <row r="14" spans="2:8" ht="14.4" x14ac:dyDescent="0.55000000000000004">
      <c r="B14" s="27" t="str">
        <f t="shared" si="2"/>
        <v>Refrigerator</v>
      </c>
      <c r="D14" s="25">
        <f>$D7/$C7</f>
        <v>857.14285714285711</v>
      </c>
      <c r="E14" s="25">
        <f t="shared" ref="E14:G14" si="7">$D7/$C7</f>
        <v>857.14285714285711</v>
      </c>
      <c r="F14" s="25">
        <f t="shared" si="7"/>
        <v>857.14285714285711</v>
      </c>
      <c r="G14" s="25">
        <f t="shared" si="7"/>
        <v>857.14285714285711</v>
      </c>
      <c r="H14" s="25">
        <f t="shared" ref="H14" si="8">$D7/$C7</f>
        <v>857.14285714285711</v>
      </c>
    </row>
    <row r="15" spans="2:8" ht="14.4" x14ac:dyDescent="0.55000000000000004">
      <c r="B15" s="29" t="s">
        <v>78</v>
      </c>
      <c r="C15" s="29"/>
      <c r="D15" s="42">
        <f>SUM(D11:D14)</f>
        <v>4952.3809523809523</v>
      </c>
      <c r="E15" s="42">
        <f t="shared" ref="E15:H15" si="9">SUM(E11:E14)</f>
        <v>4952.3809523809523</v>
      </c>
      <c r="F15" s="42">
        <f t="shared" si="9"/>
        <v>4952.3809523809523</v>
      </c>
      <c r="G15" s="42">
        <f t="shared" si="9"/>
        <v>4952.3809523809523</v>
      </c>
      <c r="H15" s="42">
        <f t="shared" si="9"/>
        <v>2952.3809523809523</v>
      </c>
    </row>
    <row r="16" spans="2:8" ht="15" customHeight="1" x14ac:dyDescent="0.55000000000000004">
      <c r="B16" s="40"/>
      <c r="C16" s="40"/>
      <c r="D16" s="41"/>
      <c r="E16" s="41"/>
      <c r="F16" s="41"/>
      <c r="G16" s="41"/>
      <c r="H16" s="41"/>
    </row>
    <row r="21" ht="15.75" customHeight="1" x14ac:dyDescent="0.55000000000000004"/>
    <row r="22" ht="15.75" customHeight="1" x14ac:dyDescent="0.55000000000000004"/>
    <row r="23" ht="15.75" customHeight="1" x14ac:dyDescent="0.55000000000000004"/>
    <row r="24" ht="15.75" customHeight="1" x14ac:dyDescent="0.55000000000000004"/>
    <row r="25" ht="15.75" customHeight="1" x14ac:dyDescent="0.55000000000000004"/>
    <row r="26" ht="15.75" customHeight="1" x14ac:dyDescent="0.55000000000000004"/>
    <row r="27" ht="15.75" customHeight="1" x14ac:dyDescent="0.55000000000000004"/>
    <row r="28" ht="15.75" customHeight="1" x14ac:dyDescent="0.55000000000000004"/>
    <row r="29" ht="15.75" customHeight="1" x14ac:dyDescent="0.55000000000000004"/>
    <row r="30" ht="15.75" customHeight="1" x14ac:dyDescent="0.55000000000000004"/>
    <row r="31" ht="15.75" customHeight="1" x14ac:dyDescent="0.55000000000000004"/>
    <row r="32" ht="15.75" customHeight="1" x14ac:dyDescent="0.55000000000000004"/>
    <row r="33" ht="15.75" customHeight="1" x14ac:dyDescent="0.55000000000000004"/>
    <row r="34" ht="15.75" customHeight="1" x14ac:dyDescent="0.55000000000000004"/>
    <row r="35" ht="15.75" customHeight="1" x14ac:dyDescent="0.55000000000000004"/>
    <row r="36" ht="15.75" customHeight="1" x14ac:dyDescent="0.55000000000000004"/>
    <row r="37" ht="15.75" customHeight="1" x14ac:dyDescent="0.55000000000000004"/>
    <row r="38" ht="15.75" customHeight="1" x14ac:dyDescent="0.55000000000000004"/>
    <row r="39" ht="15.75" customHeight="1" x14ac:dyDescent="0.55000000000000004"/>
    <row r="40" ht="15.75" customHeight="1" x14ac:dyDescent="0.55000000000000004"/>
    <row r="41" ht="15.75" customHeight="1" x14ac:dyDescent="0.55000000000000004"/>
    <row r="42" ht="15.75" customHeight="1" x14ac:dyDescent="0.55000000000000004"/>
    <row r="43" ht="15.75" customHeight="1" x14ac:dyDescent="0.55000000000000004"/>
    <row r="44" ht="15.75" customHeight="1" x14ac:dyDescent="0.55000000000000004"/>
    <row r="45" ht="15.75" customHeight="1" x14ac:dyDescent="0.55000000000000004"/>
    <row r="46" ht="15.75" customHeight="1" x14ac:dyDescent="0.55000000000000004"/>
    <row r="47" ht="15.75" customHeight="1" x14ac:dyDescent="0.55000000000000004"/>
    <row r="48" ht="15.75" customHeight="1" x14ac:dyDescent="0.55000000000000004"/>
    <row r="49" ht="15.75" customHeight="1" x14ac:dyDescent="0.55000000000000004"/>
    <row r="50" ht="15.75" customHeight="1" x14ac:dyDescent="0.55000000000000004"/>
    <row r="51" ht="15.75" customHeight="1" x14ac:dyDescent="0.55000000000000004"/>
    <row r="52" ht="15.75" customHeight="1" x14ac:dyDescent="0.55000000000000004"/>
    <row r="53" ht="15.75" customHeight="1" x14ac:dyDescent="0.55000000000000004"/>
    <row r="54" ht="15.75" customHeight="1" x14ac:dyDescent="0.55000000000000004"/>
    <row r="55" ht="15.75" customHeight="1" x14ac:dyDescent="0.55000000000000004"/>
    <row r="56" ht="15.75" customHeight="1" x14ac:dyDescent="0.55000000000000004"/>
    <row r="57" ht="15.75" customHeight="1" x14ac:dyDescent="0.55000000000000004"/>
    <row r="58" ht="15.75" customHeight="1" x14ac:dyDescent="0.55000000000000004"/>
    <row r="59" ht="15.75" customHeight="1" x14ac:dyDescent="0.55000000000000004"/>
    <row r="60" ht="15.75" customHeight="1" x14ac:dyDescent="0.55000000000000004"/>
    <row r="61" ht="15.75" customHeight="1" x14ac:dyDescent="0.55000000000000004"/>
    <row r="62" ht="15.75" customHeight="1" x14ac:dyDescent="0.55000000000000004"/>
    <row r="63" ht="15.75" customHeight="1" x14ac:dyDescent="0.55000000000000004"/>
    <row r="64" ht="15.75" customHeight="1" x14ac:dyDescent="0.55000000000000004"/>
    <row r="65" ht="15.75" customHeight="1" x14ac:dyDescent="0.55000000000000004"/>
    <row r="66" ht="15.75" customHeight="1" x14ac:dyDescent="0.55000000000000004"/>
    <row r="67" ht="15.75" customHeight="1" x14ac:dyDescent="0.55000000000000004"/>
    <row r="68" ht="15.75" customHeight="1" x14ac:dyDescent="0.55000000000000004"/>
    <row r="69" ht="15.75" customHeight="1" x14ac:dyDescent="0.55000000000000004"/>
    <row r="70" ht="15.75" customHeight="1" x14ac:dyDescent="0.55000000000000004"/>
    <row r="71" ht="15.75" customHeight="1" x14ac:dyDescent="0.55000000000000004"/>
    <row r="72" ht="15.75" customHeight="1" x14ac:dyDescent="0.55000000000000004"/>
    <row r="73" ht="15.75" customHeight="1" x14ac:dyDescent="0.55000000000000004"/>
    <row r="74" ht="15.75" customHeight="1" x14ac:dyDescent="0.55000000000000004"/>
    <row r="75" ht="15.75" customHeight="1" x14ac:dyDescent="0.55000000000000004"/>
    <row r="76" ht="15.75" customHeight="1" x14ac:dyDescent="0.55000000000000004"/>
    <row r="77" ht="15.75" customHeight="1" x14ac:dyDescent="0.55000000000000004"/>
    <row r="78" ht="15.75" customHeight="1" x14ac:dyDescent="0.55000000000000004"/>
    <row r="79" ht="15.75" customHeight="1" x14ac:dyDescent="0.55000000000000004"/>
    <row r="80" ht="15.75" customHeight="1" x14ac:dyDescent="0.55000000000000004"/>
    <row r="81" ht="15.75" customHeight="1" x14ac:dyDescent="0.55000000000000004"/>
    <row r="82" ht="15.75" customHeight="1" x14ac:dyDescent="0.55000000000000004"/>
    <row r="83" ht="15.75" customHeight="1" x14ac:dyDescent="0.55000000000000004"/>
    <row r="84" ht="15.75" customHeight="1" x14ac:dyDescent="0.55000000000000004"/>
    <row r="85" ht="15.75" customHeight="1" x14ac:dyDescent="0.55000000000000004"/>
    <row r="86" ht="15.75" customHeight="1" x14ac:dyDescent="0.55000000000000004"/>
    <row r="87" ht="15.75" customHeight="1" x14ac:dyDescent="0.55000000000000004"/>
    <row r="88" ht="15.75" customHeight="1" x14ac:dyDescent="0.55000000000000004"/>
    <row r="89" ht="15.75" customHeight="1" x14ac:dyDescent="0.55000000000000004"/>
    <row r="90" ht="15.75" customHeight="1" x14ac:dyDescent="0.55000000000000004"/>
    <row r="91" ht="15.75" customHeight="1" x14ac:dyDescent="0.55000000000000004"/>
    <row r="92" ht="15.75" customHeight="1" x14ac:dyDescent="0.55000000000000004"/>
    <row r="93" ht="15.75" customHeight="1" x14ac:dyDescent="0.55000000000000004"/>
    <row r="94" ht="15.75" customHeight="1" x14ac:dyDescent="0.55000000000000004"/>
    <row r="95" ht="15.75" customHeight="1" x14ac:dyDescent="0.55000000000000004"/>
    <row r="96" ht="15.75" customHeight="1" x14ac:dyDescent="0.55000000000000004"/>
    <row r="97" ht="15.75" customHeight="1" x14ac:dyDescent="0.55000000000000004"/>
    <row r="98" ht="15.75" customHeight="1" x14ac:dyDescent="0.55000000000000004"/>
    <row r="99" ht="15.75" customHeight="1" x14ac:dyDescent="0.55000000000000004"/>
    <row r="100" ht="15.75" customHeight="1" x14ac:dyDescent="0.55000000000000004"/>
    <row r="101" ht="15.75" customHeight="1" x14ac:dyDescent="0.55000000000000004"/>
    <row r="102" ht="15.75" customHeight="1" x14ac:dyDescent="0.55000000000000004"/>
    <row r="103" ht="15.75" customHeight="1" x14ac:dyDescent="0.55000000000000004"/>
    <row r="104" ht="15.75" customHeight="1" x14ac:dyDescent="0.55000000000000004"/>
    <row r="105" ht="15.75" customHeight="1" x14ac:dyDescent="0.55000000000000004"/>
    <row r="106" ht="15.75" customHeight="1" x14ac:dyDescent="0.55000000000000004"/>
    <row r="107" ht="15.75" customHeight="1" x14ac:dyDescent="0.55000000000000004"/>
    <row r="108" ht="15.75" customHeight="1" x14ac:dyDescent="0.55000000000000004"/>
    <row r="109" ht="15.75" customHeight="1" x14ac:dyDescent="0.55000000000000004"/>
    <row r="110" ht="15.75" customHeight="1" x14ac:dyDescent="0.55000000000000004"/>
    <row r="111" ht="15.75" customHeight="1" x14ac:dyDescent="0.55000000000000004"/>
    <row r="112" ht="15.75" customHeight="1" x14ac:dyDescent="0.55000000000000004"/>
    <row r="113" ht="15.75" customHeight="1" x14ac:dyDescent="0.55000000000000004"/>
    <row r="114" ht="15.75" customHeight="1" x14ac:dyDescent="0.55000000000000004"/>
    <row r="115" ht="15.75" customHeight="1" x14ac:dyDescent="0.55000000000000004"/>
    <row r="116" ht="15.75" customHeight="1" x14ac:dyDescent="0.55000000000000004"/>
    <row r="117" ht="15.75" customHeight="1" x14ac:dyDescent="0.55000000000000004"/>
    <row r="118" ht="15.75" customHeight="1" x14ac:dyDescent="0.55000000000000004"/>
    <row r="119" ht="15.75" customHeight="1" x14ac:dyDescent="0.55000000000000004"/>
    <row r="120" ht="15.75" customHeight="1" x14ac:dyDescent="0.55000000000000004"/>
    <row r="121" ht="15.75" customHeight="1" x14ac:dyDescent="0.55000000000000004"/>
    <row r="122" ht="15.75" customHeight="1" x14ac:dyDescent="0.55000000000000004"/>
    <row r="123" ht="15.75" customHeight="1" x14ac:dyDescent="0.55000000000000004"/>
    <row r="124" ht="15.75" customHeight="1" x14ac:dyDescent="0.55000000000000004"/>
    <row r="125" ht="15.75" customHeight="1" x14ac:dyDescent="0.55000000000000004"/>
    <row r="126" ht="15.75" customHeight="1" x14ac:dyDescent="0.55000000000000004"/>
    <row r="127" ht="15.75" customHeight="1" x14ac:dyDescent="0.55000000000000004"/>
    <row r="128" ht="15.75" customHeight="1" x14ac:dyDescent="0.55000000000000004"/>
    <row r="129" ht="15.75" customHeight="1" x14ac:dyDescent="0.55000000000000004"/>
    <row r="130" ht="15.75" customHeight="1" x14ac:dyDescent="0.55000000000000004"/>
    <row r="131" ht="15.75" customHeight="1" x14ac:dyDescent="0.55000000000000004"/>
    <row r="132" ht="15.75" customHeight="1" x14ac:dyDescent="0.55000000000000004"/>
    <row r="133" ht="15.75" customHeight="1" x14ac:dyDescent="0.55000000000000004"/>
    <row r="134" ht="15.75" customHeight="1" x14ac:dyDescent="0.55000000000000004"/>
    <row r="135" ht="15.75" customHeight="1" x14ac:dyDescent="0.55000000000000004"/>
    <row r="136" ht="15.75" customHeight="1" x14ac:dyDescent="0.55000000000000004"/>
    <row r="137" ht="15.75" customHeight="1" x14ac:dyDescent="0.55000000000000004"/>
    <row r="138" ht="15.75" customHeight="1" x14ac:dyDescent="0.55000000000000004"/>
    <row r="139" ht="15.75" customHeight="1" x14ac:dyDescent="0.55000000000000004"/>
    <row r="140" ht="15.75" customHeight="1" x14ac:dyDescent="0.55000000000000004"/>
    <row r="141" ht="15.75" customHeight="1" x14ac:dyDescent="0.55000000000000004"/>
    <row r="142" ht="15.75" customHeight="1" x14ac:dyDescent="0.55000000000000004"/>
    <row r="143" ht="15.75" customHeight="1" x14ac:dyDescent="0.55000000000000004"/>
    <row r="144" ht="15.75" customHeight="1" x14ac:dyDescent="0.55000000000000004"/>
    <row r="145" ht="15.75" customHeight="1" x14ac:dyDescent="0.55000000000000004"/>
    <row r="146" ht="15.75" customHeight="1" x14ac:dyDescent="0.55000000000000004"/>
    <row r="147" ht="15.75" customHeight="1" x14ac:dyDescent="0.55000000000000004"/>
    <row r="148" ht="15.75" customHeight="1" x14ac:dyDescent="0.55000000000000004"/>
    <row r="149" ht="15.75" customHeight="1" x14ac:dyDescent="0.55000000000000004"/>
    <row r="150" ht="15.75" customHeight="1" x14ac:dyDescent="0.55000000000000004"/>
    <row r="151" ht="15.75" customHeight="1" x14ac:dyDescent="0.55000000000000004"/>
    <row r="152" ht="15.75" customHeight="1" x14ac:dyDescent="0.55000000000000004"/>
    <row r="153" ht="15.75" customHeight="1" x14ac:dyDescent="0.55000000000000004"/>
    <row r="154" ht="15.75" customHeight="1" x14ac:dyDescent="0.55000000000000004"/>
    <row r="155" ht="15.75" customHeight="1" x14ac:dyDescent="0.55000000000000004"/>
    <row r="156" ht="15.75" customHeight="1" x14ac:dyDescent="0.55000000000000004"/>
    <row r="157" ht="15.75" customHeight="1" x14ac:dyDescent="0.55000000000000004"/>
    <row r="158" ht="15.75" customHeight="1" x14ac:dyDescent="0.55000000000000004"/>
    <row r="159" ht="15.75" customHeight="1" x14ac:dyDescent="0.55000000000000004"/>
    <row r="160" ht="15.75" customHeight="1" x14ac:dyDescent="0.55000000000000004"/>
    <row r="161" ht="15.75" customHeight="1" x14ac:dyDescent="0.55000000000000004"/>
    <row r="162" ht="15.75" customHeight="1" x14ac:dyDescent="0.55000000000000004"/>
    <row r="163" ht="15.75" customHeight="1" x14ac:dyDescent="0.55000000000000004"/>
    <row r="164" ht="15.75" customHeight="1" x14ac:dyDescent="0.55000000000000004"/>
    <row r="165" ht="15.75" customHeight="1" x14ac:dyDescent="0.55000000000000004"/>
    <row r="166" ht="15.75" customHeight="1" x14ac:dyDescent="0.55000000000000004"/>
    <row r="167" ht="15.75" customHeight="1" x14ac:dyDescent="0.55000000000000004"/>
    <row r="168" ht="15.75" customHeight="1" x14ac:dyDescent="0.55000000000000004"/>
    <row r="169" ht="15.75" customHeight="1" x14ac:dyDescent="0.55000000000000004"/>
    <row r="170" ht="15.75" customHeight="1" x14ac:dyDescent="0.55000000000000004"/>
    <row r="171" ht="15.75" customHeight="1" x14ac:dyDescent="0.55000000000000004"/>
    <row r="172" ht="15.75" customHeight="1" x14ac:dyDescent="0.55000000000000004"/>
    <row r="173" ht="15.75" customHeight="1" x14ac:dyDescent="0.55000000000000004"/>
    <row r="174" ht="15.75" customHeight="1" x14ac:dyDescent="0.55000000000000004"/>
    <row r="175" ht="15.75" customHeight="1" x14ac:dyDescent="0.55000000000000004"/>
    <row r="176" ht="15.75" customHeight="1" x14ac:dyDescent="0.55000000000000004"/>
    <row r="177" ht="15.75" customHeight="1" x14ac:dyDescent="0.55000000000000004"/>
    <row r="178" ht="15.75" customHeight="1" x14ac:dyDescent="0.55000000000000004"/>
    <row r="179" ht="15.75" customHeight="1" x14ac:dyDescent="0.55000000000000004"/>
    <row r="180" ht="15.75" customHeight="1" x14ac:dyDescent="0.55000000000000004"/>
    <row r="181" ht="15.75" customHeight="1" x14ac:dyDescent="0.55000000000000004"/>
    <row r="182" ht="15.75" customHeight="1" x14ac:dyDescent="0.55000000000000004"/>
    <row r="183" ht="15.75" customHeight="1" x14ac:dyDescent="0.55000000000000004"/>
    <row r="184" ht="15.75" customHeight="1" x14ac:dyDescent="0.55000000000000004"/>
    <row r="185" ht="15.75" customHeight="1" x14ac:dyDescent="0.55000000000000004"/>
    <row r="186" ht="15.75" customHeight="1" x14ac:dyDescent="0.55000000000000004"/>
    <row r="187" ht="15.75" customHeight="1" x14ac:dyDescent="0.55000000000000004"/>
    <row r="188" ht="15.75" customHeight="1" x14ac:dyDescent="0.55000000000000004"/>
    <row r="189" ht="15.75" customHeight="1" x14ac:dyDescent="0.55000000000000004"/>
    <row r="190" ht="15.75" customHeight="1" x14ac:dyDescent="0.55000000000000004"/>
    <row r="191" ht="15.75" customHeight="1" x14ac:dyDescent="0.55000000000000004"/>
    <row r="192" ht="15.75" customHeight="1" x14ac:dyDescent="0.55000000000000004"/>
    <row r="193" ht="15.75" customHeight="1" x14ac:dyDescent="0.55000000000000004"/>
    <row r="194" ht="15.75" customHeight="1" x14ac:dyDescent="0.55000000000000004"/>
    <row r="195" ht="15.75" customHeight="1" x14ac:dyDescent="0.55000000000000004"/>
    <row r="196" ht="15.75" customHeight="1" x14ac:dyDescent="0.55000000000000004"/>
    <row r="197" ht="15.75" customHeight="1" x14ac:dyDescent="0.55000000000000004"/>
    <row r="198" ht="15.75" customHeight="1" x14ac:dyDescent="0.55000000000000004"/>
    <row r="199" ht="15.75" customHeight="1" x14ac:dyDescent="0.55000000000000004"/>
    <row r="200" ht="15.75" customHeight="1" x14ac:dyDescent="0.55000000000000004"/>
    <row r="201" ht="15.75" customHeight="1" x14ac:dyDescent="0.55000000000000004"/>
    <row r="202" ht="15.75" customHeight="1" x14ac:dyDescent="0.55000000000000004"/>
    <row r="203" ht="15.75" customHeight="1" x14ac:dyDescent="0.55000000000000004"/>
    <row r="204" ht="15.75" customHeight="1" x14ac:dyDescent="0.55000000000000004"/>
    <row r="205" ht="15.75" customHeight="1" x14ac:dyDescent="0.55000000000000004"/>
    <row r="206" ht="15.75" customHeight="1" x14ac:dyDescent="0.55000000000000004"/>
    <row r="207" ht="15.75" customHeight="1" x14ac:dyDescent="0.55000000000000004"/>
    <row r="208" ht="15.75" customHeight="1" x14ac:dyDescent="0.55000000000000004"/>
    <row r="209" ht="15.75" customHeight="1" x14ac:dyDescent="0.55000000000000004"/>
    <row r="210" ht="15.75" customHeight="1" x14ac:dyDescent="0.55000000000000004"/>
    <row r="211" ht="15.75" customHeight="1" x14ac:dyDescent="0.55000000000000004"/>
    <row r="212" ht="15.75" customHeight="1" x14ac:dyDescent="0.55000000000000004"/>
    <row r="213" ht="15.75" customHeight="1" x14ac:dyDescent="0.55000000000000004"/>
    <row r="214" ht="15.75" customHeight="1" x14ac:dyDescent="0.55000000000000004"/>
    <row r="215" ht="15.75" customHeight="1" x14ac:dyDescent="0.55000000000000004"/>
    <row r="216" ht="15.75" customHeight="1" x14ac:dyDescent="0.55000000000000004"/>
    <row r="217" ht="15.75" customHeight="1" x14ac:dyDescent="0.55000000000000004"/>
    <row r="218" ht="15.75" customHeight="1" x14ac:dyDescent="0.55000000000000004"/>
    <row r="219" ht="15.75" customHeight="1" x14ac:dyDescent="0.55000000000000004"/>
    <row r="220" ht="15.75" customHeight="1" x14ac:dyDescent="0.55000000000000004"/>
    <row r="221" ht="15.75" customHeight="1" x14ac:dyDescent="0.55000000000000004"/>
    <row r="222" ht="15.75" customHeight="1" x14ac:dyDescent="0.55000000000000004"/>
    <row r="223" ht="15.75" customHeight="1" x14ac:dyDescent="0.55000000000000004"/>
    <row r="224" ht="15.75" customHeight="1" x14ac:dyDescent="0.55000000000000004"/>
    <row r="225" ht="15.75" customHeight="1" x14ac:dyDescent="0.55000000000000004"/>
    <row r="226" ht="15.75" customHeight="1" x14ac:dyDescent="0.55000000000000004"/>
    <row r="227" ht="15.75" customHeight="1" x14ac:dyDescent="0.55000000000000004"/>
    <row r="228" ht="15.75" customHeight="1" x14ac:dyDescent="0.55000000000000004"/>
    <row r="229" ht="15.75" customHeight="1" x14ac:dyDescent="0.55000000000000004"/>
    <row r="230" ht="15.75" customHeight="1" x14ac:dyDescent="0.55000000000000004"/>
    <row r="231" ht="15.75" customHeight="1" x14ac:dyDescent="0.55000000000000004"/>
    <row r="232" ht="15.75" customHeight="1" x14ac:dyDescent="0.55000000000000004"/>
    <row r="233" ht="15.75" customHeight="1" x14ac:dyDescent="0.55000000000000004"/>
    <row r="234" ht="15.75" customHeight="1" x14ac:dyDescent="0.55000000000000004"/>
    <row r="235" ht="15.75" customHeight="1" x14ac:dyDescent="0.55000000000000004"/>
    <row r="236" ht="15.75" customHeight="1" x14ac:dyDescent="0.55000000000000004"/>
    <row r="237" ht="15.75" customHeight="1" x14ac:dyDescent="0.55000000000000004"/>
    <row r="238" ht="15.75" customHeight="1" x14ac:dyDescent="0.55000000000000004"/>
    <row r="239" ht="15.75" customHeight="1" x14ac:dyDescent="0.55000000000000004"/>
    <row r="240" ht="15.75" customHeight="1" x14ac:dyDescent="0.55000000000000004"/>
    <row r="241" ht="15.75" customHeight="1" x14ac:dyDescent="0.55000000000000004"/>
    <row r="242" ht="15.75" customHeight="1" x14ac:dyDescent="0.55000000000000004"/>
    <row r="243" ht="15.75" customHeight="1" x14ac:dyDescent="0.55000000000000004"/>
    <row r="244" ht="15.75" customHeight="1" x14ac:dyDescent="0.55000000000000004"/>
    <row r="245" ht="15.75" customHeight="1" x14ac:dyDescent="0.55000000000000004"/>
    <row r="246" ht="15.75" customHeight="1" x14ac:dyDescent="0.55000000000000004"/>
    <row r="247" ht="15.75" customHeight="1" x14ac:dyDescent="0.55000000000000004"/>
    <row r="248" ht="15.75" customHeight="1" x14ac:dyDescent="0.55000000000000004"/>
    <row r="249" ht="15.75" customHeight="1" x14ac:dyDescent="0.55000000000000004"/>
    <row r="250" ht="15.75" customHeight="1" x14ac:dyDescent="0.55000000000000004"/>
    <row r="251" ht="15.75" customHeight="1" x14ac:dyDescent="0.55000000000000004"/>
    <row r="252" ht="15.75" customHeight="1" x14ac:dyDescent="0.55000000000000004"/>
    <row r="253" ht="15.75" customHeight="1" x14ac:dyDescent="0.55000000000000004"/>
    <row r="254" ht="15.75" customHeight="1" x14ac:dyDescent="0.55000000000000004"/>
    <row r="255" ht="15.75" customHeight="1" x14ac:dyDescent="0.55000000000000004"/>
    <row r="256" ht="15.75" customHeight="1" x14ac:dyDescent="0.55000000000000004"/>
    <row r="257" ht="15.75" customHeight="1" x14ac:dyDescent="0.55000000000000004"/>
    <row r="258" ht="15.75" customHeight="1" x14ac:dyDescent="0.55000000000000004"/>
    <row r="259" ht="15.75" customHeight="1" x14ac:dyDescent="0.55000000000000004"/>
    <row r="260" ht="15.75" customHeight="1" x14ac:dyDescent="0.55000000000000004"/>
    <row r="261" ht="15.75" customHeight="1" x14ac:dyDescent="0.55000000000000004"/>
    <row r="262" ht="15.75" customHeight="1" x14ac:dyDescent="0.55000000000000004"/>
    <row r="263" ht="15.75" customHeight="1" x14ac:dyDescent="0.55000000000000004"/>
    <row r="264" ht="15.75" customHeight="1" x14ac:dyDescent="0.55000000000000004"/>
    <row r="265" ht="15.75" customHeight="1" x14ac:dyDescent="0.55000000000000004"/>
    <row r="266" ht="15.75" customHeight="1" x14ac:dyDescent="0.55000000000000004"/>
    <row r="267" ht="15.75" customHeight="1" x14ac:dyDescent="0.55000000000000004"/>
    <row r="268" ht="15.75" customHeight="1" x14ac:dyDescent="0.55000000000000004"/>
    <row r="269" ht="15.75" customHeight="1" x14ac:dyDescent="0.55000000000000004"/>
    <row r="270" ht="15.75" customHeight="1" x14ac:dyDescent="0.55000000000000004"/>
    <row r="271" ht="15.75" customHeight="1" x14ac:dyDescent="0.55000000000000004"/>
    <row r="272" ht="15.75" customHeight="1" x14ac:dyDescent="0.55000000000000004"/>
    <row r="273" ht="15.75" customHeight="1" x14ac:dyDescent="0.55000000000000004"/>
    <row r="274" ht="15.75" customHeight="1" x14ac:dyDescent="0.55000000000000004"/>
    <row r="275" ht="15.75" customHeight="1" x14ac:dyDescent="0.55000000000000004"/>
    <row r="276" ht="15.75" customHeight="1" x14ac:dyDescent="0.55000000000000004"/>
    <row r="277" ht="15.75" customHeight="1" x14ac:dyDescent="0.55000000000000004"/>
    <row r="278" ht="15.75" customHeight="1" x14ac:dyDescent="0.55000000000000004"/>
    <row r="279" ht="15.75" customHeight="1" x14ac:dyDescent="0.55000000000000004"/>
    <row r="280" ht="15.75" customHeight="1" x14ac:dyDescent="0.55000000000000004"/>
    <row r="281" ht="15.75" customHeight="1" x14ac:dyDescent="0.55000000000000004"/>
    <row r="282" ht="15.75" customHeight="1" x14ac:dyDescent="0.55000000000000004"/>
    <row r="283" ht="15.75" customHeight="1" x14ac:dyDescent="0.55000000000000004"/>
    <row r="284" ht="15.75" customHeight="1" x14ac:dyDescent="0.55000000000000004"/>
    <row r="285" ht="15.75" customHeight="1" x14ac:dyDescent="0.55000000000000004"/>
    <row r="286" ht="15.75" customHeight="1" x14ac:dyDescent="0.55000000000000004"/>
    <row r="287" ht="15.75" customHeight="1" x14ac:dyDescent="0.55000000000000004"/>
    <row r="288" ht="15.75" customHeight="1" x14ac:dyDescent="0.55000000000000004"/>
    <row r="289" ht="15.75" customHeight="1" x14ac:dyDescent="0.55000000000000004"/>
    <row r="290" ht="15.75" customHeight="1" x14ac:dyDescent="0.55000000000000004"/>
    <row r="291" ht="15.75" customHeight="1" x14ac:dyDescent="0.55000000000000004"/>
    <row r="292" ht="15.75" customHeight="1" x14ac:dyDescent="0.55000000000000004"/>
    <row r="293" ht="15.75" customHeight="1" x14ac:dyDescent="0.55000000000000004"/>
    <row r="294" ht="15.75" customHeight="1" x14ac:dyDescent="0.55000000000000004"/>
    <row r="295" ht="15.75" customHeight="1" x14ac:dyDescent="0.55000000000000004"/>
    <row r="296" ht="15.75" customHeight="1" x14ac:dyDescent="0.55000000000000004"/>
    <row r="297" ht="15.75" customHeight="1" x14ac:dyDescent="0.55000000000000004"/>
    <row r="298" ht="15.75" customHeight="1" x14ac:dyDescent="0.55000000000000004"/>
    <row r="299" ht="15.75" customHeight="1" x14ac:dyDescent="0.55000000000000004"/>
    <row r="300" ht="15.75" customHeight="1" x14ac:dyDescent="0.55000000000000004"/>
    <row r="301" ht="15.75" customHeight="1" x14ac:dyDescent="0.55000000000000004"/>
    <row r="302" ht="15.75" customHeight="1" x14ac:dyDescent="0.55000000000000004"/>
    <row r="303" ht="15.75" customHeight="1" x14ac:dyDescent="0.55000000000000004"/>
    <row r="304" ht="15.75" customHeight="1" x14ac:dyDescent="0.55000000000000004"/>
    <row r="305" ht="15.75" customHeight="1" x14ac:dyDescent="0.55000000000000004"/>
    <row r="306" ht="15.75" customHeight="1" x14ac:dyDescent="0.55000000000000004"/>
    <row r="307" ht="15.75" customHeight="1" x14ac:dyDescent="0.55000000000000004"/>
    <row r="308" ht="15.75" customHeight="1" x14ac:dyDescent="0.55000000000000004"/>
    <row r="309" ht="15.75" customHeight="1" x14ac:dyDescent="0.55000000000000004"/>
    <row r="310" ht="15.75" customHeight="1" x14ac:dyDescent="0.55000000000000004"/>
    <row r="311" ht="15.75" customHeight="1" x14ac:dyDescent="0.55000000000000004"/>
    <row r="312" ht="15.75" customHeight="1" x14ac:dyDescent="0.55000000000000004"/>
    <row r="313" ht="15.75" customHeight="1" x14ac:dyDescent="0.55000000000000004"/>
    <row r="314" ht="15.75" customHeight="1" x14ac:dyDescent="0.55000000000000004"/>
    <row r="315" ht="15.75" customHeight="1" x14ac:dyDescent="0.55000000000000004"/>
    <row r="316" ht="15.75" customHeight="1" x14ac:dyDescent="0.55000000000000004"/>
    <row r="317" ht="15.75" customHeight="1" x14ac:dyDescent="0.55000000000000004"/>
    <row r="318" ht="15.75" customHeight="1" x14ac:dyDescent="0.55000000000000004"/>
    <row r="319" ht="15.75" customHeight="1" x14ac:dyDescent="0.55000000000000004"/>
    <row r="320" ht="15.75" customHeight="1" x14ac:dyDescent="0.55000000000000004"/>
    <row r="321" ht="15.75" customHeight="1" x14ac:dyDescent="0.55000000000000004"/>
    <row r="322" ht="15.75" customHeight="1" x14ac:dyDescent="0.55000000000000004"/>
    <row r="323" ht="15.75" customHeight="1" x14ac:dyDescent="0.55000000000000004"/>
    <row r="324" ht="15.75" customHeight="1" x14ac:dyDescent="0.55000000000000004"/>
    <row r="325" ht="15.75" customHeight="1" x14ac:dyDescent="0.55000000000000004"/>
    <row r="326" ht="15.75" customHeight="1" x14ac:dyDescent="0.55000000000000004"/>
    <row r="327" ht="15.75" customHeight="1" x14ac:dyDescent="0.55000000000000004"/>
    <row r="328" ht="15.75" customHeight="1" x14ac:dyDescent="0.55000000000000004"/>
    <row r="329" ht="15.75" customHeight="1" x14ac:dyDescent="0.55000000000000004"/>
    <row r="330" ht="15.75" customHeight="1" x14ac:dyDescent="0.55000000000000004"/>
    <row r="331" ht="15.75" customHeight="1" x14ac:dyDescent="0.55000000000000004"/>
    <row r="332" ht="15.75" customHeight="1" x14ac:dyDescent="0.55000000000000004"/>
    <row r="333" ht="15.75" customHeight="1" x14ac:dyDescent="0.55000000000000004"/>
    <row r="334" ht="15.75" customHeight="1" x14ac:dyDescent="0.55000000000000004"/>
    <row r="335" ht="15.75" customHeight="1" x14ac:dyDescent="0.55000000000000004"/>
    <row r="336" ht="15.75" customHeight="1" x14ac:dyDescent="0.55000000000000004"/>
    <row r="337" ht="15.75" customHeight="1" x14ac:dyDescent="0.55000000000000004"/>
    <row r="338" ht="15.75" customHeight="1" x14ac:dyDescent="0.55000000000000004"/>
    <row r="339" ht="15.75" customHeight="1" x14ac:dyDescent="0.55000000000000004"/>
    <row r="340" ht="15.75" customHeight="1" x14ac:dyDescent="0.55000000000000004"/>
    <row r="341" ht="15.75" customHeight="1" x14ac:dyDescent="0.55000000000000004"/>
    <row r="342" ht="15.75" customHeight="1" x14ac:dyDescent="0.55000000000000004"/>
    <row r="343" ht="15.75" customHeight="1" x14ac:dyDescent="0.55000000000000004"/>
    <row r="344" ht="15.75" customHeight="1" x14ac:dyDescent="0.55000000000000004"/>
    <row r="345" ht="15.75" customHeight="1" x14ac:dyDescent="0.55000000000000004"/>
    <row r="346" ht="15.75" customHeight="1" x14ac:dyDescent="0.55000000000000004"/>
    <row r="347" ht="15.75" customHeight="1" x14ac:dyDescent="0.55000000000000004"/>
    <row r="348" ht="15.75" customHeight="1" x14ac:dyDescent="0.55000000000000004"/>
    <row r="349" ht="15.75" customHeight="1" x14ac:dyDescent="0.55000000000000004"/>
    <row r="350" ht="15.75" customHeight="1" x14ac:dyDescent="0.55000000000000004"/>
    <row r="351" ht="15.75" customHeight="1" x14ac:dyDescent="0.55000000000000004"/>
    <row r="352" ht="15.75" customHeight="1" x14ac:dyDescent="0.55000000000000004"/>
    <row r="353" ht="15.75" customHeight="1" x14ac:dyDescent="0.55000000000000004"/>
    <row r="354" ht="15.75" customHeight="1" x14ac:dyDescent="0.55000000000000004"/>
    <row r="355" ht="15.75" customHeight="1" x14ac:dyDescent="0.55000000000000004"/>
    <row r="356" ht="15.75" customHeight="1" x14ac:dyDescent="0.55000000000000004"/>
    <row r="357" ht="15.75" customHeight="1" x14ac:dyDescent="0.55000000000000004"/>
    <row r="358" ht="15.75" customHeight="1" x14ac:dyDescent="0.55000000000000004"/>
    <row r="359" ht="15.75" customHeight="1" x14ac:dyDescent="0.55000000000000004"/>
    <row r="360" ht="15.75" customHeight="1" x14ac:dyDescent="0.55000000000000004"/>
    <row r="361" ht="15.75" customHeight="1" x14ac:dyDescent="0.55000000000000004"/>
    <row r="362" ht="15.75" customHeight="1" x14ac:dyDescent="0.55000000000000004"/>
    <row r="363" ht="15.75" customHeight="1" x14ac:dyDescent="0.55000000000000004"/>
    <row r="364" ht="15.75" customHeight="1" x14ac:dyDescent="0.55000000000000004"/>
    <row r="365" ht="15.75" customHeight="1" x14ac:dyDescent="0.55000000000000004"/>
    <row r="366" ht="15.75" customHeight="1" x14ac:dyDescent="0.55000000000000004"/>
    <row r="367" ht="15.75" customHeight="1" x14ac:dyDescent="0.55000000000000004"/>
    <row r="368" ht="15.75" customHeight="1" x14ac:dyDescent="0.55000000000000004"/>
    <row r="369" ht="15.75" customHeight="1" x14ac:dyDescent="0.55000000000000004"/>
    <row r="370" ht="15.75" customHeight="1" x14ac:dyDescent="0.55000000000000004"/>
    <row r="371" ht="15.75" customHeight="1" x14ac:dyDescent="0.55000000000000004"/>
    <row r="372" ht="15.75" customHeight="1" x14ac:dyDescent="0.55000000000000004"/>
    <row r="373" ht="15.75" customHeight="1" x14ac:dyDescent="0.55000000000000004"/>
    <row r="374" ht="15.75" customHeight="1" x14ac:dyDescent="0.55000000000000004"/>
    <row r="375" ht="15.75" customHeight="1" x14ac:dyDescent="0.55000000000000004"/>
    <row r="376" ht="15.75" customHeight="1" x14ac:dyDescent="0.55000000000000004"/>
    <row r="377" ht="15.75" customHeight="1" x14ac:dyDescent="0.55000000000000004"/>
    <row r="378" ht="15.75" customHeight="1" x14ac:dyDescent="0.55000000000000004"/>
    <row r="379" ht="15.75" customHeight="1" x14ac:dyDescent="0.55000000000000004"/>
    <row r="380" ht="15.75" customHeight="1" x14ac:dyDescent="0.55000000000000004"/>
    <row r="381" ht="15.75" customHeight="1" x14ac:dyDescent="0.55000000000000004"/>
    <row r="382" ht="15.75" customHeight="1" x14ac:dyDescent="0.55000000000000004"/>
    <row r="383" ht="15.75" customHeight="1" x14ac:dyDescent="0.55000000000000004"/>
    <row r="384" ht="15.75" customHeight="1" x14ac:dyDescent="0.55000000000000004"/>
    <row r="385" ht="15.75" customHeight="1" x14ac:dyDescent="0.55000000000000004"/>
    <row r="386" ht="15.75" customHeight="1" x14ac:dyDescent="0.55000000000000004"/>
    <row r="387" ht="15.75" customHeight="1" x14ac:dyDescent="0.55000000000000004"/>
    <row r="388" ht="15.75" customHeight="1" x14ac:dyDescent="0.55000000000000004"/>
    <row r="389" ht="15.75" customHeight="1" x14ac:dyDescent="0.55000000000000004"/>
    <row r="390" ht="15.75" customHeight="1" x14ac:dyDescent="0.55000000000000004"/>
    <row r="391" ht="15.75" customHeight="1" x14ac:dyDescent="0.55000000000000004"/>
    <row r="392" ht="15.75" customHeight="1" x14ac:dyDescent="0.55000000000000004"/>
    <row r="393" ht="15.75" customHeight="1" x14ac:dyDescent="0.55000000000000004"/>
    <row r="394" ht="15.75" customHeight="1" x14ac:dyDescent="0.55000000000000004"/>
    <row r="395" ht="15.75" customHeight="1" x14ac:dyDescent="0.55000000000000004"/>
    <row r="396" ht="15.75" customHeight="1" x14ac:dyDescent="0.55000000000000004"/>
    <row r="397" ht="15.75" customHeight="1" x14ac:dyDescent="0.55000000000000004"/>
    <row r="398" ht="15.75" customHeight="1" x14ac:dyDescent="0.55000000000000004"/>
    <row r="399" ht="15.75" customHeight="1" x14ac:dyDescent="0.55000000000000004"/>
    <row r="400" ht="15.75" customHeight="1" x14ac:dyDescent="0.55000000000000004"/>
    <row r="401" ht="15.75" customHeight="1" x14ac:dyDescent="0.55000000000000004"/>
    <row r="402" ht="15.75" customHeight="1" x14ac:dyDescent="0.55000000000000004"/>
    <row r="403" ht="15.75" customHeight="1" x14ac:dyDescent="0.55000000000000004"/>
    <row r="404" ht="15.75" customHeight="1" x14ac:dyDescent="0.55000000000000004"/>
    <row r="405" ht="15.75" customHeight="1" x14ac:dyDescent="0.55000000000000004"/>
    <row r="406" ht="15.75" customHeight="1" x14ac:dyDescent="0.55000000000000004"/>
    <row r="407" ht="15.75" customHeight="1" x14ac:dyDescent="0.55000000000000004"/>
    <row r="408" ht="15.75" customHeight="1" x14ac:dyDescent="0.55000000000000004"/>
    <row r="409" ht="15.75" customHeight="1" x14ac:dyDescent="0.55000000000000004"/>
    <row r="410" ht="15.75" customHeight="1" x14ac:dyDescent="0.55000000000000004"/>
    <row r="411" ht="15.75" customHeight="1" x14ac:dyDescent="0.55000000000000004"/>
    <row r="412" ht="15.75" customHeight="1" x14ac:dyDescent="0.55000000000000004"/>
    <row r="413" ht="15.75" customHeight="1" x14ac:dyDescent="0.55000000000000004"/>
    <row r="414" ht="15.75" customHeight="1" x14ac:dyDescent="0.55000000000000004"/>
    <row r="415" ht="15.75" customHeight="1" x14ac:dyDescent="0.55000000000000004"/>
    <row r="416" ht="15.75" customHeight="1" x14ac:dyDescent="0.55000000000000004"/>
    <row r="417" ht="15.75" customHeight="1" x14ac:dyDescent="0.55000000000000004"/>
    <row r="418" ht="15.75" customHeight="1" x14ac:dyDescent="0.55000000000000004"/>
    <row r="419" ht="15.75" customHeight="1" x14ac:dyDescent="0.55000000000000004"/>
    <row r="420" ht="15.75" customHeight="1" x14ac:dyDescent="0.55000000000000004"/>
    <row r="421" ht="15.75" customHeight="1" x14ac:dyDescent="0.55000000000000004"/>
    <row r="422" ht="15.75" customHeight="1" x14ac:dyDescent="0.55000000000000004"/>
    <row r="423" ht="15.75" customHeight="1" x14ac:dyDescent="0.55000000000000004"/>
    <row r="424" ht="15.75" customHeight="1" x14ac:dyDescent="0.55000000000000004"/>
    <row r="425" ht="15.75" customHeight="1" x14ac:dyDescent="0.55000000000000004"/>
    <row r="426" ht="15.75" customHeight="1" x14ac:dyDescent="0.55000000000000004"/>
    <row r="427" ht="15.75" customHeight="1" x14ac:dyDescent="0.55000000000000004"/>
    <row r="428" ht="15.75" customHeight="1" x14ac:dyDescent="0.55000000000000004"/>
    <row r="429" ht="15.75" customHeight="1" x14ac:dyDescent="0.55000000000000004"/>
    <row r="430" ht="15.75" customHeight="1" x14ac:dyDescent="0.55000000000000004"/>
    <row r="431" ht="15.75" customHeight="1" x14ac:dyDescent="0.55000000000000004"/>
    <row r="432" ht="15.75" customHeight="1" x14ac:dyDescent="0.55000000000000004"/>
    <row r="433" ht="15.75" customHeight="1" x14ac:dyDescent="0.55000000000000004"/>
    <row r="434" ht="15.75" customHeight="1" x14ac:dyDescent="0.55000000000000004"/>
    <row r="435" ht="15.75" customHeight="1" x14ac:dyDescent="0.55000000000000004"/>
    <row r="436" ht="15.75" customHeight="1" x14ac:dyDescent="0.55000000000000004"/>
    <row r="437" ht="15.75" customHeight="1" x14ac:dyDescent="0.55000000000000004"/>
    <row r="438" ht="15.75" customHeight="1" x14ac:dyDescent="0.55000000000000004"/>
    <row r="439" ht="15.75" customHeight="1" x14ac:dyDescent="0.55000000000000004"/>
    <row r="440" ht="15.75" customHeight="1" x14ac:dyDescent="0.55000000000000004"/>
    <row r="441" ht="15.75" customHeight="1" x14ac:dyDescent="0.55000000000000004"/>
    <row r="442" ht="15.75" customHeight="1" x14ac:dyDescent="0.55000000000000004"/>
    <row r="443" ht="15.75" customHeight="1" x14ac:dyDescent="0.55000000000000004"/>
    <row r="444" ht="15.75" customHeight="1" x14ac:dyDescent="0.55000000000000004"/>
    <row r="445" ht="15.75" customHeight="1" x14ac:dyDescent="0.55000000000000004"/>
    <row r="446" ht="15.75" customHeight="1" x14ac:dyDescent="0.55000000000000004"/>
    <row r="447" ht="15.75" customHeight="1" x14ac:dyDescent="0.55000000000000004"/>
    <row r="448" ht="15.75" customHeight="1" x14ac:dyDescent="0.55000000000000004"/>
    <row r="449" ht="15.75" customHeight="1" x14ac:dyDescent="0.55000000000000004"/>
    <row r="450" ht="15.75" customHeight="1" x14ac:dyDescent="0.55000000000000004"/>
    <row r="451" ht="15.75" customHeight="1" x14ac:dyDescent="0.55000000000000004"/>
    <row r="452" ht="15.75" customHeight="1" x14ac:dyDescent="0.55000000000000004"/>
    <row r="453" ht="15.75" customHeight="1" x14ac:dyDescent="0.55000000000000004"/>
    <row r="454" ht="15.75" customHeight="1" x14ac:dyDescent="0.55000000000000004"/>
    <row r="455" ht="15.75" customHeight="1" x14ac:dyDescent="0.55000000000000004"/>
    <row r="456" ht="15.75" customHeight="1" x14ac:dyDescent="0.55000000000000004"/>
    <row r="457" ht="15.75" customHeight="1" x14ac:dyDescent="0.55000000000000004"/>
    <row r="458" ht="15.75" customHeight="1" x14ac:dyDescent="0.55000000000000004"/>
    <row r="459" ht="15.75" customHeight="1" x14ac:dyDescent="0.55000000000000004"/>
    <row r="460" ht="15.75" customHeight="1" x14ac:dyDescent="0.55000000000000004"/>
    <row r="461" ht="15.75" customHeight="1" x14ac:dyDescent="0.55000000000000004"/>
    <row r="462" ht="15.75" customHeight="1" x14ac:dyDescent="0.55000000000000004"/>
    <row r="463" ht="15.75" customHeight="1" x14ac:dyDescent="0.55000000000000004"/>
    <row r="464" ht="15.75" customHeight="1" x14ac:dyDescent="0.55000000000000004"/>
    <row r="465" ht="15.75" customHeight="1" x14ac:dyDescent="0.55000000000000004"/>
    <row r="466" ht="15.75" customHeight="1" x14ac:dyDescent="0.55000000000000004"/>
    <row r="467" ht="15.75" customHeight="1" x14ac:dyDescent="0.55000000000000004"/>
    <row r="468" ht="15.75" customHeight="1" x14ac:dyDescent="0.55000000000000004"/>
    <row r="469" ht="15.75" customHeight="1" x14ac:dyDescent="0.55000000000000004"/>
    <row r="470" ht="15.75" customHeight="1" x14ac:dyDescent="0.55000000000000004"/>
    <row r="471" ht="15.75" customHeight="1" x14ac:dyDescent="0.55000000000000004"/>
    <row r="472" ht="15.75" customHeight="1" x14ac:dyDescent="0.55000000000000004"/>
    <row r="473" ht="15.75" customHeight="1" x14ac:dyDescent="0.55000000000000004"/>
    <row r="474" ht="15.75" customHeight="1" x14ac:dyDescent="0.55000000000000004"/>
    <row r="475" ht="15.75" customHeight="1" x14ac:dyDescent="0.55000000000000004"/>
    <row r="476" ht="15.75" customHeight="1" x14ac:dyDescent="0.55000000000000004"/>
    <row r="477" ht="15.75" customHeight="1" x14ac:dyDescent="0.55000000000000004"/>
    <row r="478" ht="15.75" customHeight="1" x14ac:dyDescent="0.55000000000000004"/>
    <row r="479" ht="15.75" customHeight="1" x14ac:dyDescent="0.55000000000000004"/>
    <row r="480" ht="15.75" customHeight="1" x14ac:dyDescent="0.55000000000000004"/>
    <row r="481" ht="15.75" customHeight="1" x14ac:dyDescent="0.55000000000000004"/>
    <row r="482" ht="15.75" customHeight="1" x14ac:dyDescent="0.55000000000000004"/>
    <row r="483" ht="15.75" customHeight="1" x14ac:dyDescent="0.55000000000000004"/>
    <row r="484" ht="15.75" customHeight="1" x14ac:dyDescent="0.55000000000000004"/>
    <row r="485" ht="15.75" customHeight="1" x14ac:dyDescent="0.55000000000000004"/>
    <row r="486" ht="15.75" customHeight="1" x14ac:dyDescent="0.55000000000000004"/>
    <row r="487" ht="15.75" customHeight="1" x14ac:dyDescent="0.55000000000000004"/>
    <row r="488" ht="15.75" customHeight="1" x14ac:dyDescent="0.55000000000000004"/>
    <row r="489" ht="15.75" customHeight="1" x14ac:dyDescent="0.55000000000000004"/>
    <row r="490" ht="15.75" customHeight="1" x14ac:dyDescent="0.55000000000000004"/>
    <row r="491" ht="15.75" customHeight="1" x14ac:dyDescent="0.55000000000000004"/>
    <row r="492" ht="15.75" customHeight="1" x14ac:dyDescent="0.55000000000000004"/>
    <row r="493" ht="15.75" customHeight="1" x14ac:dyDescent="0.55000000000000004"/>
    <row r="494" ht="15.75" customHeight="1" x14ac:dyDescent="0.55000000000000004"/>
    <row r="495" ht="15.75" customHeight="1" x14ac:dyDescent="0.55000000000000004"/>
    <row r="496" ht="15.75" customHeight="1" x14ac:dyDescent="0.55000000000000004"/>
    <row r="497" ht="15.75" customHeight="1" x14ac:dyDescent="0.55000000000000004"/>
    <row r="498" ht="15.75" customHeight="1" x14ac:dyDescent="0.55000000000000004"/>
    <row r="499" ht="15.75" customHeight="1" x14ac:dyDescent="0.55000000000000004"/>
    <row r="500" ht="15.75" customHeight="1" x14ac:dyDescent="0.55000000000000004"/>
    <row r="501" ht="15.75" customHeight="1" x14ac:dyDescent="0.55000000000000004"/>
    <row r="502" ht="15.75" customHeight="1" x14ac:dyDescent="0.55000000000000004"/>
    <row r="503" ht="15.75" customHeight="1" x14ac:dyDescent="0.55000000000000004"/>
    <row r="504" ht="15.75" customHeight="1" x14ac:dyDescent="0.55000000000000004"/>
    <row r="505" ht="15.75" customHeight="1" x14ac:dyDescent="0.55000000000000004"/>
    <row r="506" ht="15.75" customHeight="1" x14ac:dyDescent="0.55000000000000004"/>
    <row r="507" ht="15.75" customHeight="1" x14ac:dyDescent="0.55000000000000004"/>
    <row r="508" ht="15.75" customHeight="1" x14ac:dyDescent="0.55000000000000004"/>
    <row r="509" ht="15.75" customHeight="1" x14ac:dyDescent="0.55000000000000004"/>
    <row r="510" ht="15.75" customHeight="1" x14ac:dyDescent="0.55000000000000004"/>
    <row r="511" ht="15.75" customHeight="1" x14ac:dyDescent="0.55000000000000004"/>
    <row r="512" ht="15.75" customHeight="1" x14ac:dyDescent="0.55000000000000004"/>
    <row r="513" ht="15.75" customHeight="1" x14ac:dyDescent="0.55000000000000004"/>
    <row r="514" ht="15.75" customHeight="1" x14ac:dyDescent="0.55000000000000004"/>
    <row r="515" ht="15.75" customHeight="1" x14ac:dyDescent="0.55000000000000004"/>
    <row r="516" ht="15.75" customHeight="1" x14ac:dyDescent="0.55000000000000004"/>
    <row r="517" ht="15.75" customHeight="1" x14ac:dyDescent="0.55000000000000004"/>
    <row r="518" ht="15.75" customHeight="1" x14ac:dyDescent="0.55000000000000004"/>
    <row r="519" ht="15.75" customHeight="1" x14ac:dyDescent="0.55000000000000004"/>
    <row r="520" ht="15.75" customHeight="1" x14ac:dyDescent="0.55000000000000004"/>
    <row r="521" ht="15.75" customHeight="1" x14ac:dyDescent="0.55000000000000004"/>
    <row r="522" ht="15.75" customHeight="1" x14ac:dyDescent="0.55000000000000004"/>
    <row r="523" ht="15.75" customHeight="1" x14ac:dyDescent="0.55000000000000004"/>
    <row r="524" ht="15.75" customHeight="1" x14ac:dyDescent="0.55000000000000004"/>
    <row r="525" ht="15.75" customHeight="1" x14ac:dyDescent="0.55000000000000004"/>
    <row r="526" ht="15.75" customHeight="1" x14ac:dyDescent="0.55000000000000004"/>
    <row r="527" ht="15.75" customHeight="1" x14ac:dyDescent="0.55000000000000004"/>
    <row r="528" ht="15.75" customHeight="1" x14ac:dyDescent="0.55000000000000004"/>
    <row r="529" ht="15.75" customHeight="1" x14ac:dyDescent="0.55000000000000004"/>
    <row r="530" ht="15.75" customHeight="1" x14ac:dyDescent="0.55000000000000004"/>
    <row r="531" ht="15.75" customHeight="1" x14ac:dyDescent="0.55000000000000004"/>
    <row r="532" ht="15.75" customHeight="1" x14ac:dyDescent="0.55000000000000004"/>
    <row r="533" ht="15.75" customHeight="1" x14ac:dyDescent="0.55000000000000004"/>
    <row r="534" ht="15.75" customHeight="1" x14ac:dyDescent="0.55000000000000004"/>
    <row r="535" ht="15.75" customHeight="1" x14ac:dyDescent="0.55000000000000004"/>
    <row r="536" ht="15.75" customHeight="1" x14ac:dyDescent="0.55000000000000004"/>
    <row r="537" ht="15.75" customHeight="1" x14ac:dyDescent="0.55000000000000004"/>
    <row r="538" ht="15.75" customHeight="1" x14ac:dyDescent="0.55000000000000004"/>
    <row r="539" ht="15.75" customHeight="1" x14ac:dyDescent="0.55000000000000004"/>
    <row r="540" ht="15.75" customHeight="1" x14ac:dyDescent="0.55000000000000004"/>
    <row r="541" ht="15.75" customHeight="1" x14ac:dyDescent="0.55000000000000004"/>
    <row r="542" ht="15.75" customHeight="1" x14ac:dyDescent="0.55000000000000004"/>
    <row r="543" ht="15.75" customHeight="1" x14ac:dyDescent="0.55000000000000004"/>
    <row r="544" ht="15.75" customHeight="1" x14ac:dyDescent="0.55000000000000004"/>
    <row r="545" ht="15.75" customHeight="1" x14ac:dyDescent="0.55000000000000004"/>
    <row r="546" ht="15.75" customHeight="1" x14ac:dyDescent="0.55000000000000004"/>
    <row r="547" ht="15.75" customHeight="1" x14ac:dyDescent="0.55000000000000004"/>
    <row r="548" ht="15.75" customHeight="1" x14ac:dyDescent="0.55000000000000004"/>
    <row r="549" ht="15.75" customHeight="1" x14ac:dyDescent="0.55000000000000004"/>
    <row r="550" ht="15.75" customHeight="1" x14ac:dyDescent="0.55000000000000004"/>
    <row r="551" ht="15.75" customHeight="1" x14ac:dyDescent="0.55000000000000004"/>
    <row r="552" ht="15.75" customHeight="1" x14ac:dyDescent="0.55000000000000004"/>
    <row r="553" ht="15.75" customHeight="1" x14ac:dyDescent="0.55000000000000004"/>
    <row r="554" ht="15.75" customHeight="1" x14ac:dyDescent="0.55000000000000004"/>
    <row r="555" ht="15.75" customHeight="1" x14ac:dyDescent="0.55000000000000004"/>
    <row r="556" ht="15.75" customHeight="1" x14ac:dyDescent="0.55000000000000004"/>
    <row r="557" ht="15.75" customHeight="1" x14ac:dyDescent="0.55000000000000004"/>
    <row r="558" ht="15.75" customHeight="1" x14ac:dyDescent="0.55000000000000004"/>
    <row r="559" ht="15.75" customHeight="1" x14ac:dyDescent="0.55000000000000004"/>
    <row r="560" ht="15.75" customHeight="1" x14ac:dyDescent="0.55000000000000004"/>
    <row r="561" ht="15.75" customHeight="1" x14ac:dyDescent="0.55000000000000004"/>
    <row r="562" ht="15.75" customHeight="1" x14ac:dyDescent="0.55000000000000004"/>
    <row r="563" ht="15.75" customHeight="1" x14ac:dyDescent="0.55000000000000004"/>
    <row r="564" ht="15.75" customHeight="1" x14ac:dyDescent="0.55000000000000004"/>
    <row r="565" ht="15.75" customHeight="1" x14ac:dyDescent="0.55000000000000004"/>
    <row r="566" ht="15.75" customHeight="1" x14ac:dyDescent="0.55000000000000004"/>
    <row r="567" ht="15.75" customHeight="1" x14ac:dyDescent="0.55000000000000004"/>
    <row r="568" ht="15.75" customHeight="1" x14ac:dyDescent="0.55000000000000004"/>
    <row r="569" ht="15.75" customHeight="1" x14ac:dyDescent="0.55000000000000004"/>
    <row r="570" ht="15.75" customHeight="1" x14ac:dyDescent="0.55000000000000004"/>
    <row r="571" ht="15.75" customHeight="1" x14ac:dyDescent="0.55000000000000004"/>
    <row r="572" ht="15.75" customHeight="1" x14ac:dyDescent="0.55000000000000004"/>
    <row r="573" ht="15.75" customHeight="1" x14ac:dyDescent="0.55000000000000004"/>
    <row r="574" ht="15.75" customHeight="1" x14ac:dyDescent="0.55000000000000004"/>
    <row r="575" ht="15.75" customHeight="1" x14ac:dyDescent="0.55000000000000004"/>
    <row r="576" ht="15.75" customHeight="1" x14ac:dyDescent="0.55000000000000004"/>
    <row r="577" ht="15.75" customHeight="1" x14ac:dyDescent="0.55000000000000004"/>
    <row r="578" ht="15.75" customHeight="1" x14ac:dyDescent="0.55000000000000004"/>
    <row r="579" ht="15.75" customHeight="1" x14ac:dyDescent="0.55000000000000004"/>
    <row r="580" ht="15.75" customHeight="1" x14ac:dyDescent="0.55000000000000004"/>
    <row r="581" ht="15.75" customHeight="1" x14ac:dyDescent="0.55000000000000004"/>
    <row r="582" ht="15.75" customHeight="1" x14ac:dyDescent="0.55000000000000004"/>
    <row r="583" ht="15.75" customHeight="1" x14ac:dyDescent="0.55000000000000004"/>
    <row r="584" ht="15.75" customHeight="1" x14ac:dyDescent="0.55000000000000004"/>
    <row r="585" ht="15.75" customHeight="1" x14ac:dyDescent="0.55000000000000004"/>
    <row r="586" ht="15.75" customHeight="1" x14ac:dyDescent="0.55000000000000004"/>
    <row r="587" ht="15.75" customHeight="1" x14ac:dyDescent="0.55000000000000004"/>
    <row r="588" ht="15.75" customHeight="1" x14ac:dyDescent="0.55000000000000004"/>
    <row r="589" ht="15.75" customHeight="1" x14ac:dyDescent="0.55000000000000004"/>
    <row r="590" ht="15.75" customHeight="1" x14ac:dyDescent="0.55000000000000004"/>
    <row r="591" ht="15.75" customHeight="1" x14ac:dyDescent="0.55000000000000004"/>
    <row r="592" ht="15.75" customHeight="1" x14ac:dyDescent="0.55000000000000004"/>
    <row r="593" ht="15.75" customHeight="1" x14ac:dyDescent="0.55000000000000004"/>
    <row r="594" ht="15.75" customHeight="1" x14ac:dyDescent="0.55000000000000004"/>
    <row r="595" ht="15.75" customHeight="1" x14ac:dyDescent="0.55000000000000004"/>
    <row r="596" ht="15.75" customHeight="1" x14ac:dyDescent="0.55000000000000004"/>
    <row r="597" ht="15.75" customHeight="1" x14ac:dyDescent="0.55000000000000004"/>
    <row r="598" ht="15.75" customHeight="1" x14ac:dyDescent="0.55000000000000004"/>
    <row r="599" ht="15.75" customHeight="1" x14ac:dyDescent="0.55000000000000004"/>
    <row r="600" ht="15.75" customHeight="1" x14ac:dyDescent="0.55000000000000004"/>
    <row r="601" ht="15.75" customHeight="1" x14ac:dyDescent="0.55000000000000004"/>
    <row r="602" ht="15.75" customHeight="1" x14ac:dyDescent="0.55000000000000004"/>
    <row r="603" ht="15.75" customHeight="1" x14ac:dyDescent="0.55000000000000004"/>
    <row r="604" ht="15.75" customHeight="1" x14ac:dyDescent="0.55000000000000004"/>
    <row r="605" ht="15.75" customHeight="1" x14ac:dyDescent="0.55000000000000004"/>
    <row r="606" ht="15.75" customHeight="1" x14ac:dyDescent="0.55000000000000004"/>
    <row r="607" ht="15.75" customHeight="1" x14ac:dyDescent="0.55000000000000004"/>
    <row r="608" ht="15.75" customHeight="1" x14ac:dyDescent="0.55000000000000004"/>
    <row r="609" ht="15.75" customHeight="1" x14ac:dyDescent="0.55000000000000004"/>
    <row r="610" ht="15.75" customHeight="1" x14ac:dyDescent="0.55000000000000004"/>
    <row r="611" ht="15.75" customHeight="1" x14ac:dyDescent="0.55000000000000004"/>
    <row r="612" ht="15.75" customHeight="1" x14ac:dyDescent="0.55000000000000004"/>
    <row r="613" ht="15.75" customHeight="1" x14ac:dyDescent="0.55000000000000004"/>
    <row r="614" ht="15.75" customHeight="1" x14ac:dyDescent="0.55000000000000004"/>
    <row r="615" ht="15.75" customHeight="1" x14ac:dyDescent="0.55000000000000004"/>
    <row r="616" ht="15.75" customHeight="1" x14ac:dyDescent="0.55000000000000004"/>
    <row r="617" ht="15.75" customHeight="1" x14ac:dyDescent="0.55000000000000004"/>
    <row r="618" ht="15.75" customHeight="1" x14ac:dyDescent="0.55000000000000004"/>
    <row r="619" ht="15.75" customHeight="1" x14ac:dyDescent="0.55000000000000004"/>
    <row r="620" ht="15.75" customHeight="1" x14ac:dyDescent="0.55000000000000004"/>
    <row r="621" ht="15.75" customHeight="1" x14ac:dyDescent="0.55000000000000004"/>
    <row r="622" ht="15.75" customHeight="1" x14ac:dyDescent="0.55000000000000004"/>
    <row r="623" ht="15.75" customHeight="1" x14ac:dyDescent="0.55000000000000004"/>
    <row r="624" ht="15.75" customHeight="1" x14ac:dyDescent="0.55000000000000004"/>
    <row r="625" ht="15.75" customHeight="1" x14ac:dyDescent="0.55000000000000004"/>
    <row r="626" ht="15.75" customHeight="1" x14ac:dyDescent="0.55000000000000004"/>
    <row r="627" ht="15.75" customHeight="1" x14ac:dyDescent="0.55000000000000004"/>
    <row r="628" ht="15.75" customHeight="1" x14ac:dyDescent="0.55000000000000004"/>
    <row r="629" ht="15.75" customHeight="1" x14ac:dyDescent="0.55000000000000004"/>
    <row r="630" ht="15.75" customHeight="1" x14ac:dyDescent="0.55000000000000004"/>
    <row r="631" ht="15.75" customHeight="1" x14ac:dyDescent="0.55000000000000004"/>
    <row r="632" ht="15.75" customHeight="1" x14ac:dyDescent="0.55000000000000004"/>
    <row r="633" ht="15.75" customHeight="1" x14ac:dyDescent="0.55000000000000004"/>
    <row r="634" ht="15.75" customHeight="1" x14ac:dyDescent="0.55000000000000004"/>
    <row r="635" ht="15.75" customHeight="1" x14ac:dyDescent="0.55000000000000004"/>
    <row r="636" ht="15.75" customHeight="1" x14ac:dyDescent="0.55000000000000004"/>
    <row r="637" ht="15.75" customHeight="1" x14ac:dyDescent="0.55000000000000004"/>
    <row r="638" ht="15.75" customHeight="1" x14ac:dyDescent="0.55000000000000004"/>
    <row r="639" ht="15.75" customHeight="1" x14ac:dyDescent="0.55000000000000004"/>
    <row r="640" ht="15.75" customHeight="1" x14ac:dyDescent="0.55000000000000004"/>
    <row r="641" ht="15.75" customHeight="1" x14ac:dyDescent="0.55000000000000004"/>
    <row r="642" ht="15.75" customHeight="1" x14ac:dyDescent="0.55000000000000004"/>
    <row r="643" ht="15.75" customHeight="1" x14ac:dyDescent="0.55000000000000004"/>
    <row r="644" ht="15.75" customHeight="1" x14ac:dyDescent="0.55000000000000004"/>
    <row r="645" ht="15.75" customHeight="1" x14ac:dyDescent="0.55000000000000004"/>
    <row r="646" ht="15.75" customHeight="1" x14ac:dyDescent="0.55000000000000004"/>
    <row r="647" ht="15.75" customHeight="1" x14ac:dyDescent="0.55000000000000004"/>
    <row r="648" ht="15.75" customHeight="1" x14ac:dyDescent="0.55000000000000004"/>
    <row r="649" ht="15.75" customHeight="1" x14ac:dyDescent="0.55000000000000004"/>
    <row r="650" ht="15.75" customHeight="1" x14ac:dyDescent="0.55000000000000004"/>
    <row r="651" ht="15.75" customHeight="1" x14ac:dyDescent="0.55000000000000004"/>
    <row r="652" ht="15.75" customHeight="1" x14ac:dyDescent="0.55000000000000004"/>
    <row r="653" ht="15.75" customHeight="1" x14ac:dyDescent="0.55000000000000004"/>
    <row r="654" ht="15.75" customHeight="1" x14ac:dyDescent="0.55000000000000004"/>
    <row r="655" ht="15.75" customHeight="1" x14ac:dyDescent="0.55000000000000004"/>
    <row r="656" ht="15.75" customHeight="1" x14ac:dyDescent="0.55000000000000004"/>
    <row r="657" ht="15.75" customHeight="1" x14ac:dyDescent="0.55000000000000004"/>
    <row r="658" ht="15.75" customHeight="1" x14ac:dyDescent="0.55000000000000004"/>
    <row r="659" ht="15.75" customHeight="1" x14ac:dyDescent="0.55000000000000004"/>
    <row r="660" ht="15.75" customHeight="1" x14ac:dyDescent="0.55000000000000004"/>
    <row r="661" ht="15.75" customHeight="1" x14ac:dyDescent="0.55000000000000004"/>
    <row r="662" ht="15.75" customHeight="1" x14ac:dyDescent="0.55000000000000004"/>
    <row r="663" ht="15.75" customHeight="1" x14ac:dyDescent="0.55000000000000004"/>
    <row r="664" ht="15.75" customHeight="1" x14ac:dyDescent="0.55000000000000004"/>
    <row r="665" ht="15.75" customHeight="1" x14ac:dyDescent="0.55000000000000004"/>
    <row r="666" ht="15.75" customHeight="1" x14ac:dyDescent="0.55000000000000004"/>
    <row r="667" ht="15.75" customHeight="1" x14ac:dyDescent="0.55000000000000004"/>
    <row r="668" ht="15.75" customHeight="1" x14ac:dyDescent="0.55000000000000004"/>
    <row r="669" ht="15.75" customHeight="1" x14ac:dyDescent="0.55000000000000004"/>
    <row r="670" ht="15.75" customHeight="1" x14ac:dyDescent="0.55000000000000004"/>
    <row r="671" ht="15.75" customHeight="1" x14ac:dyDescent="0.55000000000000004"/>
    <row r="672" ht="15.75" customHeight="1" x14ac:dyDescent="0.55000000000000004"/>
    <row r="673" ht="15.75" customHeight="1" x14ac:dyDescent="0.55000000000000004"/>
    <row r="674" ht="15.75" customHeight="1" x14ac:dyDescent="0.55000000000000004"/>
    <row r="675" ht="15.75" customHeight="1" x14ac:dyDescent="0.55000000000000004"/>
    <row r="676" ht="15.75" customHeight="1" x14ac:dyDescent="0.55000000000000004"/>
    <row r="677" ht="15.75" customHeight="1" x14ac:dyDescent="0.55000000000000004"/>
    <row r="678" ht="15.75" customHeight="1" x14ac:dyDescent="0.55000000000000004"/>
    <row r="679" ht="15.75" customHeight="1" x14ac:dyDescent="0.55000000000000004"/>
    <row r="680" ht="15.75" customHeight="1" x14ac:dyDescent="0.55000000000000004"/>
    <row r="681" ht="15.75" customHeight="1" x14ac:dyDescent="0.55000000000000004"/>
    <row r="682" ht="15.75" customHeight="1" x14ac:dyDescent="0.55000000000000004"/>
    <row r="683" ht="15.75" customHeight="1" x14ac:dyDescent="0.55000000000000004"/>
    <row r="684" ht="15.75" customHeight="1" x14ac:dyDescent="0.55000000000000004"/>
    <row r="685" ht="15.75" customHeight="1" x14ac:dyDescent="0.55000000000000004"/>
    <row r="686" ht="15.75" customHeight="1" x14ac:dyDescent="0.55000000000000004"/>
    <row r="687" ht="15.75" customHeight="1" x14ac:dyDescent="0.55000000000000004"/>
    <row r="688" ht="15.75" customHeight="1" x14ac:dyDescent="0.55000000000000004"/>
    <row r="689" ht="15.75" customHeight="1" x14ac:dyDescent="0.55000000000000004"/>
    <row r="690" ht="15.75" customHeight="1" x14ac:dyDescent="0.55000000000000004"/>
    <row r="691" ht="15.75" customHeight="1" x14ac:dyDescent="0.55000000000000004"/>
    <row r="692" ht="15.75" customHeight="1" x14ac:dyDescent="0.55000000000000004"/>
    <row r="693" ht="15.75" customHeight="1" x14ac:dyDescent="0.55000000000000004"/>
    <row r="694" ht="15.75" customHeight="1" x14ac:dyDescent="0.55000000000000004"/>
    <row r="695" ht="15.75" customHeight="1" x14ac:dyDescent="0.55000000000000004"/>
    <row r="696" ht="15.75" customHeight="1" x14ac:dyDescent="0.55000000000000004"/>
    <row r="697" ht="15.75" customHeight="1" x14ac:dyDescent="0.55000000000000004"/>
    <row r="698" ht="15.75" customHeight="1" x14ac:dyDescent="0.55000000000000004"/>
    <row r="699" ht="15.75" customHeight="1" x14ac:dyDescent="0.55000000000000004"/>
    <row r="700" ht="15.75" customHeight="1" x14ac:dyDescent="0.55000000000000004"/>
    <row r="701" ht="15.75" customHeight="1" x14ac:dyDescent="0.55000000000000004"/>
    <row r="702" ht="15.75" customHeight="1" x14ac:dyDescent="0.55000000000000004"/>
    <row r="703" ht="15.75" customHeight="1" x14ac:dyDescent="0.55000000000000004"/>
    <row r="704" ht="15.75" customHeight="1" x14ac:dyDescent="0.55000000000000004"/>
    <row r="705" ht="15.75" customHeight="1" x14ac:dyDescent="0.55000000000000004"/>
    <row r="706" ht="15.75" customHeight="1" x14ac:dyDescent="0.55000000000000004"/>
    <row r="707" ht="15.75" customHeight="1" x14ac:dyDescent="0.55000000000000004"/>
    <row r="708" ht="15.75" customHeight="1" x14ac:dyDescent="0.55000000000000004"/>
    <row r="709" ht="15.75" customHeight="1" x14ac:dyDescent="0.55000000000000004"/>
    <row r="710" ht="15.75" customHeight="1" x14ac:dyDescent="0.55000000000000004"/>
    <row r="711" ht="15.75" customHeight="1" x14ac:dyDescent="0.55000000000000004"/>
    <row r="712" ht="15.75" customHeight="1" x14ac:dyDescent="0.55000000000000004"/>
    <row r="713" ht="15.75" customHeight="1" x14ac:dyDescent="0.55000000000000004"/>
    <row r="714" ht="15.75" customHeight="1" x14ac:dyDescent="0.55000000000000004"/>
    <row r="715" ht="15.75" customHeight="1" x14ac:dyDescent="0.55000000000000004"/>
    <row r="716" ht="15.75" customHeight="1" x14ac:dyDescent="0.55000000000000004"/>
    <row r="717" ht="15.75" customHeight="1" x14ac:dyDescent="0.55000000000000004"/>
    <row r="718" ht="15.75" customHeight="1" x14ac:dyDescent="0.55000000000000004"/>
    <row r="719" ht="15.75" customHeight="1" x14ac:dyDescent="0.55000000000000004"/>
    <row r="720" ht="15.75" customHeight="1" x14ac:dyDescent="0.55000000000000004"/>
    <row r="721" ht="15.75" customHeight="1" x14ac:dyDescent="0.55000000000000004"/>
    <row r="722" ht="15.75" customHeight="1" x14ac:dyDescent="0.55000000000000004"/>
    <row r="723" ht="15.75" customHeight="1" x14ac:dyDescent="0.55000000000000004"/>
    <row r="724" ht="15.75" customHeight="1" x14ac:dyDescent="0.55000000000000004"/>
    <row r="725" ht="15.75" customHeight="1" x14ac:dyDescent="0.55000000000000004"/>
    <row r="726" ht="15.75" customHeight="1" x14ac:dyDescent="0.55000000000000004"/>
    <row r="727" ht="15.75" customHeight="1" x14ac:dyDescent="0.55000000000000004"/>
    <row r="728" ht="15.75" customHeight="1" x14ac:dyDescent="0.55000000000000004"/>
    <row r="729" ht="15.75" customHeight="1" x14ac:dyDescent="0.55000000000000004"/>
    <row r="730" ht="15.75" customHeight="1" x14ac:dyDescent="0.55000000000000004"/>
    <row r="731" ht="15.75" customHeight="1" x14ac:dyDescent="0.55000000000000004"/>
    <row r="732" ht="15.75" customHeight="1" x14ac:dyDescent="0.55000000000000004"/>
    <row r="733" ht="15.75" customHeight="1" x14ac:dyDescent="0.55000000000000004"/>
    <row r="734" ht="15.75" customHeight="1" x14ac:dyDescent="0.55000000000000004"/>
    <row r="735" ht="15.75" customHeight="1" x14ac:dyDescent="0.55000000000000004"/>
    <row r="736" ht="15.75" customHeight="1" x14ac:dyDescent="0.55000000000000004"/>
    <row r="737" ht="15.75" customHeight="1" x14ac:dyDescent="0.55000000000000004"/>
    <row r="738" ht="15.75" customHeight="1" x14ac:dyDescent="0.55000000000000004"/>
    <row r="739" ht="15.75" customHeight="1" x14ac:dyDescent="0.55000000000000004"/>
    <row r="740" ht="15.75" customHeight="1" x14ac:dyDescent="0.55000000000000004"/>
    <row r="741" ht="15.75" customHeight="1" x14ac:dyDescent="0.55000000000000004"/>
    <row r="742" ht="15.75" customHeight="1" x14ac:dyDescent="0.55000000000000004"/>
    <row r="743" ht="15.75" customHeight="1" x14ac:dyDescent="0.55000000000000004"/>
    <row r="744" ht="15.75" customHeight="1" x14ac:dyDescent="0.55000000000000004"/>
    <row r="745" ht="15.75" customHeight="1" x14ac:dyDescent="0.55000000000000004"/>
    <row r="746" ht="15.75" customHeight="1" x14ac:dyDescent="0.55000000000000004"/>
    <row r="747" ht="15.75" customHeight="1" x14ac:dyDescent="0.55000000000000004"/>
    <row r="748" ht="15.75" customHeight="1" x14ac:dyDescent="0.55000000000000004"/>
    <row r="749" ht="15.75" customHeight="1" x14ac:dyDescent="0.55000000000000004"/>
    <row r="750" ht="15.75" customHeight="1" x14ac:dyDescent="0.55000000000000004"/>
    <row r="751" ht="15.75" customHeight="1" x14ac:dyDescent="0.55000000000000004"/>
    <row r="752" ht="15.75" customHeight="1" x14ac:dyDescent="0.55000000000000004"/>
    <row r="753" ht="15.75" customHeight="1" x14ac:dyDescent="0.55000000000000004"/>
    <row r="754" ht="15.75" customHeight="1" x14ac:dyDescent="0.55000000000000004"/>
    <row r="755" ht="15.75" customHeight="1" x14ac:dyDescent="0.55000000000000004"/>
    <row r="756" ht="15.75" customHeight="1" x14ac:dyDescent="0.55000000000000004"/>
    <row r="757" ht="15.75" customHeight="1" x14ac:dyDescent="0.55000000000000004"/>
    <row r="758" ht="15.75" customHeight="1" x14ac:dyDescent="0.55000000000000004"/>
    <row r="759" ht="15.75" customHeight="1" x14ac:dyDescent="0.55000000000000004"/>
    <row r="760" ht="15.75" customHeight="1" x14ac:dyDescent="0.55000000000000004"/>
    <row r="761" ht="15.75" customHeight="1" x14ac:dyDescent="0.55000000000000004"/>
    <row r="762" ht="15.75" customHeight="1" x14ac:dyDescent="0.55000000000000004"/>
    <row r="763" ht="15.75" customHeight="1" x14ac:dyDescent="0.55000000000000004"/>
    <row r="764" ht="15.75" customHeight="1" x14ac:dyDescent="0.55000000000000004"/>
    <row r="765" ht="15.75" customHeight="1" x14ac:dyDescent="0.55000000000000004"/>
    <row r="766" ht="15.75" customHeight="1" x14ac:dyDescent="0.55000000000000004"/>
    <row r="767" ht="15.75" customHeight="1" x14ac:dyDescent="0.55000000000000004"/>
    <row r="768" ht="15.75" customHeight="1" x14ac:dyDescent="0.55000000000000004"/>
    <row r="769" ht="15.75" customHeight="1" x14ac:dyDescent="0.55000000000000004"/>
    <row r="770" ht="15.75" customHeight="1" x14ac:dyDescent="0.55000000000000004"/>
    <row r="771" ht="15.75" customHeight="1" x14ac:dyDescent="0.55000000000000004"/>
    <row r="772" ht="15.75" customHeight="1" x14ac:dyDescent="0.55000000000000004"/>
    <row r="773" ht="15.75" customHeight="1" x14ac:dyDescent="0.55000000000000004"/>
    <row r="774" ht="15.75" customHeight="1" x14ac:dyDescent="0.55000000000000004"/>
    <row r="775" ht="15.75" customHeight="1" x14ac:dyDescent="0.55000000000000004"/>
    <row r="776" ht="15.75" customHeight="1" x14ac:dyDescent="0.55000000000000004"/>
    <row r="777" ht="15.75" customHeight="1" x14ac:dyDescent="0.55000000000000004"/>
    <row r="778" ht="15.75" customHeight="1" x14ac:dyDescent="0.55000000000000004"/>
    <row r="779" ht="15.75" customHeight="1" x14ac:dyDescent="0.55000000000000004"/>
    <row r="780" ht="15.75" customHeight="1" x14ac:dyDescent="0.55000000000000004"/>
    <row r="781" ht="15.75" customHeight="1" x14ac:dyDescent="0.55000000000000004"/>
    <row r="782" ht="15.75" customHeight="1" x14ac:dyDescent="0.55000000000000004"/>
    <row r="783" ht="15.75" customHeight="1" x14ac:dyDescent="0.55000000000000004"/>
    <row r="784" ht="15.75" customHeight="1" x14ac:dyDescent="0.55000000000000004"/>
    <row r="785" ht="15.75" customHeight="1" x14ac:dyDescent="0.55000000000000004"/>
    <row r="786" ht="15.75" customHeight="1" x14ac:dyDescent="0.55000000000000004"/>
    <row r="787" ht="15.75" customHeight="1" x14ac:dyDescent="0.55000000000000004"/>
    <row r="788" ht="15.75" customHeight="1" x14ac:dyDescent="0.55000000000000004"/>
    <row r="789" ht="15.75" customHeight="1" x14ac:dyDescent="0.55000000000000004"/>
    <row r="790" ht="15.75" customHeight="1" x14ac:dyDescent="0.55000000000000004"/>
    <row r="791" ht="15.75" customHeight="1" x14ac:dyDescent="0.55000000000000004"/>
    <row r="792" ht="15.75" customHeight="1" x14ac:dyDescent="0.55000000000000004"/>
    <row r="793" ht="15.75" customHeight="1" x14ac:dyDescent="0.55000000000000004"/>
    <row r="794" ht="15.75" customHeight="1" x14ac:dyDescent="0.55000000000000004"/>
    <row r="795" ht="15.75" customHeight="1" x14ac:dyDescent="0.55000000000000004"/>
    <row r="796" ht="15.75" customHeight="1" x14ac:dyDescent="0.55000000000000004"/>
    <row r="797" ht="15.75" customHeight="1" x14ac:dyDescent="0.55000000000000004"/>
    <row r="798" ht="15.75" customHeight="1" x14ac:dyDescent="0.55000000000000004"/>
    <row r="799" ht="15.75" customHeight="1" x14ac:dyDescent="0.55000000000000004"/>
    <row r="800" ht="15.75" customHeight="1" x14ac:dyDescent="0.55000000000000004"/>
    <row r="801" ht="15.75" customHeight="1" x14ac:dyDescent="0.55000000000000004"/>
    <row r="802" ht="15.75" customHeight="1" x14ac:dyDescent="0.55000000000000004"/>
    <row r="803" ht="15.75" customHeight="1" x14ac:dyDescent="0.55000000000000004"/>
    <row r="804" ht="15.75" customHeight="1" x14ac:dyDescent="0.55000000000000004"/>
    <row r="805" ht="15.75" customHeight="1" x14ac:dyDescent="0.55000000000000004"/>
    <row r="806" ht="15.75" customHeight="1" x14ac:dyDescent="0.55000000000000004"/>
    <row r="807" ht="15.75" customHeight="1" x14ac:dyDescent="0.55000000000000004"/>
    <row r="808" ht="15.75" customHeight="1" x14ac:dyDescent="0.55000000000000004"/>
    <row r="809" ht="15.75" customHeight="1" x14ac:dyDescent="0.55000000000000004"/>
    <row r="810" ht="15.75" customHeight="1" x14ac:dyDescent="0.55000000000000004"/>
    <row r="811" ht="15.75" customHeight="1" x14ac:dyDescent="0.55000000000000004"/>
    <row r="812" ht="15.75" customHeight="1" x14ac:dyDescent="0.55000000000000004"/>
    <row r="813" ht="15.75" customHeight="1" x14ac:dyDescent="0.55000000000000004"/>
    <row r="814" ht="15.75" customHeight="1" x14ac:dyDescent="0.55000000000000004"/>
    <row r="815" ht="15.75" customHeight="1" x14ac:dyDescent="0.55000000000000004"/>
    <row r="816" ht="15.75" customHeight="1" x14ac:dyDescent="0.55000000000000004"/>
    <row r="817" ht="15.75" customHeight="1" x14ac:dyDescent="0.55000000000000004"/>
    <row r="818" ht="15.75" customHeight="1" x14ac:dyDescent="0.55000000000000004"/>
    <row r="819" ht="15.75" customHeight="1" x14ac:dyDescent="0.55000000000000004"/>
    <row r="820" ht="15.75" customHeight="1" x14ac:dyDescent="0.55000000000000004"/>
    <row r="821" ht="15.75" customHeight="1" x14ac:dyDescent="0.55000000000000004"/>
    <row r="822" ht="15.75" customHeight="1" x14ac:dyDescent="0.55000000000000004"/>
    <row r="823" ht="15.75" customHeight="1" x14ac:dyDescent="0.55000000000000004"/>
    <row r="824" ht="15.75" customHeight="1" x14ac:dyDescent="0.55000000000000004"/>
    <row r="825" ht="15.75" customHeight="1" x14ac:dyDescent="0.55000000000000004"/>
    <row r="826" ht="15.75" customHeight="1" x14ac:dyDescent="0.55000000000000004"/>
    <row r="827" ht="15.75" customHeight="1" x14ac:dyDescent="0.55000000000000004"/>
    <row r="828" ht="15.75" customHeight="1" x14ac:dyDescent="0.55000000000000004"/>
    <row r="829" ht="15.75" customHeight="1" x14ac:dyDescent="0.55000000000000004"/>
    <row r="830" ht="15.75" customHeight="1" x14ac:dyDescent="0.55000000000000004"/>
    <row r="831" ht="15.75" customHeight="1" x14ac:dyDescent="0.55000000000000004"/>
    <row r="832" ht="15.75" customHeight="1" x14ac:dyDescent="0.55000000000000004"/>
    <row r="833" ht="15.75" customHeight="1" x14ac:dyDescent="0.55000000000000004"/>
    <row r="834" ht="15.75" customHeight="1" x14ac:dyDescent="0.55000000000000004"/>
    <row r="835" ht="15.75" customHeight="1" x14ac:dyDescent="0.55000000000000004"/>
    <row r="836" ht="15.75" customHeight="1" x14ac:dyDescent="0.55000000000000004"/>
    <row r="837" ht="15.75" customHeight="1" x14ac:dyDescent="0.55000000000000004"/>
    <row r="838" ht="15.75" customHeight="1" x14ac:dyDescent="0.55000000000000004"/>
    <row r="839" ht="15.75" customHeight="1" x14ac:dyDescent="0.55000000000000004"/>
    <row r="840" ht="15.75" customHeight="1" x14ac:dyDescent="0.55000000000000004"/>
    <row r="841" ht="15.75" customHeight="1" x14ac:dyDescent="0.55000000000000004"/>
    <row r="842" ht="15.75" customHeight="1" x14ac:dyDescent="0.55000000000000004"/>
    <row r="843" ht="15.75" customHeight="1" x14ac:dyDescent="0.55000000000000004"/>
    <row r="844" ht="15.75" customHeight="1" x14ac:dyDescent="0.55000000000000004"/>
    <row r="845" ht="15.75" customHeight="1" x14ac:dyDescent="0.55000000000000004"/>
    <row r="846" ht="15.75" customHeight="1" x14ac:dyDescent="0.55000000000000004"/>
    <row r="847" ht="15.75" customHeight="1" x14ac:dyDescent="0.55000000000000004"/>
    <row r="848" ht="15.75" customHeight="1" x14ac:dyDescent="0.55000000000000004"/>
    <row r="849" ht="15.75" customHeight="1" x14ac:dyDescent="0.55000000000000004"/>
    <row r="850" ht="15.75" customHeight="1" x14ac:dyDescent="0.55000000000000004"/>
    <row r="851" ht="15.75" customHeight="1" x14ac:dyDescent="0.55000000000000004"/>
    <row r="852" ht="15.75" customHeight="1" x14ac:dyDescent="0.55000000000000004"/>
    <row r="853" ht="15.75" customHeight="1" x14ac:dyDescent="0.55000000000000004"/>
    <row r="854" ht="15.75" customHeight="1" x14ac:dyDescent="0.55000000000000004"/>
    <row r="855" ht="15.75" customHeight="1" x14ac:dyDescent="0.55000000000000004"/>
    <row r="856" ht="15.75" customHeight="1" x14ac:dyDescent="0.55000000000000004"/>
    <row r="857" ht="15.75" customHeight="1" x14ac:dyDescent="0.55000000000000004"/>
    <row r="858" ht="15.75" customHeight="1" x14ac:dyDescent="0.55000000000000004"/>
    <row r="859" ht="15.75" customHeight="1" x14ac:dyDescent="0.55000000000000004"/>
    <row r="860" ht="15.75" customHeight="1" x14ac:dyDescent="0.55000000000000004"/>
    <row r="861" ht="15.75" customHeight="1" x14ac:dyDescent="0.55000000000000004"/>
    <row r="862" ht="15.75" customHeight="1" x14ac:dyDescent="0.55000000000000004"/>
    <row r="863" ht="15.75" customHeight="1" x14ac:dyDescent="0.55000000000000004"/>
    <row r="864" ht="15.75" customHeight="1" x14ac:dyDescent="0.55000000000000004"/>
    <row r="865" ht="15.75" customHeight="1" x14ac:dyDescent="0.55000000000000004"/>
    <row r="866" ht="15.75" customHeight="1" x14ac:dyDescent="0.55000000000000004"/>
    <row r="867" ht="15.75" customHeight="1" x14ac:dyDescent="0.55000000000000004"/>
    <row r="868" ht="15.75" customHeight="1" x14ac:dyDescent="0.55000000000000004"/>
    <row r="869" ht="15.75" customHeight="1" x14ac:dyDescent="0.55000000000000004"/>
    <row r="870" ht="15.75" customHeight="1" x14ac:dyDescent="0.55000000000000004"/>
    <row r="871" ht="15.75" customHeight="1" x14ac:dyDescent="0.55000000000000004"/>
    <row r="872" ht="15.75" customHeight="1" x14ac:dyDescent="0.55000000000000004"/>
    <row r="873" ht="15.75" customHeight="1" x14ac:dyDescent="0.55000000000000004"/>
    <row r="874" ht="15.75" customHeight="1" x14ac:dyDescent="0.55000000000000004"/>
    <row r="875" ht="15.75" customHeight="1" x14ac:dyDescent="0.55000000000000004"/>
    <row r="876" ht="15.75" customHeight="1" x14ac:dyDescent="0.55000000000000004"/>
    <row r="877" ht="15.75" customHeight="1" x14ac:dyDescent="0.55000000000000004"/>
    <row r="878" ht="15.75" customHeight="1" x14ac:dyDescent="0.55000000000000004"/>
    <row r="879" ht="15.75" customHeight="1" x14ac:dyDescent="0.55000000000000004"/>
    <row r="880" ht="15.75" customHeight="1" x14ac:dyDescent="0.55000000000000004"/>
    <row r="881" ht="15.75" customHeight="1" x14ac:dyDescent="0.55000000000000004"/>
    <row r="882" ht="15.75" customHeight="1" x14ac:dyDescent="0.55000000000000004"/>
    <row r="883" ht="15.75" customHeight="1" x14ac:dyDescent="0.55000000000000004"/>
    <row r="884" ht="15.75" customHeight="1" x14ac:dyDescent="0.55000000000000004"/>
    <row r="885" ht="15.75" customHeight="1" x14ac:dyDescent="0.55000000000000004"/>
    <row r="886" ht="15.75" customHeight="1" x14ac:dyDescent="0.55000000000000004"/>
    <row r="887" ht="15.75" customHeight="1" x14ac:dyDescent="0.55000000000000004"/>
    <row r="888" ht="15.75" customHeight="1" x14ac:dyDescent="0.55000000000000004"/>
    <row r="889" ht="15.75" customHeight="1" x14ac:dyDescent="0.55000000000000004"/>
    <row r="890" ht="15.75" customHeight="1" x14ac:dyDescent="0.55000000000000004"/>
    <row r="891" ht="15.75" customHeight="1" x14ac:dyDescent="0.55000000000000004"/>
    <row r="892" ht="15.75" customHeight="1" x14ac:dyDescent="0.55000000000000004"/>
    <row r="893" ht="15.75" customHeight="1" x14ac:dyDescent="0.55000000000000004"/>
    <row r="894" ht="15.75" customHeight="1" x14ac:dyDescent="0.55000000000000004"/>
    <row r="895" ht="15.75" customHeight="1" x14ac:dyDescent="0.55000000000000004"/>
    <row r="896" ht="15.75" customHeight="1" x14ac:dyDescent="0.55000000000000004"/>
    <row r="897" ht="15.75" customHeight="1" x14ac:dyDescent="0.55000000000000004"/>
    <row r="898" ht="15.75" customHeight="1" x14ac:dyDescent="0.55000000000000004"/>
    <row r="899" ht="15.75" customHeight="1" x14ac:dyDescent="0.55000000000000004"/>
    <row r="900" ht="15.75" customHeight="1" x14ac:dyDescent="0.55000000000000004"/>
    <row r="901" ht="15.75" customHeight="1" x14ac:dyDescent="0.55000000000000004"/>
    <row r="902" ht="15.75" customHeight="1" x14ac:dyDescent="0.55000000000000004"/>
    <row r="903" ht="15.75" customHeight="1" x14ac:dyDescent="0.55000000000000004"/>
    <row r="904" ht="15.75" customHeight="1" x14ac:dyDescent="0.55000000000000004"/>
    <row r="905" ht="15.75" customHeight="1" x14ac:dyDescent="0.55000000000000004"/>
    <row r="906" ht="15.75" customHeight="1" x14ac:dyDescent="0.55000000000000004"/>
    <row r="907" ht="15.75" customHeight="1" x14ac:dyDescent="0.55000000000000004"/>
    <row r="908" ht="15.75" customHeight="1" x14ac:dyDescent="0.55000000000000004"/>
    <row r="909" ht="15.75" customHeight="1" x14ac:dyDescent="0.55000000000000004"/>
    <row r="910" ht="15.75" customHeight="1" x14ac:dyDescent="0.55000000000000004"/>
    <row r="911" ht="15.75" customHeight="1" x14ac:dyDescent="0.55000000000000004"/>
    <row r="912" ht="15.75" customHeight="1" x14ac:dyDescent="0.55000000000000004"/>
    <row r="913" ht="15.75" customHeight="1" x14ac:dyDescent="0.55000000000000004"/>
    <row r="914" ht="15.75" customHeight="1" x14ac:dyDescent="0.55000000000000004"/>
    <row r="915" ht="15.75" customHeight="1" x14ac:dyDescent="0.55000000000000004"/>
    <row r="916" ht="15.75" customHeight="1" x14ac:dyDescent="0.55000000000000004"/>
    <row r="917" ht="15.75" customHeight="1" x14ac:dyDescent="0.55000000000000004"/>
    <row r="918" ht="15.75" customHeight="1" x14ac:dyDescent="0.55000000000000004"/>
    <row r="919" ht="15.75" customHeight="1" x14ac:dyDescent="0.55000000000000004"/>
    <row r="920" ht="15.75" customHeight="1" x14ac:dyDescent="0.55000000000000004"/>
    <row r="921" ht="15.75" customHeight="1" x14ac:dyDescent="0.55000000000000004"/>
    <row r="922" ht="15.75" customHeight="1" x14ac:dyDescent="0.55000000000000004"/>
    <row r="923" ht="15.75" customHeight="1" x14ac:dyDescent="0.55000000000000004"/>
    <row r="924" ht="15.75" customHeight="1" x14ac:dyDescent="0.55000000000000004"/>
    <row r="925" ht="15.75" customHeight="1" x14ac:dyDescent="0.55000000000000004"/>
    <row r="926" ht="15.75" customHeight="1" x14ac:dyDescent="0.55000000000000004"/>
    <row r="927" ht="15.75" customHeight="1" x14ac:dyDescent="0.55000000000000004"/>
    <row r="928" ht="15.75" customHeight="1" x14ac:dyDescent="0.55000000000000004"/>
    <row r="929" ht="15.75" customHeight="1" x14ac:dyDescent="0.55000000000000004"/>
    <row r="930" ht="15.75" customHeight="1" x14ac:dyDescent="0.55000000000000004"/>
    <row r="931" ht="15.75" customHeight="1" x14ac:dyDescent="0.55000000000000004"/>
    <row r="932" ht="15.75" customHeight="1" x14ac:dyDescent="0.55000000000000004"/>
    <row r="933" ht="15.75" customHeight="1" x14ac:dyDescent="0.55000000000000004"/>
    <row r="934" ht="15.75" customHeight="1" x14ac:dyDescent="0.55000000000000004"/>
    <row r="935" ht="15.75" customHeight="1" x14ac:dyDescent="0.55000000000000004"/>
    <row r="936" ht="15.75" customHeight="1" x14ac:dyDescent="0.55000000000000004"/>
    <row r="937" ht="15.75" customHeight="1" x14ac:dyDescent="0.55000000000000004"/>
    <row r="938" ht="15.75" customHeight="1" x14ac:dyDescent="0.55000000000000004"/>
    <row r="939" ht="15.75" customHeight="1" x14ac:dyDescent="0.55000000000000004"/>
    <row r="940" ht="15.75" customHeight="1" x14ac:dyDescent="0.55000000000000004"/>
    <row r="941" ht="15.75" customHeight="1" x14ac:dyDescent="0.55000000000000004"/>
    <row r="942" ht="15.75" customHeight="1" x14ac:dyDescent="0.55000000000000004"/>
    <row r="943" ht="15.75" customHeight="1" x14ac:dyDescent="0.55000000000000004"/>
    <row r="944" ht="15.75" customHeight="1" x14ac:dyDescent="0.55000000000000004"/>
    <row r="945" ht="15.75" customHeight="1" x14ac:dyDescent="0.55000000000000004"/>
    <row r="946" ht="15.75" customHeight="1" x14ac:dyDescent="0.55000000000000004"/>
    <row r="947" ht="15.75" customHeight="1" x14ac:dyDescent="0.55000000000000004"/>
    <row r="948" ht="15.75" customHeight="1" x14ac:dyDescent="0.55000000000000004"/>
    <row r="949" ht="15.75" customHeight="1" x14ac:dyDescent="0.55000000000000004"/>
    <row r="950" ht="15.75" customHeight="1" x14ac:dyDescent="0.55000000000000004"/>
    <row r="951" ht="15.75" customHeight="1" x14ac:dyDescent="0.55000000000000004"/>
    <row r="952" ht="15.75" customHeight="1" x14ac:dyDescent="0.55000000000000004"/>
    <row r="953" ht="15.75" customHeight="1" x14ac:dyDescent="0.55000000000000004"/>
    <row r="954" ht="15.75" customHeight="1" x14ac:dyDescent="0.55000000000000004"/>
    <row r="955" ht="15.75" customHeight="1" x14ac:dyDescent="0.55000000000000004"/>
    <row r="956" ht="15.75" customHeight="1" x14ac:dyDescent="0.55000000000000004"/>
    <row r="957" ht="15.75" customHeight="1" x14ac:dyDescent="0.55000000000000004"/>
    <row r="958" ht="15.75" customHeight="1" x14ac:dyDescent="0.55000000000000004"/>
    <row r="959" ht="15.75" customHeight="1" x14ac:dyDescent="0.55000000000000004"/>
    <row r="960" ht="15.75" customHeight="1" x14ac:dyDescent="0.55000000000000004"/>
    <row r="961" ht="15.75" customHeight="1" x14ac:dyDescent="0.55000000000000004"/>
    <row r="962" ht="15.75" customHeight="1" x14ac:dyDescent="0.55000000000000004"/>
    <row r="963" ht="15.75" customHeight="1" x14ac:dyDescent="0.55000000000000004"/>
    <row r="964" ht="15.75" customHeight="1" x14ac:dyDescent="0.55000000000000004"/>
    <row r="965" ht="15.75" customHeight="1" x14ac:dyDescent="0.55000000000000004"/>
    <row r="966" ht="15.75" customHeight="1" x14ac:dyDescent="0.55000000000000004"/>
    <row r="967" ht="15.75" customHeight="1" x14ac:dyDescent="0.55000000000000004"/>
    <row r="968" ht="15.75" customHeight="1" x14ac:dyDescent="0.55000000000000004"/>
    <row r="969" ht="15.75" customHeight="1" x14ac:dyDescent="0.55000000000000004"/>
    <row r="970" ht="15.75" customHeight="1" x14ac:dyDescent="0.55000000000000004"/>
    <row r="971" ht="15.75" customHeight="1" x14ac:dyDescent="0.55000000000000004"/>
    <row r="972" ht="15.75" customHeight="1" x14ac:dyDescent="0.55000000000000004"/>
    <row r="973" ht="15.75" customHeight="1" x14ac:dyDescent="0.55000000000000004"/>
    <row r="974" ht="15.75" customHeight="1" x14ac:dyDescent="0.55000000000000004"/>
    <row r="975" ht="15.75" customHeight="1" x14ac:dyDescent="0.55000000000000004"/>
    <row r="976" ht="15.75" customHeight="1" x14ac:dyDescent="0.55000000000000004"/>
    <row r="977" ht="15.75" customHeight="1" x14ac:dyDescent="0.55000000000000004"/>
    <row r="978" ht="15.75" customHeight="1" x14ac:dyDescent="0.55000000000000004"/>
    <row r="979" ht="15.75" customHeight="1" x14ac:dyDescent="0.55000000000000004"/>
    <row r="980" ht="15.75" customHeight="1" x14ac:dyDescent="0.55000000000000004"/>
    <row r="981" ht="15.75" customHeight="1" x14ac:dyDescent="0.55000000000000004"/>
    <row r="982" ht="15.75" customHeight="1" x14ac:dyDescent="0.55000000000000004"/>
    <row r="983" ht="15.75" customHeight="1" x14ac:dyDescent="0.55000000000000004"/>
    <row r="984" ht="15.75" customHeight="1" x14ac:dyDescent="0.55000000000000004"/>
    <row r="985" ht="15.75" customHeight="1" x14ac:dyDescent="0.55000000000000004"/>
    <row r="986" ht="15.75" customHeight="1" x14ac:dyDescent="0.55000000000000004"/>
    <row r="987" ht="15.75" customHeight="1" x14ac:dyDescent="0.55000000000000004"/>
    <row r="988" ht="15.75" customHeight="1" x14ac:dyDescent="0.55000000000000004"/>
    <row r="989" ht="15.75" customHeight="1" x14ac:dyDescent="0.55000000000000004"/>
    <row r="990" ht="15.75" customHeight="1" x14ac:dyDescent="0.55000000000000004"/>
    <row r="991" ht="15.75" customHeight="1" x14ac:dyDescent="0.55000000000000004"/>
    <row r="992" ht="15.75" customHeight="1" x14ac:dyDescent="0.55000000000000004"/>
    <row r="993" ht="15.75" customHeight="1" x14ac:dyDescent="0.55000000000000004"/>
    <row r="994" ht="15.75" customHeight="1" x14ac:dyDescent="0.55000000000000004"/>
    <row r="995" ht="15.75" customHeight="1" x14ac:dyDescent="0.55000000000000004"/>
    <row r="996" ht="15.75" customHeight="1" x14ac:dyDescent="0.55000000000000004"/>
    <row r="997" ht="15.75" customHeight="1" x14ac:dyDescent="0.55000000000000004"/>
    <row r="998" ht="15.75" customHeight="1" x14ac:dyDescent="0.55000000000000004"/>
    <row r="999" ht="15.75" customHeight="1" x14ac:dyDescent="0.55000000000000004"/>
    <row r="1000" ht="15.75" customHeight="1" x14ac:dyDescent="0.55000000000000004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Zachary Young</cp:lastModifiedBy>
  <dcterms:created xsi:type="dcterms:W3CDTF">2022-02-07T12:02:58Z</dcterms:created>
  <dcterms:modified xsi:type="dcterms:W3CDTF">2023-05-09T20:05:26Z</dcterms:modified>
</cp:coreProperties>
</file>