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Hyperborea\excel\Dashboards\"/>
    </mc:Choice>
  </mc:AlternateContent>
  <xr:revisionPtr revIDLastSave="0" documentId="13_ncr:1_{75EC0AF4-591B-4FF8-9587-9953ECAA55B0}" xr6:coauthVersionLast="47" xr6:coauthVersionMax="47" xr10:uidLastSave="{00000000-0000-0000-0000-000000000000}"/>
  <bookViews>
    <workbookView xWindow="-90" yWindow="-90" windowWidth="19380" windowHeight="10260" xr2:uid="{6B4EED37-497C-634C-864B-550DF14C92E4}"/>
  </bookViews>
  <sheets>
    <sheet name="Text Split" sheetId="11" r:id="rId1"/>
    <sheet name="Offset" sheetId="8" r:id="rId2"/>
    <sheet name="Wildcard" sheetId="10" r:id="rId3"/>
    <sheet name="Multi-Index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6" l="1" a="1"/>
  <c r="C6" i="6" s="1"/>
  <c r="G3" i="10"/>
  <c r="C4" i="8"/>
  <c r="D3" i="11" a="1"/>
  <c r="D3" i="11" s="1"/>
  <c r="D4" i="11" a="1"/>
  <c r="D4" i="11" s="1"/>
  <c r="D5" i="11" a="1"/>
  <c r="D5" i="11" s="1"/>
  <c r="D6" i="11" a="1"/>
  <c r="D6" i="11" s="1"/>
  <c r="D7" i="11" a="1"/>
  <c r="D7" i="11" s="1"/>
  <c r="D8" i="11" a="1"/>
  <c r="D8" i="11" s="1"/>
  <c r="D9" i="11" a="1"/>
  <c r="D9" i="11" s="1"/>
  <c r="D10" i="11" a="1"/>
  <c r="D10" i="11" s="1"/>
  <c r="B4" i="10"/>
  <c r="B5" i="10" s="1"/>
  <c r="B6" i="10" s="1"/>
  <c r="B7" i="10" s="1"/>
  <c r="B8" i="10" s="1"/>
  <c r="B9" i="10" s="1"/>
  <c r="B10" i="10" s="1"/>
  <c r="B11" i="10" s="1"/>
  <c r="B12" i="10" s="1"/>
  <c r="B13" i="10" s="1"/>
  <c r="B14" i="10" s="1"/>
  <c r="D7" i="8" l="1"/>
  <c r="E7" i="8" s="1"/>
  <c r="F7" i="8" s="1"/>
  <c r="G7" i="8" s="1"/>
  <c r="H7" i="8" s="1"/>
  <c r="I7" i="8" s="1"/>
  <c r="J7" i="8" s="1"/>
  <c r="K7" i="8" s="1"/>
  <c r="K10" i="8"/>
  <c r="J10" i="8"/>
  <c r="I10" i="8"/>
  <c r="H10" i="8"/>
  <c r="G10" i="8"/>
  <c r="F10" i="8"/>
  <c r="E10" i="8"/>
  <c r="D10" i="8"/>
  <c r="C10" i="8"/>
  <c r="C6" i="8"/>
  <c r="D6" i="8" s="1"/>
  <c r="E6" i="8" s="1"/>
  <c r="F6" i="8" s="1"/>
  <c r="G6" i="8" s="1"/>
  <c r="H6" i="8" s="1"/>
  <c r="I6" i="8" s="1"/>
  <c r="J6" i="8" s="1"/>
  <c r="K6" i="8" s="1"/>
  <c r="K29" i="6" l="1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<sst xmlns="http://schemas.openxmlformats.org/spreadsheetml/2006/main" count="74" uniqueCount="64">
  <si>
    <t>Country</t>
  </si>
  <si>
    <t>Spain</t>
  </si>
  <si>
    <t>January</t>
  </si>
  <si>
    <t>February</t>
  </si>
  <si>
    <t>March</t>
  </si>
  <si>
    <t>Italy</t>
  </si>
  <si>
    <t>France</t>
  </si>
  <si>
    <t>Portugal</t>
  </si>
  <si>
    <t>Belgium</t>
  </si>
  <si>
    <t>Holland</t>
  </si>
  <si>
    <t>Switzerland</t>
  </si>
  <si>
    <t>Austria</t>
  </si>
  <si>
    <t>Germany</t>
  </si>
  <si>
    <t>Bulgaria</t>
  </si>
  <si>
    <t>Greece</t>
  </si>
  <si>
    <t>Poland</t>
  </si>
  <si>
    <t>Norway</t>
  </si>
  <si>
    <t>Sweden</t>
  </si>
  <si>
    <t>Romania</t>
  </si>
  <si>
    <t>Iceland</t>
  </si>
  <si>
    <t>Finland</t>
  </si>
  <si>
    <t>Albania</t>
  </si>
  <si>
    <t>Serbia</t>
  </si>
  <si>
    <t>Ireland</t>
  </si>
  <si>
    <t>Country:</t>
  </si>
  <si>
    <t>Sales:</t>
  </si>
  <si>
    <t>Month:</t>
  </si>
  <si>
    <t>Year:</t>
  </si>
  <si>
    <t>Advanced IndexMatch</t>
  </si>
  <si>
    <t>Work Days:</t>
  </si>
  <si>
    <t>Expenses</t>
  </si>
  <si>
    <t>Revenues</t>
  </si>
  <si>
    <t>Profit</t>
  </si>
  <si>
    <t>Profit:</t>
  </si>
  <si>
    <t># of days</t>
  </si>
  <si>
    <t>Dates</t>
  </si>
  <si>
    <t xml:space="preserve"> </t>
  </si>
  <si>
    <t>Company</t>
  </si>
  <si>
    <t>ID Number</t>
  </si>
  <si>
    <t>Sale Amount</t>
  </si>
  <si>
    <t>Name</t>
  </si>
  <si>
    <t>Coca-Cola Inc.</t>
  </si>
  <si>
    <t>Amazon UK</t>
  </si>
  <si>
    <t>Apple EMEA</t>
  </si>
  <si>
    <t>XYZ Limited</t>
  </si>
  <si>
    <t>Pepsi Co</t>
  </si>
  <si>
    <t>Adobe Inc</t>
  </si>
  <si>
    <t>Zara Fashion</t>
  </si>
  <si>
    <t>Ralph Lauren Int.</t>
  </si>
  <si>
    <t>Adidas Co.</t>
  </si>
  <si>
    <t>P&amp;G Global</t>
  </si>
  <si>
    <t>Tesla Inc.</t>
  </si>
  <si>
    <t>H&amp;M Global</t>
  </si>
  <si>
    <t>First</t>
  </si>
  <si>
    <t>Last</t>
  </si>
  <si>
    <t>Dr. Fernando Alonso</t>
  </si>
  <si>
    <t>Mr. Carlos Sainz</t>
  </si>
  <si>
    <t>Yuki Tsunoda</t>
  </si>
  <si>
    <t>Alex Albon</t>
  </si>
  <si>
    <t>Mr. Valteri Bottas</t>
  </si>
  <si>
    <t>Mr. Pierre Gasly</t>
  </si>
  <si>
    <t>Dr. Lewis Hamilton</t>
  </si>
  <si>
    <t>Mr. Charles Leclerc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</si>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</sst>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"/>
    <numFmt numFmtId="165" formatCode="_(* #,##0_);_(* \(#,##0\);_(* &quot;-&quot;??_);_(@_)"/>
    <numFmt numFmtId="166" formatCode="[$$-409]#,##0_ ;\-[$$-409]#,##0\ "/>
    <numFmt numFmtId="167" formatCode="dd\-mmm"/>
    <numFmt numFmtId="168" formatCode="[$$-409]#,##0"/>
  </numFmts>
  <fonts count="13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 (Body)"/>
    </font>
    <font>
      <sz val="11"/>
      <color theme="1"/>
      <name val="Calibri (Body)"/>
    </font>
    <font>
      <b/>
      <sz val="11"/>
      <color theme="1"/>
      <name val="Calibri (Body)"/>
    </font>
    <font>
      <sz val="11"/>
      <color rgb="FF000000"/>
      <name val="Calibri (Body)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Alignment="1">
      <alignment vertical="center"/>
    </xf>
    <xf numFmtId="165" fontId="4" fillId="0" borderId="0" xfId="0" applyNumberFormat="1" applyFont="1" applyAlignment="1">
      <alignment vertical="center"/>
    </xf>
    <xf numFmtId="165" fontId="5" fillId="5" borderId="1" xfId="0" applyNumberFormat="1" applyFont="1" applyFill="1" applyBorder="1" applyAlignment="1">
      <alignment vertical="center"/>
    </xf>
    <xf numFmtId="165" fontId="6" fillId="0" borderId="0" xfId="0" applyNumberFormat="1" applyFont="1" applyAlignment="1">
      <alignment vertical="center"/>
    </xf>
    <xf numFmtId="0" fontId="7" fillId="0" borderId="0" xfId="0" applyFont="1" applyAlignment="1">
      <alignment horizontal="right"/>
    </xf>
    <xf numFmtId="0" fontId="8" fillId="5" borderId="1" xfId="0" applyFont="1" applyFill="1" applyBorder="1" applyAlignment="1">
      <alignment horizontal="right"/>
    </xf>
    <xf numFmtId="0" fontId="9" fillId="4" borderId="0" xfId="0" applyFont="1" applyFill="1" applyAlignment="1">
      <alignment horizontal="center"/>
    </xf>
    <xf numFmtId="0" fontId="7" fillId="3" borderId="0" xfId="0" applyFont="1" applyFill="1" applyAlignment="1">
      <alignment vertical="center"/>
    </xf>
    <xf numFmtId="164" fontId="7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167" fontId="1" fillId="4" borderId="0" xfId="0" applyNumberFormat="1" applyFont="1" applyFill="1"/>
    <xf numFmtId="0" fontId="2" fillId="5" borderId="1" xfId="0" applyFont="1" applyFill="1" applyBorder="1"/>
    <xf numFmtId="3" fontId="0" fillId="0" borderId="0" xfId="0" applyNumberFormat="1"/>
    <xf numFmtId="3" fontId="2" fillId="5" borderId="1" xfId="0" applyNumberFormat="1" applyFont="1" applyFill="1" applyBorder="1"/>
    <xf numFmtId="166" fontId="2" fillId="5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" fontId="11" fillId="3" borderId="0" xfId="0" applyNumberFormat="1" applyFont="1" applyFill="1" applyAlignment="1">
      <alignment horizontal="right"/>
    </xf>
    <xf numFmtId="167" fontId="11" fillId="3" borderId="0" xfId="0" applyNumberFormat="1" applyFont="1" applyFill="1"/>
    <xf numFmtId="0" fontId="1" fillId="4" borderId="0" xfId="0" applyFont="1" applyFill="1" applyAlignment="1">
      <alignment horizontal="center"/>
    </xf>
    <xf numFmtId="168" fontId="0" fillId="0" borderId="0" xfId="0" applyNumberFormat="1" applyAlignment="1">
      <alignment horizontal="center"/>
    </xf>
    <xf numFmtId="0" fontId="12" fillId="0" borderId="0" xfId="0" applyFont="1"/>
    <xf numFmtId="1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6" borderId="0" xfId="0" applyFill="1" applyAlignment="1">
      <alignment horizontal="left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293D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11</xdr:row>
      <xdr:rowOff>49388</xdr:rowOff>
    </xdr:from>
    <xdr:to>
      <xdr:col>5</xdr:col>
      <xdr:colOff>132465</xdr:colOff>
      <xdr:row>12</xdr:row>
      <xdr:rowOff>194027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E239F5-D546-DCEA-9CCF-047433B21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2300110"/>
          <a:ext cx="3582632" cy="349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7937</xdr:colOff>
      <xdr:row>11</xdr:row>
      <xdr:rowOff>146844</xdr:rowOff>
    </xdr:from>
    <xdr:to>
      <xdr:col>11</xdr:col>
      <xdr:colOff>43656</xdr:colOff>
      <xdr:row>15</xdr:row>
      <xdr:rowOff>27781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FA1CBB-2324-60FA-9B3B-3376CB4F2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531" y="2373313"/>
          <a:ext cx="6207125" cy="6905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194028</xdr:colOff>
      <xdr:row>4</xdr:row>
      <xdr:rowOff>183446</xdr:rowOff>
    </xdr:from>
    <xdr:to>
      <xdr:col>7</xdr:col>
      <xdr:colOff>443235</xdr:colOff>
      <xdr:row>6</xdr:row>
      <xdr:rowOff>88564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C7537E-FE90-7BA3-19A2-8604F856E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40806" y="1001890"/>
          <a:ext cx="2838596" cy="31434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5292</xdr:colOff>
      <xdr:row>3</xdr:row>
      <xdr:rowOff>0</xdr:rowOff>
    </xdr:from>
    <xdr:to>
      <xdr:col>10</xdr:col>
      <xdr:colOff>211929</xdr:colOff>
      <xdr:row>4</xdr:row>
      <xdr:rowOff>94207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78F4DF-AC23-9835-F245-6A918EC21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4625" y="603250"/>
          <a:ext cx="5096137" cy="295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3650-3110-B94D-A0EF-A8C842EE6AA2}">
  <sheetPr>
    <tabColor theme="4"/>
  </sheetPr>
  <dimension ref="B1:E10"/>
  <sheetViews>
    <sheetView showGridLines="0" tabSelected="1" zoomScale="90" zoomScaleNormal="90" workbookViewId="0">
      <selection activeCell="G4" sqref="G4"/>
    </sheetView>
  </sheetViews>
  <sheetFormatPr defaultColWidth="10.6640625" defaultRowHeight="16"/>
  <cols>
    <col min="1" max="1" width="4.6640625" customWidth="1"/>
    <col min="2" max="2" width="17.83203125" bestFit="1" customWidth="1"/>
    <col min="3" max="3" width="7.33203125" customWidth="1"/>
    <col min="4" max="4" width="8.1640625" bestFit="1" customWidth="1"/>
  </cols>
  <sheetData>
    <row r="1" spans="2:5">
      <c r="D1" t="s">
        <v>36</v>
      </c>
    </row>
    <row r="2" spans="2:5">
      <c r="B2" s="24" t="s">
        <v>40</v>
      </c>
      <c r="C2" s="25"/>
      <c r="D2" s="24" t="s">
        <v>53</v>
      </c>
      <c r="E2" s="24" t="s">
        <v>54</v>
      </c>
    </row>
    <row r="3" spans="2:5">
      <c r="B3" t="s">
        <v>55</v>
      </c>
      <c r="D3" s="26" t="str" cm="1">
        <f t="array" ref="D3:E3">_xlfn.TEXTSPLIT(B3, {" ","Dr. ","Mr. "},,TRUE)</f>
        <v>Fernando</v>
      </c>
      <c r="E3" s="26" t="str">
        <v>Alonso</v>
      </c>
    </row>
    <row r="4" spans="2:5">
      <c r="B4" t="s">
        <v>61</v>
      </c>
      <c r="D4" s="26" t="str" cm="1">
        <f t="array" ref="D4:E4">_xlfn.TEXTSPLIT(B4, {" ","Dr. ","Mr. "},,TRUE)</f>
        <v>Lewis</v>
      </c>
      <c r="E4" s="26" t="str">
        <v>Hamilton</v>
      </c>
    </row>
    <row r="5" spans="2:5">
      <c r="B5" t="s">
        <v>62</v>
      </c>
      <c r="D5" s="26" t="str" cm="1">
        <f t="array" ref="D5:E5">_xlfn.TEXTSPLIT(B5, {" ","Dr. ","Mr. "},,TRUE)</f>
        <v>Charles</v>
      </c>
      <c r="E5" s="26" t="str">
        <v>Leclerc</v>
      </c>
    </row>
    <row r="6" spans="2:5">
      <c r="B6" t="s">
        <v>56</v>
      </c>
      <c r="D6" s="26" t="str" cm="1">
        <f t="array" ref="D6:E6">_xlfn.TEXTSPLIT(B6, {" ","Dr. ","Mr. "},,TRUE)</f>
        <v>Carlos</v>
      </c>
      <c r="E6" s="26" t="str">
        <v>Sainz</v>
      </c>
    </row>
    <row r="7" spans="2:5">
      <c r="B7" t="s">
        <v>57</v>
      </c>
      <c r="D7" s="26" t="str" cm="1">
        <f t="array" ref="D7:E7">_xlfn.TEXTSPLIT(B7, {" ","Dr. ","Mr. "},,TRUE)</f>
        <v>Yuki</v>
      </c>
      <c r="E7" s="26" t="str">
        <v>Tsunoda</v>
      </c>
    </row>
    <row r="8" spans="2:5">
      <c r="B8" t="s">
        <v>58</v>
      </c>
      <c r="D8" s="26" t="str" cm="1">
        <f t="array" ref="D8:E8">_xlfn.TEXTSPLIT(B8, {" ","Dr. ","Mr. "},,TRUE)</f>
        <v>Alex</v>
      </c>
      <c r="E8" s="26" t="str">
        <v>Albon</v>
      </c>
    </row>
    <row r="9" spans="2:5">
      <c r="B9" t="s">
        <v>59</v>
      </c>
      <c r="D9" s="26" t="str" cm="1">
        <f t="array" ref="D9:E9">_xlfn.TEXTSPLIT(B9, {" ","Dr. ","Mr. "},,TRUE)</f>
        <v>Valteri</v>
      </c>
      <c r="E9" s="26" t="str">
        <v>Bottas</v>
      </c>
    </row>
    <row r="10" spans="2:5">
      <c r="B10" t="s">
        <v>60</v>
      </c>
      <c r="D10" s="26" t="str" cm="1">
        <f t="array" ref="D10:E10">_xlfn.TEXTSPLIT(B10, {" ","Dr. ","Mr. "},,TRUE)</f>
        <v>Pierre</v>
      </c>
      <c r="E10" s="26" t="str">
        <v>Gasly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B1B7-9367-2745-B35D-27547233F280}">
  <sheetPr>
    <tabColor theme="5"/>
  </sheetPr>
  <dimension ref="B2:K10"/>
  <sheetViews>
    <sheetView showGridLines="0" zoomScale="80" zoomScaleNormal="80" workbookViewId="0">
      <selection activeCell="I19" sqref="I19"/>
    </sheetView>
  </sheetViews>
  <sheetFormatPr defaultColWidth="10.6640625" defaultRowHeight="16"/>
  <cols>
    <col min="1" max="1" width="4" customWidth="1"/>
    <col min="3" max="11" width="7.83203125" customWidth="1"/>
  </cols>
  <sheetData>
    <row r="2" spans="2:11">
      <c r="B2" s="10" t="s">
        <v>29</v>
      </c>
      <c r="C2" s="17">
        <v>2</v>
      </c>
    </row>
    <row r="3" spans="2:11">
      <c r="B3" s="10"/>
      <c r="C3" s="10"/>
    </row>
    <row r="4" spans="2:11">
      <c r="B4" s="10" t="s">
        <v>33</v>
      </c>
      <c r="C4" s="16">
        <f ca="1">SUM(C10:OFFSET(C10,, C2-1))</f>
        <v>1600</v>
      </c>
    </row>
    <row r="6" spans="2:11">
      <c r="B6" s="12" t="s">
        <v>35</v>
      </c>
      <c r="C6" s="12">
        <f ca="1">TODAY()</f>
        <v>45160</v>
      </c>
      <c r="D6" s="12">
        <f ca="1">C6+1</f>
        <v>45161</v>
      </c>
      <c r="E6" s="12">
        <f t="shared" ref="E6:H6" ca="1" si="0">D6+1</f>
        <v>45162</v>
      </c>
      <c r="F6" s="12">
        <f t="shared" ca="1" si="0"/>
        <v>45163</v>
      </c>
      <c r="G6" s="12">
        <f t="shared" ca="1" si="0"/>
        <v>45164</v>
      </c>
      <c r="H6" s="12">
        <f t="shared" ca="1" si="0"/>
        <v>45165</v>
      </c>
      <c r="I6" s="12">
        <f t="shared" ref="I6:K6" ca="1" si="1">H6+1</f>
        <v>45166</v>
      </c>
      <c r="J6" s="12">
        <f t="shared" ca="1" si="1"/>
        <v>45167</v>
      </c>
      <c r="K6" s="12">
        <f t="shared" ca="1" si="1"/>
        <v>45168</v>
      </c>
    </row>
    <row r="7" spans="2:11">
      <c r="B7" s="19" t="s">
        <v>34</v>
      </c>
      <c r="C7" s="18">
        <v>1</v>
      </c>
      <c r="D7" s="18">
        <f>C7+1</f>
        <v>2</v>
      </c>
      <c r="E7" s="18">
        <f t="shared" ref="E7:K7" si="2">D7+1</f>
        <v>3</v>
      </c>
      <c r="F7" s="18">
        <f t="shared" si="2"/>
        <v>4</v>
      </c>
      <c r="G7" s="18">
        <f t="shared" si="2"/>
        <v>5</v>
      </c>
      <c r="H7" s="18">
        <f t="shared" si="2"/>
        <v>6</v>
      </c>
      <c r="I7" s="18">
        <f t="shared" si="2"/>
        <v>7</v>
      </c>
      <c r="J7" s="18">
        <f t="shared" si="2"/>
        <v>8</v>
      </c>
      <c r="K7" s="18">
        <f t="shared" si="2"/>
        <v>9</v>
      </c>
    </row>
    <row r="8" spans="2:11">
      <c r="B8" t="s">
        <v>31</v>
      </c>
      <c r="C8" s="14">
        <v>1000</v>
      </c>
      <c r="D8" s="14">
        <v>1200</v>
      </c>
      <c r="E8" s="14">
        <v>800</v>
      </c>
      <c r="F8" s="14">
        <v>450</v>
      </c>
      <c r="G8" s="14">
        <v>1100</v>
      </c>
      <c r="H8" s="14">
        <v>450</v>
      </c>
      <c r="I8" s="14">
        <v>1500</v>
      </c>
      <c r="J8" s="14">
        <v>1650</v>
      </c>
      <c r="K8" s="14">
        <v>900</v>
      </c>
    </row>
    <row r="9" spans="2:11">
      <c r="B9" t="s">
        <v>30</v>
      </c>
      <c r="C9" s="14">
        <v>250</v>
      </c>
      <c r="D9" s="14">
        <v>350</v>
      </c>
      <c r="E9" s="14">
        <v>180</v>
      </c>
      <c r="F9" s="14">
        <v>400</v>
      </c>
      <c r="G9" s="14">
        <v>320</v>
      </c>
      <c r="H9" s="14">
        <v>330</v>
      </c>
      <c r="I9" s="14">
        <v>400</v>
      </c>
      <c r="J9" s="14">
        <v>650</v>
      </c>
      <c r="K9" s="14">
        <v>350</v>
      </c>
    </row>
    <row r="10" spans="2:11">
      <c r="B10" s="13" t="s">
        <v>32</v>
      </c>
      <c r="C10" s="15">
        <f>C8-C9</f>
        <v>750</v>
      </c>
      <c r="D10" s="15">
        <f t="shared" ref="D10:H10" si="3">D8-D9</f>
        <v>850</v>
      </c>
      <c r="E10" s="15">
        <f t="shared" si="3"/>
        <v>620</v>
      </c>
      <c r="F10" s="15">
        <f t="shared" si="3"/>
        <v>50</v>
      </c>
      <c r="G10" s="15">
        <f t="shared" si="3"/>
        <v>780</v>
      </c>
      <c r="H10" s="15">
        <f t="shared" si="3"/>
        <v>120</v>
      </c>
      <c r="I10" s="15">
        <f t="shared" ref="I10" si="4">I8-I9</f>
        <v>1100</v>
      </c>
      <c r="J10" s="15">
        <f t="shared" ref="J10" si="5">J8-J9</f>
        <v>1000</v>
      </c>
      <c r="K10" s="15">
        <f t="shared" ref="K10" si="6">K8-K9</f>
        <v>550</v>
      </c>
    </row>
  </sheetData>
  <phoneticPr fontId="10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EF5D-E6E6-9D43-AAAD-BC5FC8FD49D1}">
  <sheetPr>
    <tabColor theme="6"/>
  </sheetPr>
  <dimension ref="B2:G24"/>
  <sheetViews>
    <sheetView showGridLines="0" zoomScale="90" zoomScaleNormal="90" workbookViewId="0">
      <selection activeCell="F14" sqref="F14"/>
    </sheetView>
  </sheetViews>
  <sheetFormatPr defaultColWidth="10.6640625" defaultRowHeight="16"/>
  <cols>
    <col min="1" max="1" width="4" customWidth="1"/>
    <col min="3" max="3" width="15" bestFit="1" customWidth="1"/>
    <col min="4" max="4" width="11.6640625" bestFit="1" customWidth="1"/>
    <col min="5" max="5" width="6.83203125" customWidth="1"/>
    <col min="7" max="7" width="16.5" bestFit="1" customWidth="1"/>
  </cols>
  <sheetData>
    <row r="2" spans="2:7">
      <c r="B2" s="20" t="s">
        <v>38</v>
      </c>
      <c r="C2" s="20" t="s">
        <v>37</v>
      </c>
      <c r="D2" s="20" t="s">
        <v>39</v>
      </c>
      <c r="F2" s="20" t="s">
        <v>40</v>
      </c>
      <c r="G2" s="20" t="s">
        <v>39</v>
      </c>
    </row>
    <row r="3" spans="2:7">
      <c r="B3" s="23">
        <v>124300</v>
      </c>
      <c r="C3" s="22" t="s">
        <v>41</v>
      </c>
      <c r="D3" s="21">
        <v>5436.33</v>
      </c>
      <c r="F3" s="11" t="s">
        <v>63</v>
      </c>
      <c r="G3" s="21">
        <f>_xlfn.XLOOKUP(F3&amp;"*",C3:C14,D3:D14,,2)</f>
        <v>8054.1620935199981</v>
      </c>
    </row>
    <row r="4" spans="2:7">
      <c r="B4" s="23">
        <f>B3*1.2</f>
        <v>149160</v>
      </c>
      <c r="C4" s="22" t="s">
        <v>51</v>
      </c>
      <c r="D4" s="21">
        <v>6197.4161999999997</v>
      </c>
      <c r="G4" s="21"/>
    </row>
    <row r="5" spans="2:7">
      <c r="B5" s="23">
        <f>B4*1.02</f>
        <v>152143.20000000001</v>
      </c>
      <c r="C5" s="22" t="s">
        <v>42</v>
      </c>
      <c r="D5" s="21">
        <v>7065.0544679999994</v>
      </c>
    </row>
    <row r="6" spans="2:7">
      <c r="B6" s="23">
        <f>B5*0.8</f>
        <v>121714.56000000001</v>
      </c>
      <c r="C6" s="22" t="s">
        <v>43</v>
      </c>
      <c r="D6" s="21">
        <v>8054.1620935199981</v>
      </c>
    </row>
    <row r="7" spans="2:7">
      <c r="B7" s="23">
        <f>B6*0.9</f>
        <v>109543.10400000001</v>
      </c>
      <c r="C7" s="22" t="s">
        <v>44</v>
      </c>
      <c r="D7" s="21">
        <v>9181.7447866127968</v>
      </c>
    </row>
    <row r="8" spans="2:7">
      <c r="B8" s="23">
        <f>B7*1.1</f>
        <v>120497.41440000002</v>
      </c>
      <c r="C8" s="22" t="s">
        <v>45</v>
      </c>
      <c r="D8" s="21">
        <v>10467.189056738587</v>
      </c>
    </row>
    <row r="9" spans="2:7">
      <c r="B9" s="23">
        <f>B8*1.02</f>
        <v>122907.36268800002</v>
      </c>
      <c r="C9" s="22" t="s">
        <v>46</v>
      </c>
      <c r="D9" s="21">
        <v>2446.3485000000001</v>
      </c>
    </row>
    <row r="10" spans="2:7">
      <c r="B10" s="23">
        <f>B9*0.8</f>
        <v>98325.890150400024</v>
      </c>
      <c r="C10" s="22" t="s">
        <v>47</v>
      </c>
      <c r="D10" s="21">
        <v>2690.9833500000004</v>
      </c>
    </row>
    <row r="11" spans="2:7">
      <c r="B11" s="23">
        <f>B10*0.9</f>
        <v>88493.30113536003</v>
      </c>
      <c r="C11" s="22" t="s">
        <v>52</v>
      </c>
      <c r="D11" s="21">
        <v>2960.0816850000001</v>
      </c>
    </row>
    <row r="12" spans="2:7">
      <c r="B12" s="23">
        <f>B11*1.1</f>
        <v>97342.631248896039</v>
      </c>
      <c r="C12" s="22" t="s">
        <v>48</v>
      </c>
      <c r="D12" s="21">
        <v>3256.0898535000001</v>
      </c>
    </row>
    <row r="13" spans="2:7">
      <c r="B13" s="23">
        <f>B12*1.02</f>
        <v>99289.483873873964</v>
      </c>
      <c r="C13" s="22" t="s">
        <v>49</v>
      </c>
      <c r="D13" s="21">
        <v>3581.6988388500008</v>
      </c>
    </row>
    <row r="14" spans="2:7">
      <c r="B14" s="23">
        <f>B13*0.8</f>
        <v>79431.587099099183</v>
      </c>
      <c r="C14" s="22" t="s">
        <v>50</v>
      </c>
      <c r="D14" s="21">
        <v>3939.8687227350015</v>
      </c>
    </row>
    <row r="15" spans="2:7">
      <c r="B15" s="21"/>
      <c r="C15" s="22"/>
      <c r="D15" s="21"/>
    </row>
    <row r="16" spans="2:7">
      <c r="B16" s="21"/>
      <c r="C16" s="22"/>
      <c r="D16" s="21"/>
    </row>
    <row r="17" spans="2:4">
      <c r="B17" s="21"/>
      <c r="C17" s="22"/>
      <c r="D17" s="21"/>
    </row>
    <row r="18" spans="2:4">
      <c r="B18" s="21"/>
      <c r="C18" s="22"/>
      <c r="D18" s="21"/>
    </row>
    <row r="19" spans="2:4">
      <c r="B19" s="21"/>
      <c r="C19" s="22"/>
      <c r="D19" s="21"/>
    </row>
    <row r="20" spans="2:4">
      <c r="B20" s="21"/>
      <c r="C20" s="22"/>
      <c r="D20" s="21"/>
    </row>
    <row r="21" spans="2:4">
      <c r="B21" s="21"/>
      <c r="C21" s="22"/>
      <c r="D21" s="21"/>
    </row>
    <row r="22" spans="2:4">
      <c r="B22" s="21"/>
      <c r="C22" s="22"/>
      <c r="D22" s="21"/>
    </row>
    <row r="23" spans="2:4">
      <c r="B23" s="21"/>
      <c r="C23" s="22"/>
      <c r="D23" s="21"/>
    </row>
    <row r="24" spans="2:4">
      <c r="B24" s="21"/>
      <c r="C24" s="22"/>
      <c r="D24" s="2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F1D0-2EF6-BD48-BBD4-46F17440E0C0}">
  <sheetPr>
    <tabColor theme="7"/>
  </sheetPr>
  <dimension ref="B2:K29"/>
  <sheetViews>
    <sheetView showGridLines="0" zoomScale="60" zoomScaleNormal="60" workbookViewId="0">
      <selection activeCell="R15" sqref="R15"/>
    </sheetView>
  </sheetViews>
  <sheetFormatPr defaultColWidth="10.6640625" defaultRowHeight="16"/>
  <cols>
    <col min="1" max="1" width="4" customWidth="1"/>
    <col min="2" max="2" width="9.33203125" customWidth="1"/>
    <col min="3" max="3" width="11.5" customWidth="1"/>
    <col min="12" max="12" width="11.83203125" customWidth="1"/>
  </cols>
  <sheetData>
    <row r="2" spans="2:11">
      <c r="B2" s="27" t="s">
        <v>28</v>
      </c>
      <c r="C2" s="27"/>
    </row>
    <row r="3" spans="2:11">
      <c r="B3" s="5" t="s">
        <v>24</v>
      </c>
      <c r="C3" s="5" t="s">
        <v>1</v>
      </c>
    </row>
    <row r="4" spans="2:11">
      <c r="B4" s="5" t="s">
        <v>27</v>
      </c>
      <c r="C4" s="5">
        <v>2022</v>
      </c>
    </row>
    <row r="5" spans="2:11">
      <c r="B5" s="5" t="s">
        <v>26</v>
      </c>
      <c r="C5" s="5" t="s">
        <v>2</v>
      </c>
    </row>
    <row r="6" spans="2:11">
      <c r="B6" s="6" t="s">
        <v>25</v>
      </c>
      <c r="C6" s="3" cm="1">
        <f t="array" ref="C6">INDEX(C10:K29,MATCH(C3,B10:B29,0), MATCH(C4&amp;C5,C8:K8&amp;C9:K9,0))</f>
        <v>110746.32660000001</v>
      </c>
    </row>
    <row r="8" spans="2:11">
      <c r="B8" s="7"/>
      <c r="C8" s="7">
        <v>2021</v>
      </c>
      <c r="D8" s="7">
        <v>2021</v>
      </c>
      <c r="E8" s="7">
        <v>2021</v>
      </c>
      <c r="F8" s="7">
        <v>2022</v>
      </c>
      <c r="G8" s="7">
        <v>2022</v>
      </c>
      <c r="H8" s="7">
        <v>2022</v>
      </c>
      <c r="I8" s="7">
        <v>2023</v>
      </c>
      <c r="J8" s="7">
        <v>2023</v>
      </c>
      <c r="K8" s="7">
        <v>2023</v>
      </c>
    </row>
    <row r="9" spans="2:11">
      <c r="B9" s="8" t="s">
        <v>0</v>
      </c>
      <c r="C9" s="9" t="s">
        <v>2</v>
      </c>
      <c r="D9" s="9" t="s">
        <v>3</v>
      </c>
      <c r="E9" s="9" t="s">
        <v>4</v>
      </c>
      <c r="F9" s="9" t="s">
        <v>2</v>
      </c>
      <c r="G9" s="9" t="s">
        <v>3</v>
      </c>
      <c r="H9" s="9" t="s">
        <v>4</v>
      </c>
      <c r="I9" s="9" t="s">
        <v>2</v>
      </c>
      <c r="J9" s="9" t="s">
        <v>3</v>
      </c>
      <c r="K9" s="9" t="s">
        <v>4</v>
      </c>
    </row>
    <row r="10" spans="2:11">
      <c r="B10" s="1" t="s">
        <v>1</v>
      </c>
      <c r="C10" s="2">
        <v>92799</v>
      </c>
      <c r="D10" s="2">
        <v>100222.92000000001</v>
      </c>
      <c r="E10" s="2">
        <v>130289.79600000002</v>
      </c>
      <c r="F10" s="2">
        <v>110746.32660000001</v>
      </c>
      <c r="G10" s="2">
        <v>104101.54700400001</v>
      </c>
      <c r="H10" s="2">
        <v>116593.73264448001</v>
      </c>
      <c r="I10" s="2">
        <v>130584.98056181763</v>
      </c>
      <c r="J10" s="4">
        <v>146255.17822923575</v>
      </c>
      <c r="K10" s="4">
        <f>J10*1.1</f>
        <v>160880.69605215933</v>
      </c>
    </row>
    <row r="11" spans="2:11">
      <c r="B11" s="1" t="s">
        <v>5</v>
      </c>
      <c r="C11" s="2">
        <v>666566</v>
      </c>
      <c r="D11" s="2">
        <v>719891.28</v>
      </c>
      <c r="E11" s="2">
        <v>683896.71600000001</v>
      </c>
      <c r="F11" s="2">
        <v>649701.88020000001</v>
      </c>
      <c r="G11" s="2">
        <v>617216.78619000001</v>
      </c>
      <c r="H11" s="2">
        <v>586355.94688049995</v>
      </c>
      <c r="I11" s="2">
        <v>557038.14953647496</v>
      </c>
      <c r="J11" s="4">
        <v>529186.24205965118</v>
      </c>
      <c r="K11" s="4">
        <f t="shared" ref="K11:K14" si="0">J11*1.1</f>
        <v>582104.86626561638</v>
      </c>
    </row>
    <row r="12" spans="2:11">
      <c r="B12" s="1" t="s">
        <v>6</v>
      </c>
      <c r="C12" s="2">
        <v>99127</v>
      </c>
      <c r="D12" s="2">
        <v>107057.16</v>
      </c>
      <c r="E12" s="2">
        <v>139174.30800000002</v>
      </c>
      <c r="F12" s="2">
        <v>118298.16180000002</v>
      </c>
      <c r="G12" s="2">
        <v>111200.27209200001</v>
      </c>
      <c r="H12" s="2">
        <v>124544.30474304003</v>
      </c>
      <c r="I12" s="2">
        <v>107057.16</v>
      </c>
      <c r="J12" s="4">
        <v>139174.30800000002</v>
      </c>
      <c r="K12" s="4">
        <f t="shared" si="0"/>
        <v>153091.73880000002</v>
      </c>
    </row>
    <row r="13" spans="2:11">
      <c r="B13" s="1" t="s">
        <v>7</v>
      </c>
      <c r="C13" s="2">
        <v>65468</v>
      </c>
      <c r="D13" s="2">
        <v>70705.440000000002</v>
      </c>
      <c r="E13" s="2">
        <v>91917.072</v>
      </c>
      <c r="F13" s="2">
        <v>78129.511199999994</v>
      </c>
      <c r="G13" s="2">
        <v>73441.740527999995</v>
      </c>
      <c r="H13" s="2">
        <v>82254.749391360005</v>
      </c>
      <c r="I13" s="2">
        <v>90480.224330496014</v>
      </c>
      <c r="J13" s="4">
        <v>99528.246763545627</v>
      </c>
      <c r="K13" s="4">
        <f t="shared" si="0"/>
        <v>109481.0714399002</v>
      </c>
    </row>
    <row r="14" spans="2:11">
      <c r="B14" s="1" t="s">
        <v>8</v>
      </c>
      <c r="C14" s="2">
        <v>18856</v>
      </c>
      <c r="D14" s="2">
        <v>20364.48</v>
      </c>
      <c r="E14" s="2">
        <v>26473.824000000001</v>
      </c>
      <c r="F14" s="2">
        <v>22502.750400000001</v>
      </c>
      <c r="G14" s="2">
        <v>21152.585375999999</v>
      </c>
      <c r="H14" s="2">
        <v>23690.895621120002</v>
      </c>
      <c r="I14" s="2">
        <v>20137.261277952002</v>
      </c>
      <c r="J14" s="4">
        <v>17116.672086259201</v>
      </c>
      <c r="K14" s="4">
        <f t="shared" si="0"/>
        <v>18828.339294885121</v>
      </c>
    </row>
    <row r="15" spans="2:11">
      <c r="B15" s="1" t="s">
        <v>9</v>
      </c>
      <c r="C15" s="2">
        <v>7648</v>
      </c>
      <c r="D15" s="2">
        <v>8259.84</v>
      </c>
      <c r="E15" s="2">
        <v>10737.792000000001</v>
      </c>
      <c r="F15" s="2">
        <v>9127.1232</v>
      </c>
      <c r="G15" s="2">
        <v>8579.4958079999997</v>
      </c>
      <c r="H15" s="2">
        <v>9609.0353049599998</v>
      </c>
      <c r="I15" s="2">
        <v>10089.487070208001</v>
      </c>
      <c r="J15" s="4">
        <v>10190.381940910082</v>
      </c>
      <c r="K15" s="4">
        <f>F12*0.9</f>
        <v>106468.34562000002</v>
      </c>
    </row>
    <row r="16" spans="2:11">
      <c r="B16" s="1" t="s">
        <v>10</v>
      </c>
      <c r="C16" s="2">
        <v>9865</v>
      </c>
      <c r="D16" s="2">
        <v>10654.2</v>
      </c>
      <c r="E16" s="2">
        <v>13850.460000000001</v>
      </c>
      <c r="F16" s="2">
        <v>11772.891</v>
      </c>
      <c r="G16" s="2">
        <v>11066.517539999999</v>
      </c>
      <c r="H16" s="2">
        <v>12394.4996448</v>
      </c>
      <c r="I16" s="2">
        <v>9865</v>
      </c>
      <c r="J16" s="4">
        <v>10654.2</v>
      </c>
      <c r="K16" s="4">
        <f t="shared" ref="K16:K29" si="1">F13*0.9</f>
        <v>70316.560079999996</v>
      </c>
    </row>
    <row r="17" spans="2:11">
      <c r="B17" s="1" t="s">
        <v>11</v>
      </c>
      <c r="C17" s="2">
        <v>11061</v>
      </c>
      <c r="D17" s="2">
        <v>11945.880000000001</v>
      </c>
      <c r="E17" s="2">
        <v>15529.644000000002</v>
      </c>
      <c r="F17" s="2">
        <v>13200.197400000001</v>
      </c>
      <c r="G17" s="2">
        <v>12408.185556</v>
      </c>
      <c r="H17" s="2">
        <v>13897.167822720001</v>
      </c>
      <c r="I17" s="2">
        <v>11061</v>
      </c>
      <c r="J17" s="4">
        <v>11945.880000000001</v>
      </c>
      <c r="K17" s="4">
        <f t="shared" si="1"/>
        <v>20252.47536</v>
      </c>
    </row>
    <row r="18" spans="2:11">
      <c r="B18" s="1" t="s">
        <v>12</v>
      </c>
      <c r="C18" s="2">
        <v>78305</v>
      </c>
      <c r="D18" s="2">
        <v>84569.400000000009</v>
      </c>
      <c r="E18" s="2">
        <v>109940.22000000002</v>
      </c>
      <c r="F18" s="2">
        <v>93449.187000000005</v>
      </c>
      <c r="G18" s="2">
        <v>87842.235780000003</v>
      </c>
      <c r="H18" s="2">
        <v>98383.304073600011</v>
      </c>
      <c r="I18" s="2">
        <v>96415.637992128002</v>
      </c>
      <c r="J18" s="4">
        <v>94487.325232285439</v>
      </c>
      <c r="K18" s="4">
        <f t="shared" si="1"/>
        <v>8214.4108799999995</v>
      </c>
    </row>
    <row r="19" spans="2:11">
      <c r="B19" s="1" t="s">
        <v>13</v>
      </c>
      <c r="C19" s="2">
        <v>122473.39104000002</v>
      </c>
      <c r="D19" s="2">
        <v>104102.38238400001</v>
      </c>
      <c r="E19" s="2">
        <v>9865</v>
      </c>
      <c r="F19" s="2">
        <v>10654.2</v>
      </c>
      <c r="G19" s="2">
        <v>13850.460000000001</v>
      </c>
      <c r="H19" s="2">
        <v>11772.891</v>
      </c>
      <c r="I19" s="2">
        <v>11066.517539999999</v>
      </c>
      <c r="J19" s="4">
        <v>12394.4996448</v>
      </c>
      <c r="K19" s="4">
        <f t="shared" si="1"/>
        <v>10595.6019</v>
      </c>
    </row>
    <row r="20" spans="2:11">
      <c r="B20" s="1" t="s">
        <v>14</v>
      </c>
      <c r="C20" s="2">
        <v>80887.023360000007</v>
      </c>
      <c r="D20" s="2">
        <v>68753.969855999996</v>
      </c>
      <c r="E20" s="2">
        <v>11061</v>
      </c>
      <c r="F20" s="2">
        <v>11945.880000000001</v>
      </c>
      <c r="G20" s="2">
        <v>15529.644000000002</v>
      </c>
      <c r="H20" s="2">
        <v>13200.197400000001</v>
      </c>
      <c r="I20" s="2">
        <v>12408.185556</v>
      </c>
      <c r="J20" s="4">
        <v>13897.167822720001</v>
      </c>
      <c r="K20" s="4">
        <f t="shared" si="1"/>
        <v>11880.177660000001</v>
      </c>
    </row>
    <row r="21" spans="2:11">
      <c r="B21" s="1" t="s">
        <v>15</v>
      </c>
      <c r="C21" s="2">
        <v>23296.965120000001</v>
      </c>
      <c r="D21" s="2">
        <v>19802.420352000001</v>
      </c>
      <c r="E21" s="2">
        <v>78305</v>
      </c>
      <c r="F21" s="2">
        <v>84569.400000000009</v>
      </c>
      <c r="G21" s="2">
        <v>109940.22000000002</v>
      </c>
      <c r="H21" s="2">
        <v>93449.187000000005</v>
      </c>
      <c r="I21" s="2">
        <v>87842.235780000003</v>
      </c>
      <c r="J21" s="4">
        <v>98383.304073600011</v>
      </c>
      <c r="K21" s="4">
        <f t="shared" si="1"/>
        <v>84104.268300000011</v>
      </c>
    </row>
    <row r="22" spans="2:11">
      <c r="B22" s="1" t="s">
        <v>16</v>
      </c>
      <c r="C22" s="2">
        <v>9449.2569600000006</v>
      </c>
      <c r="D22" s="2">
        <v>8031.8684160000003</v>
      </c>
      <c r="E22" s="2">
        <v>122473.39104000002</v>
      </c>
      <c r="F22" s="2">
        <v>104102.38238400001</v>
      </c>
      <c r="G22" s="2">
        <v>9865</v>
      </c>
      <c r="H22" s="2">
        <v>10654.2</v>
      </c>
      <c r="I22" s="2">
        <v>13850.460000000001</v>
      </c>
      <c r="J22" s="4">
        <v>11772.891</v>
      </c>
      <c r="K22" s="4">
        <f t="shared" si="1"/>
        <v>9588.7800000000007</v>
      </c>
    </row>
    <row r="23" spans="2:11">
      <c r="B23" s="1" t="s">
        <v>17</v>
      </c>
      <c r="C23" s="2">
        <v>12188.4048</v>
      </c>
      <c r="D23" s="2">
        <v>10360.14408</v>
      </c>
      <c r="E23" s="2">
        <v>80887.023360000007</v>
      </c>
      <c r="F23" s="2">
        <v>68753.969855999996</v>
      </c>
      <c r="G23" s="2">
        <v>11061</v>
      </c>
      <c r="H23" s="2">
        <v>11945.880000000001</v>
      </c>
      <c r="I23" s="2">
        <v>15529.644000000002</v>
      </c>
      <c r="J23" s="4">
        <v>13200.197400000001</v>
      </c>
      <c r="K23" s="4">
        <f t="shared" si="1"/>
        <v>10751.292000000001</v>
      </c>
    </row>
    <row r="24" spans="2:11">
      <c r="B24" s="1" t="s">
        <v>18</v>
      </c>
      <c r="C24" s="2">
        <v>13666.086720000001</v>
      </c>
      <c r="D24" s="2">
        <v>11616.173712000002</v>
      </c>
      <c r="E24" s="2">
        <v>23296.965120000001</v>
      </c>
      <c r="F24" s="2">
        <v>19802.420352000001</v>
      </c>
      <c r="G24" s="2">
        <v>78305</v>
      </c>
      <c r="H24" s="2">
        <v>84569.400000000009</v>
      </c>
      <c r="I24" s="2">
        <v>109940.22000000002</v>
      </c>
      <c r="J24" s="4">
        <v>93449.187000000005</v>
      </c>
      <c r="K24" s="4">
        <f t="shared" si="1"/>
        <v>76112.460000000006</v>
      </c>
    </row>
    <row r="25" spans="2:11">
      <c r="B25" s="1" t="s">
        <v>19</v>
      </c>
      <c r="C25" s="2">
        <v>96747.39360000001</v>
      </c>
      <c r="D25" s="2">
        <v>82235.28456</v>
      </c>
      <c r="E25" s="2">
        <v>9449.2569600000006</v>
      </c>
      <c r="F25" s="2">
        <v>8031.8684160000003</v>
      </c>
      <c r="G25" s="2">
        <v>122473.39104000002</v>
      </c>
      <c r="H25" s="2">
        <v>104102.38238400001</v>
      </c>
      <c r="I25" s="2">
        <v>9865</v>
      </c>
      <c r="J25" s="4">
        <v>10654.2</v>
      </c>
      <c r="K25" s="4">
        <f t="shared" si="1"/>
        <v>93692.144145600018</v>
      </c>
    </row>
    <row r="26" spans="2:11">
      <c r="B26" s="1" t="s">
        <v>20</v>
      </c>
      <c r="C26" s="2">
        <v>8681.2000000000007</v>
      </c>
      <c r="D26" s="2">
        <v>9375.6959999999999</v>
      </c>
      <c r="E26" s="2">
        <v>12188.4048</v>
      </c>
      <c r="F26" s="2">
        <v>10360.14408</v>
      </c>
      <c r="G26" s="2">
        <v>80887.023360000007</v>
      </c>
      <c r="H26" s="2">
        <v>68753.969855999996</v>
      </c>
      <c r="I26" s="2">
        <v>11061</v>
      </c>
      <c r="J26" s="4">
        <v>11945.880000000001</v>
      </c>
      <c r="K26" s="4">
        <f t="shared" si="1"/>
        <v>61878.572870399999</v>
      </c>
    </row>
    <row r="27" spans="2:11">
      <c r="B27" s="1" t="s">
        <v>21</v>
      </c>
      <c r="C27" s="2">
        <v>9733.68</v>
      </c>
      <c r="D27" s="2">
        <v>10512.374400000001</v>
      </c>
      <c r="E27" s="2">
        <v>13666.086720000001</v>
      </c>
      <c r="F27" s="2">
        <v>11616.173712000002</v>
      </c>
      <c r="G27" s="2">
        <v>23296.965120000001</v>
      </c>
      <c r="H27" s="2">
        <v>19802.420352000001</v>
      </c>
      <c r="I27" s="2">
        <v>78305</v>
      </c>
      <c r="J27" s="4">
        <v>84569.400000000009</v>
      </c>
      <c r="K27" s="4">
        <f t="shared" si="1"/>
        <v>17822.1783168</v>
      </c>
    </row>
    <row r="28" spans="2:11">
      <c r="B28" s="1" t="s">
        <v>22</v>
      </c>
      <c r="C28" s="2">
        <v>68908.399999999994</v>
      </c>
      <c r="D28" s="2">
        <v>74421.072000000015</v>
      </c>
      <c r="E28" s="2">
        <v>96747.39360000001</v>
      </c>
      <c r="F28" s="2">
        <v>82235.28456</v>
      </c>
      <c r="G28" s="2">
        <v>9449.2569600000006</v>
      </c>
      <c r="H28" s="2">
        <v>8031.8684160000003</v>
      </c>
      <c r="I28" s="2">
        <v>122473.39104000002</v>
      </c>
      <c r="J28" s="4">
        <v>104102.38238400001</v>
      </c>
      <c r="K28" s="4">
        <f t="shared" si="1"/>
        <v>7228.6815744000005</v>
      </c>
    </row>
    <row r="29" spans="2:11">
      <c r="B29" s="1" t="s">
        <v>23</v>
      </c>
      <c r="C29" s="2">
        <v>20499.130080000003</v>
      </c>
      <c r="D29" s="2">
        <v>17424.260568000002</v>
      </c>
      <c r="E29" s="2">
        <v>34945.447679999997</v>
      </c>
      <c r="F29" s="2">
        <v>29703.630528000002</v>
      </c>
      <c r="G29" s="2">
        <v>117457.5</v>
      </c>
      <c r="H29" s="2">
        <v>126854.1</v>
      </c>
      <c r="I29" s="2">
        <v>164910.33000000002</v>
      </c>
      <c r="J29" s="4">
        <v>140173.78049999999</v>
      </c>
      <c r="K29" s="4">
        <f t="shared" si="1"/>
        <v>9324.1296720000009</v>
      </c>
    </row>
  </sheetData>
  <mergeCells count="1"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 Split</vt:lpstr>
      <vt:lpstr>Offset</vt:lpstr>
      <vt:lpstr>Wildcard</vt:lpstr>
      <vt:lpstr>Multi-Index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Zachary Young</cp:lastModifiedBy>
  <dcterms:created xsi:type="dcterms:W3CDTF">2023-06-26T08:12:19Z</dcterms:created>
  <dcterms:modified xsi:type="dcterms:W3CDTF">2023-08-22T21:29:07Z</dcterms:modified>
</cp:coreProperties>
</file>