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神州\tools\excel\Tutorials\"/>
    </mc:Choice>
  </mc:AlternateContent>
  <xr:revisionPtr revIDLastSave="0" documentId="8_{7A62DF00-9A97-4EA2-9532-1A2BF5AF6124}" xr6:coauthVersionLast="47" xr6:coauthVersionMax="47" xr10:uidLastSave="{00000000-0000-0000-0000-000000000000}"/>
  <bookViews>
    <workbookView xWindow="38290" yWindow="-110" windowWidth="38620" windowHeight="21100" xr2:uid="{8A3456CB-89DD-48D1-8867-71DBC960CA25}"/>
  </bookViews>
  <sheets>
    <sheet name="Formulas" sheetId="1" r:id="rId1"/>
    <sheet name="Data Clea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3" i="2"/>
  <c r="D3" i="2" s="1"/>
  <c r="D27" i="1"/>
  <c r="C4" i="1"/>
  <c r="C3" i="1"/>
  <c r="G10" i="1"/>
  <c r="G9" i="1"/>
  <c r="G8" i="1"/>
  <c r="E13" i="1"/>
  <c r="E12" i="1"/>
  <c r="E15" i="1" s="1"/>
  <c r="E11" i="1"/>
  <c r="D2" i="1"/>
  <c r="E2" i="1" s="1"/>
  <c r="F2" i="1" s="1"/>
  <c r="G2" i="1" s="1"/>
  <c r="D4" i="1" l="1"/>
  <c r="G12" i="1"/>
  <c r="E18" i="1"/>
  <c r="G18" i="1" s="1"/>
  <c r="G15" i="1"/>
  <c r="E14" i="1"/>
  <c r="E17" i="1" s="1"/>
  <c r="E16" i="1"/>
  <c r="G11" i="1"/>
  <c r="D3" i="1" s="1"/>
  <c r="G13" i="1"/>
  <c r="E21" i="1" l="1"/>
  <c r="G14" i="1"/>
  <c r="E19" i="1"/>
  <c r="G16" i="1"/>
  <c r="E20" i="1"/>
  <c r="G17" i="1"/>
  <c r="F4" i="1" l="1"/>
  <c r="F3" i="1"/>
  <c r="E3" i="1"/>
  <c r="E4" i="1"/>
  <c r="G21" i="1"/>
  <c r="G20" i="1"/>
  <c r="E22" i="1"/>
  <c r="G19" i="1"/>
  <c r="G4" i="1" l="1"/>
  <c r="G3" i="1"/>
  <c r="G22" i="1"/>
</calcChain>
</file>

<file path=xl/sharedStrings.xml><?xml version="1.0" encoding="utf-8"?>
<sst xmlns="http://schemas.openxmlformats.org/spreadsheetml/2006/main" count="83" uniqueCount="64">
  <si>
    <t>NY</t>
  </si>
  <si>
    <t>CT</t>
  </si>
  <si>
    <t>State</t>
  </si>
  <si>
    <t>Period</t>
  </si>
  <si>
    <t>Revenues</t>
  </si>
  <si>
    <t>Expenses</t>
  </si>
  <si>
    <t>Net Income</t>
  </si>
  <si>
    <t>FL</t>
  </si>
  <si>
    <t>Data</t>
  </si>
  <si>
    <t>THEREsa Mayer      303127896 CO</t>
  </si>
  <si>
    <t xml:space="preserve">     Sammy Lee   212558667 ny</t>
  </si>
  <si>
    <t>Sam sMIth   479585665 AZ</t>
  </si>
  <si>
    <t>Sarah Von      207789252    me</t>
  </si>
  <si>
    <t>Irina  Adams 401178699 RI</t>
  </si>
  <si>
    <t>John      LEE  603548687  NH</t>
  </si>
  <si>
    <t>Hanna                Hoover      610023585 PA</t>
  </si>
  <si>
    <t>MARK             Andersen                732335487 NJ</t>
  </si>
  <si>
    <t>Josh        JACk   209758689 CA</t>
  </si>
  <si>
    <t>Adam   JohnSON 303025168    co</t>
  </si>
  <si>
    <t>Choose Month -&gt;</t>
  </si>
  <si>
    <t>Net Income in NY</t>
  </si>
  <si>
    <t>Raw Data</t>
  </si>
  <si>
    <t>TRIM</t>
  </si>
  <si>
    <t>PROPER</t>
  </si>
  <si>
    <t>Sam Smith 479585665 Az</t>
  </si>
  <si>
    <t>Josh Jack 209758689 Ca</t>
  </si>
  <si>
    <t>Theresa Mayer 303127896 Co</t>
  </si>
  <si>
    <t>Adam Johnson 303025168 Co</t>
  </si>
  <si>
    <t>Sammy Lee 212558667 Ny</t>
  </si>
  <si>
    <t>John Lee 603548687 Nh</t>
  </si>
  <si>
    <t>Mark Andersen 732335487 Nj</t>
  </si>
  <si>
    <t>Sarah Von 207789252 Me</t>
  </si>
  <si>
    <t>Hanna Hoover 610023585 Pa</t>
  </si>
  <si>
    <t>Irina Adams 401178699 Ri</t>
  </si>
  <si>
    <t xml:space="preserve"> </t>
  </si>
  <si>
    <t>Sam</t>
  </si>
  <si>
    <t>Smith</t>
  </si>
  <si>
    <t>Josh</t>
  </si>
  <si>
    <t>Jack</t>
  </si>
  <si>
    <t>Theresa</t>
  </si>
  <si>
    <t>Mayer</t>
  </si>
  <si>
    <t>Adam</t>
  </si>
  <si>
    <t>Johnson</t>
  </si>
  <si>
    <t>Sammy</t>
  </si>
  <si>
    <t>Lee</t>
  </si>
  <si>
    <t>John</t>
  </si>
  <si>
    <t>Mark</t>
  </si>
  <si>
    <t>Andersen</t>
  </si>
  <si>
    <t>Sarah</t>
  </si>
  <si>
    <t>Von</t>
  </si>
  <si>
    <t>Hanna</t>
  </si>
  <si>
    <t>Hoover</t>
  </si>
  <si>
    <t>Irina</t>
  </si>
  <si>
    <t>Adams</t>
  </si>
  <si>
    <t>Value Paste (ALT + H + V + V)</t>
  </si>
  <si>
    <t xml:space="preserve">Text to Columns </t>
  </si>
  <si>
    <t>AZ</t>
  </si>
  <si>
    <t>CA</t>
  </si>
  <si>
    <t>CO</t>
  </si>
  <si>
    <t>NH</t>
  </si>
  <si>
    <t>NJ</t>
  </si>
  <si>
    <t>ME</t>
  </si>
  <si>
    <t>PA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</si>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</sst>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17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17" fontId="2" fillId="2" borderId="0" xfId="0" applyNumberFormat="1" applyFont="1" applyFill="1"/>
    <xf numFmtId="0" fontId="5" fillId="0" borderId="0" xfId="0" applyFont="1"/>
    <xf numFmtId="0" fontId="3" fillId="0" borderId="0" xfId="0" applyFont="1" applyAlignment="1">
      <alignment horizontal="right"/>
    </xf>
    <xf numFmtId="164" fontId="0" fillId="3" borderId="0" xfId="1" applyNumberFormat="1" applyFont="1" applyFill="1"/>
    <xf numFmtId="164" fontId="3" fillId="3" borderId="1" xfId="1" applyNumberFormat="1" applyFont="1" applyFill="1" applyBorder="1"/>
    <xf numFmtId="17" fontId="3" fillId="3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1</xdr:row>
      <xdr:rowOff>185738</xdr:rowOff>
    </xdr:from>
    <xdr:to>
      <xdr:col>13</xdr:col>
      <xdr:colOff>297694</xdr:colOff>
      <xdr:row>2</xdr:row>
      <xdr:rowOff>178594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C67A02-9F7F-F155-FE98-C18D175DC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2581" y="1328738"/>
          <a:ext cx="3826707" cy="183356"/>
        </a:xfrm>
        <a:prstGeom prst="rect">
          <a:avLst/>
        </a:prstGeom>
      </xdr:spPr>
    </xdr:pic>
    <xdr:clientData/>
  </xdr:twoCellAnchor>
  <xdr:twoCellAnchor editAs="oneCell">
    <xdr:from>
      <xdr:col>7</xdr:col>
      <xdr:colOff>206375</xdr:colOff>
      <xdr:row>3</xdr:row>
      <xdr:rowOff>11906</xdr:rowOff>
    </xdr:from>
    <xdr:to>
      <xdr:col>13</xdr:col>
      <xdr:colOff>525811</xdr:colOff>
      <xdr:row>4</xdr:row>
      <xdr:rowOff>14287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1FFE7B-8DAE-14D1-93F2-638848769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9406" y="1535906"/>
          <a:ext cx="4054824" cy="189706"/>
        </a:xfrm>
        <a:prstGeom prst="rect">
          <a:avLst/>
        </a:prstGeom>
      </xdr:spPr>
    </xdr:pic>
    <xdr:clientData/>
  </xdr:twoCellAnchor>
  <xdr:twoCellAnchor editAs="oneCell">
    <xdr:from>
      <xdr:col>4</xdr:col>
      <xdr:colOff>200817</xdr:colOff>
      <xdr:row>26</xdr:row>
      <xdr:rowOff>18256</xdr:rowOff>
    </xdr:from>
    <xdr:to>
      <xdr:col>6</xdr:col>
      <xdr:colOff>766012</xdr:colOff>
      <xdr:row>27</xdr:row>
      <xdr:rowOff>31750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25CF94-716A-9DA4-F172-0A74ADC17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7067" y="4971256"/>
          <a:ext cx="1970133" cy="2039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117475</xdr:colOff>
      <xdr:row>13</xdr:row>
      <xdr:rowOff>22225</xdr:rowOff>
    </xdr:from>
    <xdr:to>
      <xdr:col>8</xdr:col>
      <xdr:colOff>338795</xdr:colOff>
      <xdr:row>24</xdr:row>
      <xdr:rowOff>98537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3D2F3110-4C50-A036-8226-B36D14F18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2808" y="2509308"/>
          <a:ext cx="2517904" cy="2171812"/>
        </a:xfrm>
        <a:prstGeom prst="rect">
          <a:avLst/>
        </a:prstGeom>
      </xdr:spPr>
    </xdr:pic>
    <xdr:clientData/>
  </xdr:twoCellAnchor>
  <xdr:twoCellAnchor editAs="oneCell">
    <xdr:from>
      <xdr:col>2</xdr:col>
      <xdr:colOff>262468</xdr:colOff>
      <xdr:row>13</xdr:row>
      <xdr:rowOff>66675</xdr:rowOff>
    </xdr:from>
    <xdr:to>
      <xdr:col>2</xdr:col>
      <xdr:colOff>1360011</xdr:colOff>
      <xdr:row>14</xdr:row>
      <xdr:rowOff>103717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1C2BF6-CEF1-CE5A-038F-B80A1E28B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22676" y="2553758"/>
          <a:ext cx="1097543" cy="227542"/>
        </a:xfrm>
        <a:prstGeom prst="rect">
          <a:avLst/>
        </a:prstGeom>
      </xdr:spPr>
    </xdr:pic>
    <xdr:clientData/>
  </xdr:twoCellAnchor>
  <xdr:twoCellAnchor editAs="oneCell">
    <xdr:from>
      <xdr:col>3</xdr:col>
      <xdr:colOff>225424</xdr:colOff>
      <xdr:row>13</xdr:row>
      <xdr:rowOff>83608</xdr:rowOff>
    </xdr:from>
    <xdr:to>
      <xdr:col>3</xdr:col>
      <xdr:colOff>1470376</xdr:colOff>
      <xdr:row>14</xdr:row>
      <xdr:rowOff>96308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AA3A11-8858-703C-513E-73B1E7C35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32424" y="2570691"/>
          <a:ext cx="1244952" cy="2032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228601</xdr:colOff>
      <xdr:row>13</xdr:row>
      <xdr:rowOff>48684</xdr:rowOff>
    </xdr:from>
    <xdr:to>
      <xdr:col>12</xdr:col>
      <xdr:colOff>355601</xdr:colOff>
      <xdr:row>24</xdr:row>
      <xdr:rowOff>49330</xdr:rowOff>
    </xdr:to>
    <xdr:pic>
      <xdr:nvPicPr>
        <xdr:cNvPr id="5" name="Picture 4" descr="A screenshot of a computer&#10;&#10;Description automatically generated">
          <a:extLst>
            <a:ext uri="{FF2B5EF4-FFF2-40B4-BE49-F238E27FC236}">
              <a16:creationId xmlns:a16="http://schemas.microsoft.com/office/drawing/2014/main" id="{93BBC9E1-8217-597C-5452-CF68072FF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4934" y="2535767"/>
          <a:ext cx="2000250" cy="2096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D28E-D189-4D54-B848-F2C5F48F20F5}">
  <sheetPr>
    <tabColor theme="4"/>
  </sheetPr>
  <dimension ref="B1:G39"/>
  <sheetViews>
    <sheetView showGridLines="0" tabSelected="1" zoomScale="160" zoomScaleNormal="160" workbookViewId="0">
      <selection activeCell="I27" sqref="I27"/>
    </sheetView>
  </sheetViews>
  <sheetFormatPr defaultColWidth="8.86328125" defaultRowHeight="14.75" x14ac:dyDescent="0.75"/>
  <cols>
    <col min="3" max="3" width="15.1328125" bestFit="1" customWidth="1"/>
    <col min="4" max="4" width="10.1328125" bestFit="1" customWidth="1"/>
    <col min="5" max="5" width="11.1328125" bestFit="1" customWidth="1"/>
    <col min="7" max="7" width="11.1328125" bestFit="1" customWidth="1"/>
  </cols>
  <sheetData>
    <row r="1" spans="2:7" x14ac:dyDescent="0.75">
      <c r="B1" s="1"/>
    </row>
    <row r="2" spans="2:7" x14ac:dyDescent="0.75">
      <c r="B2" s="4" t="s">
        <v>2</v>
      </c>
      <c r="C2" s="5">
        <v>44197</v>
      </c>
      <c r="D2" s="5">
        <f>EDATE(C2,1)</f>
        <v>44228</v>
      </c>
      <c r="E2" s="5">
        <f t="shared" ref="E2:F2" si="0">EDATE(D2,1)</f>
        <v>44256</v>
      </c>
      <c r="F2" s="5">
        <f t="shared" si="0"/>
        <v>44287</v>
      </c>
      <c r="G2" s="5">
        <f>EDATE(F2,1)</f>
        <v>44317</v>
      </c>
    </row>
    <row r="3" spans="2:7" x14ac:dyDescent="0.75">
      <c r="B3" s="1" t="s">
        <v>0</v>
      </c>
      <c r="C3" s="8">
        <f>SUMIFS($G$8:$G$22,$D$8:$D$22,C2,$C$8:$C$22,$B$3)</f>
        <v>76945.5</v>
      </c>
      <c r="D3" s="8">
        <f t="shared" ref="D3:G3" si="1">SUMIFS($G$8:$G$22,$D$8:$D$22,D2,$C$8:$C$22,$B$3)</f>
        <v>84640.050000000017</v>
      </c>
      <c r="E3" s="8">
        <f t="shared" si="1"/>
        <v>59248.035000000003</v>
      </c>
      <c r="F3" s="8">
        <f t="shared" si="1"/>
        <v>53323.231500000009</v>
      </c>
      <c r="G3" s="8">
        <f t="shared" si="1"/>
        <v>74652.524099999981</v>
      </c>
    </row>
    <row r="4" spans="2:7" x14ac:dyDescent="0.75">
      <c r="B4" s="1" t="s">
        <v>0</v>
      </c>
      <c r="C4" s="8">
        <f>INDEX($G$8:$G$22,MATCH(C2,$D$8:$D$22,0),MATCH($B$4,$C$8:$C$22,0))</f>
        <v>76945.5</v>
      </c>
      <c r="D4" s="8">
        <f t="shared" ref="D4:G4" si="2">INDEX($G$8:$G$22,MATCH(D2,$D$8:$D$22,0),MATCH($B$4,$C$8:$C$22,0))</f>
        <v>84640.050000000017</v>
      </c>
      <c r="E4" s="8">
        <f t="shared" si="2"/>
        <v>59248.035000000003</v>
      </c>
      <c r="F4" s="8">
        <f t="shared" si="2"/>
        <v>53323.231500000009</v>
      </c>
      <c r="G4" s="8">
        <f t="shared" si="2"/>
        <v>74652.524099999981</v>
      </c>
    </row>
    <row r="5" spans="2:7" x14ac:dyDescent="0.75">
      <c r="B5" s="1"/>
    </row>
    <row r="6" spans="2:7" x14ac:dyDescent="0.75">
      <c r="C6" s="11" t="s">
        <v>8</v>
      </c>
      <c r="D6" s="11"/>
      <c r="E6" s="11"/>
      <c r="F6" s="11"/>
      <c r="G6" s="11"/>
    </row>
    <row r="7" spans="2:7" x14ac:dyDescent="0.75">
      <c r="B7" s="1"/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</row>
    <row r="8" spans="2:7" x14ac:dyDescent="0.75">
      <c r="C8" t="s">
        <v>0</v>
      </c>
      <c r="D8" s="2">
        <v>44197</v>
      </c>
      <c r="E8" s="3">
        <v>256485</v>
      </c>
      <c r="F8" s="3">
        <v>179539.5</v>
      </c>
      <c r="G8" s="3">
        <f>E8-F8</f>
        <v>76945.5</v>
      </c>
    </row>
    <row r="9" spans="2:7" x14ac:dyDescent="0.75">
      <c r="C9" t="s">
        <v>1</v>
      </c>
      <c r="D9" s="2">
        <v>44197</v>
      </c>
      <c r="E9" s="3">
        <v>125468</v>
      </c>
      <c r="F9" s="3">
        <v>87827.599999999991</v>
      </c>
      <c r="G9" s="3">
        <f t="shared" ref="G9:G22" si="3">E9-F9</f>
        <v>37640.400000000009</v>
      </c>
    </row>
    <row r="10" spans="2:7" x14ac:dyDescent="0.75">
      <c r="C10" t="s">
        <v>7</v>
      </c>
      <c r="D10" s="2">
        <v>44197</v>
      </c>
      <c r="E10" s="3">
        <v>252989</v>
      </c>
      <c r="F10" s="3">
        <v>177092.3</v>
      </c>
      <c r="G10" s="3">
        <f t="shared" si="3"/>
        <v>75896.700000000012</v>
      </c>
    </row>
    <row r="11" spans="2:7" x14ac:dyDescent="0.75">
      <c r="C11" t="s">
        <v>0</v>
      </c>
      <c r="D11" s="2">
        <v>44228</v>
      </c>
      <c r="E11" s="3">
        <f>E8*1.1</f>
        <v>282133.5</v>
      </c>
      <c r="F11" s="3">
        <v>197493.44999999998</v>
      </c>
      <c r="G11" s="3">
        <f t="shared" si="3"/>
        <v>84640.050000000017</v>
      </c>
    </row>
    <row r="12" spans="2:7" x14ac:dyDescent="0.75">
      <c r="C12" t="s">
        <v>1</v>
      </c>
      <c r="D12" s="2">
        <v>44228</v>
      </c>
      <c r="E12" s="3">
        <f t="shared" ref="E12:E13" si="4">E9*1.1</f>
        <v>138014.80000000002</v>
      </c>
      <c r="F12" s="3">
        <v>96610.36</v>
      </c>
      <c r="G12" s="3">
        <f t="shared" si="3"/>
        <v>41404.440000000017</v>
      </c>
    </row>
    <row r="13" spans="2:7" x14ac:dyDescent="0.75">
      <c r="C13" t="s">
        <v>7</v>
      </c>
      <c r="D13" s="2">
        <v>44228</v>
      </c>
      <c r="E13" s="3">
        <f t="shared" si="4"/>
        <v>278287.90000000002</v>
      </c>
      <c r="F13" s="3">
        <v>194801.53</v>
      </c>
      <c r="G13" s="3">
        <f t="shared" si="3"/>
        <v>83486.370000000024</v>
      </c>
    </row>
    <row r="14" spans="2:7" x14ac:dyDescent="0.75">
      <c r="C14" t="s">
        <v>0</v>
      </c>
      <c r="D14" s="2">
        <v>44256</v>
      </c>
      <c r="E14" s="3">
        <f>E11*0.7</f>
        <v>197493.44999999998</v>
      </c>
      <c r="F14" s="3">
        <v>138245.41499999998</v>
      </c>
      <c r="G14" s="3">
        <f t="shared" si="3"/>
        <v>59248.035000000003</v>
      </c>
    </row>
    <row r="15" spans="2:7" x14ac:dyDescent="0.75">
      <c r="C15" t="s">
        <v>1</v>
      </c>
      <c r="D15" s="2">
        <v>44256</v>
      </c>
      <c r="E15" s="3">
        <f t="shared" ref="E15:E16" si="5">E12*0.7</f>
        <v>96610.36</v>
      </c>
      <c r="F15" s="3">
        <v>67627.251999999993</v>
      </c>
      <c r="G15" s="3">
        <f t="shared" si="3"/>
        <v>28983.108000000007</v>
      </c>
    </row>
    <row r="16" spans="2:7" x14ac:dyDescent="0.75">
      <c r="C16" t="s">
        <v>7</v>
      </c>
      <c r="D16" s="2">
        <v>44256</v>
      </c>
      <c r="E16" s="3">
        <f t="shared" si="5"/>
        <v>194801.53</v>
      </c>
      <c r="F16" s="3">
        <v>136361.071</v>
      </c>
      <c r="G16" s="3">
        <f t="shared" si="3"/>
        <v>58440.459000000003</v>
      </c>
    </row>
    <row r="17" spans="3:7" x14ac:dyDescent="0.75">
      <c r="C17" t="s">
        <v>0</v>
      </c>
      <c r="D17" s="2">
        <v>44287</v>
      </c>
      <c r="E17" s="3">
        <f>E14*0.9</f>
        <v>177744.10499999998</v>
      </c>
      <c r="F17" s="3">
        <v>124420.87349999997</v>
      </c>
      <c r="G17" s="3">
        <f t="shared" si="3"/>
        <v>53323.231500000009</v>
      </c>
    </row>
    <row r="18" spans="3:7" x14ac:dyDescent="0.75">
      <c r="C18" t="s">
        <v>1</v>
      </c>
      <c r="D18" s="2">
        <v>44287</v>
      </c>
      <c r="E18" s="3">
        <f t="shared" ref="E18:E19" si="6">E15*0.9</f>
        <v>86949.324000000008</v>
      </c>
      <c r="F18" s="3">
        <v>60864.5268</v>
      </c>
      <c r="G18" s="3">
        <f t="shared" si="3"/>
        <v>26084.797200000008</v>
      </c>
    </row>
    <row r="19" spans="3:7" x14ac:dyDescent="0.75">
      <c r="C19" t="s">
        <v>7</v>
      </c>
      <c r="D19" s="2">
        <v>44287</v>
      </c>
      <c r="E19" s="3">
        <f t="shared" si="6"/>
        <v>175321.37700000001</v>
      </c>
      <c r="F19" s="3">
        <v>122724.9639</v>
      </c>
      <c r="G19" s="3">
        <f t="shared" si="3"/>
        <v>52596.413100000005</v>
      </c>
    </row>
    <row r="20" spans="3:7" x14ac:dyDescent="0.75">
      <c r="C20" t="s">
        <v>0</v>
      </c>
      <c r="D20" s="2">
        <v>44317</v>
      </c>
      <c r="E20" s="3">
        <f>E17*1.4</f>
        <v>248841.74699999994</v>
      </c>
      <c r="F20" s="3">
        <v>174189.22289999996</v>
      </c>
      <c r="G20" s="3">
        <f t="shared" si="3"/>
        <v>74652.524099999981</v>
      </c>
    </row>
    <row r="21" spans="3:7" x14ac:dyDescent="0.75">
      <c r="C21" t="s">
        <v>1</v>
      </c>
      <c r="D21" s="2">
        <v>44317</v>
      </c>
      <c r="E21" s="3">
        <f t="shared" ref="E21:E22" si="7">E18*1.4</f>
        <v>121729.0536</v>
      </c>
      <c r="F21" s="3">
        <v>85210.337520000001</v>
      </c>
      <c r="G21" s="3">
        <f t="shared" si="3"/>
        <v>36518.716079999998</v>
      </c>
    </row>
    <row r="22" spans="3:7" x14ac:dyDescent="0.75">
      <c r="C22" t="s">
        <v>7</v>
      </c>
      <c r="D22" s="2">
        <v>44317</v>
      </c>
      <c r="E22" s="3">
        <f t="shared" si="7"/>
        <v>245449.9278</v>
      </c>
      <c r="F22" s="3">
        <v>171814.94946</v>
      </c>
      <c r="G22" s="3">
        <f t="shared" si="3"/>
        <v>73634.978340000001</v>
      </c>
    </row>
    <row r="23" spans="3:7" x14ac:dyDescent="0.75">
      <c r="D23" s="2"/>
      <c r="E23" s="3"/>
      <c r="F23" s="3"/>
      <c r="G23" s="3"/>
    </row>
    <row r="24" spans="3:7" x14ac:dyDescent="0.75">
      <c r="D24" s="2"/>
      <c r="E24" s="3"/>
      <c r="F24" s="3"/>
      <c r="G24" s="3"/>
    </row>
    <row r="25" spans="3:7" x14ac:dyDescent="0.75">
      <c r="C25" s="7" t="s">
        <v>19</v>
      </c>
      <c r="D25" s="10">
        <v>44197</v>
      </c>
      <c r="E25" s="3"/>
      <c r="F25" s="3"/>
      <c r="G25" s="3"/>
    </row>
    <row r="26" spans="3:7" x14ac:dyDescent="0.75">
      <c r="D26" s="2"/>
      <c r="E26" s="3"/>
      <c r="F26" s="3"/>
      <c r="G26" s="3"/>
    </row>
    <row r="27" spans="3:7" x14ac:dyDescent="0.75">
      <c r="C27" s="7" t="s">
        <v>20</v>
      </c>
      <c r="D27" s="9">
        <f>_xlfn.XLOOKUP(D25,C2:G2,C3:G3)</f>
        <v>76945.5</v>
      </c>
      <c r="E27" s="3"/>
      <c r="F27" s="3"/>
      <c r="G27" s="3"/>
    </row>
    <row r="28" spans="3:7" x14ac:dyDescent="0.75">
      <c r="D28" s="2"/>
      <c r="E28" s="3"/>
      <c r="F28" s="3"/>
      <c r="G28" s="3"/>
    </row>
    <row r="29" spans="3:7" x14ac:dyDescent="0.75">
      <c r="D29" s="2"/>
      <c r="E29" s="3"/>
      <c r="F29" s="3"/>
      <c r="G29" s="3"/>
    </row>
    <row r="30" spans="3:7" x14ac:dyDescent="0.75">
      <c r="D30" s="2"/>
      <c r="E30" s="3"/>
      <c r="F30" s="3"/>
      <c r="G30" s="3"/>
    </row>
    <row r="31" spans="3:7" x14ac:dyDescent="0.75">
      <c r="D31" s="2"/>
      <c r="E31" s="3"/>
      <c r="F31" s="3"/>
      <c r="G31" s="3"/>
    </row>
    <row r="32" spans="3:7" x14ac:dyDescent="0.75">
      <c r="D32" s="2"/>
      <c r="E32" s="3"/>
      <c r="F32" s="3"/>
      <c r="G32" s="3"/>
    </row>
    <row r="33" spans="4:7" x14ac:dyDescent="0.75">
      <c r="D33" s="2"/>
      <c r="E33" s="3"/>
      <c r="F33" s="3"/>
      <c r="G33" s="3"/>
    </row>
    <row r="34" spans="4:7" x14ac:dyDescent="0.75">
      <c r="D34" s="2"/>
      <c r="E34" s="3"/>
      <c r="F34" s="3"/>
      <c r="G34" s="3"/>
    </row>
    <row r="35" spans="4:7" x14ac:dyDescent="0.75">
      <c r="D35" s="2"/>
      <c r="E35" s="3"/>
      <c r="F35" s="3"/>
      <c r="G35" s="3"/>
    </row>
    <row r="36" spans="4:7" x14ac:dyDescent="0.75">
      <c r="D36" s="2"/>
      <c r="E36" s="3"/>
      <c r="F36" s="3"/>
      <c r="G36" s="3"/>
    </row>
    <row r="37" spans="4:7" x14ac:dyDescent="0.75">
      <c r="D37" s="2"/>
      <c r="E37" s="3"/>
      <c r="F37" s="3"/>
      <c r="G37" s="3"/>
    </row>
    <row r="38" spans="4:7" x14ac:dyDescent="0.75">
      <c r="D38" s="2"/>
      <c r="E38" s="3"/>
      <c r="F38" s="3"/>
      <c r="G38" s="3"/>
    </row>
    <row r="39" spans="4:7" x14ac:dyDescent="0.75">
      <c r="D39" s="2"/>
      <c r="E39" s="3"/>
      <c r="F39" s="3"/>
      <c r="G39" s="3"/>
    </row>
  </sheetData>
  <mergeCells count="1">
    <mergeCell ref="C6:G6"/>
  </mergeCells>
  <dataValidations count="1">
    <dataValidation type="list" allowBlank="1" showInputMessage="1" showErrorMessage="1" sqref="D25" xr:uid="{D27DC9DD-BCE9-4F06-B9B2-7573013465B7}">
      <formula1>$C$2:$G$2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47C2-614E-48A7-98E0-3AE1E54E6725}">
  <sheetPr>
    <tabColor theme="7"/>
  </sheetPr>
  <dimension ref="B1:N12"/>
  <sheetViews>
    <sheetView showGridLines="0" zoomScale="120" zoomScaleNormal="120" workbookViewId="0">
      <selection activeCell="E14" sqref="E14"/>
    </sheetView>
  </sheetViews>
  <sheetFormatPr defaultColWidth="8.86328125" defaultRowHeight="14.75" x14ac:dyDescent="0.75"/>
  <cols>
    <col min="2" max="2" width="39.1328125" bestFit="1" customWidth="1"/>
    <col min="3" max="3" width="26.40625" bestFit="1" customWidth="1"/>
    <col min="4" max="5" width="25.7265625" bestFit="1" customWidth="1"/>
    <col min="8" max="8" width="15" bestFit="1" customWidth="1"/>
  </cols>
  <sheetData>
    <row r="1" spans="2:14" ht="16" x14ac:dyDescent="0.8">
      <c r="B1" s="6"/>
    </row>
    <row r="2" spans="2:14" x14ac:dyDescent="0.75">
      <c r="B2" s="13" t="s">
        <v>21</v>
      </c>
      <c r="C2" s="14" t="s">
        <v>22</v>
      </c>
      <c r="D2" s="14" t="s">
        <v>23</v>
      </c>
      <c r="E2" s="14" t="s">
        <v>54</v>
      </c>
      <c r="F2" s="15" t="s">
        <v>55</v>
      </c>
      <c r="G2" s="15"/>
      <c r="H2" s="15"/>
      <c r="I2" s="15"/>
    </row>
    <row r="3" spans="2:14" x14ac:dyDescent="0.75">
      <c r="B3" s="16" t="s">
        <v>11</v>
      </c>
      <c r="C3" s="16" t="str">
        <f>TRIM(B3)</f>
        <v>Sam sMIth 479585665 AZ</v>
      </c>
      <c r="D3" s="16" t="str">
        <f>PROPER(C3)</f>
        <v>Sam Smith 479585665 Az</v>
      </c>
      <c r="E3" s="16" t="s">
        <v>24</v>
      </c>
      <c r="F3" s="16" t="s">
        <v>35</v>
      </c>
      <c r="G3" s="16" t="s">
        <v>36</v>
      </c>
      <c r="H3" s="17">
        <v>479585665</v>
      </c>
      <c r="I3" s="16" t="s">
        <v>56</v>
      </c>
    </row>
    <row r="4" spans="2:14" x14ac:dyDescent="0.75">
      <c r="B4" s="12" t="s">
        <v>17</v>
      </c>
      <c r="C4" s="16" t="str">
        <f t="shared" ref="C4:C12" si="0">TRIM(B4)</f>
        <v>Josh JACk 209758689 CA</v>
      </c>
      <c r="D4" s="16" t="str">
        <f t="shared" ref="D4:D12" si="1">PROPER(C4)</f>
        <v>Josh Jack 209758689 Ca</v>
      </c>
      <c r="E4" s="16" t="s">
        <v>25</v>
      </c>
      <c r="F4" s="16" t="s">
        <v>37</v>
      </c>
      <c r="G4" s="16" t="s">
        <v>38</v>
      </c>
      <c r="H4" s="17">
        <v>209758689</v>
      </c>
      <c r="I4" s="16" t="s">
        <v>57</v>
      </c>
    </row>
    <row r="5" spans="2:14" x14ac:dyDescent="0.75">
      <c r="B5" s="16" t="s">
        <v>9</v>
      </c>
      <c r="C5" s="16" t="str">
        <f t="shared" si="0"/>
        <v>THEREsa Mayer 303127896 CO</v>
      </c>
      <c r="D5" s="16" t="str">
        <f t="shared" si="1"/>
        <v>Theresa Mayer 303127896 Co</v>
      </c>
      <c r="E5" s="16" t="s">
        <v>26</v>
      </c>
      <c r="F5" s="16" t="s">
        <v>39</v>
      </c>
      <c r="G5" s="16" t="s">
        <v>40</v>
      </c>
      <c r="H5" s="17">
        <v>303127896</v>
      </c>
      <c r="I5" s="16" t="s">
        <v>58</v>
      </c>
    </row>
    <row r="6" spans="2:14" x14ac:dyDescent="0.75">
      <c r="B6" s="16" t="s">
        <v>18</v>
      </c>
      <c r="C6" s="16" t="str">
        <f t="shared" si="0"/>
        <v>Adam JohnSON 303025168 co</v>
      </c>
      <c r="D6" s="16" t="str">
        <f t="shared" si="1"/>
        <v>Adam Johnson 303025168 Co</v>
      </c>
      <c r="E6" s="16" t="s">
        <v>27</v>
      </c>
      <c r="F6" s="16" t="s">
        <v>41</v>
      </c>
      <c r="G6" s="16" t="s">
        <v>42</v>
      </c>
      <c r="H6" s="17">
        <v>303025168</v>
      </c>
      <c r="I6" s="16" t="s">
        <v>58</v>
      </c>
    </row>
    <row r="7" spans="2:14" x14ac:dyDescent="0.75">
      <c r="B7" s="18" t="s">
        <v>10</v>
      </c>
      <c r="C7" s="16" t="str">
        <f t="shared" si="0"/>
        <v>Sammy Lee 212558667 ny</v>
      </c>
      <c r="D7" s="16" t="str">
        <f t="shared" si="1"/>
        <v>Sammy Lee 212558667 Ny</v>
      </c>
      <c r="E7" s="16" t="s">
        <v>28</v>
      </c>
      <c r="F7" s="16" t="s">
        <v>43</v>
      </c>
      <c r="G7" s="16" t="s">
        <v>44</v>
      </c>
      <c r="H7" s="17">
        <v>212558667</v>
      </c>
      <c r="I7" s="16" t="s">
        <v>0</v>
      </c>
      <c r="N7" t="s">
        <v>34</v>
      </c>
    </row>
    <row r="8" spans="2:14" x14ac:dyDescent="0.75">
      <c r="B8" s="16" t="s">
        <v>14</v>
      </c>
      <c r="C8" s="16" t="str">
        <f t="shared" si="0"/>
        <v>John LEE 603548687 NH</v>
      </c>
      <c r="D8" s="16" t="str">
        <f t="shared" si="1"/>
        <v>John Lee 603548687 Nh</v>
      </c>
      <c r="E8" s="16" t="s">
        <v>29</v>
      </c>
      <c r="F8" s="16" t="s">
        <v>45</v>
      </c>
      <c r="G8" s="16" t="s">
        <v>44</v>
      </c>
      <c r="H8" s="17">
        <v>603548687</v>
      </c>
      <c r="I8" s="16" t="s">
        <v>59</v>
      </c>
    </row>
    <row r="9" spans="2:14" x14ac:dyDescent="0.75">
      <c r="B9" s="19" t="s">
        <v>16</v>
      </c>
      <c r="C9" s="16" t="str">
        <f t="shared" si="0"/>
        <v>MARK Andersen 732335487 NJ</v>
      </c>
      <c r="D9" s="16" t="str">
        <f t="shared" si="1"/>
        <v>Mark Andersen 732335487 Nj</v>
      </c>
      <c r="E9" s="16" t="s">
        <v>30</v>
      </c>
      <c r="F9" s="16" t="s">
        <v>46</v>
      </c>
      <c r="G9" s="16" t="s">
        <v>47</v>
      </c>
      <c r="H9" s="17">
        <v>732335487</v>
      </c>
      <c r="I9" s="16" t="s">
        <v>60</v>
      </c>
      <c r="M9" t="s">
        <v>34</v>
      </c>
    </row>
    <row r="10" spans="2:14" x14ac:dyDescent="0.75">
      <c r="B10" s="16" t="s">
        <v>12</v>
      </c>
      <c r="C10" s="16" t="str">
        <f t="shared" si="0"/>
        <v>Sarah Von 207789252 me</v>
      </c>
      <c r="D10" s="16" t="str">
        <f t="shared" si="1"/>
        <v>Sarah Von 207789252 Me</v>
      </c>
      <c r="E10" s="16" t="s">
        <v>31</v>
      </c>
      <c r="F10" s="16" t="s">
        <v>48</v>
      </c>
      <c r="G10" s="16" t="s">
        <v>49</v>
      </c>
      <c r="H10" s="17">
        <v>207789252</v>
      </c>
      <c r="I10" s="16" t="s">
        <v>61</v>
      </c>
    </row>
    <row r="11" spans="2:14" x14ac:dyDescent="0.75">
      <c r="B11" s="16" t="s">
        <v>15</v>
      </c>
      <c r="C11" s="16" t="str">
        <f t="shared" si="0"/>
        <v>Hanna Hoover 610023585 PA</v>
      </c>
      <c r="D11" s="16" t="str">
        <f t="shared" si="1"/>
        <v>Hanna Hoover 610023585 Pa</v>
      </c>
      <c r="E11" s="16" t="s">
        <v>32</v>
      </c>
      <c r="F11" s="16" t="s">
        <v>50</v>
      </c>
      <c r="G11" s="16" t="s">
        <v>51</v>
      </c>
      <c r="H11" s="17">
        <v>610023585</v>
      </c>
      <c r="I11" s="16" t="s">
        <v>62</v>
      </c>
    </row>
    <row r="12" spans="2:14" x14ac:dyDescent="0.75">
      <c r="B12" s="12" t="s">
        <v>13</v>
      </c>
      <c r="C12" s="16" t="str">
        <f t="shared" si="0"/>
        <v>Irina Adams 401178699 RI</v>
      </c>
      <c r="D12" s="16" t="str">
        <f t="shared" si="1"/>
        <v>Irina Adams 401178699 Ri</v>
      </c>
      <c r="E12" s="16" t="s">
        <v>33</v>
      </c>
      <c r="F12" s="16" t="s">
        <v>52</v>
      </c>
      <c r="G12" s="16" t="s">
        <v>53</v>
      </c>
      <c r="H12" s="17">
        <v>401178699</v>
      </c>
      <c r="I12" s="16" t="s">
        <v>63</v>
      </c>
    </row>
  </sheetData>
  <mergeCells count="1">
    <mergeCell ref="F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Explains</dc:creator>
  <cp:lastModifiedBy>Zachary Young</cp:lastModifiedBy>
  <dcterms:created xsi:type="dcterms:W3CDTF">2022-02-23T10:41:33Z</dcterms:created>
  <dcterms:modified xsi:type="dcterms:W3CDTF">2023-12-04T17:52:19Z</dcterms:modified>
</cp:coreProperties>
</file>