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a\龙京\excel\Tutorials\"/>
    </mc:Choice>
  </mc:AlternateContent>
  <xr:revisionPtr revIDLastSave="0" documentId="13_ncr:1_{1BE8A899-023E-4979-AB96-B0A335B4514D}" xr6:coauthVersionLast="47" xr6:coauthVersionMax="47" xr10:uidLastSave="{00000000-0000-0000-0000-000000000000}"/>
  <bookViews>
    <workbookView xWindow="38290" yWindow="-110" windowWidth="38620" windowHeight="21100" activeTab="5" xr2:uid="{D39EE176-0C1D-3441-8EB4-571125E77837}"/>
  </bookViews>
  <sheets>
    <sheet name="Forecast 01" sheetId="3" r:id="rId1"/>
    <sheet name="Forecast 02" sheetId="11" r:id="rId2"/>
    <sheet name="Correlation Analysis" sheetId="7" r:id="rId3"/>
    <sheet name="Descriptive Stats" sheetId="2" r:id="rId4"/>
    <sheet name="Scatter" sheetId="1" r:id="rId5"/>
    <sheet name="Reg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  <c r="C18" i="11"/>
  <c r="C19" i="11"/>
  <c r="C20" i="11"/>
  <c r="C21" i="11"/>
  <c r="C22" i="11"/>
  <c r="C23" i="11"/>
  <c r="C24" i="11"/>
  <c r="C25" i="11"/>
  <c r="D25" i="11" l="1"/>
  <c r="E21" i="11"/>
  <c r="D24" i="11"/>
  <c r="D20" i="11"/>
  <c r="E24" i="11"/>
  <c r="E20" i="11"/>
  <c r="D19" i="11"/>
  <c r="D23" i="11"/>
  <c r="E19" i="11"/>
  <c r="E23" i="11"/>
  <c r="D22" i="11"/>
  <c r="D18" i="11"/>
  <c r="E22" i="11"/>
  <c r="E18" i="11"/>
  <c r="E25" i="11"/>
  <c r="D21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<sst xmlns="http://schemas.openxmlformats.org/spreadsheetml/2006/main" count="83" uniqueCount="50">
  <si>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</si>
  <si>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</si>
  <si>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</si>
  <si>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</si>
  <si>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</si>
  <si>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</si>
  <si>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</si>
  <si>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</si>
  <si>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</si>
  <si>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</si>
  <si>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</si>
  <si>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t>Forecast(Revenue (in millions))</t>
  </si>
  <si>
    <t>Lower Confidence Bound(Revenue (in millions))</t>
  </si>
  <si>
    <t>Upper Confidence Bound(Revenue (in millions))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</si>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</sst>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4">
    <cellStyle name="Comma" xfId="1" builtinId="3"/>
    <cellStyle name="Hyperlink 2 2" xfId="3" xr:uid="{AC004846-4E41-49DA-BCBB-CB78111A3BD9}"/>
    <cellStyle name="Normal" xfId="0" builtinId="0"/>
    <cellStyle name="Normal 2" xfId="2" xr:uid="{0A7EA08C-258F-4460-9423-499FFEAE631F}"/>
  </cellStyles>
  <dxfs count="7">
    <dxf>
      <numFmt numFmtId="166" formatCode="[$$-C09]#,##0"/>
    </dxf>
    <dxf>
      <numFmt numFmtId="166" formatCode="[$$-C09]#,##0"/>
    </dxf>
    <dxf>
      <numFmt numFmtId="166" formatCode="[$$-C09]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02'!$B$1</c:f>
              <c:strCache>
                <c:ptCount val="1"/>
                <c:pt idx="0">
                  <c:v>Revenue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02'!$B$2:$B$25</c:f>
              <c:numCache>
                <c:formatCode>[$$-C09]#,##0</c:formatCode>
                <c:ptCount val="24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0-43EC-B410-77648497D367}"/>
            </c:ext>
          </c:extLst>
        </c:ser>
        <c:ser>
          <c:idx val="1"/>
          <c:order val="1"/>
          <c:tx>
            <c:strRef>
              <c:f>'Forecast 02'!$C$1</c:f>
              <c:strCache>
                <c:ptCount val="1"/>
                <c:pt idx="0">
                  <c:v>Forecast(Revenue (in millions))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02'!$A$2:$A$25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02'!$C$2:$C$25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0-43EC-B410-77648497D367}"/>
            </c:ext>
          </c:extLst>
        </c:ser>
        <c:ser>
          <c:idx val="2"/>
          <c:order val="2"/>
          <c:tx>
            <c:strRef>
              <c:f>'Forecast 02'!$D$1</c:f>
              <c:strCache>
                <c:ptCount val="1"/>
                <c:pt idx="0">
                  <c:v>Lower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02'!$A$2:$A$25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02'!$D$2:$D$25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0-43EC-B410-77648497D367}"/>
            </c:ext>
          </c:extLst>
        </c:ser>
        <c:ser>
          <c:idx val="3"/>
          <c:order val="3"/>
          <c:tx>
            <c:strRef>
              <c:f>'Forecast 02'!$E$1</c:f>
              <c:strCache>
                <c:ptCount val="1"/>
                <c:pt idx="0">
                  <c:v>Upper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02'!$A$2:$A$25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02'!$E$2:$E$25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0-43EC-B410-77648497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468128"/>
        <c:axId val="1651138656"/>
      </c:lineChart>
      <c:catAx>
        <c:axId val="16524681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38656"/>
        <c:crosses val="autoZero"/>
        <c:auto val="1"/>
        <c:lblAlgn val="ctr"/>
        <c:lblOffset val="100"/>
        <c:noMultiLvlLbl val="0"/>
      </c:catAx>
      <c:valAx>
        <c:axId val="1651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261592300962383E-2"/>
                  <c:y val="-0.1914413189660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2-4EBD-854E-AAC94077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2432"/>
        <c:axId val="1878454544"/>
      </c:scatterChart>
      <c:valAx>
        <c:axId val="2067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54544"/>
        <c:crosses val="autoZero"/>
        <c:crossBetween val="midCat"/>
      </c:valAx>
      <c:valAx>
        <c:axId val="1878454544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839258</xdr:colOff>
      <xdr:row>0</xdr:row>
      <xdr:rowOff>153459</xdr:rowOff>
    </xdr:from>
    <xdr:to>
      <xdr:col>8</xdr:col>
      <xdr:colOff>523875</xdr:colOff>
      <xdr:row>20</xdr:row>
      <xdr:rowOff>123298</xdr:rowOff>
    </xdr:to>
    <xdr:pic>
      <xdr:nvPicPr>
        <xdr:cNvPr id="4" name="Picture 3" descr="A screenshot of a computer screen&#10;&#10;Description automatically generated">
          <a:extLst>
            <a:ext uri="{FF2B5EF4-FFF2-40B4-BE49-F238E27FC236}">
              <a16:creationId xmlns:a16="http://schemas.microsoft.com/office/drawing/2014/main" id="{FA8703F0-2C31-DCD2-158F-01296ABA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5133" y="153459"/>
          <a:ext cx="3944409" cy="3991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26</xdr:row>
      <xdr:rowOff>177800</xdr:rowOff>
    </xdr:from>
    <xdr:to>
      <xdr:col>4</xdr:col>
      <xdr:colOff>2819400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E47B0-847F-5C6B-23B4-A634B32B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413279</xdr:colOff>
      <xdr:row>3</xdr:row>
      <xdr:rowOff>113241</xdr:rowOff>
    </xdr:from>
    <xdr:to>
      <xdr:col>9</xdr:col>
      <xdr:colOff>725487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DD26-7BF0-68BC-098B-D05C61203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m/d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158CA2-282B-493D-A106-0ABBBB000CE9}" name="Table8" displayName="Table8" ref="A1:E25" totalsRowShown="0">
  <autoFilter ref="A1:E25" xr:uid="{3A158CA2-282B-493D-A106-0ABBBB000CE9}"/>
  <tableColumns count="5">
    <tableColumn id="1" xr3:uid="{C32F53E8-8586-46B0-A5FD-A50D6E4AD319}" name="Date" dataDxfId="3"/>
    <tableColumn id="2" xr3:uid="{AC8A7AEF-5E68-44E1-B135-26C7F53FD2C4}" name="Revenue (in millions)"/>
    <tableColumn id="3" xr3:uid="{DADF92C8-6308-4ED1-BFFD-13527B034C60}" name="Forecast(Revenue (in millions))" dataDxfId="2">
      <calculatedColumnFormula>_xlfn.FORECAST.ETS(A2,$B$2:$B$17,$A$2:$A$17,1,1)</calculatedColumnFormula>
    </tableColumn>
    <tableColumn id="4" xr3:uid="{F4BF970E-8662-4122-8D57-003C526B5C72}" name="Lower Confidence Bound(Revenue (in millions))" dataDxfId="1">
      <calculatedColumnFormula>C2-_xlfn.FORECAST.ETS.CONFINT(A2,$B$2:$B$17,$A$2:$A$17,0.95,1,1)</calculatedColumnFormula>
    </tableColumn>
    <tableColumn id="5" xr3:uid="{E311D670-4B5F-4DEB-91EE-481F800E38A0}" name="Upper Confidence Bound(Revenue (in millions)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1484D-A616-DD42-B763-35246842105C}" name="Table2" displayName="Table2" ref="B2:D33" totalsRowShown="0">
  <autoFilter ref="B2:D33" xr:uid="{F301484D-A616-DD42-B763-35246842105C}">
    <filterColumn colId="0" hiddenButton="1"/>
    <filterColumn colId="1" hiddenButton="1"/>
    <filterColumn colId="2" hiddenButton="1"/>
  </autoFilter>
  <tableColumns count="3">
    <tableColumn id="1" xr3:uid="{807D2E8D-403B-EA4D-9965-7CABB48DCF41}" name="Newspaper Ads" dataDxfId="6"/>
    <tableColumn id="2" xr3:uid="{3CB1085C-6466-C94B-85BD-0D83D6F74D7F}" name="Online Ads" dataDxfId="5"/>
    <tableColumn id="3" xr3:uid="{45A75BF1-CB4A-3940-96EE-9E04229A44D0}" name="Revenue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sheetPr codeName="Sheet1"/>
  <dimension ref="B2:F55"/>
  <sheetViews>
    <sheetView showGridLines="0" zoomScale="120" zoomScaleNormal="120" workbookViewId="0">
      <selection activeCell="K9" sqref="K9"/>
    </sheetView>
  </sheetViews>
  <sheetFormatPr defaultColWidth="11.1640625" defaultRowHeight="16" x14ac:dyDescent="0.8"/>
  <cols>
    <col min="1" max="1" width="3.6640625" customWidth="1"/>
    <col min="3" max="3" width="18.6640625" bestFit="1" customWidth="1"/>
  </cols>
  <sheetData>
    <row r="2" spans="2:3" x14ac:dyDescent="0.8">
      <c r="B2" s="12" t="s">
        <v>6</v>
      </c>
      <c r="C2" s="12"/>
    </row>
    <row r="3" spans="2:3" x14ac:dyDescent="0.8">
      <c r="B3" s="8" t="s">
        <v>1</v>
      </c>
      <c r="C3" s="7" t="s">
        <v>5</v>
      </c>
    </row>
    <row r="4" spans="2:3" x14ac:dyDescent="0.8">
      <c r="B4" s="3">
        <v>44926</v>
      </c>
      <c r="C4" s="5">
        <v>4899</v>
      </c>
    </row>
    <row r="5" spans="2:3" x14ac:dyDescent="0.8">
      <c r="B5" s="3">
        <v>44834</v>
      </c>
      <c r="C5" s="5">
        <v>5123</v>
      </c>
    </row>
    <row r="6" spans="2:3" x14ac:dyDescent="0.8">
      <c r="B6" s="3">
        <v>44742</v>
      </c>
      <c r="C6" s="5">
        <v>6689</v>
      </c>
    </row>
    <row r="7" spans="2:3" x14ac:dyDescent="0.8">
      <c r="B7" s="3">
        <v>44651</v>
      </c>
      <c r="C7" s="5">
        <v>4199</v>
      </c>
    </row>
    <row r="8" spans="2:3" x14ac:dyDescent="0.8">
      <c r="B8" s="3">
        <v>44561</v>
      </c>
      <c r="C8" s="5">
        <v>3889</v>
      </c>
    </row>
    <row r="9" spans="2:3" x14ac:dyDescent="0.8">
      <c r="B9" s="3">
        <v>44469</v>
      </c>
      <c r="C9" s="5">
        <v>3946</v>
      </c>
    </row>
    <row r="10" spans="2:3" x14ac:dyDescent="0.8">
      <c r="B10" s="3">
        <v>44377</v>
      </c>
      <c r="C10" s="5">
        <v>6587</v>
      </c>
    </row>
    <row r="11" spans="2:3" x14ac:dyDescent="0.8">
      <c r="B11" s="3">
        <v>44286</v>
      </c>
      <c r="C11" s="5">
        <v>3789</v>
      </c>
    </row>
    <row r="12" spans="2:3" x14ac:dyDescent="0.8">
      <c r="B12" s="3">
        <v>44196</v>
      </c>
      <c r="C12" s="5">
        <v>3523</v>
      </c>
    </row>
    <row r="13" spans="2:3" x14ac:dyDescent="0.8">
      <c r="B13" s="3">
        <v>44104</v>
      </c>
      <c r="C13" s="5">
        <v>3999</v>
      </c>
    </row>
    <row r="14" spans="2:3" x14ac:dyDescent="0.8">
      <c r="B14" s="3">
        <v>44012</v>
      </c>
      <c r="C14" s="5">
        <v>5663</v>
      </c>
    </row>
    <row r="15" spans="2:3" x14ac:dyDescent="0.8">
      <c r="B15" s="3">
        <v>43921</v>
      </c>
      <c r="C15" s="5">
        <v>3789</v>
      </c>
    </row>
    <row r="16" spans="2:3" x14ac:dyDescent="0.8">
      <c r="B16" s="3">
        <v>43830</v>
      </c>
      <c r="C16" s="5">
        <v>4258</v>
      </c>
    </row>
    <row r="17" spans="2:6" x14ac:dyDescent="0.8">
      <c r="B17" s="3">
        <v>43738</v>
      </c>
      <c r="C17" s="5">
        <v>5548</v>
      </c>
    </row>
    <row r="18" spans="2:6" x14ac:dyDescent="0.8">
      <c r="B18" s="3">
        <v>43646</v>
      </c>
      <c r="C18" s="5">
        <v>6258</v>
      </c>
    </row>
    <row r="19" spans="2:6" x14ac:dyDescent="0.8">
      <c r="B19" s="3">
        <v>43555</v>
      </c>
      <c r="C19" s="5">
        <v>5012</v>
      </c>
    </row>
    <row r="20" spans="2:6" x14ac:dyDescent="0.8">
      <c r="E20" s="3"/>
      <c r="F20" s="4"/>
    </row>
    <row r="21" spans="2:6" x14ac:dyDescent="0.8">
      <c r="E21" s="3"/>
      <c r="F21" s="4"/>
    </row>
    <row r="22" spans="2:6" x14ac:dyDescent="0.8">
      <c r="E22" s="3"/>
      <c r="F22" s="4"/>
    </row>
    <row r="23" spans="2:6" x14ac:dyDescent="0.8">
      <c r="E23" s="3"/>
      <c r="F23" s="4"/>
    </row>
    <row r="24" spans="2:6" x14ac:dyDescent="0.8">
      <c r="E24" s="3"/>
      <c r="F24" s="4"/>
    </row>
    <row r="25" spans="2:6" x14ac:dyDescent="0.8">
      <c r="E25" s="3"/>
      <c r="F25" s="4"/>
    </row>
    <row r="26" spans="2:6" x14ac:dyDescent="0.8">
      <c r="E26" s="3"/>
      <c r="F26" s="4"/>
    </row>
    <row r="27" spans="2:6" x14ac:dyDescent="0.8">
      <c r="E27" s="3"/>
      <c r="F27" s="4"/>
    </row>
    <row r="28" spans="2:6" x14ac:dyDescent="0.8">
      <c r="E28" s="3"/>
      <c r="F28" s="4"/>
    </row>
    <row r="29" spans="2:6" x14ac:dyDescent="0.8">
      <c r="E29" s="3"/>
      <c r="F29" s="4"/>
    </row>
    <row r="30" spans="2:6" x14ac:dyDescent="0.8">
      <c r="E30" s="3"/>
      <c r="F30" s="4"/>
    </row>
    <row r="31" spans="2:6" x14ac:dyDescent="0.8">
      <c r="E31" s="3"/>
      <c r="F31" s="4"/>
    </row>
    <row r="32" spans="2:6" x14ac:dyDescent="0.8">
      <c r="E32" s="3"/>
      <c r="F32" s="4"/>
    </row>
    <row r="33" spans="5:6" x14ac:dyDescent="0.8">
      <c r="E33" s="3"/>
      <c r="F33" s="4"/>
    </row>
    <row r="34" spans="5:6" x14ac:dyDescent="0.8">
      <c r="E34" s="3"/>
      <c r="F34" s="4"/>
    </row>
    <row r="35" spans="5:6" x14ac:dyDescent="0.8">
      <c r="E35" s="3"/>
      <c r="F35" s="4"/>
    </row>
    <row r="36" spans="5:6" x14ac:dyDescent="0.8">
      <c r="E36" s="3"/>
      <c r="F36" s="4"/>
    </row>
    <row r="37" spans="5:6" x14ac:dyDescent="0.8">
      <c r="E37" s="3"/>
      <c r="F37" s="4"/>
    </row>
    <row r="38" spans="5:6" x14ac:dyDescent="0.8">
      <c r="E38" s="3"/>
      <c r="F38" s="4"/>
    </row>
    <row r="39" spans="5:6" x14ac:dyDescent="0.8">
      <c r="E39" s="3"/>
      <c r="F39" s="4"/>
    </row>
    <row r="40" spans="5:6" x14ac:dyDescent="0.8">
      <c r="E40" s="3"/>
      <c r="F40" s="4"/>
    </row>
    <row r="41" spans="5:6" x14ac:dyDescent="0.8">
      <c r="E41" s="3"/>
      <c r="F41" s="4"/>
    </row>
    <row r="42" spans="5:6" x14ac:dyDescent="0.8">
      <c r="E42" s="3"/>
      <c r="F42" s="4"/>
    </row>
    <row r="43" spans="5:6" x14ac:dyDescent="0.8">
      <c r="E43" s="3"/>
      <c r="F43" s="4"/>
    </row>
    <row r="44" spans="5:6" x14ac:dyDescent="0.8">
      <c r="E44" s="3"/>
      <c r="F44" s="4"/>
    </row>
    <row r="45" spans="5:6" x14ac:dyDescent="0.8">
      <c r="E45" s="3"/>
      <c r="F45" s="4"/>
    </row>
    <row r="46" spans="5:6" x14ac:dyDescent="0.8">
      <c r="E46" s="3"/>
      <c r="F46" s="4"/>
    </row>
    <row r="47" spans="5:6" x14ac:dyDescent="0.8">
      <c r="E47" s="3"/>
      <c r="F47" s="4"/>
    </row>
    <row r="48" spans="5:6" x14ac:dyDescent="0.8">
      <c r="E48" s="3"/>
      <c r="F48" s="4"/>
    </row>
    <row r="49" spans="5:6" x14ac:dyDescent="0.8">
      <c r="E49" s="3"/>
      <c r="F49" s="4"/>
    </row>
    <row r="50" spans="5:6" x14ac:dyDescent="0.8">
      <c r="E50" s="3"/>
      <c r="F50" s="4"/>
    </row>
    <row r="51" spans="5:6" x14ac:dyDescent="0.8">
      <c r="E51" s="3"/>
      <c r="F51" s="4"/>
    </row>
    <row r="52" spans="5:6" x14ac:dyDescent="0.8">
      <c r="E52" s="3"/>
      <c r="F52" s="4"/>
    </row>
    <row r="53" spans="5:6" x14ac:dyDescent="0.8">
      <c r="E53" s="3"/>
      <c r="F53" s="4"/>
    </row>
    <row r="54" spans="5:6" x14ac:dyDescent="0.8">
      <c r="E54" s="3"/>
      <c r="F54" s="4"/>
    </row>
    <row r="55" spans="5:6" x14ac:dyDescent="0.8">
      <c r="E55" s="3"/>
      <c r="F55" s="4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E064-FE66-4E08-B35D-4E035201A089}">
  <dimension ref="A1:E25"/>
  <sheetViews>
    <sheetView workbookViewId="0">
      <selection activeCell="I9" sqref="I9"/>
    </sheetView>
  </sheetViews>
  <sheetFormatPr defaultRowHeight="16" x14ac:dyDescent="0.8"/>
  <cols>
    <col min="1" max="1" width="10.20703125" bestFit="1" customWidth="1"/>
    <col min="2" max="2" width="19.9140625" customWidth="1"/>
    <col min="3" max="3" width="28.1640625" customWidth="1"/>
    <col min="4" max="4" width="41.9140625" customWidth="1"/>
    <col min="5" max="5" width="42" customWidth="1"/>
  </cols>
  <sheetData>
    <row r="1" spans="1:5" x14ac:dyDescent="0.8">
      <c r="A1" t="s">
        <v>1</v>
      </c>
      <c r="B1" t="s">
        <v>5</v>
      </c>
      <c r="C1" t="s">
        <v>11</v>
      </c>
      <c r="D1" t="s">
        <v>12</v>
      </c>
      <c r="E1" t="s">
        <v>13</v>
      </c>
    </row>
    <row r="2" spans="1:5" x14ac:dyDescent="0.8">
      <c r="A2" s="3">
        <v>43555</v>
      </c>
      <c r="B2" s="13">
        <v>5012</v>
      </c>
    </row>
    <row r="3" spans="1:5" x14ac:dyDescent="0.8">
      <c r="A3" s="3">
        <v>43646</v>
      </c>
      <c r="B3" s="13">
        <v>6258</v>
      </c>
    </row>
    <row r="4" spans="1:5" x14ac:dyDescent="0.8">
      <c r="A4" s="3">
        <v>43738</v>
      </c>
      <c r="B4" s="13">
        <v>5548</v>
      </c>
    </row>
    <row r="5" spans="1:5" x14ac:dyDescent="0.8">
      <c r="A5" s="3">
        <v>43830</v>
      </c>
      <c r="B5" s="13">
        <v>4258</v>
      </c>
    </row>
    <row r="6" spans="1:5" x14ac:dyDescent="0.8">
      <c r="A6" s="3">
        <v>43921</v>
      </c>
      <c r="B6" s="13">
        <v>3789</v>
      </c>
    </row>
    <row r="7" spans="1:5" x14ac:dyDescent="0.8">
      <c r="A7" s="3">
        <v>44012</v>
      </c>
      <c r="B7" s="13">
        <v>5663</v>
      </c>
    </row>
    <row r="8" spans="1:5" x14ac:dyDescent="0.8">
      <c r="A8" s="3">
        <v>44104</v>
      </c>
      <c r="B8" s="13">
        <v>3999</v>
      </c>
    </row>
    <row r="9" spans="1:5" x14ac:dyDescent="0.8">
      <c r="A9" s="3">
        <v>44196</v>
      </c>
      <c r="B9" s="13">
        <v>3523</v>
      </c>
    </row>
    <row r="10" spans="1:5" x14ac:dyDescent="0.8">
      <c r="A10" s="3">
        <v>44286</v>
      </c>
      <c r="B10" s="13">
        <v>3789</v>
      </c>
    </row>
    <row r="11" spans="1:5" x14ac:dyDescent="0.8">
      <c r="A11" s="3">
        <v>44377</v>
      </c>
      <c r="B11" s="13">
        <v>6587</v>
      </c>
    </row>
    <row r="12" spans="1:5" x14ac:dyDescent="0.8">
      <c r="A12" s="3">
        <v>44469</v>
      </c>
      <c r="B12" s="13">
        <v>3946</v>
      </c>
    </row>
    <row r="13" spans="1:5" x14ac:dyDescent="0.8">
      <c r="A13" s="3">
        <v>44561</v>
      </c>
      <c r="B13" s="13">
        <v>3889</v>
      </c>
    </row>
    <row r="14" spans="1:5" x14ac:dyDescent="0.8">
      <c r="A14" s="3">
        <v>44651</v>
      </c>
      <c r="B14" s="13">
        <v>4199</v>
      </c>
    </row>
    <row r="15" spans="1:5" x14ac:dyDescent="0.8">
      <c r="A15" s="3">
        <v>44742</v>
      </c>
      <c r="B15" s="13">
        <v>6689</v>
      </c>
    </row>
    <row r="16" spans="1:5" x14ac:dyDescent="0.8">
      <c r="A16" s="3">
        <v>44834</v>
      </c>
      <c r="B16" s="13">
        <v>5123</v>
      </c>
    </row>
    <row r="17" spans="1:5" x14ac:dyDescent="0.8">
      <c r="A17" s="3">
        <v>44926</v>
      </c>
      <c r="B17" s="13">
        <v>4899</v>
      </c>
      <c r="C17" s="13">
        <v>4899</v>
      </c>
      <c r="D17" s="13">
        <v>4899</v>
      </c>
      <c r="E17" s="13">
        <v>4899</v>
      </c>
    </row>
    <row r="18" spans="1:5" x14ac:dyDescent="0.8">
      <c r="A18" s="3">
        <v>45016</v>
      </c>
      <c r="C18" s="13">
        <f>_xlfn.FORECAST.ETS(A18,$B$2:$B$17,$A$2:$A$17,1,1)</f>
        <v>4660.3838503979396</v>
      </c>
      <c r="D18" s="13">
        <f>C18-_xlfn.FORECAST.ETS.CONFINT(A18,$B$2:$B$17,$A$2:$A$17,0.95,1,1)</f>
        <v>3490.6161677055716</v>
      </c>
      <c r="E18" s="13">
        <f>C18+_xlfn.FORECAST.ETS.CONFINT(A18,$B$2:$B$17,$A$2:$A$17,0.95,1,1)</f>
        <v>5830.1515330903076</v>
      </c>
    </row>
    <row r="19" spans="1:5" x14ac:dyDescent="0.8">
      <c r="A19" s="3">
        <v>45108</v>
      </c>
      <c r="C19" s="13">
        <f>_xlfn.FORECAST.ETS(A19,$B$2:$B$17,$A$2:$A$17,1,1)</f>
        <v>6833.9266855583028</v>
      </c>
      <c r="D19" s="13">
        <f>C19-_xlfn.FORECAST.ETS.CONFINT(A19,$B$2:$B$17,$A$2:$A$17,0.95,1,1)</f>
        <v>5370.3121642808192</v>
      </c>
      <c r="E19" s="13">
        <f>C19+_xlfn.FORECAST.ETS.CONFINT(A19,$B$2:$B$17,$A$2:$A$17,0.95,1,1)</f>
        <v>8297.5412068357855</v>
      </c>
    </row>
    <row r="20" spans="1:5" x14ac:dyDescent="0.8">
      <c r="A20" s="3">
        <v>45200</v>
      </c>
      <c r="C20" s="13">
        <f>_xlfn.FORECAST.ETS(A20,$B$2:$B$17,$A$2:$A$17,1,1)</f>
        <v>5694.5271600630931</v>
      </c>
      <c r="D20" s="13">
        <f>C20-_xlfn.FORECAST.ETS.CONFINT(A20,$B$2:$B$17,$A$2:$A$17,0.95,1,1)</f>
        <v>3986.3006297848269</v>
      </c>
      <c r="E20" s="13">
        <f>C20+_xlfn.FORECAST.ETS.CONFINT(A20,$B$2:$B$17,$A$2:$A$17,0.95,1,1)</f>
        <v>7402.7536903413593</v>
      </c>
    </row>
    <row r="21" spans="1:5" x14ac:dyDescent="0.8">
      <c r="A21" s="3">
        <v>45291</v>
      </c>
      <c r="C21" s="13">
        <f>_xlfn.FORECAST.ETS(A21,$B$2:$B$17,$A$2:$A$17,1,1)</f>
        <v>4728.9210586734207</v>
      </c>
      <c r="D21" s="13">
        <f>C21-_xlfn.FORECAST.ETS.CONFINT(A21,$B$2:$B$17,$A$2:$A$17,0.95,1,1)</f>
        <v>2806.4303815202229</v>
      </c>
      <c r="E21" s="13">
        <f>C21+_xlfn.FORECAST.ETS.CONFINT(A21,$B$2:$B$17,$A$2:$A$17,0.95,1,1)</f>
        <v>6651.4117358266185</v>
      </c>
    </row>
    <row r="22" spans="1:5" x14ac:dyDescent="0.8">
      <c r="A22" s="3">
        <v>45382</v>
      </c>
      <c r="C22" s="13">
        <f>_xlfn.FORECAST.ETS(A22,$B$2:$B$17,$A$2:$A$17,1,1)</f>
        <v>4655.1677060173824</v>
      </c>
      <c r="D22" s="13">
        <f>C22-_xlfn.FORECAST.ETS.CONFINT(A22,$B$2:$B$17,$A$2:$A$17,0.95,1,1)</f>
        <v>2539.0308094158318</v>
      </c>
      <c r="E22" s="13">
        <f>C22+_xlfn.FORECAST.ETS.CONFINT(A22,$B$2:$B$17,$A$2:$A$17,0.95,1,1)</f>
        <v>6771.3046026189331</v>
      </c>
    </row>
    <row r="23" spans="1:5" x14ac:dyDescent="0.8">
      <c r="A23" s="3">
        <v>45474</v>
      </c>
      <c r="C23" s="13">
        <f>_xlfn.FORECAST.ETS(A23,$B$2:$B$17,$A$2:$A$17,1,1)</f>
        <v>6828.7105411777466</v>
      </c>
      <c r="D23" s="13">
        <f>C23-_xlfn.FORECAST.ETS.CONFINT(A23,$B$2:$B$17,$A$2:$A$17,0.95,1,1)</f>
        <v>4535.2196808131539</v>
      </c>
      <c r="E23" s="13">
        <f>C23+_xlfn.FORECAST.ETS.CONFINT(A23,$B$2:$B$17,$A$2:$A$17,0.95,1,1)</f>
        <v>9122.2014015423392</v>
      </c>
    </row>
    <row r="24" spans="1:5" x14ac:dyDescent="0.8">
      <c r="A24" s="3">
        <v>45566</v>
      </c>
      <c r="C24" s="13">
        <f>_xlfn.FORECAST.ETS(A24,$B$2:$B$17,$A$2:$A$17,1,1)</f>
        <v>5689.311015682536</v>
      </c>
      <c r="D24" s="13">
        <f>C24-_xlfn.FORECAST.ETS.CONFINT(A24,$B$2:$B$17,$A$2:$A$17,0.95,1,1)</f>
        <v>3230.808298320967</v>
      </c>
      <c r="E24" s="13">
        <f>C24+_xlfn.FORECAST.ETS.CONFINT(A24,$B$2:$B$17,$A$2:$A$17,0.95,1,1)</f>
        <v>8147.813733044105</v>
      </c>
    </row>
    <row r="25" spans="1:5" x14ac:dyDescent="0.8">
      <c r="A25" s="3">
        <v>45657</v>
      </c>
      <c r="C25" s="13">
        <f>_xlfn.FORECAST.ETS(A25,$B$2:$B$17,$A$2:$A$17,1,1)</f>
        <v>4723.7049142928636</v>
      </c>
      <c r="D25" s="13">
        <f>C25-_xlfn.FORECAST.ETS.CONFINT(A25,$B$2:$B$17,$A$2:$A$17,0.95,1,1)</f>
        <v>2110.1931090839807</v>
      </c>
      <c r="E25" s="13">
        <f>C25+_xlfn.FORECAST.ETS.CONFINT(A25,$B$2:$B$17,$A$2:$A$17,0.95,1,1)</f>
        <v>7337.2167195017464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A4F-9C67-4560-BDFD-4065BC09D6DD}">
  <sheetPr codeName="Sheet2"/>
  <dimension ref="B1:L42"/>
  <sheetViews>
    <sheetView showGridLines="0" zoomScale="150" zoomScaleNormal="120" workbookViewId="0">
      <selection activeCell="O4" sqref="O4"/>
    </sheetView>
  </sheetViews>
  <sheetFormatPr defaultColWidth="8.83203125" defaultRowHeight="16" x14ac:dyDescent="0.8"/>
  <cols>
    <col min="1" max="1" width="3.83203125" customWidth="1"/>
    <col min="2" max="3" width="10.5" bestFit="1" customWidth="1"/>
    <col min="6" max="6" width="11.33203125" bestFit="1" customWidth="1"/>
    <col min="11" max="11" width="10.70703125" bestFit="1" customWidth="1"/>
    <col min="12" max="12" width="11.33203125" bestFit="1" customWidth="1"/>
  </cols>
  <sheetData>
    <row r="1" spans="2:12" ht="16.75" thickBot="1" x14ac:dyDescent="0.95"/>
    <row r="2" spans="2:12" x14ac:dyDescent="0.8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  <c r="H2" s="16"/>
      <c r="I2" s="16" t="s">
        <v>3</v>
      </c>
      <c r="J2" s="16" t="s">
        <v>2</v>
      </c>
      <c r="K2" s="16" t="s">
        <v>4</v>
      </c>
      <c r="L2" s="16" t="s">
        <v>7</v>
      </c>
    </row>
    <row r="3" spans="2:12" x14ac:dyDescent="0.8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  <c r="H3" s="14" t="s">
        <v>3</v>
      </c>
      <c r="I3" s="14">
        <v>1</v>
      </c>
      <c r="J3" s="14"/>
      <c r="K3" s="14"/>
      <c r="L3" s="14"/>
    </row>
    <row r="4" spans="2:12" x14ac:dyDescent="0.8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H4" s="14" t="s">
        <v>2</v>
      </c>
      <c r="I4" s="14">
        <v>0.92807972696321395</v>
      </c>
      <c r="J4" s="14">
        <v>1</v>
      </c>
      <c r="K4" s="14"/>
      <c r="L4" s="14"/>
    </row>
    <row r="5" spans="2:12" x14ac:dyDescent="0.8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14" t="s">
        <v>4</v>
      </c>
      <c r="I5" s="14">
        <v>0.72345321130002271</v>
      </c>
      <c r="J5" s="14">
        <v>0.70101032788576412</v>
      </c>
      <c r="K5" s="14">
        <v>1</v>
      </c>
      <c r="L5" s="14"/>
    </row>
    <row r="6" spans="2:12" ht="16.75" thickBot="1" x14ac:dyDescent="0.9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15" t="s">
        <v>7</v>
      </c>
      <c r="I6" s="15">
        <v>0.57211204303116459</v>
      </c>
      <c r="J6" s="15">
        <v>0.59412254154024846</v>
      </c>
      <c r="K6" s="15">
        <v>0.62135388015189474</v>
      </c>
      <c r="L6" s="15">
        <v>1</v>
      </c>
    </row>
    <row r="7" spans="2:12" x14ac:dyDescent="0.8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</row>
    <row r="8" spans="2:12" x14ac:dyDescent="0.8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</row>
    <row r="9" spans="2:12" x14ac:dyDescent="0.8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2" x14ac:dyDescent="0.8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2" x14ac:dyDescent="0.8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2" x14ac:dyDescent="0.8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2" x14ac:dyDescent="0.8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2" x14ac:dyDescent="0.8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2" x14ac:dyDescent="0.8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2" x14ac:dyDescent="0.8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8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8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8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8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8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8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8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8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8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8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8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8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8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8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8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8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8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8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8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8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8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8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8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8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8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8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901F-80BB-9C48-8078-250293DB4F0C}">
  <sheetPr codeName="Sheet3"/>
  <dimension ref="B1:H63"/>
  <sheetViews>
    <sheetView showGridLines="0" zoomScale="125" zoomScaleNormal="110" workbookViewId="0">
      <selection activeCell="J2" sqref="J2"/>
    </sheetView>
  </sheetViews>
  <sheetFormatPr defaultColWidth="11.1640625" defaultRowHeight="16" x14ac:dyDescent="0.8"/>
  <cols>
    <col min="1" max="1" width="4.33203125" customWidth="1"/>
    <col min="2" max="2" width="10" bestFit="1" customWidth="1"/>
    <col min="3" max="3" width="11.83203125" bestFit="1" customWidth="1"/>
    <col min="6" max="6" width="12.2890625" customWidth="1"/>
  </cols>
  <sheetData>
    <row r="1" spans="2:8" ht="16.75" thickBot="1" x14ac:dyDescent="0.95"/>
    <row r="2" spans="2:8" x14ac:dyDescent="0.8">
      <c r="B2" s="6" t="s">
        <v>9</v>
      </c>
      <c r="C2" s="6" t="s">
        <v>0</v>
      </c>
      <c r="E2" s="16" t="s">
        <v>9</v>
      </c>
      <c r="F2" s="16"/>
      <c r="G2" s="16" t="s">
        <v>0</v>
      </c>
      <c r="H2" s="16"/>
    </row>
    <row r="3" spans="2:8" x14ac:dyDescent="0.8">
      <c r="B3" s="2">
        <v>12</v>
      </c>
      <c r="C3" s="5">
        <v>10555</v>
      </c>
      <c r="E3" s="14"/>
      <c r="F3" s="14"/>
      <c r="G3" s="14"/>
      <c r="H3" s="14"/>
    </row>
    <row r="4" spans="2:8" x14ac:dyDescent="0.8">
      <c r="B4" s="2">
        <v>15</v>
      </c>
      <c r="C4" s="5">
        <v>12499</v>
      </c>
      <c r="E4" s="14" t="s">
        <v>14</v>
      </c>
      <c r="F4" s="14">
        <v>47.58064516129032</v>
      </c>
      <c r="G4" s="14" t="s">
        <v>14</v>
      </c>
      <c r="H4" s="14">
        <v>24068.807767741935</v>
      </c>
    </row>
    <row r="5" spans="2:8" x14ac:dyDescent="0.8">
      <c r="B5" s="2">
        <v>15</v>
      </c>
      <c r="C5" s="5">
        <v>12400</v>
      </c>
      <c r="E5" s="14" t="s">
        <v>15</v>
      </c>
      <c r="F5" s="14">
        <v>3.8025950939445496</v>
      </c>
      <c r="G5" s="14" t="s">
        <v>15</v>
      </c>
      <c r="H5" s="14">
        <v>1425.2152153482034</v>
      </c>
    </row>
    <row r="6" spans="2:8" x14ac:dyDescent="0.8">
      <c r="B6" s="2">
        <v>10</v>
      </c>
      <c r="C6" s="5">
        <v>11000</v>
      </c>
      <c r="E6" s="14" t="s">
        <v>16</v>
      </c>
      <c r="F6" s="14">
        <v>48</v>
      </c>
      <c r="G6" s="14" t="s">
        <v>16</v>
      </c>
      <c r="H6" s="14">
        <v>24585</v>
      </c>
    </row>
    <row r="7" spans="2:8" x14ac:dyDescent="0.8">
      <c r="B7" s="2">
        <v>14</v>
      </c>
      <c r="C7" s="5">
        <v>12399</v>
      </c>
      <c r="E7" s="14" t="s">
        <v>17</v>
      </c>
      <c r="F7" s="14">
        <v>70</v>
      </c>
      <c r="G7" s="14" t="s">
        <v>17</v>
      </c>
      <c r="H7" s="14">
        <v>28778</v>
      </c>
    </row>
    <row r="8" spans="2:8" x14ac:dyDescent="0.8">
      <c r="B8" s="2">
        <v>34</v>
      </c>
      <c r="C8" s="5">
        <v>19880</v>
      </c>
      <c r="E8" s="14" t="s">
        <v>18</v>
      </c>
      <c r="F8" s="14">
        <v>21.171953450336741</v>
      </c>
      <c r="G8" s="14" t="s">
        <v>18</v>
      </c>
      <c r="H8" s="14">
        <v>7935.2624853788411</v>
      </c>
    </row>
    <row r="9" spans="2:8" x14ac:dyDescent="0.8">
      <c r="B9" s="2">
        <v>45</v>
      </c>
      <c r="C9" s="5">
        <v>22569</v>
      </c>
      <c r="E9" s="14" t="s">
        <v>19</v>
      </c>
      <c r="F9" s="14">
        <v>448.25161290322575</v>
      </c>
      <c r="G9" s="14" t="s">
        <v>19</v>
      </c>
      <c r="H9" s="14">
        <v>62968390.711860783</v>
      </c>
    </row>
    <row r="10" spans="2:8" x14ac:dyDescent="0.8">
      <c r="B10" s="2">
        <v>20</v>
      </c>
      <c r="C10" s="5">
        <v>12008</v>
      </c>
      <c r="E10" s="14" t="s">
        <v>20</v>
      </c>
      <c r="F10" s="14">
        <v>-1.0942597292524305</v>
      </c>
      <c r="G10" s="14" t="s">
        <v>20</v>
      </c>
      <c r="H10" s="14">
        <v>-1.0905325782144679</v>
      </c>
    </row>
    <row r="11" spans="2:8" x14ac:dyDescent="0.8">
      <c r="B11" s="2">
        <v>45</v>
      </c>
      <c r="C11" s="5">
        <v>23663</v>
      </c>
      <c r="E11" s="14" t="s">
        <v>21</v>
      </c>
      <c r="F11" s="14">
        <v>-0.42568070121741797</v>
      </c>
      <c r="G11" s="14" t="s">
        <v>21</v>
      </c>
      <c r="H11" s="14">
        <v>-0.44040632710593253</v>
      </c>
    </row>
    <row r="12" spans="2:8" x14ac:dyDescent="0.8">
      <c r="B12" s="2">
        <v>48</v>
      </c>
      <c r="C12" s="5">
        <v>24585</v>
      </c>
      <c r="E12" s="14" t="s">
        <v>22</v>
      </c>
      <c r="F12" s="14">
        <v>65</v>
      </c>
      <c r="G12" s="14" t="s">
        <v>22</v>
      </c>
      <c r="H12" s="14">
        <v>25370</v>
      </c>
    </row>
    <row r="13" spans="2:8" x14ac:dyDescent="0.8">
      <c r="B13" s="2">
        <v>55</v>
      </c>
      <c r="C13" s="5">
        <f>C12*1.1</f>
        <v>27043.500000000004</v>
      </c>
      <c r="E13" s="14" t="s">
        <v>23</v>
      </c>
      <c r="F13" s="14">
        <v>10</v>
      </c>
      <c r="G13" s="14" t="s">
        <v>23</v>
      </c>
      <c r="H13" s="14">
        <v>10555</v>
      </c>
    </row>
    <row r="14" spans="2:8" x14ac:dyDescent="0.8">
      <c r="B14" s="2">
        <v>60</v>
      </c>
      <c r="C14" s="5">
        <f>C13*1.1</f>
        <v>29747.850000000006</v>
      </c>
      <c r="E14" s="14" t="s">
        <v>24</v>
      </c>
      <c r="F14" s="14">
        <v>75</v>
      </c>
      <c r="G14" s="14" t="s">
        <v>24</v>
      </c>
      <c r="H14" s="14">
        <v>35925</v>
      </c>
    </row>
    <row r="15" spans="2:8" x14ac:dyDescent="0.8">
      <c r="B15" s="2">
        <v>62</v>
      </c>
      <c r="C15" s="5">
        <v>28778</v>
      </c>
      <c r="E15" s="14" t="s">
        <v>25</v>
      </c>
      <c r="F15" s="14">
        <v>1475</v>
      </c>
      <c r="G15" s="14" t="s">
        <v>25</v>
      </c>
      <c r="H15" s="14">
        <v>746133.04079999996</v>
      </c>
    </row>
    <row r="16" spans="2:8" ht="16.75" thickBot="1" x14ac:dyDescent="0.95">
      <c r="B16" s="2">
        <v>61</v>
      </c>
      <c r="C16" s="5">
        <v>21136</v>
      </c>
      <c r="E16" s="15" t="s">
        <v>26</v>
      </c>
      <c r="F16" s="15">
        <v>31</v>
      </c>
      <c r="G16" s="15" t="s">
        <v>26</v>
      </c>
      <c r="H16" s="15">
        <v>31</v>
      </c>
    </row>
    <row r="17" spans="2:3" x14ac:dyDescent="0.8">
      <c r="B17" s="2">
        <v>69</v>
      </c>
      <c r="C17" s="5">
        <v>23458</v>
      </c>
    </row>
    <row r="18" spans="2:3" x14ac:dyDescent="0.8">
      <c r="B18" s="2">
        <v>50</v>
      </c>
      <c r="C18" s="5">
        <v>22588</v>
      </c>
    </row>
    <row r="19" spans="2:3" x14ac:dyDescent="0.8">
      <c r="B19" s="2">
        <v>45</v>
      </c>
      <c r="C19" s="5">
        <v>19550</v>
      </c>
    </row>
    <row r="20" spans="2:3" x14ac:dyDescent="0.8">
      <c r="B20" s="2">
        <v>40</v>
      </c>
      <c r="C20" s="5">
        <v>22202</v>
      </c>
    </row>
    <row r="21" spans="2:3" x14ac:dyDescent="0.8">
      <c r="B21" s="2">
        <v>65</v>
      </c>
      <c r="C21" s="5">
        <v>30668</v>
      </c>
    </row>
    <row r="22" spans="2:3" x14ac:dyDescent="0.8">
      <c r="B22" s="2">
        <v>70</v>
      </c>
      <c r="C22" s="5">
        <v>31549</v>
      </c>
    </row>
    <row r="23" spans="2:3" x14ac:dyDescent="0.8">
      <c r="B23" s="2">
        <v>70</v>
      </c>
      <c r="C23" s="5">
        <v>29998</v>
      </c>
    </row>
    <row r="24" spans="2:3" x14ac:dyDescent="0.8">
      <c r="B24" s="2">
        <v>25</v>
      </c>
      <c r="C24" s="5">
        <v>12558</v>
      </c>
    </row>
    <row r="25" spans="2:3" x14ac:dyDescent="0.8">
      <c r="B25" s="2">
        <v>65</v>
      </c>
      <c r="C25" s="5">
        <v>25372</v>
      </c>
    </row>
    <row r="26" spans="2:3" x14ac:dyDescent="0.8">
      <c r="B26" s="2">
        <v>70</v>
      </c>
      <c r="C26" s="5">
        <v>32220</v>
      </c>
    </row>
    <row r="27" spans="2:3" x14ac:dyDescent="0.8">
      <c r="B27" s="2">
        <v>75</v>
      </c>
      <c r="C27" s="5">
        <v>33698</v>
      </c>
    </row>
    <row r="28" spans="2:3" x14ac:dyDescent="0.8">
      <c r="B28" s="2">
        <v>75</v>
      </c>
      <c r="C28" s="5">
        <v>35925</v>
      </c>
    </row>
    <row r="29" spans="2:3" x14ac:dyDescent="0.8">
      <c r="B29" s="2">
        <v>72</v>
      </c>
      <c r="C29" s="5">
        <v>31458</v>
      </c>
    </row>
    <row r="30" spans="2:3" x14ac:dyDescent="0.8">
      <c r="B30" s="2">
        <v>70</v>
      </c>
      <c r="C30" s="5">
        <v>28778</v>
      </c>
    </row>
    <row r="31" spans="2:3" x14ac:dyDescent="0.8">
      <c r="B31" s="2">
        <v>40</v>
      </c>
      <c r="C31" s="5">
        <v>33277</v>
      </c>
    </row>
    <row r="32" spans="2:3" x14ac:dyDescent="0.8">
      <c r="B32" s="2">
        <v>40</v>
      </c>
      <c r="C32" s="5">
        <f>C31*0.98</f>
        <v>32611.46</v>
      </c>
    </row>
    <row r="33" spans="2:3" x14ac:dyDescent="0.8">
      <c r="B33" s="2">
        <v>38</v>
      </c>
      <c r="C33" s="5">
        <f>C32*0.98</f>
        <v>31959.230799999998</v>
      </c>
    </row>
    <row r="34" spans="2:3" x14ac:dyDescent="0.8">
      <c r="C34" s="1"/>
    </row>
    <row r="35" spans="2:3" x14ac:dyDescent="0.8">
      <c r="C35" s="1"/>
    </row>
    <row r="36" spans="2:3" x14ac:dyDescent="0.8">
      <c r="C36" s="1"/>
    </row>
    <row r="37" spans="2:3" x14ac:dyDescent="0.8">
      <c r="C37" s="1"/>
    </row>
    <row r="38" spans="2:3" x14ac:dyDescent="0.8">
      <c r="C38" s="1"/>
    </row>
    <row r="39" spans="2:3" x14ac:dyDescent="0.8">
      <c r="C39" s="1"/>
    </row>
    <row r="40" spans="2:3" x14ac:dyDescent="0.8">
      <c r="C40" s="1"/>
    </row>
    <row r="41" spans="2:3" x14ac:dyDescent="0.8">
      <c r="C41" s="1"/>
    </row>
    <row r="42" spans="2:3" x14ac:dyDescent="0.8">
      <c r="C42" s="1"/>
    </row>
    <row r="43" spans="2:3" x14ac:dyDescent="0.8">
      <c r="C43" s="1"/>
    </row>
    <row r="44" spans="2:3" x14ac:dyDescent="0.8">
      <c r="C44" s="1"/>
    </row>
    <row r="45" spans="2:3" x14ac:dyDescent="0.8">
      <c r="C45" s="1"/>
    </row>
    <row r="46" spans="2:3" x14ac:dyDescent="0.8">
      <c r="C46" s="1"/>
    </row>
    <row r="47" spans="2:3" x14ac:dyDescent="0.8">
      <c r="C47" s="1"/>
    </row>
    <row r="48" spans="2:3" x14ac:dyDescent="0.8">
      <c r="C48" s="1"/>
    </row>
    <row r="49" spans="3:3" x14ac:dyDescent="0.8">
      <c r="C49" s="1"/>
    </row>
    <row r="50" spans="3:3" x14ac:dyDescent="0.8">
      <c r="C50" s="1"/>
    </row>
    <row r="51" spans="3:3" x14ac:dyDescent="0.8">
      <c r="C51" s="1"/>
    </row>
    <row r="52" spans="3:3" x14ac:dyDescent="0.8">
      <c r="C52" s="1"/>
    </row>
    <row r="53" spans="3:3" x14ac:dyDescent="0.8">
      <c r="C53" s="1"/>
    </row>
    <row r="54" spans="3:3" x14ac:dyDescent="0.8">
      <c r="C54" s="1"/>
    </row>
    <row r="55" spans="3:3" x14ac:dyDescent="0.8">
      <c r="C55" s="1"/>
    </row>
    <row r="56" spans="3:3" x14ac:dyDescent="0.8">
      <c r="C56" s="1"/>
    </row>
    <row r="57" spans="3:3" x14ac:dyDescent="0.8">
      <c r="C57" s="1"/>
    </row>
    <row r="58" spans="3:3" x14ac:dyDescent="0.8">
      <c r="C58" s="1"/>
    </row>
    <row r="59" spans="3:3" x14ac:dyDescent="0.8">
      <c r="C59" s="1"/>
    </row>
    <row r="60" spans="3:3" x14ac:dyDescent="0.8">
      <c r="C60" s="1"/>
    </row>
    <row r="61" spans="3:3" x14ac:dyDescent="0.8">
      <c r="C61" s="1"/>
    </row>
    <row r="62" spans="3:3" x14ac:dyDescent="0.8">
      <c r="C62" s="1"/>
    </row>
    <row r="63" spans="3:3" x14ac:dyDescent="0.8">
      <c r="C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C2C-E8EF-A541-9EB7-4BC0AE774C1C}">
  <sheetPr codeName="Sheet4"/>
  <dimension ref="B2:C63"/>
  <sheetViews>
    <sheetView showGridLines="0" zoomScale="120" zoomScaleNormal="120" workbookViewId="0">
      <selection activeCell="L5" sqref="L5"/>
    </sheetView>
  </sheetViews>
  <sheetFormatPr defaultColWidth="11.1640625" defaultRowHeight="16" x14ac:dyDescent="0.8"/>
  <cols>
    <col min="1" max="1" width="3.6640625" customWidth="1"/>
    <col min="2" max="2" width="10" bestFit="1" customWidth="1"/>
    <col min="3" max="3" width="11.83203125" bestFit="1" customWidth="1"/>
  </cols>
  <sheetData>
    <row r="2" spans="2:3" x14ac:dyDescent="0.8">
      <c r="B2" s="6" t="s">
        <v>9</v>
      </c>
      <c r="C2" s="6" t="s">
        <v>8</v>
      </c>
    </row>
    <row r="3" spans="2:3" x14ac:dyDescent="0.8">
      <c r="B3" s="2">
        <v>12</v>
      </c>
      <c r="C3" s="5">
        <v>10555</v>
      </c>
    </row>
    <row r="4" spans="2:3" x14ac:dyDescent="0.8">
      <c r="B4" s="2">
        <v>15</v>
      </c>
      <c r="C4" s="5">
        <v>12499</v>
      </c>
    </row>
    <row r="5" spans="2:3" x14ac:dyDescent="0.8">
      <c r="B5" s="2">
        <v>15</v>
      </c>
      <c r="C5" s="5">
        <v>12400</v>
      </c>
    </row>
    <row r="6" spans="2:3" x14ac:dyDescent="0.8">
      <c r="B6" s="2">
        <v>10</v>
      </c>
      <c r="C6" s="5">
        <v>11000</v>
      </c>
    </row>
    <row r="7" spans="2:3" x14ac:dyDescent="0.8">
      <c r="B7" s="2">
        <v>14</v>
      </c>
      <c r="C7" s="5">
        <v>12399</v>
      </c>
    </row>
    <row r="8" spans="2:3" x14ac:dyDescent="0.8">
      <c r="B8" s="2">
        <v>34</v>
      </c>
      <c r="C8" s="5">
        <v>19880</v>
      </c>
    </row>
    <row r="9" spans="2:3" x14ac:dyDescent="0.8">
      <c r="B9" s="2">
        <v>45</v>
      </c>
      <c r="C9" s="5">
        <v>22569</v>
      </c>
    </row>
    <row r="10" spans="2:3" x14ac:dyDescent="0.8">
      <c r="B10" s="2">
        <v>20</v>
      </c>
      <c r="C10" s="5">
        <v>12008</v>
      </c>
    </row>
    <row r="11" spans="2:3" x14ac:dyDescent="0.8">
      <c r="B11" s="2">
        <v>45</v>
      </c>
      <c r="C11" s="5">
        <v>23663</v>
      </c>
    </row>
    <row r="12" spans="2:3" x14ac:dyDescent="0.8">
      <c r="B12" s="2">
        <v>48</v>
      </c>
      <c r="C12" s="5">
        <v>24585</v>
      </c>
    </row>
    <row r="13" spans="2:3" x14ac:dyDescent="0.8">
      <c r="B13" s="2">
        <v>55</v>
      </c>
      <c r="C13" s="5">
        <f>C12*1.1</f>
        <v>27043.500000000004</v>
      </c>
    </row>
    <row r="14" spans="2:3" x14ac:dyDescent="0.8">
      <c r="B14" s="2">
        <v>60</v>
      </c>
      <c r="C14" s="5">
        <f>C13*1.1</f>
        <v>29747.850000000006</v>
      </c>
    </row>
    <row r="15" spans="2:3" x14ac:dyDescent="0.8">
      <c r="B15" s="2">
        <v>62</v>
      </c>
      <c r="C15" s="5">
        <v>28778</v>
      </c>
    </row>
    <row r="16" spans="2:3" x14ac:dyDescent="0.8">
      <c r="B16" s="2">
        <v>61</v>
      </c>
      <c r="C16" s="5">
        <v>21136</v>
      </c>
    </row>
    <row r="17" spans="2:3" x14ac:dyDescent="0.8">
      <c r="B17" s="2">
        <v>69</v>
      </c>
      <c r="C17" s="5">
        <v>23458</v>
      </c>
    </row>
    <row r="18" spans="2:3" x14ac:dyDescent="0.8">
      <c r="B18" s="2">
        <v>50</v>
      </c>
      <c r="C18" s="5">
        <v>22588</v>
      </c>
    </row>
    <row r="19" spans="2:3" x14ac:dyDescent="0.8">
      <c r="B19" s="2">
        <v>45</v>
      </c>
      <c r="C19" s="5">
        <v>19550</v>
      </c>
    </row>
    <row r="20" spans="2:3" x14ac:dyDescent="0.8">
      <c r="B20" s="2">
        <v>40</v>
      </c>
      <c r="C20" s="5">
        <v>22202</v>
      </c>
    </row>
    <row r="21" spans="2:3" x14ac:dyDescent="0.8">
      <c r="B21" s="2">
        <v>65</v>
      </c>
      <c r="C21" s="5">
        <v>30668</v>
      </c>
    </row>
    <row r="22" spans="2:3" x14ac:dyDescent="0.8">
      <c r="B22" s="2">
        <v>70</v>
      </c>
      <c r="C22" s="5">
        <v>31549</v>
      </c>
    </row>
    <row r="23" spans="2:3" x14ac:dyDescent="0.8">
      <c r="B23" s="2">
        <v>70</v>
      </c>
      <c r="C23" s="5">
        <v>29998</v>
      </c>
    </row>
    <row r="24" spans="2:3" x14ac:dyDescent="0.8">
      <c r="B24" s="2">
        <v>25</v>
      </c>
      <c r="C24" s="5">
        <v>12558</v>
      </c>
    </row>
    <row r="25" spans="2:3" x14ac:dyDescent="0.8">
      <c r="B25" s="2">
        <v>65</v>
      </c>
      <c r="C25" s="5">
        <v>25372</v>
      </c>
    </row>
    <row r="26" spans="2:3" x14ac:dyDescent="0.8">
      <c r="B26" s="2">
        <v>70</v>
      </c>
      <c r="C26" s="5">
        <v>32220</v>
      </c>
    </row>
    <row r="27" spans="2:3" x14ac:dyDescent="0.8">
      <c r="B27" s="2">
        <v>75</v>
      </c>
      <c r="C27" s="5">
        <v>33698</v>
      </c>
    </row>
    <row r="28" spans="2:3" x14ac:dyDescent="0.8">
      <c r="B28" s="2">
        <v>75</v>
      </c>
      <c r="C28" s="5">
        <v>35925</v>
      </c>
    </row>
    <row r="29" spans="2:3" x14ac:dyDescent="0.8">
      <c r="B29" s="2">
        <v>72</v>
      </c>
      <c r="C29" s="5">
        <v>31458</v>
      </c>
    </row>
    <row r="30" spans="2:3" x14ac:dyDescent="0.8">
      <c r="B30" s="2">
        <v>70</v>
      </c>
      <c r="C30" s="5">
        <v>28778</v>
      </c>
    </row>
    <row r="31" spans="2:3" x14ac:dyDescent="0.8">
      <c r="B31" s="2">
        <v>40</v>
      </c>
      <c r="C31" s="5">
        <v>33277</v>
      </c>
    </row>
    <row r="32" spans="2:3" x14ac:dyDescent="0.8">
      <c r="B32" s="2">
        <v>40</v>
      </c>
      <c r="C32" s="5">
        <f>C31*0.98</f>
        <v>32611.46</v>
      </c>
    </row>
    <row r="33" spans="2:3" x14ac:dyDescent="0.8">
      <c r="B33" s="2">
        <v>38</v>
      </c>
      <c r="C33" s="5">
        <f>C32*0.98</f>
        <v>31959.230799999998</v>
      </c>
    </row>
    <row r="34" spans="2:3" x14ac:dyDescent="0.8">
      <c r="C34" s="1"/>
    </row>
    <row r="35" spans="2:3" x14ac:dyDescent="0.8">
      <c r="C35" s="1"/>
    </row>
    <row r="36" spans="2:3" x14ac:dyDescent="0.8">
      <c r="C36" s="1"/>
    </row>
    <row r="37" spans="2:3" x14ac:dyDescent="0.8">
      <c r="C37" s="1"/>
    </row>
    <row r="38" spans="2:3" x14ac:dyDescent="0.8">
      <c r="C38" s="1"/>
    </row>
    <row r="39" spans="2:3" x14ac:dyDescent="0.8">
      <c r="C39" s="1"/>
    </row>
    <row r="40" spans="2:3" x14ac:dyDescent="0.8">
      <c r="C40" s="1"/>
    </row>
    <row r="41" spans="2:3" x14ac:dyDescent="0.8">
      <c r="C41" s="1"/>
    </row>
    <row r="42" spans="2:3" x14ac:dyDescent="0.8">
      <c r="C42" s="1"/>
    </row>
    <row r="43" spans="2:3" x14ac:dyDescent="0.8">
      <c r="C43" s="1"/>
    </row>
    <row r="44" spans="2:3" x14ac:dyDescent="0.8">
      <c r="C44" s="1"/>
    </row>
    <row r="45" spans="2:3" x14ac:dyDescent="0.8">
      <c r="C45" s="1"/>
    </row>
    <row r="46" spans="2:3" x14ac:dyDescent="0.8">
      <c r="C46" s="1"/>
    </row>
    <row r="47" spans="2:3" x14ac:dyDescent="0.8">
      <c r="C47" s="1"/>
    </row>
    <row r="48" spans="2:3" x14ac:dyDescent="0.8">
      <c r="C48" s="1"/>
    </row>
    <row r="49" spans="3:3" x14ac:dyDescent="0.8">
      <c r="C49" s="1"/>
    </row>
    <row r="50" spans="3:3" x14ac:dyDescent="0.8">
      <c r="C50" s="1"/>
    </row>
    <row r="51" spans="3:3" x14ac:dyDescent="0.8">
      <c r="C51" s="1"/>
    </row>
    <row r="52" spans="3:3" x14ac:dyDescent="0.8">
      <c r="C52" s="1"/>
    </row>
    <row r="53" spans="3:3" x14ac:dyDescent="0.8">
      <c r="C53" s="1"/>
    </row>
    <row r="54" spans="3:3" x14ac:dyDescent="0.8">
      <c r="C54" s="1"/>
    </row>
    <row r="55" spans="3:3" x14ac:dyDescent="0.8">
      <c r="C55" s="1"/>
    </row>
    <row r="56" spans="3:3" x14ac:dyDescent="0.8">
      <c r="C56" s="1"/>
    </row>
    <row r="57" spans="3:3" x14ac:dyDescent="0.8">
      <c r="C57" s="1"/>
    </row>
    <row r="58" spans="3:3" x14ac:dyDescent="0.8">
      <c r="C58" s="1"/>
    </row>
    <row r="59" spans="3:3" x14ac:dyDescent="0.8">
      <c r="C59" s="1"/>
    </row>
    <row r="60" spans="3:3" x14ac:dyDescent="0.8">
      <c r="C60" s="1"/>
    </row>
    <row r="61" spans="3:3" x14ac:dyDescent="0.8">
      <c r="C61" s="1"/>
    </row>
    <row r="62" spans="3:3" x14ac:dyDescent="0.8">
      <c r="C62" s="1"/>
    </row>
    <row r="63" spans="3:3" x14ac:dyDescent="0.8">
      <c r="C6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3D1-BC77-4930-B216-8D8CAF78AB05}">
  <sheetPr codeName="Sheet5"/>
  <dimension ref="A2:O33"/>
  <sheetViews>
    <sheetView showGridLines="0" tabSelected="1" zoomScale="120" zoomScaleNormal="120" workbookViewId="0">
      <selection activeCell="J4" sqref="J4"/>
    </sheetView>
  </sheetViews>
  <sheetFormatPr defaultColWidth="8.83203125" defaultRowHeight="16" x14ac:dyDescent="0.8"/>
  <cols>
    <col min="1" max="1" width="5.6640625" customWidth="1"/>
    <col min="2" max="2" width="14.33203125" customWidth="1"/>
    <col min="3" max="3" width="11.33203125" customWidth="1"/>
    <col min="4" max="4" width="9.83203125" customWidth="1"/>
    <col min="5" max="5" width="4.83203125" customWidth="1"/>
    <col min="7" max="7" width="17.20703125" bestFit="1" customWidth="1"/>
    <col min="8" max="8" width="12.20703125" bestFit="1" customWidth="1"/>
    <col min="9" max="9" width="13.5390625" bestFit="1" customWidth="1"/>
    <col min="10" max="11" width="12.20703125" bestFit="1" customWidth="1"/>
    <col min="12" max="12" width="12.7890625" bestFit="1" customWidth="1"/>
    <col min="13" max="13" width="12.20703125" bestFit="1" customWidth="1"/>
    <col min="14" max="14" width="12.7890625" bestFit="1" customWidth="1"/>
    <col min="15" max="15" width="12.20703125" bestFit="1" customWidth="1"/>
  </cols>
  <sheetData>
    <row r="2" spans="1:12" ht="17" customHeight="1" x14ac:dyDescent="0.8">
      <c r="B2" s="9" t="s">
        <v>10</v>
      </c>
      <c r="C2" s="9" t="s">
        <v>9</v>
      </c>
      <c r="D2" s="9" t="s">
        <v>0</v>
      </c>
      <c r="G2" t="s">
        <v>27</v>
      </c>
    </row>
    <row r="3" spans="1:12" ht="16.75" thickBot="1" x14ac:dyDescent="0.95">
      <c r="A3" s="10"/>
      <c r="B3" s="11">
        <v>10.5</v>
      </c>
      <c r="C3" s="2">
        <v>12</v>
      </c>
      <c r="D3" s="5">
        <v>10555</v>
      </c>
    </row>
    <row r="4" spans="1:12" x14ac:dyDescent="0.8">
      <c r="A4" s="10"/>
      <c r="B4" s="11">
        <v>11.1</v>
      </c>
      <c r="C4" s="2">
        <v>15</v>
      </c>
      <c r="D4" s="5">
        <v>12499</v>
      </c>
      <c r="G4" s="17" t="s">
        <v>28</v>
      </c>
      <c r="H4" s="17"/>
    </row>
    <row r="5" spans="1:12" x14ac:dyDescent="0.8">
      <c r="A5" s="10"/>
      <c r="B5" s="11">
        <v>11.4</v>
      </c>
      <c r="C5" s="2">
        <v>15</v>
      </c>
      <c r="D5" s="5">
        <v>12400</v>
      </c>
      <c r="G5" s="14" t="s">
        <v>29</v>
      </c>
      <c r="H5" s="14">
        <v>0.84827645731860801</v>
      </c>
    </row>
    <row r="6" spans="1:12" x14ac:dyDescent="0.8">
      <c r="A6" s="10"/>
      <c r="B6" s="11">
        <v>9.6</v>
      </c>
      <c r="C6" s="2">
        <v>10</v>
      </c>
      <c r="D6" s="5">
        <v>11000</v>
      </c>
      <c r="G6" s="14" t="s">
        <v>30</v>
      </c>
      <c r="H6" s="14">
        <v>0.71957294804100813</v>
      </c>
    </row>
    <row r="7" spans="1:12" x14ac:dyDescent="0.8">
      <c r="A7" s="10"/>
      <c r="B7" s="11">
        <v>10.5</v>
      </c>
      <c r="C7" s="2">
        <v>14</v>
      </c>
      <c r="D7" s="5">
        <v>12399</v>
      </c>
      <c r="G7" s="14" t="s">
        <v>31</v>
      </c>
      <c r="H7" s="14">
        <v>0.69954244432965151</v>
      </c>
    </row>
    <row r="8" spans="1:12" x14ac:dyDescent="0.8">
      <c r="A8" s="10"/>
      <c r="B8" s="11">
        <v>18</v>
      </c>
      <c r="C8" s="2">
        <v>34</v>
      </c>
      <c r="D8" s="5">
        <v>19880</v>
      </c>
      <c r="G8" s="14" t="s">
        <v>15</v>
      </c>
      <c r="H8" s="14">
        <v>4349.6354741266668</v>
      </c>
    </row>
    <row r="9" spans="1:12" ht="16.75" thickBot="1" x14ac:dyDescent="0.95">
      <c r="A9" s="10"/>
      <c r="B9" s="11">
        <v>11</v>
      </c>
      <c r="C9" s="2">
        <v>45</v>
      </c>
      <c r="D9" s="5">
        <v>22569</v>
      </c>
      <c r="G9" s="15" t="s">
        <v>32</v>
      </c>
      <c r="H9" s="15">
        <v>31</v>
      </c>
    </row>
    <row r="10" spans="1:12" x14ac:dyDescent="0.8">
      <c r="A10" s="10"/>
      <c r="B10" s="11">
        <v>14</v>
      </c>
      <c r="C10" s="2">
        <v>20</v>
      </c>
      <c r="D10" s="5">
        <v>12008</v>
      </c>
    </row>
    <row r="11" spans="1:12" ht="16.75" thickBot="1" x14ac:dyDescent="0.95">
      <c r="A11" s="10"/>
      <c r="B11" s="11">
        <v>11</v>
      </c>
      <c r="C11" s="2">
        <v>45</v>
      </c>
      <c r="D11" s="5">
        <v>23663</v>
      </c>
      <c r="G11" t="s">
        <v>33</v>
      </c>
    </row>
    <row r="12" spans="1:12" x14ac:dyDescent="0.8">
      <c r="A12" s="10"/>
      <c r="B12" s="11">
        <v>11</v>
      </c>
      <c r="C12" s="2">
        <v>48</v>
      </c>
      <c r="D12" s="5">
        <v>24585</v>
      </c>
      <c r="G12" s="16"/>
      <c r="H12" s="16" t="s">
        <v>38</v>
      </c>
      <c r="I12" s="16" t="s">
        <v>39</v>
      </c>
      <c r="J12" s="16" t="s">
        <v>40</v>
      </c>
      <c r="K12" s="16" t="s">
        <v>41</v>
      </c>
      <c r="L12" s="16" t="s">
        <v>42</v>
      </c>
    </row>
    <row r="13" spans="1:12" x14ac:dyDescent="0.8">
      <c r="A13" s="10"/>
      <c r="B13" s="11">
        <v>12</v>
      </c>
      <c r="C13" s="2">
        <v>55</v>
      </c>
      <c r="D13" s="5">
        <f>D12*1.1</f>
        <v>27043.500000000004</v>
      </c>
      <c r="G13" s="14" t="s">
        <v>34</v>
      </c>
      <c r="H13" s="14">
        <v>2</v>
      </c>
      <c r="I13" s="14">
        <v>1359310516.1379476</v>
      </c>
      <c r="J13" s="14">
        <v>679655258.06897378</v>
      </c>
      <c r="K13" s="14">
        <v>35.923856854035918</v>
      </c>
      <c r="L13" s="14">
        <v>1.8598533001401433E-8</v>
      </c>
    </row>
    <row r="14" spans="1:12" x14ac:dyDescent="0.8">
      <c r="A14" s="10"/>
      <c r="B14" s="11">
        <v>13</v>
      </c>
      <c r="C14" s="2">
        <v>60</v>
      </c>
      <c r="D14" s="5">
        <f>D13*1.1</f>
        <v>29747.850000000006</v>
      </c>
      <c r="G14" s="14" t="s">
        <v>35</v>
      </c>
      <c r="H14" s="14">
        <v>28</v>
      </c>
      <c r="I14" s="14">
        <v>529741205.21787107</v>
      </c>
      <c r="J14" s="14">
        <v>18919328.757781111</v>
      </c>
      <c r="K14" s="14"/>
      <c r="L14" s="14"/>
    </row>
    <row r="15" spans="1:12" ht="16.75" thickBot="1" x14ac:dyDescent="0.95">
      <c r="A15" s="10"/>
      <c r="B15" s="11">
        <v>19</v>
      </c>
      <c r="C15" s="2">
        <v>62</v>
      </c>
      <c r="D15" s="5">
        <v>28778</v>
      </c>
      <c r="G15" s="15" t="s">
        <v>36</v>
      </c>
      <c r="H15" s="15">
        <v>30</v>
      </c>
      <c r="I15" s="15">
        <v>1889051721.3558187</v>
      </c>
      <c r="J15" s="15"/>
      <c r="K15" s="15"/>
      <c r="L15" s="15"/>
    </row>
    <row r="16" spans="1:12" ht="16.75" thickBot="1" x14ac:dyDescent="0.95">
      <c r="A16" s="10"/>
      <c r="B16" s="11">
        <v>19</v>
      </c>
      <c r="C16" s="2">
        <v>61</v>
      </c>
      <c r="D16" s="5">
        <v>21136</v>
      </c>
    </row>
    <row r="17" spans="1:15" x14ac:dyDescent="0.8">
      <c r="A17" s="10"/>
      <c r="B17" s="11">
        <v>18</v>
      </c>
      <c r="C17" s="2">
        <v>69</v>
      </c>
      <c r="D17" s="5">
        <v>23458</v>
      </c>
      <c r="G17" s="16"/>
      <c r="H17" s="16" t="s">
        <v>43</v>
      </c>
      <c r="I17" s="16" t="s">
        <v>15</v>
      </c>
      <c r="J17" s="16" t="s">
        <v>44</v>
      </c>
      <c r="K17" s="16" t="s">
        <v>45</v>
      </c>
      <c r="L17" s="16" t="s">
        <v>46</v>
      </c>
      <c r="M17" s="16" t="s">
        <v>47</v>
      </c>
      <c r="N17" s="16" t="s">
        <v>48</v>
      </c>
      <c r="O17" s="16" t="s">
        <v>49</v>
      </c>
    </row>
    <row r="18" spans="1:15" x14ac:dyDescent="0.8">
      <c r="A18" s="10"/>
      <c r="B18" s="11">
        <v>17</v>
      </c>
      <c r="C18" s="2">
        <v>50</v>
      </c>
      <c r="D18" s="5">
        <v>22588</v>
      </c>
      <c r="G18" s="14" t="s">
        <v>37</v>
      </c>
      <c r="H18" s="14">
        <v>13772.438659973875</v>
      </c>
      <c r="I18" s="14">
        <v>3345.157190381809</v>
      </c>
      <c r="J18" s="14">
        <v>4.1171274998894507</v>
      </c>
      <c r="K18" s="14">
        <v>3.0671601904994609E-4</v>
      </c>
      <c r="L18" s="14">
        <v>6920.1947807680635</v>
      </c>
      <c r="M18" s="14">
        <v>20624.682539179688</v>
      </c>
      <c r="N18" s="14">
        <v>6920.1947807680635</v>
      </c>
      <c r="O18" s="14">
        <v>20624.682539179688</v>
      </c>
    </row>
    <row r="19" spans="1:15" ht="17" customHeight="1" x14ac:dyDescent="0.8">
      <c r="A19" s="10"/>
      <c r="B19" s="11">
        <v>16</v>
      </c>
      <c r="C19" s="2">
        <v>45</v>
      </c>
      <c r="D19" s="5">
        <v>19550</v>
      </c>
      <c r="G19" s="14" t="s">
        <v>10</v>
      </c>
      <c r="H19" s="14">
        <v>-482.61977698129925</v>
      </c>
      <c r="I19" s="14">
        <v>289.36542534016178</v>
      </c>
      <c r="J19" s="14">
        <v>-1.6678557101767031</v>
      </c>
      <c r="K19" s="14">
        <v>0.1064917101260712</v>
      </c>
      <c r="L19" s="14">
        <v>-1075.3579808367053</v>
      </c>
      <c r="M19" s="14">
        <v>110.11842687410677</v>
      </c>
      <c r="N19" s="14">
        <v>-1075.3579808367053</v>
      </c>
      <c r="O19" s="14">
        <v>110.11842687410677</v>
      </c>
    </row>
    <row r="20" spans="1:15" ht="17" customHeight="1" thickBot="1" x14ac:dyDescent="0.95">
      <c r="A20" s="10"/>
      <c r="B20" s="11">
        <v>15</v>
      </c>
      <c r="C20" s="2">
        <v>40</v>
      </c>
      <c r="D20" s="5">
        <v>22202</v>
      </c>
      <c r="G20" s="15" t="s">
        <v>9</v>
      </c>
      <c r="H20" s="15">
        <v>365.96131688065208</v>
      </c>
      <c r="I20" s="15">
        <v>49.644618560219143</v>
      </c>
      <c r="J20" s="15">
        <v>7.3716210838993428</v>
      </c>
      <c r="K20" s="15">
        <v>5.002042715240212E-8</v>
      </c>
      <c r="L20" s="15">
        <v>264.26892567019843</v>
      </c>
      <c r="M20" s="15">
        <v>467.65370809110573</v>
      </c>
      <c r="N20" s="15">
        <v>264.26892567019843</v>
      </c>
      <c r="O20" s="15">
        <v>467.65370809110573</v>
      </c>
    </row>
    <row r="21" spans="1:15" x14ac:dyDescent="0.8">
      <c r="A21" s="10"/>
      <c r="B21" s="11">
        <v>15</v>
      </c>
      <c r="C21" s="2">
        <v>65</v>
      </c>
      <c r="D21" s="5">
        <v>30668</v>
      </c>
    </row>
    <row r="22" spans="1:15" x14ac:dyDescent="0.8">
      <c r="A22" s="10"/>
      <c r="B22" s="11">
        <v>15</v>
      </c>
      <c r="C22" s="2">
        <v>70</v>
      </c>
      <c r="D22" s="5">
        <v>31549</v>
      </c>
    </row>
    <row r="23" spans="1:15" x14ac:dyDescent="0.8">
      <c r="A23" s="10"/>
      <c r="B23" s="11">
        <v>15</v>
      </c>
      <c r="C23" s="2">
        <v>70</v>
      </c>
      <c r="D23" s="5">
        <v>29998</v>
      </c>
    </row>
    <row r="24" spans="1:15" x14ac:dyDescent="0.8">
      <c r="A24" s="10"/>
      <c r="B24" s="11">
        <v>16</v>
      </c>
      <c r="C24" s="2">
        <v>25</v>
      </c>
      <c r="D24" s="5">
        <v>12558</v>
      </c>
    </row>
    <row r="25" spans="1:15" x14ac:dyDescent="0.8">
      <c r="A25" s="10"/>
      <c r="B25" s="11">
        <v>19</v>
      </c>
      <c r="C25" s="2">
        <v>65</v>
      </c>
      <c r="D25" s="5">
        <v>25372</v>
      </c>
    </row>
    <row r="26" spans="1:15" x14ac:dyDescent="0.8">
      <c r="A26" s="10"/>
      <c r="B26" s="11">
        <v>19</v>
      </c>
      <c r="C26" s="2">
        <v>70</v>
      </c>
      <c r="D26" s="5">
        <v>32220</v>
      </c>
    </row>
    <row r="27" spans="1:15" x14ac:dyDescent="0.8">
      <c r="A27" s="10"/>
      <c r="B27" s="11">
        <v>19</v>
      </c>
      <c r="C27" s="2">
        <v>75</v>
      </c>
      <c r="D27" s="5">
        <v>33698</v>
      </c>
    </row>
    <row r="28" spans="1:15" x14ac:dyDescent="0.8">
      <c r="A28" s="10"/>
      <c r="B28" s="11">
        <v>22</v>
      </c>
      <c r="C28" s="2">
        <v>75</v>
      </c>
      <c r="D28" s="5">
        <v>35925</v>
      </c>
    </row>
    <row r="29" spans="1:15" x14ac:dyDescent="0.8">
      <c r="A29" s="10"/>
      <c r="B29" s="11">
        <v>22</v>
      </c>
      <c r="C29" s="2">
        <v>72</v>
      </c>
      <c r="D29" s="5">
        <v>31458</v>
      </c>
    </row>
    <row r="30" spans="1:15" x14ac:dyDescent="0.8">
      <c r="A30" s="10"/>
      <c r="B30" s="11">
        <v>12</v>
      </c>
      <c r="C30" s="2">
        <v>70</v>
      </c>
      <c r="D30" s="5">
        <v>28778</v>
      </c>
    </row>
    <row r="31" spans="1:15" x14ac:dyDescent="0.8">
      <c r="A31" s="10"/>
      <c r="B31" s="11">
        <v>12</v>
      </c>
      <c r="C31" s="2">
        <v>40</v>
      </c>
      <c r="D31" s="5">
        <v>33277</v>
      </c>
    </row>
    <row r="32" spans="1:15" x14ac:dyDescent="0.8">
      <c r="A32" s="10"/>
      <c r="B32" s="11">
        <v>12</v>
      </c>
      <c r="C32" s="2">
        <v>40</v>
      </c>
      <c r="D32" s="5">
        <f>D31*0.98</f>
        <v>32611.46</v>
      </c>
    </row>
    <row r="33" spans="1:4" x14ac:dyDescent="0.8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 01</vt:lpstr>
      <vt:lpstr>Forecast 02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2023-03-06T12:19:00Z</dcterms:created>
  <dcterms:modified xsi:type="dcterms:W3CDTF">2023-11-17T22:22:38Z</dcterms:modified>
</cp:coreProperties>
</file>