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"/>
    </mc:Choice>
  </mc:AlternateContent>
  <xr:revisionPtr revIDLastSave="0" documentId="8_{1B279A7E-618E-4211-B02A-2D252062BD1A}" xr6:coauthVersionLast="47" xr6:coauthVersionMax="47" xr10:uidLastSave="{00000000-0000-0000-0000-000000000000}"/>
  <bookViews>
    <workbookView xWindow="38290" yWindow="-110" windowWidth="38620" windowHeight="21100" xr2:uid="{6B3336BD-BC03-0B44-84FE-0402CD613E50}"/>
  </bookViews>
  <sheets>
    <sheet name="VHSTACK" sheetId="6" r:id="rId1"/>
    <sheet name="TextSplit" sheetId="1" r:id="rId2"/>
    <sheet name="Textbeforeafter" sheetId="3" r:id="rId3"/>
    <sheet name="Image to Table" sheetId="2" r:id="rId4"/>
    <sheet name="TOCOL" sheetId="8" r:id="rId5"/>
    <sheet name="TakeDrop" sheetId="5" r:id="rId6"/>
    <sheet name="EXPAND" sheetId="7" r:id="rId7"/>
  </sheets>
  <definedNames>
    <definedName name="_xlnm._FilterDatabase" localSheetId="5" hidden="1">TakeDrop!$B$2:$E$16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7" l="1" a="1"/>
  <c r="G5" i="7" s="1"/>
  <c r="G11" i="5" a="1"/>
  <c r="G11" i="5" s="1"/>
  <c r="G4" i="5" a="1"/>
  <c r="G4" i="5" s="1"/>
  <c r="E4" i="8" a="1"/>
  <c r="E4" i="8" s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G3" i="3"/>
  <c r="F3" i="3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3" i="1" a="1"/>
  <c r="C3" i="1" s="1"/>
  <c r="N4" i="6" a="1"/>
  <c r="N4" i="6" s="1"/>
  <c r="J4" i="6" a="1"/>
  <c r="J4" i="6" s="1"/>
  <c r="D10" i="7"/>
  <c r="D9" i="7"/>
  <c r="D8" i="7"/>
  <c r="D6" i="7"/>
  <c r="D5" i="7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<sst xmlns="http://schemas.openxmlformats.org/spreadsheetml/2006/main" count="227" uniqueCount="141">
  <si>
    <t>Name</t>
  </si>
  <si>
    <t>First</t>
  </si>
  <si>
    <t>Last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</si>
  <si>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</si>
  <si>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</si>
  <si>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</si>
  <si>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</si>
  <si>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</si>
  <si>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</si>
  <si>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</si>
  <si>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</si>
  <si>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</si>
  <si>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</si>
  <si>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Brendan Walls</t>
  </si>
  <si>
    <t>Conor Wise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</si>
  <si>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</si>
  <si>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</si>
  <si>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</si>
  <si>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</si>
  <si>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</si>
  <si>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</si>
  <si>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</si>
  <si>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</si>
  <si>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Price</t>
  </si>
  <si>
    <t>ID Number</t>
  </si>
  <si>
    <t>Data</t>
  </si>
  <si>
    <t>Retailer ID</t>
  </si>
  <si>
    <t>State</t>
  </si>
  <si>
    <t>Units Sold</t>
  </si>
  <si>
    <t>New York</t>
  </si>
  <si>
    <t>Coca-Cola</t>
  </si>
  <si>
    <t>Diet Coke</t>
  </si>
  <si>
    <t>Sprite</t>
  </si>
  <si>
    <t>Fanta</t>
  </si>
  <si>
    <t>Powerade</t>
  </si>
  <si>
    <t>Dasani Water</t>
  </si>
  <si>
    <t>Brand</t>
  </si>
  <si>
    <t>Pepsi</t>
  </si>
  <si>
    <t>Aquarius</t>
  </si>
  <si>
    <t>Gatorade</t>
  </si>
  <si>
    <t>Prime</t>
  </si>
  <si>
    <t>Nestea</t>
  </si>
  <si>
    <t>Lucozade</t>
  </si>
  <si>
    <t>Evian Water</t>
  </si>
  <si>
    <t>Top 3 Brands by Units Sold</t>
  </si>
  <si>
    <t>Bottom 3 Brands by Units Sold</t>
  </si>
  <si>
    <t>Sale ID</t>
  </si>
  <si>
    <t>Item</t>
  </si>
  <si>
    <t>00126493</t>
  </si>
  <si>
    <t>Toyota</t>
  </si>
  <si>
    <t>00132670</t>
  </si>
  <si>
    <t>Honda</t>
  </si>
  <si>
    <t>00135566</t>
  </si>
  <si>
    <t>Suzuki</t>
  </si>
  <si>
    <t>00132679</t>
  </si>
  <si>
    <t>Mitsubishi</t>
  </si>
  <si>
    <t>00149986</t>
  </si>
  <si>
    <t>Lexus</t>
  </si>
  <si>
    <t>00137784</t>
  </si>
  <si>
    <t>00340294</t>
  </si>
  <si>
    <t>00143928</t>
  </si>
  <si>
    <t>00323358</t>
  </si>
  <si>
    <t>00132546</t>
  </si>
  <si>
    <t>004923872</t>
  </si>
  <si>
    <t>00103824</t>
  </si>
  <si>
    <t>001238174</t>
  </si>
  <si>
    <t>00445938</t>
  </si>
  <si>
    <t>002214582</t>
  </si>
  <si>
    <t>BMW</t>
  </si>
  <si>
    <t>Mercedes</t>
  </si>
  <si>
    <t>Mini</t>
  </si>
  <si>
    <t>Nissan</t>
  </si>
  <si>
    <t>Jeep</t>
  </si>
  <si>
    <t>Tesla</t>
  </si>
  <si>
    <t>Peugeot</t>
  </si>
  <si>
    <t>Citroen</t>
  </si>
  <si>
    <t>Hyundai</t>
  </si>
  <si>
    <t>Audi</t>
  </si>
  <si>
    <t>LA Store Inventory</t>
  </si>
  <si>
    <t>SF Store Inventory</t>
  </si>
  <si>
    <t>Total Inventory</t>
  </si>
  <si>
    <t>NY Office</t>
  </si>
  <si>
    <t>London Office</t>
  </si>
  <si>
    <t>All Staff</t>
  </si>
  <si>
    <t>Bruce Rich</t>
  </si>
  <si>
    <t>Arturo Moore</t>
  </si>
  <si>
    <t>Bryce Carpenter</t>
  </si>
  <si>
    <t>Jaidyn Andersen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</si>
  <si>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</si>
  <si>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</si>
  <si>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</si>
  <si>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</si>
  <si>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</si>
  <si>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</si>
  <si>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</si>
  <si>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</si>
  <si>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</si>
  <si>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</si>
  <si>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</si>
  <si>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</si>
  <si>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</si>
  <si>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EU Sales</t>
  </si>
  <si>
    <t>US Sales</t>
  </si>
  <si>
    <t>11289,EU_99.50</t>
  </si>
  <si>
    <t>11001,EU_52.50</t>
  </si>
  <si>
    <t>12449,EU_60.50</t>
  </si>
  <si>
    <t>10050,EU_105.4</t>
  </si>
  <si>
    <t>19880,EU_99.99</t>
  </si>
  <si>
    <t>15211,EU_49.95</t>
  </si>
  <si>
    <t>11011,EU_50.50</t>
  </si>
  <si>
    <t>12500,EU_49.50</t>
  </si>
  <si>
    <t>10009,EU_98.4</t>
  </si>
  <si>
    <t>18551,EU_39.50</t>
  </si>
  <si>
    <t>19480,EU_40.99</t>
  </si>
  <si>
    <t>12248,EU_65.40</t>
  </si>
  <si>
    <t>11003,EU_58.50</t>
  </si>
  <si>
    <t>11004,EU_45.00</t>
  </si>
  <si>
    <t>10045,EU_49.95</t>
  </si>
  <si>
    <t>10046,EU_50.19</t>
  </si>
  <si>
    <t>10047,EU_22.49</t>
  </si>
  <si>
    <t>10048,EU_90.50</t>
  </si>
  <si>
    <t>10049,EU_99.50</t>
  </si>
  <si>
    <t>10052,EU_105.4</t>
  </si>
  <si>
    <t>Units</t>
  </si>
  <si>
    <t>Raw Data</t>
  </si>
  <si>
    <t>Summary</t>
  </si>
  <si>
    <t>30,000 32,000</t>
  </si>
  <si>
    <t>00132670 Honda</t>
  </si>
  <si>
    <t>00135566 Suzuki</t>
  </si>
  <si>
    <t>00132679 Mitsubishi</t>
  </si>
  <si>
    <t>00149986 Lexus</t>
  </si>
  <si>
    <t>00137784 BMW</t>
  </si>
  <si>
    <t>00340294 Mercedes</t>
  </si>
  <si>
    <t>00143928 Mini</t>
  </si>
  <si>
    <t>00323358 Nissan</t>
  </si>
  <si>
    <t>00132546 Jeep</t>
  </si>
  <si>
    <t>004923872 Tesla</t>
  </si>
  <si>
    <t>00103824 Peugeot</t>
  </si>
  <si>
    <t>001238174 Citroen</t>
  </si>
  <si>
    <t>00445938 Hyundai</t>
  </si>
  <si>
    <t>002214582 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</si>
</sst>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(* #,##0_);_(* \(#,##0\);_(* &quot;-&quot;??_);_(@_)"/>
    <numFmt numFmtId="166" formatCode="_-* #,##0_-;\-* #,##0_-;_-* &quot;-&quot;??_-;_-@_-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 (Body)"/>
    </font>
    <font>
      <sz val="11"/>
      <color theme="1"/>
      <name val="Calibri (Body)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66" fontId="0" fillId="0" borderId="0" xfId="1" applyNumberFormat="1" applyFont="1"/>
    <xf numFmtId="1" fontId="0" fillId="0" borderId="0" xfId="0" quotePrefix="1" applyNumberFormat="1"/>
    <xf numFmtId="0" fontId="6" fillId="3" borderId="0" xfId="0" applyFont="1" applyFill="1" applyAlignment="1">
      <alignment horizontal="center"/>
    </xf>
    <xf numFmtId="0" fontId="1" fillId="2" borderId="0" xfId="0" applyFont="1" applyFill="1"/>
    <xf numFmtId="17" fontId="2" fillId="2" borderId="0" xfId="0" applyNumberFormat="1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" fontId="7" fillId="0" borderId="1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8" fillId="0" borderId="0" xfId="0" applyFont="1"/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0" borderId="0" xfId="0" applyFont="1"/>
    <xf numFmtId="3" fontId="0" fillId="0" borderId="0" xfId="0" applyNumberFormat="1"/>
  </cellXfs>
  <cellStyles count="2">
    <cellStyle name="Comma" xfId="1" builtinId="3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numFmt numFmtId="165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(Body)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18</xdr:row>
      <xdr:rowOff>203199</xdr:rowOff>
    </xdr:from>
    <xdr:to>
      <xdr:col>11</xdr:col>
      <xdr:colOff>654752</xdr:colOff>
      <xdr:row>20</xdr:row>
      <xdr:rowOff>25399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3344E-03F6-518D-E059-3EBCB2CA0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0" y="3860799"/>
          <a:ext cx="2204152" cy="225425"/>
        </a:xfrm>
        <a:prstGeom prst="rect">
          <a:avLst/>
        </a:prstGeom>
      </xdr:spPr>
    </xdr:pic>
    <xdr:clientData/>
  </xdr:twoCellAnchor>
  <xdr:twoCellAnchor editAs="oneCell">
    <xdr:from>
      <xdr:col>13</xdr:col>
      <xdr:colOff>777875</xdr:colOff>
      <xdr:row>10</xdr:row>
      <xdr:rowOff>139700</xdr:rowOff>
    </xdr:from>
    <xdr:to>
      <xdr:col>16</xdr:col>
      <xdr:colOff>294013</xdr:colOff>
      <xdr:row>11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698687-88CE-8A8B-A888-FCE3BDE5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0875" y="2171700"/>
          <a:ext cx="1954538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847723</xdr:colOff>
      <xdr:row>23</xdr:row>
      <xdr:rowOff>71966</xdr:rowOff>
    </xdr:from>
    <xdr:to>
      <xdr:col>4</xdr:col>
      <xdr:colOff>218792</xdr:colOff>
      <xdr:row>24</xdr:row>
      <xdr:rowOff>147109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243C58-5193-D06E-A38D-81E3FEA41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3" y="4745566"/>
          <a:ext cx="2177769" cy="2783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287867</xdr:colOff>
      <xdr:row>2</xdr:row>
      <xdr:rowOff>46567</xdr:rowOff>
    </xdr:from>
    <xdr:to>
      <xdr:col>9</xdr:col>
      <xdr:colOff>782541</xdr:colOff>
      <xdr:row>3</xdr:row>
      <xdr:rowOff>110067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BDB42E-CD3E-FC5F-5A0F-333FBE343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6867" y="452967"/>
          <a:ext cx="2120274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296332</xdr:colOff>
      <xdr:row>4</xdr:row>
      <xdr:rowOff>67734</xdr:rowOff>
    </xdr:from>
    <xdr:to>
      <xdr:col>9</xdr:col>
      <xdr:colOff>811326</xdr:colOff>
      <xdr:row>5</xdr:row>
      <xdr:rowOff>143934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BB87CB-857F-B6BC-6AC0-8FA8215A1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5332" y="880534"/>
          <a:ext cx="2140594" cy="27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0</xdr:row>
      <xdr:rowOff>130629</xdr:rowOff>
    </xdr:from>
    <xdr:to>
      <xdr:col>11</xdr:col>
      <xdr:colOff>101819</xdr:colOff>
      <xdr:row>26</xdr:row>
      <xdr:rowOff>105499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673822E8-EA99-E232-6CAF-653FB937D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5171" y="130629"/>
          <a:ext cx="4267419" cy="52580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291864</xdr:colOff>
      <xdr:row>3</xdr:row>
      <xdr:rowOff>39441</xdr:rowOff>
    </xdr:from>
    <xdr:to>
      <xdr:col>7</xdr:col>
      <xdr:colOff>419387</xdr:colOff>
      <xdr:row>4</xdr:row>
      <xdr:rowOff>78882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8EC2FC-BBAB-B583-B5BA-F1FDD6D61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2050" y="654721"/>
          <a:ext cx="1752492" cy="2445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182034</xdr:colOff>
      <xdr:row>6</xdr:row>
      <xdr:rowOff>105833</xdr:rowOff>
    </xdr:from>
    <xdr:to>
      <xdr:col>7</xdr:col>
      <xdr:colOff>1016818</xdr:colOff>
      <xdr:row>7</xdr:row>
      <xdr:rowOff>100541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F6C6DA-5C14-EEA4-D0A4-3A68AC04E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7834" y="1325033"/>
          <a:ext cx="1644409" cy="197908"/>
        </a:xfrm>
        <a:prstGeom prst="rect">
          <a:avLst/>
        </a:prstGeom>
      </xdr:spPr>
    </xdr:pic>
    <xdr:clientData/>
  </xdr:twoCellAnchor>
  <xdr:twoCellAnchor editAs="oneCell">
    <xdr:from>
      <xdr:col>6</xdr:col>
      <xdr:colOff>122766</xdr:colOff>
      <xdr:row>13</xdr:row>
      <xdr:rowOff>113241</xdr:rowOff>
    </xdr:from>
    <xdr:to>
      <xdr:col>7</xdr:col>
      <xdr:colOff>1013268</xdr:colOff>
      <xdr:row>14</xdr:row>
      <xdr:rowOff>100541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A9C9-33B9-6C15-BFE5-CF13354AF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8566" y="2754841"/>
          <a:ext cx="1703302" cy="190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484188</xdr:colOff>
      <xdr:row>17</xdr:row>
      <xdr:rowOff>42861</xdr:rowOff>
    </xdr:from>
    <xdr:to>
      <xdr:col>8</xdr:col>
      <xdr:colOff>384761</xdr:colOff>
      <xdr:row>18</xdr:row>
      <xdr:rowOff>30956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1C1633-9F99-4D78-780C-63C4FC391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6594" y="3368674"/>
          <a:ext cx="3154948" cy="19050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3BF39F-D3CE-6448-9599-0F227BA0E727}" name="Table1" displayName="Table1" ref="B4:D11" totalsRowShown="0" headerRowBorderDxfId="3">
  <autoFilter ref="B4:D11" xr:uid="{B93BF39F-D3CE-6448-9599-0F227BA0E727}"/>
  <tableColumns count="3">
    <tableColumn id="1" xr3:uid="{08830F72-864A-A045-92B7-A296C276CE7E}" name="Month" dataDxfId="2"/>
    <tableColumn id="2" xr3:uid="{8ABDFB3F-479D-BC41-B294-00CB0F1941DC}" name="EU Sales" dataDxfId="1"/>
    <tableColumn id="3" xr3:uid="{91CA76D5-01EE-934E-85C5-1E0BF05619AF}" name="US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8DF4-2A1D-624D-A6B2-0881C97C5F3A}">
  <dimension ref="B2:R23"/>
  <sheetViews>
    <sheetView showGridLines="0" tabSelected="1" topLeftCell="B1" zoomScale="200" zoomScaleNormal="200" workbookViewId="0">
      <selection activeCell="O19" sqref="O19"/>
    </sheetView>
  </sheetViews>
  <sheetFormatPr defaultColWidth="10.6640625" defaultRowHeight="16"/>
  <cols>
    <col min="1" max="1" width="4.83203125" customWidth="1"/>
    <col min="3" max="3" width="9.6640625" bestFit="1" customWidth="1"/>
    <col min="4" max="4" width="9" bestFit="1" customWidth="1"/>
    <col min="5" max="5" width="5.5" customWidth="1"/>
    <col min="7" max="7" width="7.83203125" bestFit="1" customWidth="1"/>
    <col min="9" max="9" width="6.1640625" customWidth="1"/>
    <col min="11" max="11" width="9.6640625" bestFit="1" customWidth="1"/>
    <col min="12" max="12" width="9" bestFit="1" customWidth="1"/>
  </cols>
  <sheetData>
    <row r="2" spans="2:18">
      <c r="B2" s="19" t="s">
        <v>79</v>
      </c>
      <c r="C2" s="19"/>
      <c r="D2" s="19"/>
      <c r="F2" s="19" t="s">
        <v>78</v>
      </c>
      <c r="G2" s="19"/>
      <c r="H2" s="19"/>
      <c r="J2" s="19" t="s">
        <v>80</v>
      </c>
      <c r="K2" s="19"/>
      <c r="L2" s="19"/>
    </row>
    <row r="3" spans="2:18">
      <c r="B3" s="11" t="s">
        <v>46</v>
      </c>
      <c r="C3" s="11" t="s">
        <v>47</v>
      </c>
      <c r="D3" s="11" t="s">
        <v>23</v>
      </c>
      <c r="F3" s="11" t="s">
        <v>46</v>
      </c>
      <c r="G3" s="11" t="s">
        <v>47</v>
      </c>
      <c r="H3" s="11" t="s">
        <v>23</v>
      </c>
      <c r="J3" s="11" t="s">
        <v>46</v>
      </c>
      <c r="K3" s="11" t="s">
        <v>47</v>
      </c>
      <c r="L3" s="11" t="s">
        <v>23</v>
      </c>
    </row>
    <row r="4" spans="2:18">
      <c r="B4" t="s">
        <v>48</v>
      </c>
      <c r="C4" t="s">
        <v>49</v>
      </c>
      <c r="D4" s="9">
        <v>30000</v>
      </c>
      <c r="F4" t="s">
        <v>60</v>
      </c>
      <c r="G4" t="s">
        <v>70</v>
      </c>
      <c r="H4" s="9">
        <v>55000</v>
      </c>
      <c r="J4" t="str" cm="1">
        <f t="array" ref="J4:L18">_xlfn.VSTACK(B4:D10,F4:H11)</f>
        <v>00126493</v>
      </c>
      <c r="K4" t="str">
        <v>Toyota</v>
      </c>
      <c r="L4" s="9">
        <v>30000</v>
      </c>
      <c r="N4" t="str" cm="1">
        <f t="array" ref="N4:R11">_xlfn.HSTACK(C4:D10,F4:H11)</f>
        <v>Toyota</v>
      </c>
      <c r="O4">
        <v>30000</v>
      </c>
      <c r="P4" t="str">
        <v>00143928</v>
      </c>
      <c r="Q4" t="str">
        <v>Mini</v>
      </c>
      <c r="R4">
        <v>55000</v>
      </c>
    </row>
    <row r="5" spans="2:18">
      <c r="B5" t="s">
        <v>50</v>
      </c>
      <c r="C5" t="s">
        <v>51</v>
      </c>
      <c r="D5" s="9">
        <v>32000</v>
      </c>
      <c r="F5" t="s">
        <v>61</v>
      </c>
      <c r="G5" t="s">
        <v>71</v>
      </c>
      <c r="H5" s="9">
        <v>40000</v>
      </c>
      <c r="J5" t="str">
        <v>00132670</v>
      </c>
      <c r="K5" t="str">
        <v>Honda</v>
      </c>
      <c r="L5" s="9">
        <v>32000</v>
      </c>
      <c r="N5" t="str">
        <v>Honda</v>
      </c>
      <c r="O5">
        <v>32000</v>
      </c>
      <c r="P5" t="str">
        <v>00323358</v>
      </c>
      <c r="Q5" t="str">
        <v>Nissan</v>
      </c>
      <c r="R5">
        <v>40000</v>
      </c>
    </row>
    <row r="6" spans="2:18">
      <c r="B6" t="s">
        <v>52</v>
      </c>
      <c r="C6" t="s">
        <v>53</v>
      </c>
      <c r="D6" s="9">
        <v>35000</v>
      </c>
      <c r="F6" t="s">
        <v>62</v>
      </c>
      <c r="G6" t="s">
        <v>72</v>
      </c>
      <c r="H6" s="9">
        <v>75000</v>
      </c>
      <c r="J6" t="str">
        <v>00135566</v>
      </c>
      <c r="K6" t="str">
        <v>Suzuki</v>
      </c>
      <c r="L6" s="9">
        <v>35000</v>
      </c>
      <c r="N6" t="str">
        <v>Suzuki</v>
      </c>
      <c r="O6">
        <v>35000</v>
      </c>
      <c r="P6" t="str">
        <v>00132546</v>
      </c>
      <c r="Q6" t="str">
        <v>Jeep</v>
      </c>
      <c r="R6">
        <v>75000</v>
      </c>
    </row>
    <row r="7" spans="2:18">
      <c r="B7" t="s">
        <v>54</v>
      </c>
      <c r="C7" t="s">
        <v>55</v>
      </c>
      <c r="D7" s="9">
        <v>34000</v>
      </c>
      <c r="F7" s="10" t="s">
        <v>63</v>
      </c>
      <c r="G7" t="s">
        <v>73</v>
      </c>
      <c r="H7" s="9">
        <v>85000</v>
      </c>
      <c r="J7" t="str">
        <v>00132679</v>
      </c>
      <c r="K7" t="str">
        <v>Mitsubishi</v>
      </c>
      <c r="L7" s="9">
        <v>34000</v>
      </c>
      <c r="N7" t="str">
        <v>Mitsubishi</v>
      </c>
      <c r="O7">
        <v>34000</v>
      </c>
      <c r="P7" t="str">
        <v>004923872</v>
      </c>
      <c r="Q7" t="str">
        <v>Tesla</v>
      </c>
      <c r="R7">
        <v>85000</v>
      </c>
    </row>
    <row r="8" spans="2:18">
      <c r="B8" t="s">
        <v>56</v>
      </c>
      <c r="C8" t="s">
        <v>57</v>
      </c>
      <c r="D8" s="9">
        <v>55000</v>
      </c>
      <c r="F8" s="10" t="s">
        <v>64</v>
      </c>
      <c r="G8" t="s">
        <v>74</v>
      </c>
      <c r="H8" s="9">
        <v>32000</v>
      </c>
      <c r="J8" t="str">
        <v>00149986</v>
      </c>
      <c r="K8" t="str">
        <v>Lexus</v>
      </c>
      <c r="L8" s="9">
        <v>55000</v>
      </c>
      <c r="N8" t="str">
        <v>Lexus</v>
      </c>
      <c r="O8">
        <v>55000</v>
      </c>
      <c r="P8" t="str">
        <v>00103824</v>
      </c>
      <c r="Q8" t="str">
        <v>Peugeot</v>
      </c>
      <c r="R8">
        <v>32000</v>
      </c>
    </row>
    <row r="9" spans="2:18">
      <c r="B9" t="s">
        <v>58</v>
      </c>
      <c r="C9" t="s">
        <v>68</v>
      </c>
      <c r="D9" s="9">
        <v>75000</v>
      </c>
      <c r="F9" s="10" t="s">
        <v>65</v>
      </c>
      <c r="G9" t="s">
        <v>75</v>
      </c>
      <c r="H9" s="9">
        <v>38000</v>
      </c>
      <c r="J9" t="str">
        <v>00137784</v>
      </c>
      <c r="K9" t="str">
        <v>BMW</v>
      </c>
      <c r="L9" s="9">
        <v>75000</v>
      </c>
      <c r="N9" t="str">
        <v>BMW</v>
      </c>
      <c r="O9">
        <v>75000</v>
      </c>
      <c r="P9" t="str">
        <v>001238174</v>
      </c>
      <c r="Q9" t="str">
        <v>Citroen</v>
      </c>
      <c r="R9">
        <v>38000</v>
      </c>
    </row>
    <row r="10" spans="2:18">
      <c r="B10" t="s">
        <v>59</v>
      </c>
      <c r="C10" t="s">
        <v>69</v>
      </c>
      <c r="D10" s="9">
        <v>100000</v>
      </c>
      <c r="F10" s="10" t="s">
        <v>66</v>
      </c>
      <c r="G10" t="s">
        <v>76</v>
      </c>
      <c r="H10" s="9">
        <v>32000</v>
      </c>
      <c r="J10" t="str">
        <v>00340294</v>
      </c>
      <c r="K10" t="str">
        <v>Mercedes</v>
      </c>
      <c r="L10" s="9">
        <v>100000</v>
      </c>
      <c r="N10" t="str">
        <v>Mercedes</v>
      </c>
      <c r="O10">
        <v>100000</v>
      </c>
      <c r="P10" t="str">
        <v>00445938</v>
      </c>
      <c r="Q10" t="str">
        <v>Hyundai</v>
      </c>
      <c r="R10">
        <v>32000</v>
      </c>
    </row>
    <row r="11" spans="2:18">
      <c r="F11" s="10" t="s">
        <v>67</v>
      </c>
      <c r="G11" t="s">
        <v>77</v>
      </c>
      <c r="H11" s="9">
        <v>65000</v>
      </c>
      <c r="J11" t="str">
        <v>00143928</v>
      </c>
      <c r="K11" t="str">
        <v>Mini</v>
      </c>
      <c r="L11" s="9">
        <v>55000</v>
      </c>
      <c r="N11" s="21" t="e">
        <v>#N/A</v>
      </c>
      <c r="O11" s="21" t="e">
        <v>#N/A</v>
      </c>
      <c r="P11" s="21" t="str">
        <v>002214582</v>
      </c>
      <c r="Q11" s="21" t="str">
        <v>Audi</v>
      </c>
      <c r="R11" s="21">
        <v>65000</v>
      </c>
    </row>
    <row r="12" spans="2:18">
      <c r="J12" t="str">
        <v>00323358</v>
      </c>
      <c r="K12" t="str">
        <v>Nissan</v>
      </c>
      <c r="L12" s="9">
        <v>40000</v>
      </c>
    </row>
    <row r="13" spans="2:18">
      <c r="J13" t="str">
        <v>00132546</v>
      </c>
      <c r="K13" t="str">
        <v>Jeep</v>
      </c>
      <c r="L13" s="9">
        <v>75000</v>
      </c>
    </row>
    <row r="14" spans="2:18">
      <c r="J14" t="str">
        <v>004923872</v>
      </c>
      <c r="K14" t="str">
        <v>Tesla</v>
      </c>
      <c r="L14" s="9">
        <v>85000</v>
      </c>
    </row>
    <row r="15" spans="2:18">
      <c r="J15" t="str">
        <v>00103824</v>
      </c>
      <c r="K15" t="str">
        <v>Peugeot</v>
      </c>
      <c r="L15" s="9">
        <v>32000</v>
      </c>
    </row>
    <row r="16" spans="2:18">
      <c r="J16" t="str">
        <v>001238174</v>
      </c>
      <c r="K16" t="str">
        <v>Citroen</v>
      </c>
      <c r="L16" s="9">
        <v>38000</v>
      </c>
    </row>
    <row r="17" spans="10:12">
      <c r="J17" t="str">
        <v>00445938</v>
      </c>
      <c r="K17" t="str">
        <v>Hyundai</v>
      </c>
      <c r="L17" s="9">
        <v>32000</v>
      </c>
    </row>
    <row r="18" spans="10:12">
      <c r="J18" t="str">
        <v>002214582</v>
      </c>
      <c r="K18" t="str">
        <v>Audi</v>
      </c>
      <c r="L18" s="9">
        <v>65000</v>
      </c>
    </row>
    <row r="19" spans="10:12">
      <c r="L19" s="9"/>
    </row>
    <row r="20" spans="10:12">
      <c r="L20" s="9"/>
    </row>
    <row r="21" spans="10:12">
      <c r="L21" s="9"/>
    </row>
    <row r="22" spans="10:12">
      <c r="L22" s="9"/>
    </row>
    <row r="23" spans="10:12">
      <c r="L23" s="9"/>
    </row>
  </sheetData>
  <mergeCells count="3">
    <mergeCell ref="B2:D2"/>
    <mergeCell ref="F2:H2"/>
    <mergeCell ref="J2:L2"/>
  </mergeCells>
  <pageMargins left="0.7" right="0.7" top="0.75" bottom="0.75" header="0.3" footer="0.3"/>
  <ignoredErrors>
    <ignoredError sqref="B4:B10 F4:F1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80BC-5021-8042-BB7B-015FFD93D1B4}">
  <dimension ref="B2:G22"/>
  <sheetViews>
    <sheetView showGridLines="0" zoomScale="150" workbookViewId="0">
      <selection activeCell="E29" sqref="E29"/>
    </sheetView>
  </sheetViews>
  <sheetFormatPr defaultColWidth="10.6640625" defaultRowHeight="16"/>
  <cols>
    <col min="1" max="1" width="5.83203125" customWidth="1"/>
    <col min="2" max="2" width="15.5" bestFit="1" customWidth="1"/>
    <col min="5" max="5" width="12.6640625" bestFit="1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25</v>
      </c>
      <c r="F2" s="1" t="s">
        <v>24</v>
      </c>
      <c r="G2" s="1" t="s">
        <v>23</v>
      </c>
    </row>
    <row r="3" spans="2:7">
      <c r="B3" t="s">
        <v>3</v>
      </c>
      <c r="C3" s="2" t="str" cm="1">
        <f t="array" ref="C3:D3">_xlfn.TEXTSPLIT(B3," ")</f>
        <v>Bill</v>
      </c>
      <c r="D3" s="2" t="str">
        <v>Smith</v>
      </c>
      <c r="F3" s="2"/>
      <c r="G3" s="2"/>
    </row>
    <row r="4" spans="2:7">
      <c r="B4" t="s">
        <v>4</v>
      </c>
      <c r="C4" s="2" t="str" cm="1">
        <f t="array" ref="C4:D4">_xlfn.TEXTSPLIT(B4," ")</f>
        <v>Kennedi</v>
      </c>
      <c r="D4" s="2" t="str">
        <v>Singh</v>
      </c>
      <c r="F4" s="2"/>
      <c r="G4" s="2"/>
    </row>
    <row r="5" spans="2:7">
      <c r="B5" t="s">
        <v>5</v>
      </c>
      <c r="C5" s="2" t="str" cm="1">
        <f t="array" ref="C5:D5">_xlfn.TEXTSPLIT(B5," ")</f>
        <v>Harley</v>
      </c>
      <c r="D5" s="2" t="str">
        <v>Fritz</v>
      </c>
      <c r="F5" s="2"/>
      <c r="G5" s="2"/>
    </row>
    <row r="6" spans="2:7">
      <c r="B6" t="s">
        <v>6</v>
      </c>
      <c r="C6" s="2" t="str" cm="1">
        <f t="array" ref="C6:D6">_xlfn.TEXTSPLIT(B6," ")</f>
        <v>Nyla</v>
      </c>
      <c r="D6" s="2" t="str">
        <v>Novak</v>
      </c>
      <c r="F6" s="2"/>
      <c r="G6" s="2"/>
    </row>
    <row r="7" spans="2:7">
      <c r="B7" t="s">
        <v>7</v>
      </c>
      <c r="C7" s="2" t="str" cm="1">
        <f t="array" ref="C7:D7">_xlfn.TEXTSPLIT(B7," ")</f>
        <v>David</v>
      </c>
      <c r="D7" s="2" t="str">
        <v>Rasmussen</v>
      </c>
      <c r="F7" s="2"/>
      <c r="G7" s="2"/>
    </row>
    <row r="8" spans="2:7">
      <c r="B8" t="s">
        <v>8</v>
      </c>
      <c r="C8" s="2" t="str" cm="1">
        <f t="array" ref="C8:D8">_xlfn.TEXTSPLIT(B8," ")</f>
        <v>Ivan</v>
      </c>
      <c r="D8" s="2" t="str">
        <v>Hines</v>
      </c>
      <c r="F8" s="2"/>
      <c r="G8" s="2"/>
    </row>
    <row r="9" spans="2:7">
      <c r="B9" t="s">
        <v>9</v>
      </c>
      <c r="C9" s="2" t="str" cm="1">
        <f t="array" ref="C9:D9">_xlfn.TEXTSPLIT(B9," ")</f>
        <v>Jonah</v>
      </c>
      <c r="D9" s="2" t="str">
        <v>Higgins</v>
      </c>
      <c r="F9" s="2"/>
      <c r="G9" s="2"/>
    </row>
    <row r="10" spans="2:7">
      <c r="B10" t="s">
        <v>10</v>
      </c>
      <c r="C10" s="2" t="str" cm="1">
        <f t="array" ref="C10:D10">_xlfn.TEXTSPLIT(B10," ")</f>
        <v>Jordan</v>
      </c>
      <c r="D10" s="2" t="str">
        <v>Boone</v>
      </c>
      <c r="F10" s="2"/>
      <c r="G10" s="2"/>
    </row>
    <row r="11" spans="2:7">
      <c r="B11" t="s">
        <v>11</v>
      </c>
      <c r="C11" s="2" t="str" cm="1">
        <f t="array" ref="C11:D11">_xlfn.TEXTSPLIT(B11," ")</f>
        <v>Kylee</v>
      </c>
      <c r="D11" s="2" t="str">
        <v>Townsend</v>
      </c>
      <c r="F11" s="2"/>
      <c r="G11" s="2"/>
    </row>
    <row r="12" spans="2:7">
      <c r="B12" t="s">
        <v>12</v>
      </c>
      <c r="C12" s="2" t="str" cm="1">
        <f t="array" ref="C12:D12">_xlfn.TEXTSPLIT(B12," ")</f>
        <v>Nora</v>
      </c>
      <c r="D12" s="2" t="str">
        <v>Rollins</v>
      </c>
      <c r="F12" s="2"/>
      <c r="G12" s="2"/>
    </row>
    <row r="13" spans="2:7">
      <c r="B13" t="s">
        <v>13</v>
      </c>
      <c r="C13" s="2" t="str" cm="1">
        <f t="array" ref="C13:D13">_xlfn.TEXTSPLIT(B13," ")</f>
        <v>Brendan</v>
      </c>
      <c r="D13" s="2" t="str">
        <v>Walls</v>
      </c>
      <c r="F13" s="2"/>
      <c r="G13" s="2"/>
    </row>
    <row r="14" spans="2:7">
      <c r="B14" t="s">
        <v>14</v>
      </c>
      <c r="C14" s="2" t="str" cm="1">
        <f t="array" ref="C14:D14">_xlfn.TEXTSPLIT(B14," ")</f>
        <v>Conor</v>
      </c>
      <c r="D14" s="2" t="str">
        <v>Wise</v>
      </c>
      <c r="F14" s="2"/>
      <c r="G14" s="2"/>
    </row>
    <row r="15" spans="2:7">
      <c r="B15" t="s">
        <v>15</v>
      </c>
      <c r="C15" s="2" t="str" cm="1">
        <f t="array" ref="C15:D15">_xlfn.TEXTSPLIT(B15," ")</f>
        <v>Steven</v>
      </c>
      <c r="D15" s="2" t="str">
        <v>Michael</v>
      </c>
      <c r="F15" s="2"/>
      <c r="G15" s="2"/>
    </row>
    <row r="16" spans="2:7">
      <c r="B16" t="s">
        <v>16</v>
      </c>
      <c r="C16" s="2" t="str" cm="1">
        <f t="array" ref="C16:D16">_xlfn.TEXTSPLIT(B16," ")</f>
        <v>Lucia</v>
      </c>
      <c r="D16" s="2" t="str">
        <v>Mckay</v>
      </c>
      <c r="F16" s="2"/>
      <c r="G16" s="2"/>
    </row>
    <row r="17" spans="2:7">
      <c r="B17" t="s">
        <v>17</v>
      </c>
      <c r="C17" s="2" t="str" cm="1">
        <f t="array" ref="C17:D17">_xlfn.TEXTSPLIT(B17," ")</f>
        <v>Josue</v>
      </c>
      <c r="D17" s="2" t="str">
        <v>Roach</v>
      </c>
      <c r="F17" s="2"/>
      <c r="G17" s="2"/>
    </row>
    <row r="18" spans="2:7">
      <c r="B18" t="s">
        <v>18</v>
      </c>
      <c r="C18" s="2" t="str" cm="1">
        <f t="array" ref="C18:D18">_xlfn.TEXTSPLIT(B18," ")</f>
        <v>Franklin</v>
      </c>
      <c r="D18" s="2" t="str">
        <v>Wright</v>
      </c>
      <c r="F18" s="2"/>
      <c r="G18" s="2"/>
    </row>
    <row r="19" spans="2:7">
      <c r="B19" t="s">
        <v>19</v>
      </c>
      <c r="C19" s="2" t="str" cm="1">
        <f t="array" ref="C19:D19">_xlfn.TEXTSPLIT(B19," ")</f>
        <v>Alia</v>
      </c>
      <c r="D19" s="2" t="str">
        <v>Thornton</v>
      </c>
      <c r="F19" s="2"/>
      <c r="G19" s="2"/>
    </row>
    <row r="20" spans="2:7">
      <c r="B20" t="s">
        <v>20</v>
      </c>
      <c r="C20" s="2" t="str" cm="1">
        <f t="array" ref="C20:D20">_xlfn.TEXTSPLIT(B20," ")</f>
        <v>Denzel</v>
      </c>
      <c r="D20" s="2" t="str">
        <v>Flores</v>
      </c>
      <c r="F20" s="2"/>
      <c r="G20" s="2"/>
    </row>
    <row r="21" spans="2:7">
      <c r="B21" t="s">
        <v>21</v>
      </c>
      <c r="C21" s="2" t="str" cm="1">
        <f t="array" ref="C21:D21">_xlfn.TEXTSPLIT(B21," ")</f>
        <v>Bruno</v>
      </c>
      <c r="D21" s="2" t="str">
        <v>Cordova</v>
      </c>
      <c r="F21" s="2"/>
      <c r="G21" s="2"/>
    </row>
    <row r="22" spans="2:7">
      <c r="B22" t="s">
        <v>22</v>
      </c>
      <c r="C22" s="2" t="str" cm="1">
        <f t="array" ref="C22:D22">_xlfn.TEXTSPLIT(B22," ")</f>
        <v>Jaylynn</v>
      </c>
      <c r="D22" s="2" t="str">
        <v>Knapp</v>
      </c>
      <c r="F22" s="2"/>
      <c r="G2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C8D11-50DF-CC4F-A4B5-4AB3AD0CE3EB}">
  <dimension ref="B2:G22"/>
  <sheetViews>
    <sheetView showGridLines="0" zoomScale="150" workbookViewId="0">
      <selection activeCell="M6" sqref="M6"/>
    </sheetView>
  </sheetViews>
  <sheetFormatPr defaultColWidth="10.6640625" defaultRowHeight="16"/>
  <cols>
    <col min="1" max="1" width="5.6640625" customWidth="1"/>
    <col min="2" max="2" width="15.5" bestFit="1" customWidth="1"/>
    <col min="5" max="5" width="14.5" bestFit="1" customWidth="1"/>
  </cols>
  <sheetData>
    <row r="2" spans="2:7">
      <c r="B2" s="1" t="s">
        <v>0</v>
      </c>
      <c r="C2" s="1" t="s">
        <v>1</v>
      </c>
      <c r="D2" s="1" t="s">
        <v>2</v>
      </c>
      <c r="E2" s="1" t="s">
        <v>25</v>
      </c>
      <c r="F2" s="1" t="s">
        <v>24</v>
      </c>
      <c r="G2" s="1" t="s">
        <v>23</v>
      </c>
    </row>
    <row r="3" spans="2:7">
      <c r="B3" t="s">
        <v>3</v>
      </c>
      <c r="C3" s="2" t="str" cm="1">
        <f t="array" ref="C3:D3">_xlfn.TEXTSPLIT(B3," ")</f>
        <v>Bill</v>
      </c>
      <c r="D3" s="2" t="str">
        <v>Smith</v>
      </c>
      <c r="E3" t="s">
        <v>103</v>
      </c>
      <c r="F3" s="2" t="str">
        <f>_xlfn.TEXTBEFORE(E3,",")</f>
        <v>11289</v>
      </c>
      <c r="G3" s="2" t="str">
        <f>_xlfn.TEXTAFTER(E3,"_")</f>
        <v>99.50</v>
      </c>
    </row>
    <row r="4" spans="2:7">
      <c r="B4" t="s">
        <v>4</v>
      </c>
      <c r="C4" s="2" t="str" cm="1">
        <f t="array" ref="C4:D4">_xlfn.TEXTSPLIT(B4," ")</f>
        <v>Kennedi</v>
      </c>
      <c r="D4" s="2" t="str">
        <v>Singh</v>
      </c>
      <c r="E4" t="s">
        <v>104</v>
      </c>
      <c r="F4" s="2" t="str">
        <f t="shared" ref="F4:F22" si="0">_xlfn.TEXTBEFORE(E4,",")</f>
        <v>11001</v>
      </c>
      <c r="G4" s="2" t="str">
        <f t="shared" ref="G4:G22" si="1">_xlfn.TEXTAFTER(E4,"_")</f>
        <v>52.50</v>
      </c>
    </row>
    <row r="5" spans="2:7">
      <c r="B5" t="s">
        <v>5</v>
      </c>
      <c r="C5" s="2" t="str" cm="1">
        <f t="array" ref="C5:D5">_xlfn.TEXTSPLIT(B5," ")</f>
        <v>Harley</v>
      </c>
      <c r="D5" s="2" t="str">
        <v>Fritz</v>
      </c>
      <c r="E5" t="s">
        <v>105</v>
      </c>
      <c r="F5" s="2" t="str">
        <f t="shared" si="0"/>
        <v>12449</v>
      </c>
      <c r="G5" s="2" t="str">
        <f t="shared" si="1"/>
        <v>60.50</v>
      </c>
    </row>
    <row r="6" spans="2:7">
      <c r="B6" t="s">
        <v>6</v>
      </c>
      <c r="C6" s="2" t="str" cm="1">
        <f t="array" ref="C6:D6">_xlfn.TEXTSPLIT(B6," ")</f>
        <v>Nyla</v>
      </c>
      <c r="D6" s="2" t="str">
        <v>Novak</v>
      </c>
      <c r="E6" t="s">
        <v>106</v>
      </c>
      <c r="F6" s="2" t="str">
        <f t="shared" si="0"/>
        <v>10050</v>
      </c>
      <c r="G6" s="2" t="str">
        <f t="shared" si="1"/>
        <v>105.4</v>
      </c>
    </row>
    <row r="7" spans="2:7">
      <c r="B7" t="s">
        <v>7</v>
      </c>
      <c r="C7" s="2" t="str" cm="1">
        <f t="array" ref="C7:D7">_xlfn.TEXTSPLIT(B7," ")</f>
        <v>David</v>
      </c>
      <c r="D7" s="2" t="str">
        <v>Rasmussen</v>
      </c>
      <c r="E7" t="s">
        <v>107</v>
      </c>
      <c r="F7" s="2" t="str">
        <f t="shared" si="0"/>
        <v>19880</v>
      </c>
      <c r="G7" s="2" t="str">
        <f t="shared" si="1"/>
        <v>99.99</v>
      </c>
    </row>
    <row r="8" spans="2:7">
      <c r="B8" t="s">
        <v>8</v>
      </c>
      <c r="C8" s="2" t="str" cm="1">
        <f t="array" ref="C8:D8">_xlfn.TEXTSPLIT(B8," ")</f>
        <v>Ivan</v>
      </c>
      <c r="D8" s="2" t="str">
        <v>Hines</v>
      </c>
      <c r="E8" t="s">
        <v>108</v>
      </c>
      <c r="F8" s="2" t="str">
        <f t="shared" si="0"/>
        <v>15211</v>
      </c>
      <c r="G8" s="2" t="str">
        <f t="shared" si="1"/>
        <v>49.95</v>
      </c>
    </row>
    <row r="9" spans="2:7">
      <c r="B9" t="s">
        <v>9</v>
      </c>
      <c r="C9" s="2" t="str" cm="1">
        <f t="array" ref="C9:D9">_xlfn.TEXTSPLIT(B9," ")</f>
        <v>Jonah</v>
      </c>
      <c r="D9" s="2" t="str">
        <v>Higgins</v>
      </c>
      <c r="E9" t="s">
        <v>109</v>
      </c>
      <c r="F9" s="2" t="str">
        <f t="shared" si="0"/>
        <v>11011</v>
      </c>
      <c r="G9" s="2" t="str">
        <f t="shared" si="1"/>
        <v>50.50</v>
      </c>
    </row>
    <row r="10" spans="2:7">
      <c r="B10" t="s">
        <v>10</v>
      </c>
      <c r="C10" s="2" t="str" cm="1">
        <f t="array" ref="C10:D10">_xlfn.TEXTSPLIT(B10," ")</f>
        <v>Jordan</v>
      </c>
      <c r="D10" s="2" t="str">
        <v>Boone</v>
      </c>
      <c r="E10" t="s">
        <v>110</v>
      </c>
      <c r="F10" s="2" t="str">
        <f t="shared" si="0"/>
        <v>12500</v>
      </c>
      <c r="G10" s="2" t="str">
        <f t="shared" si="1"/>
        <v>49.50</v>
      </c>
    </row>
    <row r="11" spans="2:7">
      <c r="B11" t="s">
        <v>11</v>
      </c>
      <c r="C11" s="2" t="str" cm="1">
        <f t="array" ref="C11:D11">_xlfn.TEXTSPLIT(B11," ")</f>
        <v>Kylee</v>
      </c>
      <c r="D11" s="2" t="str">
        <v>Townsend</v>
      </c>
      <c r="E11" t="s">
        <v>111</v>
      </c>
      <c r="F11" s="2" t="str">
        <f t="shared" si="0"/>
        <v>10009</v>
      </c>
      <c r="G11" s="2" t="str">
        <f t="shared" si="1"/>
        <v>98.4</v>
      </c>
    </row>
    <row r="12" spans="2:7">
      <c r="B12" t="s">
        <v>12</v>
      </c>
      <c r="C12" s="2" t="str" cm="1">
        <f t="array" ref="C12:D12">_xlfn.TEXTSPLIT(B12," ")</f>
        <v>Nora</v>
      </c>
      <c r="D12" s="2" t="str">
        <v>Rollins</v>
      </c>
      <c r="E12" t="s">
        <v>112</v>
      </c>
      <c r="F12" s="2" t="str">
        <f t="shared" si="0"/>
        <v>18551</v>
      </c>
      <c r="G12" s="2" t="str">
        <f t="shared" si="1"/>
        <v>39.50</v>
      </c>
    </row>
    <row r="13" spans="2:7">
      <c r="B13" t="s">
        <v>13</v>
      </c>
      <c r="C13" s="2" t="str" cm="1">
        <f t="array" ref="C13:D13">_xlfn.TEXTSPLIT(B13," ")</f>
        <v>Brendan</v>
      </c>
      <c r="D13" s="2" t="str">
        <v>Walls</v>
      </c>
      <c r="E13" t="s">
        <v>113</v>
      </c>
      <c r="F13" s="2" t="str">
        <f t="shared" si="0"/>
        <v>19480</v>
      </c>
      <c r="G13" s="2" t="str">
        <f t="shared" si="1"/>
        <v>40.99</v>
      </c>
    </row>
    <row r="14" spans="2:7">
      <c r="B14" t="s">
        <v>14</v>
      </c>
      <c r="C14" s="2" t="str" cm="1">
        <f t="array" ref="C14:D14">_xlfn.TEXTSPLIT(B14," ")</f>
        <v>Conor</v>
      </c>
      <c r="D14" s="2" t="str">
        <v>Wise</v>
      </c>
      <c r="E14" t="s">
        <v>114</v>
      </c>
      <c r="F14" s="2" t="str">
        <f t="shared" si="0"/>
        <v>12248</v>
      </c>
      <c r="G14" s="2" t="str">
        <f t="shared" si="1"/>
        <v>65.40</v>
      </c>
    </row>
    <row r="15" spans="2:7">
      <c r="B15" t="s">
        <v>15</v>
      </c>
      <c r="C15" s="2" t="str" cm="1">
        <f t="array" ref="C15:D15">_xlfn.TEXTSPLIT(B15," ")</f>
        <v>Steven</v>
      </c>
      <c r="D15" s="2" t="str">
        <v>Michael</v>
      </c>
      <c r="E15" t="s">
        <v>115</v>
      </c>
      <c r="F15" s="2" t="str">
        <f t="shared" si="0"/>
        <v>11003</v>
      </c>
      <c r="G15" s="2" t="str">
        <f t="shared" si="1"/>
        <v>58.50</v>
      </c>
    </row>
    <row r="16" spans="2:7">
      <c r="B16" t="s">
        <v>16</v>
      </c>
      <c r="C16" s="2" t="str" cm="1">
        <f t="array" ref="C16:D16">_xlfn.TEXTSPLIT(B16," ")</f>
        <v>Lucia</v>
      </c>
      <c r="D16" s="2" t="str">
        <v>Mckay</v>
      </c>
      <c r="E16" t="s">
        <v>116</v>
      </c>
      <c r="F16" s="2" t="str">
        <f t="shared" si="0"/>
        <v>11004</v>
      </c>
      <c r="G16" s="2" t="str">
        <f t="shared" si="1"/>
        <v>45.00</v>
      </c>
    </row>
    <row r="17" spans="2:7">
      <c r="B17" t="s">
        <v>17</v>
      </c>
      <c r="C17" s="2" t="str" cm="1">
        <f t="array" ref="C17:D17">_xlfn.TEXTSPLIT(B17," ")</f>
        <v>Josue</v>
      </c>
      <c r="D17" s="2" t="str">
        <v>Roach</v>
      </c>
      <c r="E17" t="s">
        <v>117</v>
      </c>
      <c r="F17" s="2" t="str">
        <f t="shared" si="0"/>
        <v>10045</v>
      </c>
      <c r="G17" s="2" t="str">
        <f t="shared" si="1"/>
        <v>49.95</v>
      </c>
    </row>
    <row r="18" spans="2:7">
      <c r="B18" t="s">
        <v>18</v>
      </c>
      <c r="C18" s="2" t="str" cm="1">
        <f t="array" ref="C18:D18">_xlfn.TEXTSPLIT(B18," ")</f>
        <v>Franklin</v>
      </c>
      <c r="D18" s="2" t="str">
        <v>Wright</v>
      </c>
      <c r="E18" t="s">
        <v>118</v>
      </c>
      <c r="F18" s="2" t="str">
        <f t="shared" si="0"/>
        <v>10046</v>
      </c>
      <c r="G18" s="2" t="str">
        <f t="shared" si="1"/>
        <v>50.19</v>
      </c>
    </row>
    <row r="19" spans="2:7">
      <c r="B19" t="s">
        <v>19</v>
      </c>
      <c r="C19" s="2" t="str" cm="1">
        <f t="array" ref="C19:D19">_xlfn.TEXTSPLIT(B19," ")</f>
        <v>Alia</v>
      </c>
      <c r="D19" s="2" t="str">
        <v>Thornton</v>
      </c>
      <c r="E19" t="s">
        <v>119</v>
      </c>
      <c r="F19" s="2" t="str">
        <f t="shared" si="0"/>
        <v>10047</v>
      </c>
      <c r="G19" s="2" t="str">
        <f t="shared" si="1"/>
        <v>22.49</v>
      </c>
    </row>
    <row r="20" spans="2:7">
      <c r="B20" t="s">
        <v>20</v>
      </c>
      <c r="C20" s="2" t="str" cm="1">
        <f t="array" ref="C20:D20">_xlfn.TEXTSPLIT(B20," ")</f>
        <v>Denzel</v>
      </c>
      <c r="D20" s="2" t="str">
        <v>Flores</v>
      </c>
      <c r="E20" t="s">
        <v>120</v>
      </c>
      <c r="F20" s="2" t="str">
        <f t="shared" si="0"/>
        <v>10048</v>
      </c>
      <c r="G20" s="2" t="str">
        <f t="shared" si="1"/>
        <v>90.50</v>
      </c>
    </row>
    <row r="21" spans="2:7">
      <c r="B21" t="s">
        <v>21</v>
      </c>
      <c r="C21" s="2" t="str" cm="1">
        <f t="array" ref="C21:D21">_xlfn.TEXTSPLIT(B21," ")</f>
        <v>Bruno</v>
      </c>
      <c r="D21" s="2" t="str">
        <v>Cordova</v>
      </c>
      <c r="E21" t="s">
        <v>121</v>
      </c>
      <c r="F21" s="2" t="str">
        <f t="shared" si="0"/>
        <v>10049</v>
      </c>
      <c r="G21" s="2" t="str">
        <f t="shared" si="1"/>
        <v>99.50</v>
      </c>
    </row>
    <row r="22" spans="2:7">
      <c r="B22" t="s">
        <v>22</v>
      </c>
      <c r="C22" s="2" t="str" cm="1">
        <f t="array" ref="C22:D22">_xlfn.TEXTSPLIT(B22," ")</f>
        <v>Jaylynn</v>
      </c>
      <c r="D22" s="2" t="str">
        <v>Knapp</v>
      </c>
      <c r="E22" t="s">
        <v>122</v>
      </c>
      <c r="F22" s="2" t="str">
        <f t="shared" si="0"/>
        <v>10052</v>
      </c>
      <c r="G22" s="2" t="str">
        <f t="shared" si="1"/>
        <v>105.4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848D8-D09A-CC4B-95F6-08EEA83E4B5C}">
  <dimension ref="C4:E20"/>
  <sheetViews>
    <sheetView zoomScale="175" workbookViewId="0">
      <selection activeCell="M18" sqref="M18"/>
    </sheetView>
  </sheetViews>
  <sheetFormatPr defaultColWidth="10.6640625" defaultRowHeight="16"/>
  <cols>
    <col min="3" max="3" width="17.7890625" bestFit="1" customWidth="1"/>
    <col min="4" max="4" width="13.20703125" bestFit="1" customWidth="1"/>
    <col min="5" max="5" width="12.125" bestFit="1" customWidth="1"/>
  </cols>
  <sheetData>
    <row r="4" spans="3:5">
      <c r="D4" t="s">
        <v>80</v>
      </c>
    </row>
    <row r="5" spans="3:5">
      <c r="C5" t="s">
        <v>46</v>
      </c>
      <c r="D5" t="s">
        <v>47</v>
      </c>
      <c r="E5" t="s">
        <v>23</v>
      </c>
    </row>
    <row r="6" spans="3:5">
      <c r="C6">
        <v>126493</v>
      </c>
      <c r="D6" t="s">
        <v>49</v>
      </c>
      <c r="E6" t="s">
        <v>126</v>
      </c>
    </row>
    <row r="7" spans="3:5">
      <c r="C7" t="s">
        <v>127</v>
      </c>
    </row>
    <row r="8" spans="3:5">
      <c r="C8" t="s">
        <v>128</v>
      </c>
      <c r="E8" s="22">
        <v>35000</v>
      </c>
    </row>
    <row r="9" spans="3:5">
      <c r="C9" t="s">
        <v>129</v>
      </c>
      <c r="E9" s="22">
        <v>34000</v>
      </c>
    </row>
    <row r="10" spans="3:5">
      <c r="C10" t="s">
        <v>130</v>
      </c>
      <c r="E10" s="22">
        <v>55000</v>
      </c>
    </row>
    <row r="11" spans="3:5">
      <c r="C11" t="s">
        <v>131</v>
      </c>
      <c r="E11" s="22">
        <v>75000</v>
      </c>
    </row>
    <row r="12" spans="3:5">
      <c r="C12" t="s">
        <v>132</v>
      </c>
      <c r="E12" s="22">
        <v>100000</v>
      </c>
    </row>
    <row r="13" spans="3:5">
      <c r="C13" t="s">
        <v>133</v>
      </c>
      <c r="E13" s="22">
        <v>55000</v>
      </c>
    </row>
    <row r="14" spans="3:5">
      <c r="C14" t="s">
        <v>134</v>
      </c>
      <c r="E14" s="22">
        <v>40000</v>
      </c>
    </row>
    <row r="15" spans="3:5">
      <c r="C15" t="s">
        <v>135</v>
      </c>
      <c r="E15" s="22">
        <v>75000</v>
      </c>
    </row>
    <row r="16" spans="3:5">
      <c r="C16" t="s">
        <v>136</v>
      </c>
      <c r="E16" s="22">
        <v>85000</v>
      </c>
    </row>
    <row r="17" spans="3:5">
      <c r="C17" t="s">
        <v>137</v>
      </c>
      <c r="E17" s="22">
        <v>32000</v>
      </c>
    </row>
    <row r="18" spans="3:5">
      <c r="C18" t="s">
        <v>138</v>
      </c>
      <c r="E18" s="22">
        <v>38000</v>
      </c>
    </row>
    <row r="19" spans="3:5">
      <c r="C19" t="s">
        <v>139</v>
      </c>
      <c r="E19" s="22">
        <v>32000</v>
      </c>
    </row>
    <row r="20" spans="3:5">
      <c r="C20" t="s">
        <v>140</v>
      </c>
      <c r="E20" s="22">
        <v>65000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2BED-6FE5-BB44-A4C2-203713D4BED4}">
  <dimension ref="B2:E27"/>
  <sheetViews>
    <sheetView showGridLines="0" zoomScale="161" workbookViewId="0">
      <selection activeCell="H13" sqref="H13"/>
    </sheetView>
  </sheetViews>
  <sheetFormatPr defaultColWidth="10.6640625" defaultRowHeight="16"/>
  <cols>
    <col min="1" max="1" width="4.83203125" customWidth="1"/>
    <col min="2" max="2" width="15.1640625" customWidth="1"/>
    <col min="3" max="3" width="14.33203125" bestFit="1" customWidth="1"/>
    <col min="4" max="4" width="6.1640625" customWidth="1"/>
    <col min="5" max="5" width="14.875" bestFit="1" customWidth="1"/>
  </cols>
  <sheetData>
    <row r="2" spans="2:5">
      <c r="B2" s="12" t="s">
        <v>82</v>
      </c>
      <c r="C2" s="12" t="s">
        <v>81</v>
      </c>
      <c r="E2" s="1" t="s">
        <v>83</v>
      </c>
    </row>
    <row r="3" spans="2:5">
      <c r="B3" s="11" t="s">
        <v>0</v>
      </c>
      <c r="C3" s="11" t="s">
        <v>0</v>
      </c>
      <c r="E3" s="11" t="s">
        <v>0</v>
      </c>
    </row>
    <row r="4" spans="2:5">
      <c r="B4" t="s">
        <v>3</v>
      </c>
      <c r="C4" t="s">
        <v>15</v>
      </c>
      <c r="E4" t="str" cm="1">
        <f t="array" ref="E4:E27">_xlfn.TOCOL(B4:C15)</f>
        <v>Bill Smith</v>
      </c>
    </row>
    <row r="5" spans="2:5">
      <c r="B5" t="s">
        <v>4</v>
      </c>
      <c r="C5" t="s">
        <v>16</v>
      </c>
      <c r="E5" t="str">
        <v>Steven Michael</v>
      </c>
    </row>
    <row r="6" spans="2:5">
      <c r="B6" t="s">
        <v>5</v>
      </c>
      <c r="C6" t="s">
        <v>17</v>
      </c>
      <c r="E6" t="str">
        <v>Kennedi Singh</v>
      </c>
    </row>
    <row r="7" spans="2:5">
      <c r="B7" t="s">
        <v>6</v>
      </c>
      <c r="C7" t="s">
        <v>18</v>
      </c>
      <c r="E7" t="str">
        <v>Lucia Mckay</v>
      </c>
    </row>
    <row r="8" spans="2:5">
      <c r="B8" t="s">
        <v>7</v>
      </c>
      <c r="C8" t="s">
        <v>19</v>
      </c>
      <c r="E8" t="str">
        <v>Harley Fritz</v>
      </c>
    </row>
    <row r="9" spans="2:5">
      <c r="B9" t="s">
        <v>8</v>
      </c>
      <c r="C9" t="s">
        <v>20</v>
      </c>
      <c r="E9" t="str">
        <v>Josue Roach</v>
      </c>
    </row>
    <row r="10" spans="2:5">
      <c r="B10" t="s">
        <v>9</v>
      </c>
      <c r="C10" t="s">
        <v>21</v>
      </c>
      <c r="E10" t="str">
        <v>Nyla Novak</v>
      </c>
    </row>
    <row r="11" spans="2:5">
      <c r="B11" t="s">
        <v>10</v>
      </c>
      <c r="C11" t="s">
        <v>22</v>
      </c>
      <c r="E11" t="str">
        <v>Franklin Wright</v>
      </c>
    </row>
    <row r="12" spans="2:5">
      <c r="B12" t="s">
        <v>11</v>
      </c>
      <c r="C12" t="s">
        <v>84</v>
      </c>
      <c r="E12" t="str">
        <v>David Rasmussen</v>
      </c>
    </row>
    <row r="13" spans="2:5">
      <c r="B13" t="s">
        <v>12</v>
      </c>
      <c r="C13" t="s">
        <v>85</v>
      </c>
      <c r="E13" t="str">
        <v>Alia Thornton</v>
      </c>
    </row>
    <row r="14" spans="2:5">
      <c r="B14" t="s">
        <v>13</v>
      </c>
      <c r="C14" t="s">
        <v>86</v>
      </c>
      <c r="E14" t="str">
        <v>Ivan Hines</v>
      </c>
    </row>
    <row r="15" spans="2:5">
      <c r="B15" t="s">
        <v>14</v>
      </c>
      <c r="C15" t="s">
        <v>87</v>
      </c>
      <c r="E15" t="str">
        <v>Denzel Flores</v>
      </c>
    </row>
    <row r="16" spans="2:5">
      <c r="E16" t="str">
        <v>Jonah Higgins</v>
      </c>
    </row>
    <row r="17" spans="5:5">
      <c r="E17" t="str">
        <v>Bruno Cordova</v>
      </c>
    </row>
    <row r="18" spans="5:5">
      <c r="E18" t="str">
        <v>Jordan Boone</v>
      </c>
    </row>
    <row r="19" spans="5:5">
      <c r="E19" t="str">
        <v>Jaylynn Knapp</v>
      </c>
    </row>
    <row r="20" spans="5:5">
      <c r="E20" t="str">
        <v>Kylee Townsend</v>
      </c>
    </row>
    <row r="21" spans="5:5">
      <c r="E21" t="str">
        <v>Bruce Rich</v>
      </c>
    </row>
    <row r="22" spans="5:5">
      <c r="E22" t="str">
        <v>Nora Rollins</v>
      </c>
    </row>
    <row r="23" spans="5:5">
      <c r="E23" t="str">
        <v>Arturo Moore</v>
      </c>
    </row>
    <row r="24" spans="5:5">
      <c r="E24" t="str">
        <v>Brendan Walls</v>
      </c>
    </row>
    <row r="25" spans="5:5">
      <c r="E25" t="str">
        <v>Bryce Carpenter</v>
      </c>
    </row>
    <row r="26" spans="5:5">
      <c r="E26" t="str">
        <v>Conor Wise</v>
      </c>
    </row>
    <row r="27" spans="5:5">
      <c r="E27" t="str">
        <v>Jaidyn Andersen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8D0A-5DFA-EE40-B298-591A7F0AB10A}">
  <dimension ref="B2:I16"/>
  <sheetViews>
    <sheetView showGridLines="0" zoomScale="150" workbookViewId="0">
      <selection activeCell="I21" sqref="I21"/>
    </sheetView>
  </sheetViews>
  <sheetFormatPr defaultColWidth="10.6640625" defaultRowHeight="16"/>
  <cols>
    <col min="1" max="1" width="5.6640625" customWidth="1"/>
    <col min="2" max="2" width="10.83203125" customWidth="1"/>
    <col min="3" max="3" width="12.33203125" style="2" customWidth="1"/>
    <col min="6" max="6" width="8.83203125" customWidth="1"/>
    <col min="8" max="8" width="14.83203125" customWidth="1"/>
  </cols>
  <sheetData>
    <row r="2" spans="2:9">
      <c r="B2" s="6" t="s">
        <v>26</v>
      </c>
      <c r="C2" s="6" t="s">
        <v>27</v>
      </c>
      <c r="D2" s="6" t="s">
        <v>36</v>
      </c>
      <c r="E2" s="6" t="s">
        <v>28</v>
      </c>
      <c r="G2" s="20" t="s">
        <v>44</v>
      </c>
      <c r="H2" s="20"/>
    </row>
    <row r="3" spans="2:9" ht="16" customHeight="1">
      <c r="B3" s="2">
        <v>1185732</v>
      </c>
      <c r="C3" s="2" t="s">
        <v>29</v>
      </c>
      <c r="D3" s="7" t="s">
        <v>30</v>
      </c>
      <c r="E3" s="8">
        <v>12500</v>
      </c>
      <c r="G3" s="16" t="s">
        <v>36</v>
      </c>
      <c r="H3" s="16" t="s">
        <v>123</v>
      </c>
      <c r="I3" s="8"/>
    </row>
    <row r="4" spans="2:9" ht="16" customHeight="1">
      <c r="B4" s="2">
        <v>1185732</v>
      </c>
      <c r="C4" s="2" t="s">
        <v>29</v>
      </c>
      <c r="D4" s="7" t="s">
        <v>37</v>
      </c>
      <c r="E4" s="8">
        <v>12200</v>
      </c>
      <c r="G4" t="str" cm="1">
        <f t="array" ref="G4:H6">_xlfn.TAKE(B3:E15,3,-2)</f>
        <v>Coca-Cola</v>
      </c>
      <c r="H4" s="8">
        <v>12500</v>
      </c>
      <c r="I4" s="8"/>
    </row>
    <row r="5" spans="2:9" ht="16" customHeight="1">
      <c r="B5" s="2">
        <v>1185732</v>
      </c>
      <c r="C5" s="2" t="s">
        <v>29</v>
      </c>
      <c r="D5" s="7" t="s">
        <v>33</v>
      </c>
      <c r="E5" s="8">
        <v>12000</v>
      </c>
      <c r="G5" t="str">
        <v>Pepsi</v>
      </c>
      <c r="H5" s="8">
        <v>12200</v>
      </c>
      <c r="I5" s="8"/>
    </row>
    <row r="6" spans="2:9" ht="16" customHeight="1">
      <c r="B6" s="2">
        <v>1185732</v>
      </c>
      <c r="C6" s="2" t="s">
        <v>29</v>
      </c>
      <c r="D6" s="7" t="s">
        <v>31</v>
      </c>
      <c r="E6" s="8">
        <v>10000</v>
      </c>
      <c r="G6" t="str">
        <v>Fanta</v>
      </c>
      <c r="H6" s="8">
        <v>12000</v>
      </c>
      <c r="I6" s="8"/>
    </row>
    <row r="7" spans="2:9" ht="16" customHeight="1">
      <c r="B7" s="2">
        <v>1185732</v>
      </c>
      <c r="C7" s="2" t="s">
        <v>29</v>
      </c>
      <c r="D7" s="7" t="s">
        <v>32</v>
      </c>
      <c r="E7" s="8">
        <v>10000</v>
      </c>
    </row>
    <row r="8" spans="2:9" ht="16" customHeight="1">
      <c r="B8" s="2">
        <v>1185732</v>
      </c>
      <c r="C8" s="2" t="s">
        <v>29</v>
      </c>
      <c r="D8" s="7" t="s">
        <v>35</v>
      </c>
      <c r="E8" s="8">
        <v>10000</v>
      </c>
    </row>
    <row r="9" spans="2:9" ht="16" customHeight="1">
      <c r="B9" s="2">
        <v>1185732</v>
      </c>
      <c r="C9" s="2" t="s">
        <v>29</v>
      </c>
      <c r="D9" s="7" t="s">
        <v>34</v>
      </c>
      <c r="E9" s="8">
        <v>10000</v>
      </c>
      <c r="G9" s="20" t="s">
        <v>45</v>
      </c>
      <c r="H9" s="20"/>
    </row>
    <row r="10" spans="2:9" ht="16" customHeight="1">
      <c r="B10" s="2">
        <v>1185732</v>
      </c>
      <c r="C10" s="2" t="s">
        <v>29</v>
      </c>
      <c r="D10" s="7" t="s">
        <v>38</v>
      </c>
      <c r="E10" s="8">
        <v>9500</v>
      </c>
      <c r="G10" s="16" t="s">
        <v>36</v>
      </c>
      <c r="H10" s="16" t="s">
        <v>123</v>
      </c>
    </row>
    <row r="11" spans="2:9">
      <c r="B11" s="2">
        <v>1185732</v>
      </c>
      <c r="C11" s="2" t="s">
        <v>29</v>
      </c>
      <c r="D11" s="7" t="s">
        <v>39</v>
      </c>
      <c r="E11" s="8">
        <v>9500</v>
      </c>
      <c r="G11" t="str" cm="1">
        <f t="array" ref="G11:H13">_xlfn.DROP(B3:E15,10,2)</f>
        <v>Nestea</v>
      </c>
      <c r="H11" s="8">
        <v>9250</v>
      </c>
    </row>
    <row r="12" spans="2:9">
      <c r="B12" s="2">
        <v>1185732</v>
      </c>
      <c r="C12" s="2" t="s">
        <v>29</v>
      </c>
      <c r="D12" s="7" t="s">
        <v>40</v>
      </c>
      <c r="E12" s="8">
        <v>9500</v>
      </c>
      <c r="G12" t="str">
        <v>Lucozade</v>
      </c>
      <c r="H12" s="8">
        <v>9000</v>
      </c>
    </row>
    <row r="13" spans="2:9">
      <c r="B13" s="2">
        <v>1185732</v>
      </c>
      <c r="C13" s="2" t="s">
        <v>29</v>
      </c>
      <c r="D13" s="7" t="s">
        <v>41</v>
      </c>
      <c r="E13" s="8">
        <v>9250</v>
      </c>
      <c r="G13" t="str">
        <v>Evian Water</v>
      </c>
      <c r="H13" s="8">
        <v>9000</v>
      </c>
    </row>
    <row r="14" spans="2:9">
      <c r="B14" s="2">
        <v>1185732</v>
      </c>
      <c r="C14" s="2" t="s">
        <v>29</v>
      </c>
      <c r="D14" s="7" t="s">
        <v>42</v>
      </c>
      <c r="E14" s="8">
        <v>9000</v>
      </c>
    </row>
    <row r="15" spans="2:9">
      <c r="B15" s="2">
        <v>1185732</v>
      </c>
      <c r="C15" s="2" t="s">
        <v>29</v>
      </c>
      <c r="D15" s="7" t="s">
        <v>43</v>
      </c>
      <c r="E15" s="8">
        <v>9000</v>
      </c>
    </row>
    <row r="16" spans="2:9">
      <c r="B16" s="2"/>
      <c r="D16" s="7"/>
      <c r="E16" s="8"/>
    </row>
  </sheetData>
  <autoFilter ref="B2:E16" xr:uid="{97B98D0A-5DFA-EE40-B298-591A7F0AB10A}">
    <sortState xmlns:xlrd2="http://schemas.microsoft.com/office/spreadsheetml/2017/richdata2" ref="B3:E16">
      <sortCondition descending="1" ref="E2:E16"/>
    </sortState>
  </autoFilter>
  <mergeCells count="2">
    <mergeCell ref="G2:H2"/>
    <mergeCell ref="G9:H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615D-1E98-7A47-BED6-A1F6682699DB}">
  <dimension ref="B2:H19"/>
  <sheetViews>
    <sheetView showGridLines="0" zoomScale="160" zoomScaleNormal="160" workbookViewId="0">
      <selection activeCell="M18" sqref="M18"/>
    </sheetView>
  </sheetViews>
  <sheetFormatPr defaultColWidth="10.6640625" defaultRowHeight="16"/>
  <cols>
    <col min="1" max="1" width="7" customWidth="1"/>
    <col min="2" max="2" width="7.6640625" customWidth="1"/>
  </cols>
  <sheetData>
    <row r="2" spans="2:8">
      <c r="B2" s="18" t="s">
        <v>124</v>
      </c>
      <c r="F2" s="18" t="s">
        <v>125</v>
      </c>
    </row>
    <row r="3" spans="2:8" ht="7" customHeight="1">
      <c r="B3" s="18"/>
      <c r="F3" s="18"/>
    </row>
    <row r="4" spans="2:8">
      <c r="B4" s="14" t="s">
        <v>88</v>
      </c>
      <c r="C4" s="15" t="s">
        <v>101</v>
      </c>
      <c r="D4" s="15" t="s">
        <v>102</v>
      </c>
      <c r="F4" s="5" t="s">
        <v>88</v>
      </c>
      <c r="G4" s="13" t="s">
        <v>101</v>
      </c>
      <c r="H4" s="13" t="s">
        <v>102</v>
      </c>
    </row>
    <row r="5" spans="2:8">
      <c r="B5" s="3" t="s">
        <v>89</v>
      </c>
      <c r="C5" s="4">
        <v>92799</v>
      </c>
      <c r="D5" s="4">
        <f t="shared" ref="D5" si="0">C5*1.12</f>
        <v>103934.88</v>
      </c>
      <c r="F5" s="3" t="s">
        <v>89</v>
      </c>
      <c r="G5" s="17" cm="1">
        <f t="array" ref="G5:H16">_xlfn.EXPAND(Table1[[EU Sales]:[US Sales]],12,,"N/A")</f>
        <v>92799</v>
      </c>
      <c r="H5" s="17">
        <v>103934.88</v>
      </c>
    </row>
    <row r="6" spans="2:8">
      <c r="B6" s="3" t="s">
        <v>90</v>
      </c>
      <c r="C6" s="4">
        <v>666566</v>
      </c>
      <c r="D6" s="4">
        <f t="shared" ref="D6" si="1">C6*0.95</f>
        <v>633237.69999999995</v>
      </c>
      <c r="F6" s="3" t="s">
        <v>90</v>
      </c>
      <c r="G6" s="17">
        <v>666566</v>
      </c>
      <c r="H6" s="17">
        <v>633237.69999999995</v>
      </c>
    </row>
    <row r="7" spans="2:8">
      <c r="B7" s="3" t="s">
        <v>91</v>
      </c>
      <c r="C7" s="4">
        <v>99127</v>
      </c>
      <c r="D7" s="4">
        <v>845222</v>
      </c>
      <c r="F7" s="3" t="s">
        <v>91</v>
      </c>
      <c r="G7" s="17">
        <v>99127</v>
      </c>
      <c r="H7" s="17">
        <v>845222</v>
      </c>
    </row>
    <row r="8" spans="2:8">
      <c r="B8" s="3" t="s">
        <v>92</v>
      </c>
      <c r="C8" s="4">
        <v>65468</v>
      </c>
      <c r="D8" s="4">
        <f t="shared" ref="D8" si="2">C8*1.1</f>
        <v>72014.8</v>
      </c>
      <c r="F8" s="3" t="s">
        <v>92</v>
      </c>
      <c r="G8" s="17">
        <v>65468</v>
      </c>
      <c r="H8" s="17">
        <v>72014.8</v>
      </c>
    </row>
    <row r="9" spans="2:8">
      <c r="B9" s="3" t="s">
        <v>93</v>
      </c>
      <c r="C9" s="4">
        <v>18856</v>
      </c>
      <c r="D9" s="4">
        <f t="shared" ref="D9" si="3">C9*1.4</f>
        <v>26398.399999999998</v>
      </c>
      <c r="F9" s="3" t="s">
        <v>93</v>
      </c>
      <c r="G9" s="17">
        <v>18856</v>
      </c>
      <c r="H9" s="17">
        <v>26398.399999999998</v>
      </c>
    </row>
    <row r="10" spans="2:8">
      <c r="B10" s="3" t="s">
        <v>94</v>
      </c>
      <c r="C10" s="4">
        <v>7648</v>
      </c>
      <c r="D10" s="4">
        <f t="shared" ref="D10" si="4">C10*1.01</f>
        <v>7724.4800000000005</v>
      </c>
      <c r="F10" s="3" t="s">
        <v>94</v>
      </c>
      <c r="G10" s="17">
        <v>7648</v>
      </c>
      <c r="H10" s="17">
        <v>7724.4800000000005</v>
      </c>
    </row>
    <row r="11" spans="2:8">
      <c r="B11" s="3" t="s">
        <v>95</v>
      </c>
      <c r="C11" s="4">
        <v>9865</v>
      </c>
      <c r="D11" s="4">
        <v>7258</v>
      </c>
      <c r="F11" s="3" t="s">
        <v>95</v>
      </c>
      <c r="G11" s="17">
        <v>9865</v>
      </c>
      <c r="H11" s="17">
        <v>7258</v>
      </c>
    </row>
    <row r="12" spans="2:8">
      <c r="B12" s="3"/>
      <c r="F12" s="3" t="s">
        <v>96</v>
      </c>
      <c r="G12" s="17" t="str">
        <v>N/A</v>
      </c>
      <c r="H12" s="17" t="str">
        <v>N/A</v>
      </c>
    </row>
    <row r="13" spans="2:8">
      <c r="B13" s="3"/>
      <c r="F13" s="3" t="s">
        <v>97</v>
      </c>
      <c r="G13" s="17" t="str">
        <v>N/A</v>
      </c>
      <c r="H13" s="17" t="str">
        <v>N/A</v>
      </c>
    </row>
    <row r="14" spans="2:8">
      <c r="B14" s="3"/>
      <c r="F14" s="3" t="s">
        <v>98</v>
      </c>
      <c r="G14" s="2" t="str">
        <v>N/A</v>
      </c>
      <c r="H14" s="2" t="str">
        <v>N/A</v>
      </c>
    </row>
    <row r="15" spans="2:8">
      <c r="F15" s="3" t="s">
        <v>99</v>
      </c>
      <c r="G15" s="2" t="str">
        <v>N/A</v>
      </c>
      <c r="H15" s="2" t="str">
        <v>N/A</v>
      </c>
    </row>
    <row r="16" spans="2:8">
      <c r="F16" s="3" t="s">
        <v>100</v>
      </c>
      <c r="G16" s="2" t="str">
        <v>N/A</v>
      </c>
      <c r="H16" s="2" t="str">
        <v>N/A</v>
      </c>
    </row>
    <row r="17" spans="8:8">
      <c r="H17" s="4"/>
    </row>
    <row r="18" spans="8:8">
      <c r="H18" s="4"/>
    </row>
    <row r="19" spans="8:8">
      <c r="H19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VHSTACK</vt:lpstr>
      <vt:lpstr>TextSplit</vt:lpstr>
      <vt:lpstr>Textbeforeafter</vt:lpstr>
      <vt:lpstr>Image to Table</vt:lpstr>
      <vt:lpstr>TOCOL</vt:lpstr>
      <vt:lpstr>TakeDrop</vt:lpstr>
      <vt:lpstr>EXPAND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2023-06-05T12:41:10Z</dcterms:created>
  <dcterms:modified xsi:type="dcterms:W3CDTF">2023-11-14T16:36:55Z</dcterms:modified>
</cp:coreProperties>
</file>